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325" yWindow="-135" windowWidth="18915" windowHeight="8250" firstSheet="2" activeTab="11"/>
  </bookViews>
  <sheets>
    <sheet name="JAN14" sheetId="1" r:id="rId1"/>
    <sheet name="FEV14" sheetId="2" r:id="rId2"/>
    <sheet name="MARS14" sheetId="3" r:id="rId3"/>
    <sheet name="AVR14" sheetId="4" r:id="rId4"/>
    <sheet name="MAI14" sheetId="5" r:id="rId5"/>
    <sheet name="JUIN14" sheetId="6" r:id="rId6"/>
    <sheet name="JUILLET14" sheetId="7" r:id="rId7"/>
    <sheet name="AOUT14" sheetId="8" r:id="rId8"/>
    <sheet name="SEPT14" sheetId="9" r:id="rId9"/>
    <sheet name="OCT14" sheetId="10" r:id="rId10"/>
    <sheet name="NOV14" sheetId="11" r:id="rId11"/>
    <sheet name="DEC14" sheetId="12" r:id="rId12"/>
  </sheets>
  <calcPr calcId="145621"/>
</workbook>
</file>

<file path=xl/calcChain.xml><?xml version="1.0" encoding="utf-8"?>
<calcChain xmlns="http://schemas.openxmlformats.org/spreadsheetml/2006/main">
  <c r="C53" i="2" l="1"/>
  <c r="C52" i="2"/>
  <c r="C51" i="2"/>
  <c r="C50" i="2"/>
  <c r="C49" i="2"/>
  <c r="C49" i="1"/>
  <c r="B36" i="1"/>
  <c r="F36" i="1" s="1"/>
  <c r="B35" i="1"/>
  <c r="F35" i="1" s="1"/>
  <c r="B34" i="1"/>
  <c r="F34" i="1" s="1"/>
  <c r="B33" i="1"/>
  <c r="F33" i="1" s="1"/>
  <c r="B32" i="1"/>
  <c r="D32" i="1" s="1"/>
  <c r="B31" i="1"/>
  <c r="F31" i="1" s="1"/>
  <c r="B30" i="1"/>
  <c r="D30" i="1" s="1"/>
  <c r="B29" i="1"/>
  <c r="F29" i="1" s="1"/>
  <c r="B28" i="1"/>
  <c r="F28" i="1" s="1"/>
  <c r="B27" i="1"/>
  <c r="F27" i="1" s="1"/>
  <c r="B26" i="1"/>
  <c r="D26" i="1" s="1"/>
  <c r="B25" i="1"/>
  <c r="F25" i="1" s="1"/>
  <c r="B24" i="1"/>
  <c r="F24" i="1" s="1"/>
  <c r="B23" i="1"/>
  <c r="B21" i="1"/>
  <c r="B38" i="1" s="1"/>
  <c r="D38" i="1" s="1"/>
  <c r="B18" i="1"/>
  <c r="C48" i="1" s="1"/>
  <c r="B36" i="2"/>
  <c r="F36" i="2" s="1"/>
  <c r="B35" i="2"/>
  <c r="F35" i="2" s="1"/>
  <c r="B34" i="2"/>
  <c r="F34" i="2" s="1"/>
  <c r="B33" i="2"/>
  <c r="D33" i="2" s="1"/>
  <c r="B32" i="2"/>
  <c r="B31" i="2"/>
  <c r="F31" i="2" s="1"/>
  <c r="B30" i="2"/>
  <c r="D30" i="2" s="1"/>
  <c r="B29" i="2"/>
  <c r="F29" i="2" s="1"/>
  <c r="B28" i="2"/>
  <c r="F28" i="2" s="1"/>
  <c r="B27" i="2"/>
  <c r="F27" i="2" s="1"/>
  <c r="B26" i="2"/>
  <c r="B25" i="2"/>
  <c r="F25" i="2" s="1"/>
  <c r="B24" i="2"/>
  <c r="B23" i="2"/>
  <c r="D23" i="2" s="1"/>
  <c r="B21" i="2"/>
  <c r="A43" i="2" s="1"/>
  <c r="B18" i="2"/>
  <c r="C48" i="2" s="1"/>
  <c r="C49" i="3"/>
  <c r="B36" i="3"/>
  <c r="F36" i="3" s="1"/>
  <c r="B35" i="3"/>
  <c r="F35" i="3" s="1"/>
  <c r="B34" i="3"/>
  <c r="F34" i="3" s="1"/>
  <c r="B33" i="3"/>
  <c r="D33" i="3" s="1"/>
  <c r="B32" i="3"/>
  <c r="D32" i="3" s="1"/>
  <c r="B31" i="3"/>
  <c r="F31" i="3" s="1"/>
  <c r="B30" i="3"/>
  <c r="D30" i="3" s="1"/>
  <c r="B29" i="3"/>
  <c r="F29" i="3" s="1"/>
  <c r="B28" i="3"/>
  <c r="F28" i="3" s="1"/>
  <c r="B27" i="3"/>
  <c r="F27" i="3" s="1"/>
  <c r="B26" i="3"/>
  <c r="D26" i="3" s="1"/>
  <c r="B25" i="3"/>
  <c r="F25" i="3" s="1"/>
  <c r="B24" i="3"/>
  <c r="F24" i="3" s="1"/>
  <c r="B23" i="3"/>
  <c r="B21" i="3"/>
  <c r="B39" i="3" s="1"/>
  <c r="D39" i="3" s="1"/>
  <c r="B18" i="3"/>
  <c r="C48" i="3" s="1"/>
  <c r="C49" i="4"/>
  <c r="B36" i="4"/>
  <c r="F36" i="4" s="1"/>
  <c r="B35" i="4"/>
  <c r="F35" i="4" s="1"/>
  <c r="B34" i="4"/>
  <c r="F34" i="4" s="1"/>
  <c r="B33" i="4"/>
  <c r="F33" i="4" s="1"/>
  <c r="B32" i="4"/>
  <c r="B31" i="4"/>
  <c r="F31" i="4" s="1"/>
  <c r="B30" i="4"/>
  <c r="F30" i="4" s="1"/>
  <c r="B29" i="4"/>
  <c r="F29" i="4" s="1"/>
  <c r="B28" i="4"/>
  <c r="F28" i="4" s="1"/>
  <c r="B27" i="4"/>
  <c r="F27" i="4" s="1"/>
  <c r="B26" i="4"/>
  <c r="B25" i="4"/>
  <c r="F25" i="4" s="1"/>
  <c r="B24" i="4"/>
  <c r="B23" i="4"/>
  <c r="D23" i="4" s="1"/>
  <c r="B21" i="4"/>
  <c r="A43" i="4" s="1"/>
  <c r="B18" i="4"/>
  <c r="C48" i="4" s="1"/>
  <c r="C49" i="5"/>
  <c r="B36" i="5"/>
  <c r="F36" i="5" s="1"/>
  <c r="B35" i="5"/>
  <c r="F35" i="5" s="1"/>
  <c r="B34" i="5"/>
  <c r="F34" i="5" s="1"/>
  <c r="B33" i="5"/>
  <c r="D33" i="5" s="1"/>
  <c r="B32" i="5"/>
  <c r="D32" i="5" s="1"/>
  <c r="B31" i="5"/>
  <c r="F31" i="5" s="1"/>
  <c r="B30" i="5"/>
  <c r="D30" i="5" s="1"/>
  <c r="B29" i="5"/>
  <c r="F29" i="5" s="1"/>
  <c r="B28" i="5"/>
  <c r="F28" i="5" s="1"/>
  <c r="B27" i="5"/>
  <c r="F27" i="5" s="1"/>
  <c r="B26" i="5"/>
  <c r="D26" i="5" s="1"/>
  <c r="B25" i="5"/>
  <c r="F25" i="5" s="1"/>
  <c r="B24" i="5"/>
  <c r="F24" i="5" s="1"/>
  <c r="B23" i="5"/>
  <c r="B21" i="5"/>
  <c r="B39" i="5" s="1"/>
  <c r="D39" i="5" s="1"/>
  <c r="B18" i="5"/>
  <c r="C48" i="5" s="1"/>
  <c r="C49" i="6"/>
  <c r="B36" i="6"/>
  <c r="F36" i="6" s="1"/>
  <c r="B35" i="6"/>
  <c r="F35" i="6" s="1"/>
  <c r="B34" i="6"/>
  <c r="F34" i="6" s="1"/>
  <c r="B33" i="6"/>
  <c r="F33" i="6" s="1"/>
  <c r="B32" i="6"/>
  <c r="B31" i="6"/>
  <c r="F31" i="6" s="1"/>
  <c r="B30" i="6"/>
  <c r="D30" i="6" s="1"/>
  <c r="B29" i="6"/>
  <c r="F29" i="6" s="1"/>
  <c r="B28" i="6"/>
  <c r="F28" i="6" s="1"/>
  <c r="B27" i="6"/>
  <c r="F27" i="6" s="1"/>
  <c r="B26" i="6"/>
  <c r="B25" i="6"/>
  <c r="F25" i="6" s="1"/>
  <c r="B24" i="6"/>
  <c r="B23" i="6"/>
  <c r="D23" i="6" s="1"/>
  <c r="B21" i="6"/>
  <c r="A43" i="6" s="1"/>
  <c r="B18" i="6"/>
  <c r="C48" i="6" s="1"/>
  <c r="C49" i="7"/>
  <c r="B36" i="7"/>
  <c r="F36" i="7" s="1"/>
  <c r="B35" i="7"/>
  <c r="F35" i="7" s="1"/>
  <c r="B34" i="7"/>
  <c r="F34" i="7" s="1"/>
  <c r="B33" i="7"/>
  <c r="D33" i="7" s="1"/>
  <c r="B32" i="7"/>
  <c r="D32" i="7" s="1"/>
  <c r="B31" i="7"/>
  <c r="F31" i="7" s="1"/>
  <c r="B30" i="7"/>
  <c r="D30" i="7" s="1"/>
  <c r="B29" i="7"/>
  <c r="F29" i="7" s="1"/>
  <c r="B28" i="7"/>
  <c r="F28" i="7" s="1"/>
  <c r="B27" i="7"/>
  <c r="F27" i="7" s="1"/>
  <c r="B26" i="7"/>
  <c r="D26" i="7" s="1"/>
  <c r="B25" i="7"/>
  <c r="F25" i="7" s="1"/>
  <c r="B24" i="7"/>
  <c r="F24" i="7" s="1"/>
  <c r="B23" i="7"/>
  <c r="B21" i="7"/>
  <c r="A43" i="7" s="1"/>
  <c r="B18" i="7"/>
  <c r="C48" i="7" s="1"/>
  <c r="C49" i="8"/>
  <c r="B36" i="8"/>
  <c r="F36" i="8" s="1"/>
  <c r="B35" i="8"/>
  <c r="F35" i="8" s="1"/>
  <c r="B34" i="8"/>
  <c r="F34" i="8" s="1"/>
  <c r="B33" i="8"/>
  <c r="F33" i="8" s="1"/>
  <c r="B32" i="8"/>
  <c r="B31" i="8"/>
  <c r="F31" i="8" s="1"/>
  <c r="B30" i="8"/>
  <c r="F30" i="8" s="1"/>
  <c r="B29" i="8"/>
  <c r="F29" i="8" s="1"/>
  <c r="B28" i="8"/>
  <c r="F28" i="8" s="1"/>
  <c r="B27" i="8"/>
  <c r="F27" i="8" s="1"/>
  <c r="B26" i="8"/>
  <c r="B25" i="8"/>
  <c r="F25" i="8" s="1"/>
  <c r="B24" i="8"/>
  <c r="B23" i="8"/>
  <c r="D23" i="8" s="1"/>
  <c r="B21" i="8"/>
  <c r="A43" i="8" s="1"/>
  <c r="B18" i="8"/>
  <c r="C48" i="8" s="1"/>
  <c r="C49" i="9"/>
  <c r="B36" i="9"/>
  <c r="F36" i="9" s="1"/>
  <c r="B35" i="9"/>
  <c r="F35" i="9" s="1"/>
  <c r="B34" i="9"/>
  <c r="F34" i="9" s="1"/>
  <c r="B33" i="9"/>
  <c r="B32" i="9"/>
  <c r="F32" i="9" s="1"/>
  <c r="B31" i="9"/>
  <c r="F31" i="9" s="1"/>
  <c r="B30" i="9"/>
  <c r="B29" i="9"/>
  <c r="F29" i="9" s="1"/>
  <c r="B28" i="9"/>
  <c r="F28" i="9" s="1"/>
  <c r="B27" i="9"/>
  <c r="F27" i="9" s="1"/>
  <c r="B26" i="9"/>
  <c r="F26" i="9" s="1"/>
  <c r="B25" i="9"/>
  <c r="F25" i="9" s="1"/>
  <c r="B24" i="9"/>
  <c r="D24" i="9" s="1"/>
  <c r="B23" i="9"/>
  <c r="D23" i="9" s="1"/>
  <c r="B21" i="9"/>
  <c r="B38" i="9" s="1"/>
  <c r="D38" i="9" s="1"/>
  <c r="B18" i="9"/>
  <c r="C48" i="9" s="1"/>
  <c r="C49" i="10"/>
  <c r="B36" i="10"/>
  <c r="F36" i="10" s="1"/>
  <c r="B35" i="10"/>
  <c r="F35" i="10" s="1"/>
  <c r="B34" i="10"/>
  <c r="F34" i="10" s="1"/>
  <c r="B33" i="10"/>
  <c r="F33" i="10" s="1"/>
  <c r="B32" i="10"/>
  <c r="B31" i="10"/>
  <c r="F31" i="10" s="1"/>
  <c r="B30" i="10"/>
  <c r="F30" i="10" s="1"/>
  <c r="B29" i="10"/>
  <c r="F29" i="10" s="1"/>
  <c r="B28" i="10"/>
  <c r="F28" i="10" s="1"/>
  <c r="B27" i="10"/>
  <c r="F27" i="10" s="1"/>
  <c r="B26" i="10"/>
  <c r="D26" i="10" s="1"/>
  <c r="B25" i="10"/>
  <c r="F25" i="10" s="1"/>
  <c r="B24" i="10"/>
  <c r="D24" i="10" s="1"/>
  <c r="B23" i="10"/>
  <c r="F23" i="10" s="1"/>
  <c r="B21" i="10"/>
  <c r="B38" i="10" s="1"/>
  <c r="D38" i="10" s="1"/>
  <c r="B18" i="10"/>
  <c r="C48" i="10" s="1"/>
  <c r="C49" i="11"/>
  <c r="B36" i="11"/>
  <c r="F36" i="11" s="1"/>
  <c r="B35" i="11"/>
  <c r="F35" i="11" s="1"/>
  <c r="B34" i="11"/>
  <c r="F34" i="11" s="1"/>
  <c r="B33" i="11"/>
  <c r="F33" i="11" s="1"/>
  <c r="B32" i="11"/>
  <c r="B31" i="11"/>
  <c r="F31" i="11" s="1"/>
  <c r="B30" i="11"/>
  <c r="F30" i="11" s="1"/>
  <c r="B29" i="11"/>
  <c r="F29" i="11" s="1"/>
  <c r="B28" i="11"/>
  <c r="F28" i="11" s="1"/>
  <c r="B27" i="11"/>
  <c r="F27" i="11" s="1"/>
  <c r="B26" i="11"/>
  <c r="F26" i="11" s="1"/>
  <c r="B25" i="11"/>
  <c r="F25" i="11" s="1"/>
  <c r="B24" i="11"/>
  <c r="D24" i="11" s="1"/>
  <c r="B23" i="11"/>
  <c r="D23" i="11" s="1"/>
  <c r="B21" i="11"/>
  <c r="B38" i="11" s="1"/>
  <c r="D38" i="11" s="1"/>
  <c r="B18" i="11"/>
  <c r="C48" i="11" s="1"/>
  <c r="C49" i="12"/>
  <c r="B36" i="12"/>
  <c r="F36" i="12" s="1"/>
  <c r="B35" i="12"/>
  <c r="F35" i="12" s="1"/>
  <c r="B34" i="12"/>
  <c r="F34" i="12" s="1"/>
  <c r="B33" i="12"/>
  <c r="F33" i="12" s="1"/>
  <c r="B32" i="12"/>
  <c r="B31" i="12"/>
  <c r="F31" i="12" s="1"/>
  <c r="B30" i="12"/>
  <c r="F30" i="12" s="1"/>
  <c r="B29" i="12"/>
  <c r="F29" i="12" s="1"/>
  <c r="B28" i="12"/>
  <c r="F28" i="12" s="1"/>
  <c r="B27" i="12"/>
  <c r="F27" i="12" s="1"/>
  <c r="B26" i="12"/>
  <c r="F26" i="12" s="1"/>
  <c r="B25" i="12"/>
  <c r="F25" i="12" s="1"/>
  <c r="B24" i="12"/>
  <c r="D24" i="12" s="1"/>
  <c r="B23" i="12"/>
  <c r="D23" i="12" s="1"/>
  <c r="B21" i="12"/>
  <c r="B38" i="12" s="1"/>
  <c r="D38" i="12" s="1"/>
  <c r="B18" i="12"/>
  <c r="C48" i="12" s="1"/>
  <c r="B39" i="8" l="1"/>
  <c r="D39" i="8" s="1"/>
  <c r="F23" i="12"/>
  <c r="F26" i="10"/>
  <c r="F30" i="6"/>
  <c r="D33" i="6"/>
  <c r="D24" i="1"/>
  <c r="F23" i="9"/>
  <c r="A43" i="9"/>
  <c r="A43" i="3"/>
  <c r="F24" i="10"/>
  <c r="F33" i="7"/>
  <c r="B38" i="7"/>
  <c r="D38" i="7" s="1"/>
  <c r="B39" i="7"/>
  <c r="D39" i="7" s="1"/>
  <c r="F30" i="5"/>
  <c r="F33" i="3"/>
  <c r="B38" i="3"/>
  <c r="D38" i="3" s="1"/>
  <c r="F33" i="2"/>
  <c r="D33" i="1"/>
  <c r="A43" i="5"/>
  <c r="F30" i="2"/>
  <c r="D33" i="12"/>
  <c r="F23" i="11"/>
  <c r="B39" i="4"/>
  <c r="D39" i="4" s="1"/>
  <c r="D26" i="12"/>
  <c r="D26" i="11"/>
  <c r="D23" i="10"/>
  <c r="D26" i="9"/>
  <c r="D30" i="8"/>
  <c r="F32" i="7"/>
  <c r="D30" i="4"/>
  <c r="F24" i="9"/>
  <c r="D33" i="8"/>
  <c r="F30" i="7"/>
  <c r="B39" i="6"/>
  <c r="D39" i="6" s="1"/>
  <c r="F33" i="5"/>
  <c r="B38" i="5"/>
  <c r="D38" i="5" s="1"/>
  <c r="D33" i="4"/>
  <c r="F30" i="3"/>
  <c r="B39" i="2"/>
  <c r="D39" i="2" s="1"/>
  <c r="F30" i="1"/>
  <c r="F32" i="1"/>
  <c r="A43" i="1"/>
  <c r="F32" i="3"/>
  <c r="F24" i="12"/>
  <c r="F24" i="11"/>
  <c r="F32" i="5"/>
  <c r="F26" i="1"/>
  <c r="F30" i="9"/>
  <c r="D30" i="9"/>
  <c r="D32" i="8"/>
  <c r="F32" i="8"/>
  <c r="F24" i="8"/>
  <c r="D24" i="8"/>
  <c r="D26" i="6"/>
  <c r="F26" i="6"/>
  <c r="D26" i="2"/>
  <c r="F26" i="2"/>
  <c r="D32" i="6"/>
  <c r="F32" i="6"/>
  <c r="D23" i="3"/>
  <c r="F23" i="3"/>
  <c r="F32" i="2"/>
  <c r="D32" i="2"/>
  <c r="F32" i="10"/>
  <c r="F40" i="10" s="1"/>
  <c r="D43" i="10" s="1"/>
  <c r="C52" i="10" s="1"/>
  <c r="D32" i="10"/>
  <c r="F33" i="9"/>
  <c r="D33" i="9"/>
  <c r="D23" i="5"/>
  <c r="F23" i="5"/>
  <c r="F32" i="4"/>
  <c r="D32" i="4"/>
  <c r="D23" i="1"/>
  <c r="F23" i="1"/>
  <c r="F32" i="11"/>
  <c r="D32" i="11"/>
  <c r="D30" i="10"/>
  <c r="F24" i="4"/>
  <c r="D24" i="4"/>
  <c r="F32" i="12"/>
  <c r="D32" i="12"/>
  <c r="D30" i="11"/>
  <c r="D33" i="10"/>
  <c r="D23" i="7"/>
  <c r="F23" i="7"/>
  <c r="D30" i="12"/>
  <c r="D33" i="11"/>
  <c r="D26" i="8"/>
  <c r="F26" i="8"/>
  <c r="F24" i="6"/>
  <c r="D24" i="6"/>
  <c r="D26" i="4"/>
  <c r="F26" i="4"/>
  <c r="F24" i="2"/>
  <c r="D24" i="2"/>
  <c r="D32" i="9"/>
  <c r="B39" i="9"/>
  <c r="D39" i="9" s="1"/>
  <c r="B38" i="8"/>
  <c r="D38" i="8" s="1"/>
  <c r="B38" i="6"/>
  <c r="D38" i="6" s="1"/>
  <c r="B38" i="4"/>
  <c r="D38" i="4" s="1"/>
  <c r="B38" i="2"/>
  <c r="D38" i="2" s="1"/>
  <c r="B39" i="1"/>
  <c r="D39" i="1" s="1"/>
  <c r="B39" i="12"/>
  <c r="D39" i="12" s="1"/>
  <c r="A43" i="12"/>
  <c r="B39" i="11"/>
  <c r="D39" i="11" s="1"/>
  <c r="A43" i="11"/>
  <c r="B39" i="10"/>
  <c r="D39" i="10" s="1"/>
  <c r="A43" i="10"/>
  <c r="F23" i="8"/>
  <c r="D24" i="7"/>
  <c r="F26" i="7"/>
  <c r="F23" i="6"/>
  <c r="D24" i="5"/>
  <c r="F26" i="5"/>
  <c r="F23" i="4"/>
  <c r="D24" i="3"/>
  <c r="F26" i="3"/>
  <c r="F23" i="2"/>
  <c r="F40" i="12" l="1"/>
  <c r="D43" i="12" s="1"/>
  <c r="C52" i="12" s="1"/>
  <c r="D40" i="9"/>
  <c r="B43" i="9" s="1"/>
  <c r="C50" i="9" s="1"/>
  <c r="D40" i="2"/>
  <c r="B43" i="2" s="1"/>
  <c r="D40" i="4"/>
  <c r="B43" i="4" s="1"/>
  <c r="C50" i="4" s="1"/>
  <c r="F40" i="11"/>
  <c r="D43" i="11" s="1"/>
  <c r="C52" i="11" s="1"/>
  <c r="D40" i="12"/>
  <c r="B43" i="12" s="1"/>
  <c r="F43" i="12" s="1"/>
  <c r="C51" i="12" s="1"/>
  <c r="F40" i="5"/>
  <c r="D43" i="5" s="1"/>
  <c r="C52" i="5" s="1"/>
  <c r="F40" i="7"/>
  <c r="D43" i="7" s="1"/>
  <c r="C52" i="7" s="1"/>
  <c r="D40" i="10"/>
  <c r="B43" i="10" s="1"/>
  <c r="F46" i="10" s="1"/>
  <c r="D40" i="11"/>
  <c r="B43" i="11" s="1"/>
  <c r="F46" i="11" s="1"/>
  <c r="F40" i="1"/>
  <c r="D43" i="1" s="1"/>
  <c r="C52" i="1" s="1"/>
  <c r="F40" i="8"/>
  <c r="D43" i="8" s="1"/>
  <c r="C52" i="8" s="1"/>
  <c r="D40" i="7"/>
  <c r="B43" i="7" s="1"/>
  <c r="F43" i="7" s="1"/>
  <c r="C51" i="7" s="1"/>
  <c r="F40" i="9"/>
  <c r="D43" i="9" s="1"/>
  <c r="C52" i="9" s="1"/>
  <c r="C50" i="12"/>
  <c r="F46" i="12"/>
  <c r="F40" i="6"/>
  <c r="D43" i="6" s="1"/>
  <c r="C52" i="6" s="1"/>
  <c r="D40" i="1"/>
  <c r="B43" i="1" s="1"/>
  <c r="D40" i="5"/>
  <c r="B43" i="5" s="1"/>
  <c r="D40" i="3"/>
  <c r="B43" i="3" s="1"/>
  <c r="F40" i="3"/>
  <c r="D43" i="3" s="1"/>
  <c r="C52" i="3" s="1"/>
  <c r="F40" i="4"/>
  <c r="D43" i="4" s="1"/>
  <c r="C52" i="4" s="1"/>
  <c r="F40" i="2"/>
  <c r="D43" i="2" s="1"/>
  <c r="D40" i="6"/>
  <c r="B43" i="6" s="1"/>
  <c r="D40" i="8"/>
  <c r="B43" i="8" s="1"/>
  <c r="C50" i="10" l="1"/>
  <c r="F43" i="10"/>
  <c r="C51" i="10" s="1"/>
  <c r="F43" i="9"/>
  <c r="C51" i="9" s="1"/>
  <c r="F46" i="9"/>
  <c r="F43" i="4"/>
  <c r="C51" i="4" s="1"/>
  <c r="F46" i="2"/>
  <c r="F46" i="4"/>
  <c r="F46" i="7"/>
  <c r="C50" i="7"/>
  <c r="F43" i="2"/>
  <c r="C50" i="11"/>
  <c r="F43" i="11"/>
  <c r="C51" i="11" s="1"/>
  <c r="C50" i="3"/>
  <c r="F46" i="3"/>
  <c r="F43" i="3"/>
  <c r="C51" i="3" s="1"/>
  <c r="C50" i="6"/>
  <c r="F43" i="6"/>
  <c r="C51" i="6" s="1"/>
  <c r="F46" i="6"/>
  <c r="C50" i="5"/>
  <c r="F46" i="5"/>
  <c r="F43" i="5"/>
  <c r="C51" i="5" s="1"/>
  <c r="C50" i="1"/>
  <c r="F46" i="1"/>
  <c r="F43" i="1"/>
  <c r="C51" i="1" s="1"/>
  <c r="C50" i="8"/>
  <c r="F43" i="8"/>
  <c r="C51" i="8" s="1"/>
  <c r="F46" i="8"/>
</calcChain>
</file>

<file path=xl/sharedStrings.xml><?xml version="1.0" encoding="utf-8"?>
<sst xmlns="http://schemas.openxmlformats.org/spreadsheetml/2006/main" count="563" uniqueCount="67">
  <si>
    <t>LE PINCE-OREILLE</t>
  </si>
  <si>
    <t>SALARIE</t>
  </si>
  <si>
    <t>Code APE : 9499 Z</t>
  </si>
  <si>
    <t>BULLETIN DE PAYE DU MOIS DE JANVIER 2014</t>
  </si>
  <si>
    <t>du 01/01/2014 au 31/01/2014 en euros</t>
  </si>
  <si>
    <t>BASE</t>
  </si>
  <si>
    <t>CHARGES SALARIALES</t>
  </si>
  <si>
    <t>CHARGES PATRONALES</t>
  </si>
  <si>
    <t>TAUX</t>
  </si>
  <si>
    <t>MONTANTS</t>
  </si>
  <si>
    <t>Rémunération brute</t>
  </si>
  <si>
    <t>Taux</t>
  </si>
  <si>
    <t>Nombre d'heures</t>
  </si>
  <si>
    <t>Base rémunération total</t>
  </si>
  <si>
    <t>SS Maladie,maternité,invalidité,décés</t>
  </si>
  <si>
    <t>SS Vieillesse</t>
  </si>
  <si>
    <t>Allocations familiales</t>
  </si>
  <si>
    <t>SS Vieil. Plaf.</t>
  </si>
  <si>
    <t>Cotisation Logement (FNAL) (- de 20 salariés)</t>
  </si>
  <si>
    <t>Accidents du travail+Maladies proféssionnelles</t>
  </si>
  <si>
    <t>SS Solidarité Autonomie</t>
  </si>
  <si>
    <t>Assedic Chômage tranche A</t>
  </si>
  <si>
    <t>AGS</t>
  </si>
  <si>
    <t>Retraite Complémentaire Non Cadres (ARRCO)</t>
  </si>
  <si>
    <t>Cotisation AGFF Non Cadres</t>
  </si>
  <si>
    <t>Taxe d'Apprentissage</t>
  </si>
  <si>
    <t>Participation Formation</t>
  </si>
  <si>
    <t>Taxe sur les salaires (-10 salariés)</t>
  </si>
  <si>
    <t>Réductin de cotisation Loi Fillon</t>
  </si>
  <si>
    <t>CSG Déductible</t>
  </si>
  <si>
    <t>CSG Non Déductible + CRDS</t>
  </si>
  <si>
    <t>TOTAL RETENUES</t>
  </si>
  <si>
    <t>Brut</t>
  </si>
  <si>
    <t>Cotisations salariales</t>
  </si>
  <si>
    <t>Cotisations patronales</t>
  </si>
  <si>
    <t>Imposable</t>
  </si>
  <si>
    <t>Net à Payer</t>
  </si>
  <si>
    <t>PAYE PAR CHEQUE</t>
  </si>
  <si>
    <t>Cumuls annuels :</t>
  </si>
  <si>
    <t>Brut :</t>
  </si>
  <si>
    <t>Heures :</t>
  </si>
  <si>
    <t>Cotis. Sal. :</t>
  </si>
  <si>
    <t>Imposable :</t>
  </si>
  <si>
    <t>Cotis. Patr.</t>
  </si>
  <si>
    <t>Congés payés :</t>
  </si>
  <si>
    <t>BULLETIN DE PAYE DU MOIS DE FEVRIER 2014</t>
  </si>
  <si>
    <t>BULLETIN DE PAYE DU MOIS DE MARS 2014</t>
  </si>
  <si>
    <t>BULLETIN DE PAYE DU MOIS DE AVRIL 2014</t>
  </si>
  <si>
    <t>BULLETIN DE PAYE DU MOIS DE MAI 2014</t>
  </si>
  <si>
    <t>BULLETIN DE PAYE DU MOIS DE JUIN 2014</t>
  </si>
  <si>
    <t>BULLETIN DE PAYE DU MOIS DE JUILLET 2014</t>
  </si>
  <si>
    <t>BULLETIN DE PAYE DU MOIS DE AOUT 2014</t>
  </si>
  <si>
    <t>BULLETIN DE PAYE DU MOIS DE SEPT 2014</t>
  </si>
  <si>
    <t>BULLETIN DE PAYE DU MOIS DE OCTOBRE 2014</t>
  </si>
  <si>
    <t>BULLETIN DE PAYE DU MOIS DE NOVEMBRE 2014</t>
  </si>
  <si>
    <t>BULLETIN DE PAYE DU MOIS DE DECEMBRE 2014</t>
  </si>
  <si>
    <t>du 01/02/2014 au 28/02/2014 en euros</t>
  </si>
  <si>
    <t>du 01/03/2014 au 31/03/2014 en euros</t>
  </si>
  <si>
    <t>du 01/04/2014 au 30/04/2014 en euros</t>
  </si>
  <si>
    <t>du 01/05/2014 au 31/05/2014 en euros</t>
  </si>
  <si>
    <t>du 01/06/2014 au 30/06/2014 en euros</t>
  </si>
  <si>
    <t>du 01/07/2014 au 31/07/2014 en euros</t>
  </si>
  <si>
    <t>du 01/08/2014 au 31/08/2014 en euros</t>
  </si>
  <si>
    <t>du 01/09/2014 au 30/09/2014 en euros</t>
  </si>
  <si>
    <t>du 01/10/2014 au 31/10/2014 en euros</t>
  </si>
  <si>
    <t>du 01/11/2014 au 30/11/2014 en euros</t>
  </si>
  <si>
    <t>du 01/12/2014 au 31/12/2014 en euros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</si>
</sst>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4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4659260841701"/>
        <bgColor indexed="64"/>
      </patternFill>
    </fill>
  </fills>
  <borders count="1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2" borderId="0" xfId="0" applyFont="1" applyFill="1" applyAlignment="1">
      <alignment horizont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2" fillId="2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/>
    </xf>
    <xf numFmtId="164" fontId="2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vertical="center" wrapText="1"/>
    </xf>
    <xf numFmtId="2" fontId="2" fillId="0" borderId="11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164" fontId="1" fillId="3" borderId="10" xfId="0" applyNumberFormat="1" applyFont="1" applyFill="1" applyBorder="1" applyAlignment="1">
      <alignment horizontal="center" vertical="center"/>
    </xf>
    <xf numFmtId="164" fontId="1" fillId="3" borderId="15" xfId="0" applyNumberFormat="1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2" fontId="1" fillId="3" borderId="1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vertical="center"/>
    </xf>
    <xf numFmtId="0" fontId="1" fillId="4" borderId="7" xfId="0" applyFont="1" applyFill="1" applyBorder="1" applyAlignment="1">
      <alignment horizontal="center" vertical="center"/>
    </xf>
    <xf numFmtId="2" fontId="1" fillId="4" borderId="10" xfId="0" applyNumberFormat="1" applyFont="1" applyFill="1" applyBorder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Fill="1"/>
    <xf numFmtId="2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topLeftCell="A37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3</v>
      </c>
      <c r="B12" s="41"/>
      <c r="C12" s="41"/>
      <c r="D12" s="41"/>
      <c r="E12" s="41"/>
      <c r="F12" s="42"/>
    </row>
    <row r="13" spans="1:6" ht="16.5" thickBot="1" x14ac:dyDescent="0.3">
      <c r="A13" s="43" t="s">
        <v>4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826.25099999999998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>
        <v>9.5299999999999994</v>
      </c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826.25099999999998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826.25099999999998</v>
      </c>
      <c r="C23" s="9">
        <v>0.75</v>
      </c>
      <c r="D23" s="9">
        <f>B23*C23/100</f>
        <v>6.1968824999999992</v>
      </c>
      <c r="E23" s="9">
        <v>12.8</v>
      </c>
      <c r="F23" s="9">
        <f>B23*E23/100</f>
        <v>105.76012800000001</v>
      </c>
    </row>
    <row r="24" spans="1:6" ht="16.5" thickBot="1" x14ac:dyDescent="0.3">
      <c r="A24" s="8" t="s">
        <v>15</v>
      </c>
      <c r="B24" s="9">
        <f>B19*B20</f>
        <v>826.25099999999998</v>
      </c>
      <c r="C24" s="9">
        <v>0.1</v>
      </c>
      <c r="D24" s="9">
        <f>B24*C24/100</f>
        <v>0.82625100000000007</v>
      </c>
      <c r="E24" s="10">
        <v>1.6</v>
      </c>
      <c r="F24" s="9">
        <f t="shared" ref="F24:F36" si="0">B24*E24/100</f>
        <v>13.220016000000001</v>
      </c>
    </row>
    <row r="25" spans="1:6" ht="16.5" thickBot="1" x14ac:dyDescent="0.3">
      <c r="A25" s="8" t="s">
        <v>16</v>
      </c>
      <c r="B25" s="9">
        <f>B19*B20</f>
        <v>826.25099999999998</v>
      </c>
      <c r="C25" s="9"/>
      <c r="D25" s="9"/>
      <c r="E25" s="10">
        <v>5.4</v>
      </c>
      <c r="F25" s="9">
        <f t="shared" si="0"/>
        <v>44.617553999999998</v>
      </c>
    </row>
    <row r="26" spans="1:6" ht="16.5" thickBot="1" x14ac:dyDescent="0.3">
      <c r="A26" s="8" t="s">
        <v>17</v>
      </c>
      <c r="B26" s="9">
        <f>B19*B20</f>
        <v>826.25099999999998</v>
      </c>
      <c r="C26" s="9">
        <v>6.75</v>
      </c>
      <c r="D26" s="9">
        <f>B26*C26/100</f>
        <v>55.771942499999994</v>
      </c>
      <c r="E26" s="10">
        <v>8.4</v>
      </c>
      <c r="F26" s="9">
        <f t="shared" si="0"/>
        <v>69.405084000000002</v>
      </c>
    </row>
    <row r="27" spans="1:6" ht="16.5" thickBot="1" x14ac:dyDescent="0.3">
      <c r="A27" s="8" t="s">
        <v>18</v>
      </c>
      <c r="B27" s="9">
        <f>B19*B20</f>
        <v>826.25099999999998</v>
      </c>
      <c r="C27" s="10"/>
      <c r="D27" s="10"/>
      <c r="E27" s="9">
        <v>0.1</v>
      </c>
      <c r="F27" s="9">
        <f t="shared" si="0"/>
        <v>0.82625100000000007</v>
      </c>
    </row>
    <row r="28" spans="1:6" ht="16.5" thickBot="1" x14ac:dyDescent="0.3">
      <c r="A28" s="8" t="s">
        <v>19</v>
      </c>
      <c r="B28" s="9">
        <f>B19*B20</f>
        <v>826.25099999999998</v>
      </c>
      <c r="C28" s="10"/>
      <c r="D28" s="10"/>
      <c r="E28" s="9">
        <v>1.5</v>
      </c>
      <c r="F28" s="9">
        <f t="shared" si="0"/>
        <v>12.393764999999998</v>
      </c>
    </row>
    <row r="29" spans="1:6" ht="16.5" thickBot="1" x14ac:dyDescent="0.3">
      <c r="A29" s="11" t="s">
        <v>20</v>
      </c>
      <c r="B29" s="12">
        <f>B19*B20</f>
        <v>826.25099999999998</v>
      </c>
      <c r="C29" s="13"/>
      <c r="D29" s="13"/>
      <c r="E29" s="12">
        <v>0.3</v>
      </c>
      <c r="F29" s="9">
        <f t="shared" si="0"/>
        <v>2.4787529999999998</v>
      </c>
    </row>
    <row r="30" spans="1:6" ht="16.5" thickBot="1" x14ac:dyDescent="0.3">
      <c r="A30" s="8" t="s">
        <v>21</v>
      </c>
      <c r="B30" s="9">
        <f>B19*B20</f>
        <v>826.25099999999998</v>
      </c>
      <c r="C30" s="9">
        <v>2.4</v>
      </c>
      <c r="D30" s="9">
        <f>B30*C30/100</f>
        <v>19.830023999999998</v>
      </c>
      <c r="E30" s="9">
        <v>4</v>
      </c>
      <c r="F30" s="9">
        <f t="shared" si="0"/>
        <v>33.050039999999996</v>
      </c>
    </row>
    <row r="31" spans="1:6" ht="16.5" thickBot="1" x14ac:dyDescent="0.3">
      <c r="A31" s="8" t="s">
        <v>22</v>
      </c>
      <c r="B31" s="9">
        <f>B19*B20</f>
        <v>826.25099999999998</v>
      </c>
      <c r="C31" s="9"/>
      <c r="D31" s="9"/>
      <c r="E31" s="9">
        <v>0.3</v>
      </c>
      <c r="F31" s="9">
        <f t="shared" si="0"/>
        <v>2.4787529999999998</v>
      </c>
    </row>
    <row r="32" spans="1:6" ht="16.5" thickBot="1" x14ac:dyDescent="0.3">
      <c r="A32" s="14" t="s">
        <v>23</v>
      </c>
      <c r="B32" s="9">
        <f>B19*B20</f>
        <v>826.25099999999998</v>
      </c>
      <c r="C32" s="9">
        <v>3</v>
      </c>
      <c r="D32" s="9">
        <f>B32*C32/100</f>
        <v>24.787529999999997</v>
      </c>
      <c r="E32" s="9">
        <v>4.5</v>
      </c>
      <c r="F32" s="9">
        <f t="shared" si="0"/>
        <v>37.181294999999999</v>
      </c>
    </row>
    <row r="33" spans="1:6" ht="16.5" thickBot="1" x14ac:dyDescent="0.3">
      <c r="A33" s="8" t="s">
        <v>24</v>
      </c>
      <c r="B33" s="9">
        <f>B19*B20</f>
        <v>826.25099999999998</v>
      </c>
      <c r="C33" s="9">
        <v>0.8</v>
      </c>
      <c r="D33" s="9">
        <f>B33*C33/100</f>
        <v>6.6100080000000005</v>
      </c>
      <c r="E33" s="9">
        <v>1.2</v>
      </c>
      <c r="F33" s="9">
        <f t="shared" si="0"/>
        <v>9.915011999999999</v>
      </c>
    </row>
    <row r="34" spans="1:6" ht="16.5" thickBot="1" x14ac:dyDescent="0.3">
      <c r="A34" s="8" t="s">
        <v>25</v>
      </c>
      <c r="B34" s="9">
        <f>B19*B20</f>
        <v>826.25099999999998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826.25099999999998</v>
      </c>
      <c r="C35" s="9"/>
      <c r="D35" s="9"/>
      <c r="E35" s="9">
        <v>1.9</v>
      </c>
      <c r="F35" s="9">
        <f t="shared" si="0"/>
        <v>15.698769</v>
      </c>
    </row>
    <row r="36" spans="1:6" ht="16.5" thickBot="1" x14ac:dyDescent="0.3">
      <c r="A36" s="8" t="s">
        <v>27</v>
      </c>
      <c r="B36" s="9">
        <f>B19*B20</f>
        <v>826.25099999999998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811.79160749999994</v>
      </c>
      <c r="C38" s="9">
        <v>5.0999999999999996</v>
      </c>
      <c r="D38" s="9">
        <f>B38*C38/100</f>
        <v>41.401371982499995</v>
      </c>
      <c r="E38" s="9"/>
      <c r="F38" s="9"/>
    </row>
    <row r="39" spans="1:6" ht="16.5" thickBot="1" x14ac:dyDescent="0.3">
      <c r="A39" s="8" t="s">
        <v>30</v>
      </c>
      <c r="B39" s="9">
        <f>98.25*B21/100</f>
        <v>811.79160749999994</v>
      </c>
      <c r="C39" s="9">
        <v>2.9</v>
      </c>
      <c r="D39" s="9">
        <f>B39*C39/100</f>
        <v>23.541956617499995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178.96596659999997</v>
      </c>
      <c r="E40" s="10"/>
      <c r="F40" s="9">
        <f>SUM(F23:F39)</f>
        <v>117.73542000000006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826.25099999999998</v>
      </c>
      <c r="B43" s="20">
        <f>D40</f>
        <v>178.96596659999997</v>
      </c>
      <c r="C43" s="21"/>
      <c r="D43" s="20">
        <f>F40</f>
        <v>117.73542000000006</v>
      </c>
      <c r="E43" s="21"/>
      <c r="F43" s="22">
        <f>B21-B43+D39</f>
        <v>670.82699001749995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647.28503339999997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826.25099999999998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178.96596659999997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670.82699001749995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117.73542000000006</v>
      </c>
      <c r="D52" s="27"/>
      <c r="E52" s="27"/>
      <c r="F52" s="27"/>
    </row>
    <row r="53" spans="1:6" ht="15.75" x14ac:dyDescent="0.25">
      <c r="A53" s="3"/>
      <c r="B53" s="3" t="s">
        <v>44</v>
      </c>
      <c r="C53" s="3">
        <v>2.5</v>
      </c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topLeftCell="A4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45</v>
      </c>
      <c r="B12" s="41"/>
      <c r="C12" s="41"/>
      <c r="D12" s="41"/>
      <c r="E12" s="41"/>
      <c r="F12" s="42"/>
    </row>
    <row r="13" spans="1:6" ht="16.5" thickBot="1" x14ac:dyDescent="0.3">
      <c r="A13" s="43" t="s">
        <v>56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826.25099999999998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>
        <v>9.5299999999999994</v>
      </c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826.25099999999998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826.25099999999998</v>
      </c>
      <c r="C23" s="9">
        <v>0.75</v>
      </c>
      <c r="D23" s="9">
        <f>B23*C23/100</f>
        <v>6.1968824999999992</v>
      </c>
      <c r="E23" s="9">
        <v>12.8</v>
      </c>
      <c r="F23" s="9">
        <f>B23*E23/100</f>
        <v>105.76012800000001</v>
      </c>
    </row>
    <row r="24" spans="1:6" ht="16.5" thickBot="1" x14ac:dyDescent="0.3">
      <c r="A24" s="8" t="s">
        <v>15</v>
      </c>
      <c r="B24" s="9">
        <f>B19*B20</f>
        <v>826.25099999999998</v>
      </c>
      <c r="C24" s="9">
        <v>0.1</v>
      </c>
      <c r="D24" s="9">
        <f>B24*C24/100</f>
        <v>0.82625100000000007</v>
      </c>
      <c r="E24" s="10">
        <v>1.6</v>
      </c>
      <c r="F24" s="9">
        <f t="shared" ref="F24:F36" si="0">B24*E24/100</f>
        <v>13.220016000000001</v>
      </c>
    </row>
    <row r="25" spans="1:6" ht="16.5" thickBot="1" x14ac:dyDescent="0.3">
      <c r="A25" s="8" t="s">
        <v>16</v>
      </c>
      <c r="B25" s="9">
        <f>B19*B20</f>
        <v>826.25099999999998</v>
      </c>
      <c r="C25" s="9"/>
      <c r="D25" s="9"/>
      <c r="E25" s="10">
        <v>5.4</v>
      </c>
      <c r="F25" s="9">
        <f t="shared" si="0"/>
        <v>44.617553999999998</v>
      </c>
    </row>
    <row r="26" spans="1:6" ht="16.5" thickBot="1" x14ac:dyDescent="0.3">
      <c r="A26" s="8" t="s">
        <v>17</v>
      </c>
      <c r="B26" s="9">
        <f>B19*B20</f>
        <v>826.25099999999998</v>
      </c>
      <c r="C26" s="9">
        <v>6.75</v>
      </c>
      <c r="D26" s="9">
        <f>B26*C26/100</f>
        <v>55.771942499999994</v>
      </c>
      <c r="E26" s="10">
        <v>8.4</v>
      </c>
      <c r="F26" s="9">
        <f t="shared" si="0"/>
        <v>69.405084000000002</v>
      </c>
    </row>
    <row r="27" spans="1:6" ht="16.5" thickBot="1" x14ac:dyDescent="0.3">
      <c r="A27" s="8" t="s">
        <v>18</v>
      </c>
      <c r="B27" s="9">
        <f>B19*B20</f>
        <v>826.25099999999998</v>
      </c>
      <c r="C27" s="10"/>
      <c r="D27" s="10"/>
      <c r="E27" s="9">
        <v>0.1</v>
      </c>
      <c r="F27" s="9">
        <f t="shared" si="0"/>
        <v>0.82625100000000007</v>
      </c>
    </row>
    <row r="28" spans="1:6" ht="16.5" thickBot="1" x14ac:dyDescent="0.3">
      <c r="A28" s="8" t="s">
        <v>19</v>
      </c>
      <c r="B28" s="9">
        <f>B19*B20</f>
        <v>826.25099999999998</v>
      </c>
      <c r="C28" s="10"/>
      <c r="D28" s="10"/>
      <c r="E28" s="9">
        <v>1.5</v>
      </c>
      <c r="F28" s="9">
        <f t="shared" si="0"/>
        <v>12.393764999999998</v>
      </c>
    </row>
    <row r="29" spans="1:6" ht="16.5" thickBot="1" x14ac:dyDescent="0.3">
      <c r="A29" s="11" t="s">
        <v>20</v>
      </c>
      <c r="B29" s="12">
        <f>B19*B20</f>
        <v>826.25099999999998</v>
      </c>
      <c r="C29" s="13"/>
      <c r="D29" s="13"/>
      <c r="E29" s="12">
        <v>0.3</v>
      </c>
      <c r="F29" s="9">
        <f t="shared" si="0"/>
        <v>2.4787529999999998</v>
      </c>
    </row>
    <row r="30" spans="1:6" ht="16.5" thickBot="1" x14ac:dyDescent="0.3">
      <c r="A30" s="8" t="s">
        <v>21</v>
      </c>
      <c r="B30" s="9">
        <f>B19*B20</f>
        <v>826.25099999999998</v>
      </c>
      <c r="C30" s="9">
        <v>2.4</v>
      </c>
      <c r="D30" s="9">
        <f>B30*C30/100</f>
        <v>19.830023999999998</v>
      </c>
      <c r="E30" s="9">
        <v>4</v>
      </c>
      <c r="F30" s="9">
        <f t="shared" si="0"/>
        <v>33.050039999999996</v>
      </c>
    </row>
    <row r="31" spans="1:6" ht="16.5" thickBot="1" x14ac:dyDescent="0.3">
      <c r="A31" s="8" t="s">
        <v>22</v>
      </c>
      <c r="B31" s="9">
        <f>B19*B20</f>
        <v>826.25099999999998</v>
      </c>
      <c r="C31" s="9"/>
      <c r="D31" s="9"/>
      <c r="E31" s="9">
        <v>0.3</v>
      </c>
      <c r="F31" s="9">
        <f t="shared" si="0"/>
        <v>2.4787529999999998</v>
      </c>
    </row>
    <row r="32" spans="1:6" ht="16.5" thickBot="1" x14ac:dyDescent="0.3">
      <c r="A32" s="14" t="s">
        <v>23</v>
      </c>
      <c r="B32" s="9">
        <f>B19*B20</f>
        <v>826.25099999999998</v>
      </c>
      <c r="C32" s="9">
        <v>3</v>
      </c>
      <c r="D32" s="9">
        <f>B32*C32/100</f>
        <v>24.787529999999997</v>
      </c>
      <c r="E32" s="9">
        <v>4.5</v>
      </c>
      <c r="F32" s="9">
        <f t="shared" si="0"/>
        <v>37.181294999999999</v>
      </c>
    </row>
    <row r="33" spans="1:6" ht="16.5" thickBot="1" x14ac:dyDescent="0.3">
      <c r="A33" s="8" t="s">
        <v>24</v>
      </c>
      <c r="B33" s="9">
        <f>B19*B20</f>
        <v>826.25099999999998</v>
      </c>
      <c r="C33" s="9">
        <v>0.8</v>
      </c>
      <c r="D33" s="9">
        <f>B33*C33/100</f>
        <v>6.6100080000000005</v>
      </c>
      <c r="E33" s="9">
        <v>1.2</v>
      </c>
      <c r="F33" s="9">
        <f t="shared" si="0"/>
        <v>9.915011999999999</v>
      </c>
    </row>
    <row r="34" spans="1:6" ht="16.5" thickBot="1" x14ac:dyDescent="0.3">
      <c r="A34" s="8" t="s">
        <v>25</v>
      </c>
      <c r="B34" s="9">
        <f>B19*B20</f>
        <v>826.25099999999998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826.25099999999998</v>
      </c>
      <c r="C35" s="9"/>
      <c r="D35" s="9"/>
      <c r="E35" s="9">
        <v>1.9</v>
      </c>
      <c r="F35" s="9">
        <f t="shared" si="0"/>
        <v>15.698769</v>
      </c>
    </row>
    <row r="36" spans="1:6" ht="16.5" thickBot="1" x14ac:dyDescent="0.3">
      <c r="A36" s="8" t="s">
        <v>27</v>
      </c>
      <c r="B36" s="9">
        <f>B19*B20</f>
        <v>826.25099999999998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811.79160749999994</v>
      </c>
      <c r="C38" s="9">
        <v>5.0999999999999996</v>
      </c>
      <c r="D38" s="9">
        <f>B38*C38/100</f>
        <v>41.401371982499995</v>
      </c>
      <c r="E38" s="9"/>
      <c r="F38" s="9"/>
    </row>
    <row r="39" spans="1:6" ht="16.5" thickBot="1" x14ac:dyDescent="0.3">
      <c r="A39" s="8" t="s">
        <v>30</v>
      </c>
      <c r="B39" s="9">
        <f>98.25*B21/100</f>
        <v>811.79160749999994</v>
      </c>
      <c r="C39" s="9">
        <v>2.9</v>
      </c>
      <c r="D39" s="9">
        <f>B39*C39/100</f>
        <v>23.541956617499995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178.96596659999997</v>
      </c>
      <c r="E40" s="10"/>
      <c r="F40" s="9">
        <f>SUM(F23:F39)</f>
        <v>117.73542000000006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826.25099999999998</v>
      </c>
      <c r="B43" s="20">
        <f>D40</f>
        <v>178.96596659999997</v>
      </c>
      <c r="C43" s="21"/>
      <c r="D43" s="20">
        <f>F40</f>
        <v>117.73542000000006</v>
      </c>
      <c r="E43" s="21"/>
      <c r="F43" s="22">
        <f>B21-B43+D39</f>
        <v>670.82699001749995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647.28503339999997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B18+'JAN14'!C48</f>
        <v>1652.502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B20+'JAN14'!C49</f>
        <v>173.4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B43+'JAN14'!C50</f>
        <v>357.93193319999995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F43+'JAN14'!C51</f>
        <v>1341.6539800349999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D43+'JAN14'!C52</f>
        <v>235.47084000000012</v>
      </c>
      <c r="D52" s="27"/>
      <c r="E52" s="27"/>
      <c r="F52" s="27"/>
    </row>
    <row r="53" spans="1:6" ht="15.75" x14ac:dyDescent="0.25">
      <c r="A53" s="3"/>
      <c r="B53" s="3" t="s">
        <v>44</v>
      </c>
      <c r="C53" s="3">
        <f>2.5+'JAN14'!C53</f>
        <v>5</v>
      </c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topLeftCell="A7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46</v>
      </c>
      <c r="B12" s="41"/>
      <c r="C12" s="41"/>
      <c r="D12" s="41"/>
      <c r="E12" s="41"/>
      <c r="F12" s="42"/>
    </row>
    <row r="13" spans="1:6" ht="16.5" thickBot="1" x14ac:dyDescent="0.3">
      <c r="A13" s="43" t="s">
        <v>57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47</v>
      </c>
      <c r="B12" s="41"/>
      <c r="C12" s="41"/>
      <c r="D12" s="41"/>
      <c r="E12" s="41"/>
      <c r="F12" s="42"/>
    </row>
    <row r="13" spans="1:6" ht="16.5" thickBot="1" x14ac:dyDescent="0.3">
      <c r="A13" s="43" t="s">
        <v>58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48</v>
      </c>
      <c r="B12" s="41"/>
      <c r="C12" s="41"/>
      <c r="D12" s="41"/>
      <c r="E12" s="41"/>
      <c r="F12" s="42"/>
    </row>
    <row r="13" spans="1:6" ht="16.5" thickBot="1" x14ac:dyDescent="0.3">
      <c r="A13" s="43" t="s">
        <v>59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49</v>
      </c>
      <c r="B12" s="41"/>
      <c r="C12" s="41"/>
      <c r="D12" s="41"/>
      <c r="E12" s="41"/>
      <c r="F12" s="42"/>
    </row>
    <row r="13" spans="1:6" ht="16.5" thickBot="1" x14ac:dyDescent="0.3">
      <c r="A13" s="43" t="s">
        <v>60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50</v>
      </c>
      <c r="B12" s="41"/>
      <c r="C12" s="41"/>
      <c r="D12" s="41"/>
      <c r="E12" s="41"/>
      <c r="F12" s="42"/>
    </row>
    <row r="13" spans="1:6" ht="16.5" thickBot="1" x14ac:dyDescent="0.3">
      <c r="A13" s="43" t="s">
        <v>61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51</v>
      </c>
      <c r="B12" s="41"/>
      <c r="C12" s="41"/>
      <c r="D12" s="41"/>
      <c r="E12" s="41"/>
      <c r="F12" s="42"/>
    </row>
    <row r="13" spans="1:6" ht="16.5" thickBot="1" x14ac:dyDescent="0.3">
      <c r="A13" s="43" t="s">
        <v>62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52</v>
      </c>
      <c r="B12" s="41"/>
      <c r="C12" s="41"/>
      <c r="D12" s="41"/>
      <c r="E12" s="41"/>
      <c r="F12" s="42"/>
    </row>
    <row r="13" spans="1:6" ht="16.5" thickBot="1" x14ac:dyDescent="0.3">
      <c r="A13" s="43" t="s">
        <v>63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53</v>
      </c>
      <c r="B12" s="41"/>
      <c r="C12" s="41"/>
      <c r="D12" s="41"/>
      <c r="E12" s="41"/>
      <c r="F12" s="42"/>
    </row>
    <row r="13" spans="1:6" ht="16.5" thickBot="1" x14ac:dyDescent="0.3">
      <c r="A13" s="43" t="s">
        <v>64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view="pageBreakPreview" zoomScale="60" zoomScaleNormal="100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 t="s">
        <v>2</v>
      </c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54</v>
      </c>
      <c r="B12" s="41"/>
      <c r="C12" s="41"/>
      <c r="D12" s="41"/>
      <c r="E12" s="41"/>
      <c r="F12" s="42"/>
    </row>
    <row r="13" spans="1:6" ht="16.5" thickBot="1" x14ac:dyDescent="0.3">
      <c r="A13" s="43" t="s">
        <v>65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view="pageBreakPreview" zoomScale="60" zoomScaleNormal="55" workbookViewId="0">
      <selection activeCell="D10" sqref="D10:F10"/>
    </sheetView>
  </sheetViews>
  <sheetFormatPr baseColWidth="10" defaultRowHeight="15" x14ac:dyDescent="0.25"/>
  <cols>
    <col min="1" max="1" width="52" customWidth="1"/>
    <col min="2" max="2" width="15.28515625" customWidth="1"/>
    <col min="3" max="3" width="14.7109375" customWidth="1"/>
    <col min="4" max="4" width="17" customWidth="1"/>
    <col min="5" max="5" width="11.42578125" customWidth="1"/>
    <col min="6" max="6" width="17.85546875" customWidth="1"/>
  </cols>
  <sheetData>
    <row r="1" spans="1:6" ht="15.75" x14ac:dyDescent="0.25">
      <c r="A1" s="1" t="s">
        <v>0</v>
      </c>
      <c r="B1" s="2"/>
      <c r="C1" s="3"/>
      <c r="D1" s="47"/>
      <c r="E1" s="48"/>
      <c r="F1" s="49"/>
    </row>
    <row r="2" spans="1:6" ht="15.75" x14ac:dyDescent="0.25">
      <c r="A2" s="4"/>
      <c r="B2" s="2"/>
      <c r="C2" s="3"/>
      <c r="D2" s="48"/>
      <c r="E2" s="48"/>
      <c r="F2" s="48"/>
    </row>
    <row r="3" spans="1:6" ht="15.75" x14ac:dyDescent="0.25">
      <c r="A3" s="4"/>
      <c r="B3" s="2"/>
      <c r="C3" s="3"/>
      <c r="D3" s="48"/>
      <c r="E3" s="48"/>
      <c r="F3" s="49"/>
    </row>
    <row r="4" spans="1:6" ht="15.75" x14ac:dyDescent="0.25">
      <c r="A4" s="3"/>
      <c r="B4" s="2"/>
      <c r="C4" s="3"/>
      <c r="D4" s="38"/>
      <c r="E4" s="38"/>
      <c r="F4" s="3"/>
    </row>
    <row r="5" spans="1:6" ht="15.75" x14ac:dyDescent="0.25">
      <c r="A5" s="5"/>
      <c r="B5" s="6"/>
      <c r="C5" s="3"/>
      <c r="D5" s="29" t="s">
        <v>1</v>
      </c>
      <c r="E5" s="29"/>
      <c r="F5" s="29"/>
    </row>
    <row r="6" spans="1:6" ht="15.75" x14ac:dyDescent="0.25">
      <c r="A6" s="3"/>
      <c r="B6" s="3"/>
      <c r="C6" s="3"/>
      <c r="D6" s="3"/>
      <c r="E6" s="3"/>
      <c r="F6" s="3"/>
    </row>
    <row r="7" spans="1:6" ht="15.75" x14ac:dyDescent="0.25">
      <c r="A7" s="3"/>
      <c r="B7" s="2"/>
      <c r="C7" s="3"/>
      <c r="D7" s="38"/>
      <c r="E7" s="38"/>
      <c r="F7" s="39"/>
    </row>
    <row r="8" spans="1:6" ht="15.75" x14ac:dyDescent="0.25">
      <c r="A8" s="3"/>
      <c r="B8" s="2"/>
      <c r="C8" s="3"/>
      <c r="D8" s="3"/>
      <c r="E8" s="3"/>
      <c r="F8" s="3"/>
    </row>
    <row r="9" spans="1:6" ht="15.75" x14ac:dyDescent="0.25">
      <c r="A9" s="3"/>
      <c r="B9" s="3"/>
      <c r="C9" s="3"/>
      <c r="D9" s="38"/>
      <c r="E9" s="38"/>
      <c r="F9" s="39"/>
    </row>
    <row r="10" spans="1:6" ht="15.75" x14ac:dyDescent="0.25">
      <c r="A10" s="3"/>
      <c r="B10" s="3"/>
      <c r="C10" s="3"/>
      <c r="D10" s="38"/>
      <c r="E10" s="38"/>
      <c r="F10" s="39"/>
    </row>
    <row r="11" spans="1:6" ht="16.5" thickBot="1" x14ac:dyDescent="0.3">
      <c r="A11" s="3"/>
      <c r="B11" s="3"/>
      <c r="C11" s="2"/>
      <c r="D11" s="38"/>
      <c r="E11" s="38"/>
      <c r="F11" s="3"/>
    </row>
    <row r="12" spans="1:6" ht="16.5" thickTop="1" x14ac:dyDescent="0.25">
      <c r="A12" s="40" t="s">
        <v>55</v>
      </c>
      <c r="B12" s="41"/>
      <c r="C12" s="41"/>
      <c r="D12" s="41"/>
      <c r="E12" s="41"/>
      <c r="F12" s="42"/>
    </row>
    <row r="13" spans="1:6" ht="16.5" thickBot="1" x14ac:dyDescent="0.3">
      <c r="A13" s="43" t="s">
        <v>66</v>
      </c>
      <c r="B13" s="44"/>
      <c r="C13" s="44"/>
      <c r="D13" s="44"/>
      <c r="E13" s="44"/>
      <c r="F13" s="45"/>
    </row>
    <row r="14" spans="1:6" ht="17.25" thickTop="1" thickBot="1" x14ac:dyDescent="0.3">
      <c r="A14" s="3"/>
      <c r="B14" s="3"/>
      <c r="C14" s="3"/>
      <c r="D14" s="46"/>
      <c r="E14" s="46"/>
      <c r="F14" s="3"/>
    </row>
    <row r="15" spans="1:6" ht="16.5" thickBot="1" x14ac:dyDescent="0.3">
      <c r="A15" s="30"/>
      <c r="B15" s="32" t="s">
        <v>5</v>
      </c>
      <c r="C15" s="34" t="s">
        <v>6</v>
      </c>
      <c r="D15" s="35"/>
      <c r="E15" s="34" t="s">
        <v>7</v>
      </c>
      <c r="F15" s="35"/>
    </row>
    <row r="16" spans="1:6" ht="16.5" thickBot="1" x14ac:dyDescent="0.3">
      <c r="A16" s="31"/>
      <c r="B16" s="33"/>
      <c r="C16" s="7" t="s">
        <v>8</v>
      </c>
      <c r="D16" s="7" t="s">
        <v>9</v>
      </c>
      <c r="E16" s="7" t="s">
        <v>8</v>
      </c>
      <c r="F16" s="7" t="s">
        <v>9</v>
      </c>
    </row>
    <row r="17" spans="1:6" ht="16.5" thickBot="1" x14ac:dyDescent="0.3">
      <c r="A17" s="8"/>
      <c r="B17" s="9"/>
      <c r="C17" s="10"/>
      <c r="D17" s="10"/>
      <c r="E17" s="10"/>
      <c r="F17" s="10"/>
    </row>
    <row r="18" spans="1:6" ht="16.5" thickBot="1" x14ac:dyDescent="0.3">
      <c r="A18" s="8" t="s">
        <v>10</v>
      </c>
      <c r="B18" s="9">
        <f>PRODUCT(B20,B19)</f>
        <v>86.7</v>
      </c>
      <c r="C18" s="10"/>
      <c r="D18" s="10"/>
      <c r="E18" s="10"/>
      <c r="F18" s="10"/>
    </row>
    <row r="19" spans="1:6" ht="16.5" thickBot="1" x14ac:dyDescent="0.3">
      <c r="A19" s="8" t="s">
        <v>11</v>
      </c>
      <c r="B19" s="9"/>
      <c r="C19" s="10"/>
      <c r="D19" s="10"/>
      <c r="E19" s="10"/>
      <c r="F19" s="10"/>
    </row>
    <row r="20" spans="1:6" ht="16.5" thickBot="1" x14ac:dyDescent="0.3">
      <c r="A20" s="8" t="s">
        <v>12</v>
      </c>
      <c r="B20" s="9">
        <v>86.7</v>
      </c>
      <c r="C20" s="10"/>
      <c r="D20" s="10"/>
      <c r="E20" s="10"/>
      <c r="F20" s="10"/>
    </row>
    <row r="21" spans="1:6" ht="16.5" thickBot="1" x14ac:dyDescent="0.3">
      <c r="A21" s="8" t="s">
        <v>13</v>
      </c>
      <c r="B21" s="9">
        <f>B20*B19</f>
        <v>0</v>
      </c>
      <c r="C21" s="10"/>
      <c r="D21" s="10"/>
      <c r="E21" s="10"/>
      <c r="F21" s="10"/>
    </row>
    <row r="22" spans="1:6" ht="16.5" thickBot="1" x14ac:dyDescent="0.3">
      <c r="A22" s="8"/>
      <c r="B22" s="9"/>
      <c r="C22" s="10"/>
      <c r="D22" s="10"/>
      <c r="E22" s="10"/>
      <c r="F22" s="10"/>
    </row>
    <row r="23" spans="1:6" ht="16.5" thickBot="1" x14ac:dyDescent="0.3">
      <c r="A23" s="8" t="s">
        <v>14</v>
      </c>
      <c r="B23" s="9">
        <f>B20*$B$19</f>
        <v>0</v>
      </c>
      <c r="C23" s="9">
        <v>0.75</v>
      </c>
      <c r="D23" s="9">
        <f>B23*C23/100</f>
        <v>0</v>
      </c>
      <c r="E23" s="9">
        <v>12.8</v>
      </c>
      <c r="F23" s="9">
        <f>B23*E23/100</f>
        <v>0</v>
      </c>
    </row>
    <row r="24" spans="1:6" ht="16.5" thickBot="1" x14ac:dyDescent="0.3">
      <c r="A24" s="8" t="s">
        <v>15</v>
      </c>
      <c r="B24" s="9">
        <f>B19*B20</f>
        <v>0</v>
      </c>
      <c r="C24" s="9">
        <v>0.1</v>
      </c>
      <c r="D24" s="9">
        <f>B24*C24/100</f>
        <v>0</v>
      </c>
      <c r="E24" s="10">
        <v>1.6</v>
      </c>
      <c r="F24" s="9">
        <f t="shared" ref="F24:F36" si="0">B24*E24/100</f>
        <v>0</v>
      </c>
    </row>
    <row r="25" spans="1:6" ht="16.5" thickBot="1" x14ac:dyDescent="0.3">
      <c r="A25" s="8" t="s">
        <v>16</v>
      </c>
      <c r="B25" s="9">
        <f>B19*B20</f>
        <v>0</v>
      </c>
      <c r="C25" s="9"/>
      <c r="D25" s="9"/>
      <c r="E25" s="10">
        <v>5.4</v>
      </c>
      <c r="F25" s="9">
        <f t="shared" si="0"/>
        <v>0</v>
      </c>
    </row>
    <row r="26" spans="1:6" ht="16.5" thickBot="1" x14ac:dyDescent="0.3">
      <c r="A26" s="8" t="s">
        <v>17</v>
      </c>
      <c r="B26" s="9">
        <f>B19*B20</f>
        <v>0</v>
      </c>
      <c r="C26" s="9">
        <v>6.75</v>
      </c>
      <c r="D26" s="9">
        <f>B26*C26/100</f>
        <v>0</v>
      </c>
      <c r="E26" s="10">
        <v>8.4</v>
      </c>
      <c r="F26" s="9">
        <f t="shared" si="0"/>
        <v>0</v>
      </c>
    </row>
    <row r="27" spans="1:6" ht="16.5" thickBot="1" x14ac:dyDescent="0.3">
      <c r="A27" s="8" t="s">
        <v>18</v>
      </c>
      <c r="B27" s="9">
        <f>B19*B20</f>
        <v>0</v>
      </c>
      <c r="C27" s="10"/>
      <c r="D27" s="10"/>
      <c r="E27" s="9">
        <v>0.1</v>
      </c>
      <c r="F27" s="9">
        <f t="shared" si="0"/>
        <v>0</v>
      </c>
    </row>
    <row r="28" spans="1:6" ht="16.5" thickBot="1" x14ac:dyDescent="0.3">
      <c r="A28" s="8" t="s">
        <v>19</v>
      </c>
      <c r="B28" s="9">
        <f>B19*B20</f>
        <v>0</v>
      </c>
      <c r="C28" s="10"/>
      <c r="D28" s="10"/>
      <c r="E28" s="9">
        <v>1.5</v>
      </c>
      <c r="F28" s="9">
        <f t="shared" si="0"/>
        <v>0</v>
      </c>
    </row>
    <row r="29" spans="1:6" ht="16.5" thickBot="1" x14ac:dyDescent="0.3">
      <c r="A29" s="11" t="s">
        <v>20</v>
      </c>
      <c r="B29" s="12">
        <f>B19*B20</f>
        <v>0</v>
      </c>
      <c r="C29" s="13"/>
      <c r="D29" s="13"/>
      <c r="E29" s="12">
        <v>0.3</v>
      </c>
      <c r="F29" s="9">
        <f t="shared" si="0"/>
        <v>0</v>
      </c>
    </row>
    <row r="30" spans="1:6" ht="16.5" thickBot="1" x14ac:dyDescent="0.3">
      <c r="A30" s="8" t="s">
        <v>21</v>
      </c>
      <c r="B30" s="9">
        <f>B19*B20</f>
        <v>0</v>
      </c>
      <c r="C30" s="9">
        <v>2.4</v>
      </c>
      <c r="D30" s="9">
        <f>B30*C30/100</f>
        <v>0</v>
      </c>
      <c r="E30" s="9">
        <v>4</v>
      </c>
      <c r="F30" s="9">
        <f t="shared" si="0"/>
        <v>0</v>
      </c>
    </row>
    <row r="31" spans="1:6" ht="16.5" thickBot="1" x14ac:dyDescent="0.3">
      <c r="A31" s="8" t="s">
        <v>22</v>
      </c>
      <c r="B31" s="9">
        <f>B19*B20</f>
        <v>0</v>
      </c>
      <c r="C31" s="9"/>
      <c r="D31" s="9"/>
      <c r="E31" s="9">
        <v>0.3</v>
      </c>
      <c r="F31" s="9">
        <f t="shared" si="0"/>
        <v>0</v>
      </c>
    </row>
    <row r="32" spans="1:6" ht="16.5" thickBot="1" x14ac:dyDescent="0.3">
      <c r="A32" s="14" t="s">
        <v>23</v>
      </c>
      <c r="B32" s="9">
        <f>B19*B20</f>
        <v>0</v>
      </c>
      <c r="C32" s="9">
        <v>3</v>
      </c>
      <c r="D32" s="9">
        <f>B32*C32/100</f>
        <v>0</v>
      </c>
      <c r="E32" s="9">
        <v>4.5</v>
      </c>
      <c r="F32" s="9">
        <f t="shared" si="0"/>
        <v>0</v>
      </c>
    </row>
    <row r="33" spans="1:6" ht="16.5" thickBot="1" x14ac:dyDescent="0.3">
      <c r="A33" s="8" t="s">
        <v>24</v>
      </c>
      <c r="B33" s="9">
        <f>B19*B20</f>
        <v>0</v>
      </c>
      <c r="C33" s="9">
        <v>0.8</v>
      </c>
      <c r="D33" s="9">
        <f>B33*C33/100</f>
        <v>0</v>
      </c>
      <c r="E33" s="9">
        <v>1.2</v>
      </c>
      <c r="F33" s="9">
        <f t="shared" si="0"/>
        <v>0</v>
      </c>
    </row>
    <row r="34" spans="1:6" ht="16.5" thickBot="1" x14ac:dyDescent="0.3">
      <c r="A34" s="8" t="s">
        <v>25</v>
      </c>
      <c r="B34" s="9">
        <f>B19*B20</f>
        <v>0</v>
      </c>
      <c r="C34" s="9"/>
      <c r="D34" s="9"/>
      <c r="E34" s="9">
        <v>0</v>
      </c>
      <c r="F34" s="9">
        <f t="shared" si="0"/>
        <v>0</v>
      </c>
    </row>
    <row r="35" spans="1:6" ht="16.5" thickBot="1" x14ac:dyDescent="0.3">
      <c r="A35" s="8" t="s">
        <v>26</v>
      </c>
      <c r="B35" s="9">
        <f>B19*B20</f>
        <v>0</v>
      </c>
      <c r="C35" s="9"/>
      <c r="D35" s="9"/>
      <c r="E35" s="9">
        <v>1.9</v>
      </c>
      <c r="F35" s="9">
        <f t="shared" si="0"/>
        <v>0</v>
      </c>
    </row>
    <row r="36" spans="1:6" ht="16.5" thickBot="1" x14ac:dyDescent="0.3">
      <c r="A36" s="8" t="s">
        <v>27</v>
      </c>
      <c r="B36" s="9">
        <f>B19*B20</f>
        <v>0</v>
      </c>
      <c r="C36" s="9"/>
      <c r="D36" s="9"/>
      <c r="E36" s="9">
        <v>0</v>
      </c>
      <c r="F36" s="9">
        <f t="shared" si="0"/>
        <v>0</v>
      </c>
    </row>
    <row r="37" spans="1:6" ht="16.5" thickBot="1" x14ac:dyDescent="0.3">
      <c r="A37" s="8" t="s">
        <v>28</v>
      </c>
      <c r="B37" s="9"/>
      <c r="C37" s="9"/>
      <c r="D37" s="9"/>
      <c r="E37" s="9">
        <v>-100</v>
      </c>
      <c r="F37" s="9">
        <v>-229.29</v>
      </c>
    </row>
    <row r="38" spans="1:6" ht="16.5" thickBot="1" x14ac:dyDescent="0.3">
      <c r="A38" s="8" t="s">
        <v>29</v>
      </c>
      <c r="B38" s="9">
        <f>98.25*B21/100</f>
        <v>0</v>
      </c>
      <c r="C38" s="9">
        <v>5.0999999999999996</v>
      </c>
      <c r="D38" s="9">
        <f>B38*C38/100</f>
        <v>0</v>
      </c>
      <c r="E38" s="9"/>
      <c r="F38" s="9"/>
    </row>
    <row r="39" spans="1:6" ht="16.5" thickBot="1" x14ac:dyDescent="0.3">
      <c r="A39" s="8" t="s">
        <v>30</v>
      </c>
      <c r="B39" s="9">
        <f>98.25*B21/100</f>
        <v>0</v>
      </c>
      <c r="C39" s="9">
        <v>2.9</v>
      </c>
      <c r="D39" s="9">
        <f>B39*C39/100</f>
        <v>0</v>
      </c>
      <c r="E39" s="9"/>
      <c r="F39" s="9"/>
    </row>
    <row r="40" spans="1:6" ht="16.5" thickBot="1" x14ac:dyDescent="0.3">
      <c r="A40" s="15" t="s">
        <v>31</v>
      </c>
      <c r="B40" s="9"/>
      <c r="C40" s="10"/>
      <c r="D40" s="9">
        <f>SUM(D23:D39)</f>
        <v>0</v>
      </c>
      <c r="E40" s="10"/>
      <c r="F40" s="9">
        <f>SUM(F23:F39)</f>
        <v>-229.29</v>
      </c>
    </row>
    <row r="41" spans="1:6" ht="16.5" thickBot="1" x14ac:dyDescent="0.3">
      <c r="A41" s="16"/>
      <c r="B41" s="17"/>
      <c r="C41" s="17"/>
      <c r="D41" s="17"/>
      <c r="E41" s="17"/>
      <c r="F41" s="17"/>
    </row>
    <row r="42" spans="1:6" ht="16.5" thickTop="1" x14ac:dyDescent="0.25">
      <c r="A42" s="18" t="s">
        <v>32</v>
      </c>
      <c r="B42" s="36" t="s">
        <v>33</v>
      </c>
      <c r="C42" s="37"/>
      <c r="D42" s="36" t="s">
        <v>34</v>
      </c>
      <c r="E42" s="37"/>
      <c r="F42" s="18" t="s">
        <v>35</v>
      </c>
    </row>
    <row r="43" spans="1:6" ht="16.5" thickBot="1" x14ac:dyDescent="0.3">
      <c r="A43" s="19">
        <f>B21</f>
        <v>0</v>
      </c>
      <c r="B43" s="20">
        <f>D40</f>
        <v>0</v>
      </c>
      <c r="C43" s="21"/>
      <c r="D43" s="20">
        <f>F40</f>
        <v>-229.29</v>
      </c>
      <c r="E43" s="21"/>
      <c r="F43" s="22">
        <f>B21-B43+D39</f>
        <v>0</v>
      </c>
    </row>
    <row r="44" spans="1:6" ht="16.5" thickBot="1" x14ac:dyDescent="0.3">
      <c r="A44" s="3"/>
      <c r="B44" s="3"/>
      <c r="C44" s="3"/>
      <c r="D44" s="3"/>
      <c r="E44" s="3"/>
      <c r="F44" s="3"/>
    </row>
    <row r="45" spans="1:6" ht="15.75" x14ac:dyDescent="0.25">
      <c r="A45" s="5"/>
      <c r="B45" s="3"/>
      <c r="C45" s="23"/>
      <c r="D45" s="3"/>
      <c r="E45" s="3"/>
      <c r="F45" s="24" t="s">
        <v>36</v>
      </c>
    </row>
    <row r="46" spans="1:6" ht="16.5" thickBot="1" x14ac:dyDescent="0.3">
      <c r="A46" s="3"/>
      <c r="B46" s="3"/>
      <c r="C46" s="23"/>
      <c r="D46" s="29" t="s">
        <v>37</v>
      </c>
      <c r="E46" s="29"/>
      <c r="F46" s="25">
        <f>B21-B43</f>
        <v>0</v>
      </c>
    </row>
    <row r="47" spans="1:6" ht="15.75" x14ac:dyDescent="0.25">
      <c r="A47" s="3"/>
      <c r="B47" s="3"/>
      <c r="C47" s="3"/>
      <c r="D47" s="3"/>
      <c r="E47" s="3"/>
      <c r="F47" s="3"/>
    </row>
    <row r="48" spans="1:6" ht="15.75" x14ac:dyDescent="0.25">
      <c r="A48" s="5" t="s">
        <v>38</v>
      </c>
      <c r="B48" s="3" t="s">
        <v>39</v>
      </c>
      <c r="C48" s="26">
        <f>B18</f>
        <v>86.7</v>
      </c>
      <c r="D48" s="27"/>
      <c r="E48" s="27"/>
      <c r="F48" s="27"/>
    </row>
    <row r="49" spans="1:6" ht="15.75" x14ac:dyDescent="0.25">
      <c r="A49" s="3"/>
      <c r="B49" s="3" t="s">
        <v>40</v>
      </c>
      <c r="C49" s="26">
        <f>B20</f>
        <v>86.7</v>
      </c>
      <c r="D49" s="27"/>
      <c r="E49" s="27"/>
      <c r="F49" s="27"/>
    </row>
    <row r="50" spans="1:6" ht="15.75" x14ac:dyDescent="0.25">
      <c r="A50" s="3"/>
      <c r="B50" s="3" t="s">
        <v>41</v>
      </c>
      <c r="C50" s="26">
        <f>B43</f>
        <v>0</v>
      </c>
      <c r="D50" s="27"/>
      <c r="E50" s="27"/>
      <c r="F50" s="27"/>
    </row>
    <row r="51" spans="1:6" ht="15.75" x14ac:dyDescent="0.25">
      <c r="A51" s="3"/>
      <c r="B51" s="3" t="s">
        <v>42</v>
      </c>
      <c r="C51" s="28">
        <f>F43</f>
        <v>0</v>
      </c>
      <c r="D51" s="27"/>
      <c r="E51" s="27"/>
      <c r="F51" s="27"/>
    </row>
    <row r="52" spans="1:6" ht="15.75" x14ac:dyDescent="0.25">
      <c r="A52" s="3"/>
      <c r="B52" s="3" t="s">
        <v>43</v>
      </c>
      <c r="C52" s="26">
        <f>D43</f>
        <v>-229.29</v>
      </c>
      <c r="D52" s="27"/>
      <c r="E52" s="27"/>
      <c r="F52" s="27"/>
    </row>
    <row r="53" spans="1:6" ht="15.75" x14ac:dyDescent="0.25">
      <c r="A53" s="3"/>
      <c r="B53" s="3" t="s">
        <v>44</v>
      </c>
      <c r="C53" s="3"/>
      <c r="D53" s="27"/>
      <c r="E53" s="27"/>
      <c r="F53" s="27"/>
    </row>
  </sheetData>
  <mergeCells count="19">
    <mergeCell ref="D14:E14"/>
    <mergeCell ref="D1:F1"/>
    <mergeCell ref="D2:F2"/>
    <mergeCell ref="D3:F3"/>
    <mergeCell ref="D4:E4"/>
    <mergeCell ref="D5:F5"/>
    <mergeCell ref="D7:F7"/>
    <mergeCell ref="D9:F9"/>
    <mergeCell ref="D10:F10"/>
    <mergeCell ref="D11:E11"/>
    <mergeCell ref="A12:F12"/>
    <mergeCell ref="A13:F13"/>
    <mergeCell ref="D46:E46"/>
    <mergeCell ref="A15:A16"/>
    <mergeCell ref="B15:B16"/>
    <mergeCell ref="C15:D15"/>
    <mergeCell ref="E15:F15"/>
    <mergeCell ref="B42:C42"/>
    <mergeCell ref="D42:E42"/>
  </mergeCells>
  <pageMargins left="0.7" right="0.7" top="0.75" bottom="0.75" header="0.3" footer="0.3"/>
  <pageSetup paperSize="9" scale="6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JAN14</vt:lpstr>
      <vt:lpstr>FEV14</vt:lpstr>
      <vt:lpstr>MARS14</vt:lpstr>
      <vt:lpstr>AVR14</vt:lpstr>
      <vt:lpstr>MAI14</vt:lpstr>
      <vt:lpstr>JUIN14</vt:lpstr>
      <vt:lpstr>JUILLET14</vt:lpstr>
      <vt:lpstr>AOUT14</vt:lpstr>
      <vt:lpstr>SEPT14</vt:lpstr>
      <vt:lpstr>OCT14</vt:lpstr>
      <vt:lpstr>NOV14</vt:lpstr>
      <vt:lpstr>DEC14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EmileB</dc:creator>
  <cp:lastModifiedBy>EmileB</cp:lastModifiedBy>
  <dcterms:created xsi:type="dcterms:W3CDTF">2014-01-28T11:54:36Z</dcterms:created>
  <dcterms:modified xsi:type="dcterms:W3CDTF">2014-01-28T12:53:46Z</dcterms:modified>
</cp:coreProperties>
</file>