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"/>
    </mc:Choice>
  </mc:AlternateContent>
  <bookViews>
    <workbookView xWindow="0" yWindow="0" windowWidth="22065" windowHeight="10905" activeTab="1"/>
  </bookViews>
  <sheets>
    <sheet name="Départ" sheetId="5" r:id="rId1"/>
    <sheet name="résultat" sheetId="4" r:id="rId2"/>
    <sheet name="personelle" sheetId="6" r:id="rId3"/>
    <sheet name="litrage" sheetId="7" r:id="rId4"/>
  </sheets>
  <externalReferences>
    <externalReference r:id="rId5"/>
  </externalReferences>
  <definedNames>
    <definedName name="annee">Départ!$Q:$Q</definedName>
    <definedName name="date">personelle!$A$3:$A$9</definedName>
    <definedName name="nom">personelle!$B$2:$P$2</definedName>
    <definedName name="quoi">personelle!$B$3:$P$9</definedName>
    <definedName name="type">[1]base!$A:$A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4" l="1"/>
  <c r="B2" i="4"/>
  <c r="B28" i="4"/>
  <c r="F49" i="4" a="1"/>
  <c r="F49" i="4"/>
  <c r="G49" i="4" a="1"/>
  <c r="G49" i="4"/>
  <c r="H49" i="4" a="1"/>
  <c r="H49" i="4"/>
  <c r="E49" i="4" a="1"/>
  <c r="E49" i="4"/>
  <c r="G48" i="4" a="1"/>
  <c r="G48" i="4"/>
  <c r="H48" i="4" a="1"/>
  <c r="H48" i="4"/>
  <c r="F48" i="4" a="1"/>
  <c r="F48" i="4"/>
  <c r="G47" i="4" a="1"/>
  <c r="G47" i="4"/>
  <c r="H47" i="4" a="1"/>
  <c r="H47" i="4"/>
  <c r="F47" i="4" a="1"/>
  <c r="F47" i="4"/>
  <c r="G46" i="4" a="1"/>
  <c r="G46" i="4"/>
  <c r="H46" i="4" a="1"/>
  <c r="H46" i="4"/>
  <c r="F46" i="4" a="1"/>
  <c r="F46" i="4"/>
  <c r="G45" i="4" a="1"/>
  <c r="G45" i="4"/>
  <c r="H45" i="4" a="1"/>
  <c r="H45" i="4"/>
  <c r="F45" i="4" a="1"/>
  <c r="F45" i="4"/>
  <c r="G44" i="4" a="1"/>
  <c r="G44" i="4"/>
  <c r="H44" i="4" a="1"/>
  <c r="H44" i="4"/>
  <c r="F44" i="4" a="1"/>
  <c r="F44" i="4"/>
  <c r="G43" i="4" a="1"/>
  <c r="G43" i="4"/>
  <c r="H43" i="4" a="1"/>
  <c r="H43" i="4"/>
  <c r="F43" i="4" a="1"/>
  <c r="F43" i="4"/>
  <c r="I41" i="4" a="1"/>
  <c r="I41" i="4"/>
  <c r="I42" i="4" a="1"/>
  <c r="I42" i="4"/>
  <c r="I43" i="4" a="1"/>
  <c r="I43" i="4"/>
  <c r="I44" i="4" a="1"/>
  <c r="I44" i="4"/>
  <c r="I45" i="4" a="1"/>
  <c r="I45" i="4"/>
  <c r="I46" i="4" a="1"/>
  <c r="I46" i="4"/>
  <c r="I47" i="4" a="1"/>
  <c r="I47" i="4"/>
  <c r="I48" i="4" a="1"/>
  <c r="I48" i="4"/>
  <c r="I40" i="4" a="1"/>
  <c r="I40" i="4"/>
  <c r="I30" i="4" a="1"/>
  <c r="I30" i="4"/>
  <c r="I31" i="4" a="1"/>
  <c r="I31" i="4"/>
  <c r="I32" i="4" a="1"/>
  <c r="I32" i="4"/>
  <c r="I33" i="4" a="1"/>
  <c r="I33" i="4"/>
  <c r="I34" i="4" a="1"/>
  <c r="I34" i="4"/>
  <c r="I35" i="4" a="1"/>
  <c r="I35" i="4"/>
  <c r="I36" i="4" a="1"/>
  <c r="I36" i="4"/>
  <c r="I37" i="4" a="1"/>
  <c r="I37" i="4"/>
  <c r="I29" i="4" a="1"/>
  <c r="I29" i="4"/>
  <c r="G33" i="4" a="1"/>
  <c r="G33" i="4"/>
  <c r="H33" i="4" a="1"/>
  <c r="H33" i="4"/>
  <c r="F33" i="4" a="1"/>
  <c r="F33" i="4"/>
  <c r="G29" i="4" a="1"/>
  <c r="G29" i="4"/>
  <c r="H29" i="4" a="1"/>
  <c r="H29" i="4"/>
  <c r="F29" i="4" a="1"/>
  <c r="F29" i="4"/>
  <c r="H30" i="4"/>
  <c r="G30" i="4"/>
  <c r="F30" i="4"/>
  <c r="I15" i="4" a="1"/>
  <c r="I15" i="4"/>
  <c r="I16" i="4" a="1"/>
  <c r="I16" i="4"/>
  <c r="I17" i="4" a="1"/>
  <c r="I17" i="4"/>
  <c r="I18" i="4" a="1"/>
  <c r="I18" i="4"/>
  <c r="I19" i="4" a="1"/>
  <c r="I19" i="4"/>
  <c r="I20" i="4" a="1"/>
  <c r="I20" i="4"/>
  <c r="I21" i="4" a="1"/>
  <c r="I21" i="4"/>
  <c r="I22" i="4" a="1"/>
  <c r="I22" i="4"/>
  <c r="F23" i="4" a="1"/>
  <c r="F23" i="4"/>
  <c r="G23" i="4" a="1"/>
  <c r="G23" i="4"/>
  <c r="H23" i="4" a="1"/>
  <c r="H23" i="4"/>
  <c r="E23" i="4" a="1"/>
  <c r="E23" i="4"/>
  <c r="G22" i="4" a="1"/>
  <c r="G22" i="4"/>
  <c r="H22" i="4" a="1"/>
  <c r="H22" i="4"/>
  <c r="F22" i="4" a="1"/>
  <c r="F22" i="4"/>
  <c r="G21" i="4" a="1"/>
  <c r="G21" i="4"/>
  <c r="H21" i="4" a="1"/>
  <c r="H21" i="4"/>
  <c r="F21" i="4" a="1"/>
  <c r="F21" i="4"/>
  <c r="F19" i="4" a="1"/>
  <c r="F19" i="4"/>
  <c r="G18" i="4" a="1"/>
  <c r="G18" i="4"/>
  <c r="H18" i="4" a="1"/>
  <c r="H18" i="4"/>
  <c r="F18" i="4" a="1"/>
  <c r="F18" i="4"/>
  <c r="G17" i="4" a="1"/>
  <c r="G17" i="4"/>
  <c r="H17" i="4" a="1"/>
  <c r="H17" i="4"/>
  <c r="F17" i="4" a="1"/>
  <c r="F17" i="4"/>
  <c r="I4" i="4" a="1"/>
  <c r="I4" i="4"/>
  <c r="I5" i="4" a="1"/>
  <c r="I5" i="4"/>
  <c r="I6" i="4" a="1"/>
  <c r="I6" i="4"/>
  <c r="I7" i="4" a="1"/>
  <c r="I7" i="4"/>
  <c r="I8" i="4" a="1"/>
  <c r="I8" i="4"/>
  <c r="I9" i="4" a="1"/>
  <c r="I9" i="4"/>
  <c r="I10" i="4" a="1"/>
  <c r="I10" i="4"/>
  <c r="I11" i="4" a="1"/>
  <c r="I11" i="4"/>
  <c r="G20" i="4" a="1"/>
  <c r="G20" i="4"/>
  <c r="H20" i="4" a="1"/>
  <c r="H20" i="4"/>
  <c r="F20" i="4" a="1"/>
  <c r="F20" i="4"/>
  <c r="G19" i="4" a="1"/>
  <c r="G19" i="4"/>
  <c r="H19" i="4" a="1"/>
  <c r="H19" i="4"/>
  <c r="H4" i="4"/>
  <c r="G4" i="4"/>
  <c r="F4" i="4"/>
  <c r="H3" i="4" a="1"/>
  <c r="H3" i="4"/>
  <c r="G3" i="4" a="1"/>
  <c r="G3" i="4"/>
  <c r="I14" i="4" a="1"/>
  <c r="I14" i="4"/>
  <c r="I3" i="4" a="1"/>
  <c r="I3" i="4"/>
  <c r="G7" i="4" a="1"/>
  <c r="G7" i="4"/>
  <c r="H7" i="4" a="1"/>
  <c r="H7" i="4"/>
  <c r="F7" i="4" a="1"/>
  <c r="F7" i="4"/>
  <c r="B54" i="4"/>
  <c r="B80" i="4"/>
  <c r="B106" i="4"/>
  <c r="B132" i="4"/>
  <c r="B158" i="4"/>
  <c r="B174" i="4"/>
  <c r="B175" i="4"/>
  <c r="B148" i="4"/>
  <c r="B149" i="4"/>
  <c r="B122" i="4"/>
  <c r="B123" i="4"/>
  <c r="B96" i="4"/>
  <c r="B97" i="4"/>
  <c r="B70" i="4"/>
  <c r="B71" i="4"/>
  <c r="B44" i="4"/>
  <c r="B45" i="4"/>
  <c r="D19" i="5"/>
  <c r="E19" i="5"/>
  <c r="F19" i="5"/>
  <c r="G19" i="5"/>
  <c r="H19" i="5"/>
  <c r="I19" i="5"/>
  <c r="J19" i="5"/>
  <c r="B18" i="4"/>
  <c r="B19" i="4"/>
</calcChain>
</file>

<file path=xl/sharedStrings.xml><?xml version="1.0" encoding="utf-8"?>
<sst xmlns="http://schemas.openxmlformats.org/spreadsheetml/2006/main" count="296" uniqueCount="70">
  <si>
    <t>Litrage</t>
  </si>
  <si>
    <t>Spécialitées</t>
  </si>
  <si>
    <t>Bio</t>
  </si>
  <si>
    <t>Conv</t>
  </si>
  <si>
    <t>Repos</t>
  </si>
  <si>
    <t>Second</t>
  </si>
  <si>
    <t>PPNC</t>
  </si>
  <si>
    <t>qualité</t>
  </si>
  <si>
    <t>congé</t>
  </si>
  <si>
    <t>total -&gt;</t>
  </si>
  <si>
    <t>solde -&gt;</t>
  </si>
  <si>
    <t>Choix de la semaine</t>
  </si>
  <si>
    <t>Divers</t>
  </si>
  <si>
    <t>Année</t>
  </si>
  <si>
    <t xml:space="preserve">N° semaine </t>
  </si>
  <si>
    <t xml:space="preserve">Lundi </t>
  </si>
  <si>
    <t>Dimanche</t>
  </si>
  <si>
    <t>Lundi</t>
  </si>
  <si>
    <t>Mardi</t>
  </si>
  <si>
    <t>Mercredi</t>
  </si>
  <si>
    <t>Jeudi</t>
  </si>
  <si>
    <t>Vendredi</t>
  </si>
  <si>
    <t>Samedi</t>
  </si>
  <si>
    <t>Septembre</t>
  </si>
  <si>
    <t>Date</t>
  </si>
  <si>
    <t>Aurélien</t>
  </si>
  <si>
    <t>Vincent</t>
  </si>
  <si>
    <t>Pierre -Olivier</t>
  </si>
  <si>
    <t>Luc</t>
  </si>
  <si>
    <t>Anthony</t>
  </si>
  <si>
    <t>Jean-Noel</t>
  </si>
  <si>
    <t>Sylvain</t>
  </si>
  <si>
    <t>Jerome</t>
  </si>
  <si>
    <t>Virgile</t>
  </si>
  <si>
    <t>Amandine</t>
  </si>
  <si>
    <t>Florence</t>
  </si>
  <si>
    <t>Florianne</t>
  </si>
  <si>
    <t>Mathilde</t>
  </si>
  <si>
    <t>Catherine</t>
  </si>
  <si>
    <t>piere</t>
  </si>
  <si>
    <t>repos</t>
  </si>
  <si>
    <t>mor</t>
  </si>
  <si>
    <t>Comt</t>
  </si>
  <si>
    <t>Mor BIO</t>
  </si>
  <si>
    <t>Mor Conv</t>
  </si>
  <si>
    <t>Rac</t>
  </si>
  <si>
    <t>Mou</t>
  </si>
  <si>
    <t>Gri</t>
  </si>
  <si>
    <t>Caco</t>
  </si>
  <si>
    <t>Aff PM</t>
  </si>
  <si>
    <t>Affi</t>
  </si>
  <si>
    <t>Somb</t>
  </si>
  <si>
    <t>Aberg</t>
  </si>
  <si>
    <t>Ber</t>
  </si>
  <si>
    <t>ou</t>
  </si>
  <si>
    <t>vale</t>
  </si>
  <si>
    <t>indep</t>
  </si>
  <si>
    <t>abe</t>
  </si>
  <si>
    <t>long</t>
  </si>
  <si>
    <t>Congé</t>
  </si>
  <si>
    <t>mor second</t>
  </si>
  <si>
    <t>comt</t>
  </si>
  <si>
    <t>aff</t>
  </si>
  <si>
    <t>aff pm</t>
  </si>
  <si>
    <t>somb</t>
  </si>
  <si>
    <t>aber</t>
  </si>
  <si>
    <t xml:space="preserve"> </t>
  </si>
  <si>
    <t>Hte</t>
  </si>
  <si>
    <t>Aff</t>
  </si>
  <si>
    <t>Aber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</si>
</sst>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Arial"/>
      <family val="2"/>
    </font>
    <font>
      <b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1" xfId="0" applyBorder="1"/>
    <xf numFmtId="0" fontId="0" fillId="0" borderId="11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Font="1"/>
    <xf numFmtId="0" fontId="0" fillId="0" borderId="11" xfId="0" applyFont="1" applyBorder="1" applyAlignment="1">
      <alignment horizontal="left"/>
    </xf>
    <xf numFmtId="0" fontId="0" fillId="0" borderId="12" xfId="0" applyFont="1" applyBorder="1"/>
    <xf numFmtId="0" fontId="0" fillId="0" borderId="14" xfId="0" applyFont="1" applyBorder="1"/>
    <xf numFmtId="0" fontId="0" fillId="0" borderId="11" xfId="0" applyFont="1" applyBorder="1"/>
    <xf numFmtId="0" fontId="0" fillId="0" borderId="0" xfId="0" applyFont="1" applyBorder="1"/>
    <xf numFmtId="0" fontId="1" fillId="2" borderId="2" xfId="0" applyFont="1" applyFill="1" applyBorder="1"/>
    <xf numFmtId="0" fontId="0" fillId="2" borderId="3" xfId="0" applyFont="1" applyFill="1" applyBorder="1"/>
    <xf numFmtId="0" fontId="0" fillId="0" borderId="0" xfId="0" applyFont="1" applyFill="1" applyBorder="1"/>
    <xf numFmtId="0" fontId="0" fillId="0" borderId="15" xfId="0" applyFont="1" applyBorder="1"/>
    <xf numFmtId="0" fontId="0" fillId="0" borderId="16" xfId="0" applyFont="1" applyBorder="1"/>
    <xf numFmtId="0" fontId="0" fillId="2" borderId="4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1" fillId="5" borderId="1" xfId="0" applyFont="1" applyFill="1" applyBorder="1"/>
    <xf numFmtId="0" fontId="0" fillId="5" borderId="2" xfId="0" applyFont="1" applyFill="1" applyBorder="1"/>
    <xf numFmtId="0" fontId="0" fillId="5" borderId="3" xfId="0" applyFont="1" applyFill="1" applyBorder="1"/>
    <xf numFmtId="0" fontId="0" fillId="5" borderId="4" xfId="0" applyFont="1" applyFill="1" applyBorder="1"/>
    <xf numFmtId="0" fontId="0" fillId="5" borderId="5" xfId="0" applyFont="1" applyFill="1" applyBorder="1"/>
    <xf numFmtId="0" fontId="0" fillId="5" borderId="6" xfId="0" applyFont="1" applyFill="1" applyBorder="1"/>
    <xf numFmtId="0" fontId="0" fillId="5" borderId="7" xfId="0" applyFont="1" applyFill="1" applyBorder="1"/>
    <xf numFmtId="0" fontId="1" fillId="3" borderId="2" xfId="0" applyFont="1" applyFill="1" applyBorder="1"/>
    <xf numFmtId="0" fontId="0" fillId="3" borderId="4" xfId="0" applyFont="1" applyFill="1" applyBorder="1"/>
    <xf numFmtId="0" fontId="0" fillId="3" borderId="0" xfId="0" applyFont="1" applyFill="1" applyBorder="1"/>
    <xf numFmtId="0" fontId="0" fillId="0" borderId="18" xfId="0" applyFont="1" applyBorder="1"/>
    <xf numFmtId="0" fontId="0" fillId="3" borderId="5" xfId="0" applyFont="1" applyFill="1" applyBorder="1"/>
    <xf numFmtId="0" fontId="0" fillId="0" borderId="17" xfId="0" applyFont="1" applyBorder="1"/>
    <xf numFmtId="0" fontId="0" fillId="0" borderId="10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1" xfId="0" applyFont="1" applyFill="1" applyBorder="1"/>
    <xf numFmtId="0" fontId="0" fillId="0" borderId="20" xfId="0" applyFont="1" applyBorder="1"/>
    <xf numFmtId="0" fontId="0" fillId="0" borderId="21" xfId="0" applyFont="1" applyBorder="1"/>
    <xf numFmtId="0" fontId="0" fillId="0" borderId="22" xfId="0" applyFont="1" applyFill="1" applyBorder="1"/>
    <xf numFmtId="0" fontId="0" fillId="0" borderId="23" xfId="0" applyFont="1" applyFill="1" applyBorder="1"/>
    <xf numFmtId="0" fontId="0" fillId="3" borderId="9" xfId="0" applyFont="1" applyFill="1" applyBorder="1"/>
    <xf numFmtId="0" fontId="0" fillId="0" borderId="25" xfId="0" applyFont="1" applyBorder="1"/>
    <xf numFmtId="0" fontId="0" fillId="3" borderId="26" xfId="0" applyFont="1" applyFill="1" applyBorder="1"/>
    <xf numFmtId="0" fontId="0" fillId="3" borderId="13" xfId="0" applyFont="1" applyFill="1" applyBorder="1"/>
    <xf numFmtId="0" fontId="0" fillId="4" borderId="26" xfId="0" applyFont="1" applyFill="1" applyBorder="1"/>
    <xf numFmtId="0" fontId="0" fillId="0" borderId="29" xfId="0" applyFont="1" applyBorder="1"/>
    <xf numFmtId="0" fontId="0" fillId="0" borderId="30" xfId="0" applyFont="1" applyBorder="1"/>
    <xf numFmtId="0" fontId="0" fillId="0" borderId="24" xfId="0" applyFont="1" applyBorder="1" applyAlignment="1">
      <alignment horizontal="center"/>
    </xf>
    <xf numFmtId="0" fontId="1" fillId="6" borderId="22" xfId="0" applyFont="1" applyFill="1" applyBorder="1"/>
    <xf numFmtId="0" fontId="0" fillId="6" borderId="23" xfId="0" applyFont="1" applyFill="1" applyBorder="1"/>
    <xf numFmtId="0" fontId="0" fillId="0" borderId="29" xfId="0" applyFont="1" applyFill="1" applyBorder="1"/>
    <xf numFmtId="0" fontId="0" fillId="0" borderId="0" xfId="0" applyFont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Border="1"/>
    <xf numFmtId="0" fontId="0" fillId="0" borderId="0" xfId="0" quotePrefix="1"/>
    <xf numFmtId="164" fontId="0" fillId="0" borderId="0" xfId="0" quotePrefix="1" applyNumberFormat="1"/>
    <xf numFmtId="164" fontId="0" fillId="0" borderId="11" xfId="0" applyNumberFormat="1" applyFont="1" applyBorder="1" applyAlignment="1">
      <alignment horizontal="left"/>
    </xf>
    <xf numFmtId="16" fontId="0" fillId="0" borderId="10" xfId="0" applyNumberFormat="1" applyFont="1" applyBorder="1" applyAlignment="1">
      <alignment horizontal="right"/>
    </xf>
    <xf numFmtId="164" fontId="0" fillId="0" borderId="0" xfId="0" applyNumberFormat="1"/>
    <xf numFmtId="0" fontId="1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8" xfId="0" applyFill="1" applyBorder="1" applyAlignment="1">
      <alignment horizontal="center"/>
    </xf>
    <xf numFmtId="0" fontId="0" fillId="4" borderId="26" xfId="0" applyFill="1" applyBorder="1"/>
    <xf numFmtId="0" fontId="0" fillId="0" borderId="4" xfId="0" applyFill="1" applyBorder="1" applyAlignment="1">
      <alignment horizontal="center"/>
    </xf>
    <xf numFmtId="0" fontId="0" fillId="7" borderId="1" xfId="0" applyFont="1" applyFill="1" applyBorder="1"/>
    <xf numFmtId="0" fontId="0" fillId="7" borderId="1" xfId="0" applyFill="1" applyBorder="1" applyAlignment="1">
      <alignment horizontal="center"/>
    </xf>
    <xf numFmtId="0" fontId="0" fillId="9" borderId="14" xfId="0" applyFont="1" applyFill="1" applyBorder="1"/>
    <xf numFmtId="0" fontId="0" fillId="9" borderId="1" xfId="0" applyFill="1" applyBorder="1" applyAlignment="1">
      <alignment horizontal="center"/>
    </xf>
    <xf numFmtId="0" fontId="0" fillId="8" borderId="4" xfId="0" applyFont="1" applyFill="1" applyBorder="1"/>
    <xf numFmtId="0" fontId="0" fillId="8" borderId="5" xfId="0" applyFont="1" applyFill="1" applyBorder="1"/>
    <xf numFmtId="0" fontId="0" fillId="8" borderId="6" xfId="0" applyFont="1" applyFill="1" applyBorder="1"/>
    <xf numFmtId="0" fontId="0" fillId="8" borderId="7" xfId="0" applyFont="1" applyFill="1" applyBorder="1"/>
    <xf numFmtId="0" fontId="0" fillId="2" borderId="8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20" xfId="0" applyFont="1" applyFill="1" applyBorder="1"/>
    <xf numFmtId="0" fontId="0" fillId="3" borderId="17" xfId="0" applyFont="1" applyFill="1" applyBorder="1"/>
    <xf numFmtId="0" fontId="0" fillId="4" borderId="11" xfId="0" applyFont="1" applyFill="1" applyBorder="1"/>
    <xf numFmtId="0" fontId="0" fillId="4" borderId="8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0" xfId="0" applyFont="1" applyFill="1" applyBorder="1"/>
    <xf numFmtId="0" fontId="0" fillId="4" borderId="17" xfId="0" applyFont="1" applyFill="1" applyBorder="1"/>
    <xf numFmtId="0" fontId="0" fillId="8" borderId="29" xfId="0" applyFont="1" applyFill="1" applyBorder="1"/>
    <xf numFmtId="0" fontId="0" fillId="8" borderId="30" xfId="0" applyFont="1" applyFill="1" applyBorder="1"/>
    <xf numFmtId="0" fontId="0" fillId="10" borderId="29" xfId="0" applyFill="1" applyBorder="1"/>
    <xf numFmtId="0" fontId="0" fillId="10" borderId="30" xfId="0" applyFont="1" applyFill="1" applyBorder="1"/>
    <xf numFmtId="0" fontId="0" fillId="10" borderId="8" xfId="0" applyFill="1" applyBorder="1" applyAlignment="1">
      <alignment horizontal="center"/>
    </xf>
    <xf numFmtId="0" fontId="0" fillId="11" borderId="29" xfId="0" applyFont="1" applyFill="1" applyBorder="1"/>
    <xf numFmtId="0" fontId="0" fillId="11" borderId="8" xfId="0" applyFill="1" applyBorder="1" applyAlignment="1">
      <alignment horizontal="center"/>
    </xf>
    <xf numFmtId="0" fontId="1" fillId="12" borderId="2" xfId="0" applyFont="1" applyFill="1" applyBorder="1"/>
    <xf numFmtId="0" fontId="0" fillId="12" borderId="9" xfId="0" applyFont="1" applyFill="1" applyBorder="1"/>
    <xf numFmtId="0" fontId="0" fillId="12" borderId="4" xfId="0" applyFont="1" applyFill="1" applyBorder="1"/>
    <xf numFmtId="0" fontId="0" fillId="12" borderId="0" xfId="0" applyFont="1" applyFill="1" applyBorder="1"/>
    <xf numFmtId="0" fontId="0" fillId="12" borderId="5" xfId="0" applyFont="1" applyFill="1" applyBorder="1"/>
    <xf numFmtId="0" fontId="0" fillId="12" borderId="24" xfId="0" applyFont="1" applyFill="1" applyBorder="1" applyAlignment="1">
      <alignment horizontal="center"/>
    </xf>
    <xf numFmtId="0" fontId="0" fillId="12" borderId="0" xfId="0" applyFont="1" applyFill="1" applyBorder="1" applyAlignment="1">
      <alignment horizontal="center"/>
    </xf>
    <xf numFmtId="0" fontId="0" fillId="12" borderId="10" xfId="0" applyFont="1" applyFill="1" applyBorder="1" applyAlignment="1">
      <alignment horizontal="center"/>
    </xf>
    <xf numFmtId="0" fontId="0" fillId="12" borderId="11" xfId="0" applyFont="1" applyFill="1" applyBorder="1" applyAlignment="1">
      <alignment horizontal="center"/>
    </xf>
    <xf numFmtId="0" fontId="0" fillId="12" borderId="20" xfId="0" applyFont="1" applyFill="1" applyBorder="1" applyAlignment="1">
      <alignment horizontal="center"/>
    </xf>
    <xf numFmtId="0" fontId="0" fillId="12" borderId="1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127000</xdr:colOff>
      <xdr:row>2</xdr:row>
      <xdr:rowOff>107950</xdr:rowOff>
    </xdr:from>
    <xdr:to>
      <xdr:col>16</xdr:col>
      <xdr:colOff>431800</xdr:colOff>
      <xdr:row>21</xdr:row>
      <xdr:rowOff>79375</xdr:rowOff>
    </xdr:to>
    <xdr:sp macro="" textlink="">
      <xdr:nvSpPr>
        <xdr:cNvPr id="2" name="ZoneTexte 1"/>
        <xdr:cNvSpPr txBox="1"/>
      </xdr:nvSpPr>
      <xdr:spPr>
        <a:xfrm>
          <a:off x="7226300" y="488950"/>
          <a:ext cx="5638800" cy="354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D'après les informations renseigné dans l'onglet personelle</a:t>
          </a:r>
        </a:p>
        <a:p>
          <a:r>
            <a:rPr lang="fr-FR" sz="1100"/>
            <a:t>et en fonction du jour de la semaine</a:t>
          </a:r>
        </a:p>
        <a:p>
          <a:endParaRPr lang="fr-FR" sz="1100"/>
        </a:p>
        <a:p>
          <a:r>
            <a:rPr lang="fr-FR" sz="1100"/>
            <a:t>je souhaiterais qu'il m'indique les noms</a:t>
          </a:r>
          <a:r>
            <a:rPr lang="fr-FR" sz="1100" baseline="0"/>
            <a:t> des personnes associer a l'atelier</a:t>
          </a:r>
        </a:p>
        <a:p>
          <a:r>
            <a:rPr lang="fr-FR" sz="1100" baseline="0"/>
            <a:t>- COMT</a:t>
          </a:r>
        </a:p>
        <a:p>
          <a:r>
            <a:rPr lang="fr-FR" sz="1100" baseline="0"/>
            <a:t>-Mor et mor second</a:t>
          </a:r>
        </a:p>
        <a:p>
          <a:r>
            <a:rPr lang="fr-FR" sz="1100" baseline="0"/>
            <a:t>-Aff PM</a:t>
          </a:r>
        </a:p>
        <a:p>
          <a:r>
            <a:rPr lang="fr-FR" sz="1100" baseline="0"/>
            <a:t>-Repos</a:t>
          </a:r>
        </a:p>
        <a:p>
          <a:r>
            <a:rPr lang="fr-FR" sz="1100" baseline="0"/>
            <a:t>-Congé</a:t>
          </a:r>
        </a:p>
        <a:p>
          <a:r>
            <a:rPr lang="fr-FR" sz="1100" baseline="0"/>
            <a:t>il peut avoir entre 1 et 4 personnes par atelier et par jours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planning%20Mensuel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s"/>
      <sheetName val="Feuil1"/>
      <sheetName val="Litrage"/>
      <sheetName val="base"/>
    </sheetNames>
    <sheetDataSet>
      <sheetData sheetId="0"/>
      <sheetData sheetId="1"/>
      <sheetData sheetId="2"/>
      <sheetData sheetId="3">
        <row r="1">
          <cell r="A1" t="str">
            <v>Type</v>
          </cell>
        </row>
        <row r="2">
          <cell r="A2" t="str">
            <v>abergement</v>
          </cell>
        </row>
        <row r="3">
          <cell r="A3" t="str">
            <v>affinage</v>
          </cell>
        </row>
        <row r="4">
          <cell r="A4" t="str">
            <v>affinage pm</v>
          </cell>
        </row>
        <row r="5">
          <cell r="A5" t="str">
            <v>comté</v>
          </cell>
        </row>
        <row r="6">
          <cell r="A6" t="str">
            <v>congé</v>
          </cell>
        </row>
        <row r="7">
          <cell r="A7" t="str">
            <v>morbiers</v>
          </cell>
        </row>
        <row r="8">
          <cell r="A8" t="str">
            <v>morbiers second</v>
          </cell>
        </row>
        <row r="9">
          <cell r="A9" t="str">
            <v>qualité</v>
          </cell>
        </row>
        <row r="10">
          <cell r="A10" t="str">
            <v>repos</v>
          </cell>
        </row>
        <row r="11">
          <cell r="A11" t="str">
            <v>sombacour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0"/>
  <sheetViews>
    <sheetView workbookViewId="0">
      <selection activeCell="D3" sqref="D3"/>
    </sheetView>
  </sheetViews>
  <sheetFormatPr baseColWidth="10" defaultRowHeight="15" x14ac:dyDescent="0.25"/>
  <cols>
    <col min="17" max="17" width="11.42578125" style="75"/>
  </cols>
  <sheetData>
    <row r="2" spans="2:17" x14ac:dyDescent="0.25">
      <c r="Q2" s="75">
        <v>2010</v>
      </c>
    </row>
    <row r="3" spans="2:17" x14ac:dyDescent="0.25">
      <c r="Q3" s="75">
        <v>2011</v>
      </c>
    </row>
    <row r="4" spans="2:17" x14ac:dyDescent="0.25">
      <c r="Q4" s="75">
        <v>2012</v>
      </c>
    </row>
    <row r="5" spans="2:17" ht="15.75" thickBot="1" x14ac:dyDescent="0.3">
      <c r="Q5" s="75">
        <v>2013</v>
      </c>
    </row>
    <row r="6" spans="2:17" x14ac:dyDescent="0.25">
      <c r="B6" s="35"/>
      <c r="C6" s="2"/>
      <c r="D6" s="2"/>
      <c r="E6" s="36"/>
      <c r="Q6" s="75">
        <v>2014</v>
      </c>
    </row>
    <row r="7" spans="2:17" x14ac:dyDescent="0.25">
      <c r="B7" s="4"/>
      <c r="C7" s="131" t="s">
        <v>11</v>
      </c>
      <c r="D7" s="131"/>
      <c r="E7" s="6"/>
      <c r="Q7" s="75">
        <v>2015</v>
      </c>
    </row>
    <row r="8" spans="2:17" x14ac:dyDescent="0.25">
      <c r="B8" s="4"/>
      <c r="E8" s="6"/>
      <c r="Q8" s="75">
        <v>2016</v>
      </c>
    </row>
    <row r="9" spans="2:17" ht="15.75" x14ac:dyDescent="0.25">
      <c r="B9" s="4" t="s">
        <v>13</v>
      </c>
      <c r="C9" s="76">
        <v>2015</v>
      </c>
      <c r="D9" s="3"/>
      <c r="E9" s="6"/>
      <c r="Q9" s="75">
        <v>2017</v>
      </c>
    </row>
    <row r="10" spans="2:17" x14ac:dyDescent="0.25">
      <c r="B10" s="4"/>
      <c r="C10" s="3"/>
      <c r="D10" s="3"/>
      <c r="E10" s="6"/>
      <c r="Q10" s="75">
        <v>2018</v>
      </c>
    </row>
    <row r="11" spans="2:17" x14ac:dyDescent="0.25">
      <c r="B11" s="4" t="s">
        <v>14</v>
      </c>
      <c r="C11" s="3">
        <v>39</v>
      </c>
      <c r="D11" s="3"/>
      <c r="E11" s="6"/>
      <c r="Q11" s="75">
        <v>2019</v>
      </c>
    </row>
    <row r="12" spans="2:17" x14ac:dyDescent="0.25">
      <c r="B12" s="4"/>
      <c r="C12" s="3"/>
      <c r="D12" s="3"/>
      <c r="E12" s="6"/>
      <c r="Q12" s="75">
        <v>2022</v>
      </c>
    </row>
    <row r="13" spans="2:17" x14ac:dyDescent="0.25">
      <c r="B13" s="4"/>
      <c r="C13" s="3"/>
      <c r="D13" s="3"/>
      <c r="E13" s="6"/>
      <c r="Q13" s="75">
        <v>2023</v>
      </c>
    </row>
    <row r="14" spans="2:17" x14ac:dyDescent="0.25">
      <c r="B14" s="4"/>
      <c r="C14" s="3"/>
      <c r="D14" s="3"/>
      <c r="E14" s="6"/>
      <c r="Q14" s="75">
        <v>2024</v>
      </c>
    </row>
    <row r="15" spans="2:17" ht="15.75" thickBot="1" x14ac:dyDescent="0.3">
      <c r="B15" s="37"/>
      <c r="C15" s="5"/>
      <c r="D15" s="5"/>
      <c r="E15" s="38"/>
      <c r="Q15" s="75">
        <v>2025</v>
      </c>
    </row>
    <row r="16" spans="2:17" x14ac:dyDescent="0.25">
      <c r="Q16" s="75">
        <v>2026</v>
      </c>
    </row>
    <row r="17" spans="4:17" x14ac:dyDescent="0.25">
      <c r="Q17" s="75">
        <v>2027</v>
      </c>
    </row>
    <row r="18" spans="4:17" x14ac:dyDescent="0.25">
      <c r="D18" t="s">
        <v>17</v>
      </c>
      <c r="E18" t="s">
        <v>18</v>
      </c>
      <c r="F18" t="s">
        <v>19</v>
      </c>
      <c r="G18" t="s">
        <v>20</v>
      </c>
      <c r="H18" t="s">
        <v>21</v>
      </c>
      <c r="I18" t="s">
        <v>22</v>
      </c>
      <c r="J18" t="s">
        <v>16</v>
      </c>
      <c r="Q18" s="75">
        <v>2028</v>
      </c>
    </row>
    <row r="19" spans="4:17" x14ac:dyDescent="0.25">
      <c r="D19" s="78">
        <f>7*$C$11+DATE($C$9,1,3)-WEEKDAY(DATE($C$9,1,3))-6+1</f>
        <v>42268</v>
      </c>
      <c r="E19" s="81">
        <f>D$19+1</f>
        <v>42269</v>
      </c>
      <c r="F19" s="81">
        <f t="shared" ref="F19:J19" si="0">E$19+1</f>
        <v>42270</v>
      </c>
      <c r="G19" s="81">
        <f t="shared" si="0"/>
        <v>42271</v>
      </c>
      <c r="H19" s="81">
        <f t="shared" si="0"/>
        <v>42272</v>
      </c>
      <c r="I19" s="81">
        <f t="shared" si="0"/>
        <v>42273</v>
      </c>
      <c r="J19" s="81">
        <f t="shared" si="0"/>
        <v>42274</v>
      </c>
      <c r="K19" s="81"/>
      <c r="Q19" s="75">
        <v>2029</v>
      </c>
    </row>
    <row r="20" spans="4:17" x14ac:dyDescent="0.25">
      <c r="Q20" s="75">
        <v>2030</v>
      </c>
    </row>
  </sheetData>
  <mergeCells count="1">
    <mergeCell ref="C7:D7"/>
  </mergeCells>
  <dataValidations count="1">
    <dataValidation type="list" allowBlank="1" showInputMessage="1" showErrorMessage="1" sqref="C9">
      <formula1>annee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2"/>
  <sheetViews>
    <sheetView tabSelected="1" workbookViewId="0">
      <selection activeCell="B2" sqref="B2"/>
    </sheetView>
  </sheetViews>
  <sheetFormatPr baseColWidth="10" defaultRowHeight="15" x14ac:dyDescent="0.25"/>
  <cols>
    <col min="1" max="2" width="11.42578125" style="7"/>
    <col min="3" max="3" width="1.7109375" style="7" customWidth="1"/>
    <col min="4" max="4" width="13.85546875" style="7" bestFit="1" customWidth="1"/>
    <col min="5" max="5" width="15" style="7" customWidth="1"/>
    <col min="6" max="6" width="11.42578125" style="55"/>
    <col min="7" max="7" width="12.7109375" style="55" customWidth="1"/>
    <col min="8" max="8" width="12.5703125" style="55" customWidth="1"/>
    <col min="9" max="9" width="11.42578125" style="7"/>
  </cols>
  <sheetData>
    <row r="1" spans="1:11" ht="15.75" thickBot="1" x14ac:dyDescent="0.3"/>
    <row r="2" spans="1:11" ht="15.75" thickBot="1" x14ac:dyDescent="0.3">
      <c r="A2" s="80" t="s">
        <v>15</v>
      </c>
      <c r="B2" s="79">
        <f>7*Départ!$C$11+DATE(Départ!$C$9,1,3)-WEEKDAY(DATE(Départ!$C$9,1,3))-6+1</f>
        <v>42268</v>
      </c>
      <c r="C2" s="8"/>
      <c r="D2" s="9" t="s">
        <v>67</v>
      </c>
      <c r="E2" s="45"/>
      <c r="F2" s="51"/>
      <c r="G2" s="56"/>
      <c r="H2" s="56"/>
      <c r="I2" s="94" t="s">
        <v>4</v>
      </c>
    </row>
    <row r="3" spans="1:11" x14ac:dyDescent="0.25">
      <c r="A3" s="132" t="s">
        <v>0</v>
      </c>
      <c r="B3" s="133"/>
      <c r="C3" s="12"/>
      <c r="D3" s="13" t="s">
        <v>42</v>
      </c>
      <c r="E3" s="14"/>
      <c r="F3" s="100" t="str">
        <f ca="1">IFERROR(INDEX(nom,,SMALL(IF(OFFSET(nom,MATCH(DAY($B$2),date,0),)=$D3,COLUMN(nom)-1,""),COLUMN(A:A))),"")</f>
        <v/>
      </c>
      <c r="G3" s="100" t="str">
        <f t="array" aca="1" ref="G3" ca="1">IFERROR(INDEX(nom,,SMALL(IF(OFFSET(nom,MATCH(DAY($B$2),date,0),)=$D3,COLUMN(nom)-1,""),COLUMN(B:B))),"")</f>
        <v/>
      </c>
      <c r="H3" s="101" t="str">
        <f t="array" aca="1" ref="H3" ca="1">IFERROR(INDEX(nom,,SMALL(IF(OFFSET(nom,MATCH(DAY($B$2),date,0),)=$D3,COLUMN(nom)-1,""),COLUMN(C:C))),"")</f>
        <v/>
      </c>
      <c r="I3" s="95" t="str">
        <f t="array" aca="1" ref="I3" ca="1">IFERROR(INDEX(nom,,SMALL(IF(OFFSET(nom,MATCH(DAY($B$2),date,0),)=$I$2,COLUMN(nom)-1,""),ROW(A1))),"")</f>
        <v/>
      </c>
      <c r="K3" s="77"/>
    </row>
    <row r="4" spans="1:11" x14ac:dyDescent="0.25">
      <c r="A4" s="17" t="s">
        <v>53</v>
      </c>
      <c r="B4" s="12">
        <v>10322</v>
      </c>
      <c r="C4" s="12"/>
      <c r="D4" s="96" t="s">
        <v>2</v>
      </c>
      <c r="E4" s="97"/>
      <c r="F4" s="89" t="str">
        <f ca="1">IFERROR(INDEX(nom,,SMALL(IF(OFFSET(nom,MATCH(DAY($B$2),date,0),)=$D4,COLUMN(nom)-1,""),COLUMN(D:D))),"")</f>
        <v/>
      </c>
      <c r="G4" s="89" t="str">
        <f ca="1">IFERROR(INDEX(nom,,SMALL(IF(OFFSET(nom,MATCH(DAY($B$2),date,0),)=$D4,COLUMN(nom)-1,""),COLUMN(E:E))),"")</f>
        <v/>
      </c>
      <c r="H4" s="91" t="str">
        <f ca="1">IFERROR(INDEX(nom,,SMALL(IF(OFFSET(nom,MATCH(DAY($B$2),date,0),)=$D4,COLUMN(nom)-1,""),COLUMN(F:F))),"")</f>
        <v/>
      </c>
      <c r="I4" s="95" t="str">
        <f t="array" aca="1" ref="I4" ca="1">IFERROR(INDEX(nom,,SMALL(IF(OFFSET(nom,MATCH(DAY($B$2),date,0),)=$I$2,COLUMN(nom)-1,""),ROW(A2))),"")</f>
        <v/>
      </c>
    </row>
    <row r="5" spans="1:11" ht="15.75" thickBot="1" x14ac:dyDescent="0.3">
      <c r="A5" s="17" t="s">
        <v>2</v>
      </c>
      <c r="B5" s="12">
        <v>4000</v>
      </c>
      <c r="C5" s="12"/>
      <c r="D5" s="98" t="s">
        <v>3</v>
      </c>
      <c r="E5" s="99">
        <v>15196</v>
      </c>
      <c r="F5" s="89"/>
      <c r="G5" s="89"/>
      <c r="H5" s="91"/>
      <c r="I5" s="95" t="str">
        <f t="array" aca="1" ref="I5" ca="1">IFERROR(INDEX(nom,,SMALL(IF(OFFSET(nom,MATCH(DAY($B$2),date,0),)=$I$2,COLUMN(nom)-1,""),ROW(A3))),"")</f>
        <v/>
      </c>
    </row>
    <row r="6" spans="1:11" ht="15.75" thickBot="1" x14ac:dyDescent="0.3">
      <c r="A6" s="17" t="s">
        <v>54</v>
      </c>
      <c r="B6" s="15">
        <v>7654</v>
      </c>
      <c r="C6" s="15"/>
      <c r="D6" s="22" t="s">
        <v>6</v>
      </c>
      <c r="E6" s="12"/>
      <c r="F6" s="51"/>
      <c r="G6" s="134" t="s">
        <v>5</v>
      </c>
      <c r="H6" s="135"/>
      <c r="I6" s="95" t="str">
        <f t="array" aca="1" ref="I6" ca="1">IFERROR(INDEX(nom,,SMALL(IF(OFFSET(nom,MATCH(DAY($B$2),date,0),)=$I$2,COLUMN(nom)-1,""),ROW(A4))),"")</f>
        <v/>
      </c>
    </row>
    <row r="7" spans="1:11" x14ac:dyDescent="0.25">
      <c r="A7" s="17" t="s">
        <v>55</v>
      </c>
      <c r="B7" s="15">
        <v>1056</v>
      </c>
      <c r="C7" s="15"/>
      <c r="D7" s="23" t="s">
        <v>43</v>
      </c>
      <c r="E7" s="24">
        <v>3200</v>
      </c>
      <c r="F7" s="103" t="str">
        <f t="array" aca="1" ref="F7" ca="1">IFERROR(INDEX(nom,,SMALL(IF(ISNUMBER(SEARCH("mor",OFFSET(nom,MATCH(DAY($B$2),date,0),))),COLUMN(nom)-1,""),COLUMN(A:A))),"")</f>
        <v/>
      </c>
      <c r="G7" s="103" t="str">
        <f t="array" aca="1" ref="G7" ca="1">IFERROR(INDEX(nom,,SMALL(IF(ISNUMBER(SEARCH("mor",OFFSET(nom,MATCH(DAY($B$2),date,0),))),COLUMN(nom)-1,""),COLUMN(B:B))),"")</f>
        <v/>
      </c>
      <c r="H7" s="104" t="str">
        <f t="array" aca="1" ref="H7" ca="1">IFERROR(INDEX(nom,,SMALL(IF(ISNUMBER(SEARCH("mor",OFFSET(nom,MATCH(DAY($B$2),date,0),))),COLUMN(nom)-1,""),COLUMN(C:C))),"")</f>
        <v/>
      </c>
      <c r="I7" s="95" t="str">
        <f t="array" aca="1" ref="I7" ca="1">IFERROR(INDEX(nom,,SMALL(IF(OFFSET(nom,MATCH(DAY($B$2),date,0),)=$I$2,COLUMN(nom)-1,""),ROW(A5))),"")</f>
        <v/>
      </c>
    </row>
    <row r="8" spans="1:11" x14ac:dyDescent="0.25">
      <c r="A8" s="17" t="s">
        <v>56</v>
      </c>
      <c r="B8" s="15">
        <v>5291</v>
      </c>
      <c r="C8" s="15"/>
      <c r="D8" s="25" t="s">
        <v>44</v>
      </c>
      <c r="E8" s="26">
        <v>9000</v>
      </c>
      <c r="F8" s="59"/>
      <c r="G8" s="59"/>
      <c r="H8" s="59"/>
      <c r="I8" s="95" t="str">
        <f t="array" aca="1" ref="I8" ca="1">IFERROR(INDEX(nom,,SMALL(IF(OFFSET(nom,MATCH(DAY($B$2),date,0),)=$I$2,COLUMN(nom)-1,""),ROW(A6))),"")</f>
        <v/>
      </c>
    </row>
    <row r="9" spans="1:11" x14ac:dyDescent="0.25">
      <c r="A9" s="17" t="s">
        <v>57</v>
      </c>
      <c r="B9" s="15">
        <v>2459</v>
      </c>
      <c r="C9" s="15"/>
      <c r="D9" s="25" t="s">
        <v>45</v>
      </c>
      <c r="E9" s="26"/>
      <c r="F9" s="59"/>
      <c r="G9" s="59"/>
      <c r="H9" s="59"/>
      <c r="I9" s="95" t="str">
        <f t="array" aca="1" ref="I9" ca="1">IFERROR(INDEX(nom,,SMALL(IF(OFFSET(nom,MATCH(DAY($B$2),date,0),)=$I$2,COLUMN(nom)-1,""),ROW(A7))),"")</f>
        <v/>
      </c>
    </row>
    <row r="10" spans="1:11" x14ac:dyDescent="0.25">
      <c r="A10" s="17" t="s">
        <v>58</v>
      </c>
      <c r="B10" s="15">
        <v>4014</v>
      </c>
      <c r="C10" s="15"/>
      <c r="D10" s="25" t="s">
        <v>46</v>
      </c>
      <c r="E10" s="26"/>
      <c r="F10" s="59"/>
      <c r="G10" s="59"/>
      <c r="H10" s="59"/>
      <c r="I10" s="95" t="str">
        <f t="array" aca="1" ref="I10" ca="1">IFERROR(INDEX(nom,,SMALL(IF(OFFSET(nom,MATCH(DAY($B$2),date,0),)=$I$2,COLUMN(nom)-1,""),ROW(A8))),"")</f>
        <v/>
      </c>
    </row>
    <row r="11" spans="1:11" x14ac:dyDescent="0.25">
      <c r="A11" s="17"/>
      <c r="B11" s="12"/>
      <c r="C11" s="12"/>
      <c r="D11" s="27"/>
      <c r="E11" s="28"/>
      <c r="F11" s="59"/>
      <c r="G11" s="59"/>
      <c r="H11" s="59"/>
      <c r="I11" s="95" t="str">
        <f t="array" aca="1" ref="I11" ca="1">IFERROR(INDEX(nom,,SMALL(IF(OFFSET(nom,MATCH(DAY($B$2),date,0),)=$I$2,COLUMN(nom)-1,""),ROW(A9))),"")</f>
        <v/>
      </c>
    </row>
    <row r="12" spans="1:11" ht="15.75" thickBot="1" x14ac:dyDescent="0.3">
      <c r="A12" s="17"/>
      <c r="B12" s="12"/>
      <c r="C12" s="12"/>
      <c r="D12" s="12"/>
      <c r="E12" s="12"/>
      <c r="I12" s="16"/>
    </row>
    <row r="13" spans="1:11" ht="15.75" thickBot="1" x14ac:dyDescent="0.3">
      <c r="A13" s="17"/>
      <c r="B13" s="12"/>
      <c r="C13" s="12"/>
      <c r="D13" s="120" t="s">
        <v>1</v>
      </c>
      <c r="E13" s="121"/>
      <c r="F13" s="125"/>
      <c r="G13" s="125" t="s">
        <v>5</v>
      </c>
      <c r="H13" s="126"/>
      <c r="I13" s="92" t="s">
        <v>59</v>
      </c>
    </row>
    <row r="14" spans="1:11" x14ac:dyDescent="0.25">
      <c r="A14" s="17"/>
      <c r="B14" s="12"/>
      <c r="C14" s="12"/>
      <c r="D14" s="122" t="s">
        <v>47</v>
      </c>
      <c r="E14" s="123"/>
      <c r="F14" s="127"/>
      <c r="G14" s="128"/>
      <c r="H14" s="128"/>
      <c r="I14" s="93" t="str">
        <f t="array" aca="1" ref="I14" ca="1">IFERROR(INDEX(nom,,SMALL(IF(OFFSET(nom,MATCH(DAY($B$2),date,0),)=$I$13,COLUMN(nom)-1,""),ROW(A1))),"")</f>
        <v/>
      </c>
    </row>
    <row r="15" spans="1:11" ht="15.75" thickBot="1" x14ac:dyDescent="0.3">
      <c r="A15" s="17"/>
      <c r="B15" s="12"/>
      <c r="C15" s="12"/>
      <c r="D15" s="122" t="s">
        <v>48</v>
      </c>
      <c r="E15" s="123"/>
      <c r="F15" s="129"/>
      <c r="G15" s="130"/>
      <c r="H15" s="130"/>
      <c r="I15" s="93" t="str">
        <f t="array" aca="1" ref="I15" ca="1">IFERROR(INDEX(nom,,SMALL(IF(OFFSET(nom,MATCH(DAY($B$2),date,0),)=$I$13,COLUMN(nom)-1,""),ROW(A2))),"")</f>
        <v/>
      </c>
    </row>
    <row r="16" spans="1:11" ht="15.75" thickBot="1" x14ac:dyDescent="0.3">
      <c r="D16" s="123"/>
      <c r="E16" s="124"/>
      <c r="F16" s="59"/>
      <c r="G16" s="59"/>
      <c r="H16" s="59"/>
      <c r="I16" s="93" t="str">
        <f t="array" aca="1" ref="I16" ca="1">IFERROR(INDEX(nom,,SMALL(IF(OFFSET(nom,MATCH(DAY($B$2),date,0),)=$I$13,COLUMN(nom)-1,""),ROW(A3))),"")</f>
        <v/>
      </c>
    </row>
    <row r="17" spans="1:9" ht="15.75" thickBot="1" x14ac:dyDescent="0.3">
      <c r="D17" s="46" t="s">
        <v>49</v>
      </c>
      <c r="E17" s="47"/>
      <c r="F17" s="105" t="str">
        <f t="array" aca="1" ref="F17" ca="1">IFERROR(INDEX(nom,,SMALL(IF(OFFSET(nom,MATCH(DAY($B$2),date,0),)=$D17,COLUMN(nom)-1,""),COLUMN(A:A))),"")</f>
        <v/>
      </c>
      <c r="G17" s="105" t="str">
        <f t="array" aca="1" ref="G17" ca="1">IFERROR(INDEX(nom,,SMALL(IF(OFFSET(nom,MATCH(DAY($B$2),date,0),)=$D17,COLUMN(nom)-1,""),COLUMN(B:B))),"")</f>
        <v/>
      </c>
      <c r="H17" s="105" t="str">
        <f t="array" aca="1" ref="H17" ca="1">IFERROR(INDEX(nom,,SMALL(IF(OFFSET(nom,MATCH(DAY($B$2),date,0),)=$D17,COLUMN(nom)-1,""),COLUMN(C:C))),"")</f>
        <v/>
      </c>
      <c r="I17" s="93" t="str">
        <f t="array" aca="1" ref="I17" ca="1">IFERROR(INDEX(nom,,SMALL(IF(OFFSET(nom,MATCH(DAY($B$2),date,0),)=$I$13,COLUMN(nom)-1,""),ROW(A4))),"")</f>
        <v/>
      </c>
    </row>
    <row r="18" spans="1:9" ht="15.75" thickBot="1" x14ac:dyDescent="0.3">
      <c r="A18" s="52" t="s">
        <v>9</v>
      </c>
      <c r="B18" s="52">
        <f>SUM(B4:B15)</f>
        <v>34796</v>
      </c>
      <c r="C18" s="12"/>
      <c r="D18" s="106"/>
      <c r="E18" s="107"/>
      <c r="F18" s="105" t="str">
        <f t="array" aca="1" ref="F18" ca="1">IFERROR(INDEX(nom,,SMALL(IF(OFFSET(nom,MATCH(DAY($B$2),date,0),)=$D17,COLUMN(nom)-1,""),COLUMN(D:D))),"")</f>
        <v/>
      </c>
      <c r="G18" s="105" t="str">
        <f t="array" aca="1" ref="G18" ca="1">IFERROR(INDEX(nom,,SMALL(IF(OFFSET(nom,MATCH(DAY($B$2),date,0),)=$D17,COLUMN(nom)-1,""),COLUMN(E:E))),"")</f>
        <v/>
      </c>
      <c r="H18" s="105" t="str">
        <f t="array" aca="1" ref="H18" ca="1">IFERROR(INDEX(nom,,SMALL(IF(OFFSET(nom,MATCH(DAY($B$2),date,0),)=$D17,COLUMN(nom)-1,""),COLUMN(F:F))),"")</f>
        <v/>
      </c>
      <c r="I18" s="93" t="str">
        <f t="array" aca="1" ref="I18" ca="1">IFERROR(INDEX(nom,,SMALL(IF(OFFSET(nom,MATCH(DAY($B$2),date,0),)=$I$13,COLUMN(nom)-1,""),ROW(A5))),"")</f>
        <v/>
      </c>
    </row>
    <row r="19" spans="1:9" ht="15.75" thickBot="1" x14ac:dyDescent="0.3">
      <c r="A19" s="53" t="s">
        <v>10</v>
      </c>
      <c r="B19" s="53">
        <f>B18-E4-E5-E7-E8-E9-E10-E14-E15-E16-E21-E22</f>
        <v>0</v>
      </c>
      <c r="C19" s="12"/>
      <c r="D19" s="90" t="s">
        <v>68</v>
      </c>
      <c r="E19" s="108"/>
      <c r="F19" s="109" t="str">
        <f t="array" aca="1" ref="F19" ca="1">IFERROR(INDEX(nom,,SMALL(IF(OFFSET(nom,MATCH(DAY($B$2),date,0),)=$D$19,COLUMN(nom)-1,""),COLUMN(A:A))),"")</f>
        <v/>
      </c>
      <c r="G19" s="109" t="str">
        <f t="array" aca="1" ref="G19" ca="1">IFERROR(INDEX(nom,,SMALL(IF(OFFSET(nom,MATCH(DAY($B$2),date,0),)=$D$19,COLUMN(nom)-1,""),COLUMN(B:B))),"")</f>
        <v/>
      </c>
      <c r="H19" s="110" t="str">
        <f t="array" aca="1" ref="H19" ca="1">IFERROR(INDEX(nom,,SMALL(IF(OFFSET(nom,MATCH(DAY($B$2),date,0),)=$D$19,COLUMN(nom)-1,""),COLUMN(C:C))),"")</f>
        <v/>
      </c>
      <c r="I19" s="93" t="str">
        <f t="array" aca="1" ref="I19" ca="1">IFERROR(INDEX(nom,,SMALL(IF(OFFSET(nom,MATCH(DAY($B$2),date,0),)=$I$13,COLUMN(nom)-1,""),ROW(A6))),"")</f>
        <v/>
      </c>
    </row>
    <row r="20" spans="1:9" ht="15.75" thickBot="1" x14ac:dyDescent="0.3">
      <c r="A20" s="12"/>
      <c r="B20" s="12"/>
      <c r="C20" s="12"/>
      <c r="D20" s="111"/>
      <c r="E20" s="112"/>
      <c r="F20" s="109" t="str">
        <f t="array" aca="1" ref="F20" ca="1">IFERROR(INDEX(nom,,SMALL(IF(OFFSET(nom,MATCH(DAY($B$2),date,0),)=$D$19,COLUMN(nom)-1,""),COLUMN(D:D))),"")</f>
        <v/>
      </c>
      <c r="G20" s="109" t="str">
        <f t="array" aca="1" ref="G20" ca="1">IFERROR(INDEX(nom,,SMALL(IF(OFFSET(nom,MATCH(DAY($B$2),date,0),)=$D$19,COLUMN(nom)-1,""),COLUMN(E:E))),"")</f>
        <v/>
      </c>
      <c r="H20" s="110" t="str">
        <f t="array" aca="1" ref="H20" ca="1">IFERROR(INDEX(nom,,SMALL(IF(OFFSET(nom,MATCH(DAY($B$2),date,0),)=$D$19,COLUMN(nom)-1,""),COLUMN(F:F))),"")</f>
        <v/>
      </c>
      <c r="I20" s="93" t="str">
        <f t="array" aca="1" ref="I20" ca="1">IFERROR(INDEX(nom,,SMALL(IF(OFFSET(nom,MATCH(DAY($B$2),date,0),)=$I$13,COLUMN(nom)-1,""),ROW(A7))),"")</f>
        <v/>
      </c>
    </row>
    <row r="21" spans="1:9" ht="15.75" thickBot="1" x14ac:dyDescent="0.3">
      <c r="D21" s="113" t="s">
        <v>51</v>
      </c>
      <c r="E21" s="114"/>
      <c r="F21" s="102" t="str">
        <f t="array" aca="1" ref="F21" ca="1">IFERROR(INDEX(nom,,SMALL(IF(OFFSET(nom,MATCH(DAY($B$2),date,0),)=$D21,COLUMN(nom)-1,""),COLUMN(A:A))),"")</f>
        <v/>
      </c>
      <c r="G21" s="102" t="str">
        <f t="array" aca="1" ref="G21" ca="1">IFERROR(INDEX(nom,,SMALL(IF(OFFSET(nom,MATCH(DAY($B$2),date,0),)=$D21,COLUMN(nom)-1,""),COLUMN(B:B))),"")</f>
        <v/>
      </c>
      <c r="H21" s="102" t="str">
        <f t="array" aca="1" ref="H21" ca="1">IFERROR(INDEX(nom,,SMALL(IF(OFFSET(nom,MATCH(DAY($B$2),date,0),)=$D21,COLUMN(nom)-1,""),COLUMN(C:C))),"")</f>
        <v/>
      </c>
      <c r="I21" s="93" t="str">
        <f t="array" aca="1" ref="I21" ca="1">IFERROR(INDEX(nom,,SMALL(IF(OFFSET(nom,MATCH(DAY($B$2),date,0),)=$I$13,COLUMN(nom)-1,""),ROW(A8))),"")</f>
        <v/>
      </c>
    </row>
    <row r="22" spans="1:9" ht="15.75" thickBot="1" x14ac:dyDescent="0.3">
      <c r="D22" s="115" t="s">
        <v>69</v>
      </c>
      <c r="E22" s="116">
        <v>7400</v>
      </c>
      <c r="F22" s="117" t="str">
        <f t="array" aca="1" ref="F22" ca="1">IFERROR(INDEX(nom,,SMALL(IF(OFFSET(nom,MATCH(DAY($B$2),date,0),)=$D22,COLUMN(nom)-1,""),COLUMN(A:A))),"")</f>
        <v/>
      </c>
      <c r="G22" s="117" t="str">
        <f t="array" aca="1" ref="G22" ca="1">IFERROR(INDEX(nom,,SMALL(IF(OFFSET(nom,MATCH(DAY($B$2),date,0),)=$D22,COLUMN(nom)-1,""),COLUMN(B:B))),"")</f>
        <v/>
      </c>
      <c r="H22" s="117" t="str">
        <f t="array" aca="1" ref="H22" ca="1">IFERROR(INDEX(nom,,SMALL(IF(OFFSET(nom,MATCH(DAY($B$2),date,0),)=$D22,COLUMN(nom)-1,""),COLUMN(C:C))),"")</f>
        <v/>
      </c>
      <c r="I22" s="93" t="str">
        <f t="array" aca="1" ref="I22" ca="1">IFERROR(INDEX(nom,,SMALL(IF(OFFSET(nom,MATCH(DAY($B$2),date,0),)=$I$13,COLUMN(nom)-1,""),ROW(A9))),"")</f>
        <v/>
      </c>
    </row>
    <row r="23" spans="1:9" ht="15.75" thickBot="1" x14ac:dyDescent="0.3">
      <c r="D23" s="118" t="s">
        <v>7</v>
      </c>
      <c r="E23" s="119" t="str">
        <f t="array" aca="1" ref="E23" ca="1">IFERROR(INDEX(nom,,SMALL(IF(OFFSET(nom,MATCH(DAY($B$2),date,0),)=$D23,COLUMN(nom)-1,""),COLUMN(A:A))),"")</f>
        <v/>
      </c>
      <c r="F23" s="119" t="str">
        <f t="array" aca="1" ref="F23" ca="1">IFERROR(INDEX(nom,,SMALL(IF(OFFSET(nom,MATCH(DAY($B$2),date,0),)=$D23,COLUMN(nom)-1,""),COLUMN(B:B))),"")</f>
        <v/>
      </c>
      <c r="G23" s="119" t="str">
        <f t="array" aca="1" ref="G23" ca="1">IFERROR(INDEX(nom,,SMALL(IF(OFFSET(nom,MATCH(DAY($B$2),date,0),)=$D23,COLUMN(nom)-1,""),COLUMN(C:C))),"")</f>
        <v/>
      </c>
      <c r="H23" s="119" t="str">
        <f t="array" aca="1" ref="H23" ca="1">IFERROR(INDEX(nom,,SMALL(IF(OFFSET(nom,MATCH(DAY($B$2),date,0),)=$D23,COLUMN(nom)-1,""),COLUMN(D:D))),"")</f>
        <v/>
      </c>
      <c r="I23" s="12"/>
    </row>
    <row r="24" spans="1:9" ht="15.75" thickBot="1" x14ac:dyDescent="0.3">
      <c r="D24" s="11"/>
      <c r="E24" s="11"/>
      <c r="F24" s="67"/>
      <c r="G24" s="67"/>
      <c r="H24" s="68"/>
      <c r="I24" s="12"/>
    </row>
    <row r="25" spans="1:9" x14ac:dyDescent="0.25">
      <c r="B25" s="42" t="s">
        <v>12</v>
      </c>
      <c r="C25" s="39"/>
      <c r="D25" s="11"/>
      <c r="E25" s="11"/>
      <c r="F25" s="67"/>
      <c r="G25" s="67"/>
      <c r="H25" s="68"/>
      <c r="I25" s="12"/>
    </row>
    <row r="26" spans="1:9" ht="15.75" thickBot="1" x14ac:dyDescent="0.3">
      <c r="B26" s="43"/>
      <c r="C26" s="34"/>
      <c r="D26" s="34"/>
      <c r="E26" s="34"/>
      <c r="F26" s="70"/>
      <c r="G26" s="70"/>
      <c r="H26" s="71"/>
      <c r="I26" s="12"/>
    </row>
    <row r="27" spans="1:9" ht="15.75" thickBot="1" x14ac:dyDescent="0.3">
      <c r="C27" s="12"/>
    </row>
    <row r="28" spans="1:9" ht="15.75" thickBot="1" x14ac:dyDescent="0.3">
      <c r="A28" s="80" t="s">
        <v>18</v>
      </c>
      <c r="B28" s="79">
        <f>$B$2+1</f>
        <v>42269</v>
      </c>
      <c r="C28" s="8"/>
      <c r="D28" s="9" t="s">
        <v>67</v>
      </c>
      <c r="E28" s="45"/>
      <c r="F28" s="51"/>
      <c r="G28" s="56"/>
      <c r="H28" s="56"/>
      <c r="I28" s="94" t="s">
        <v>4</v>
      </c>
    </row>
    <row r="29" spans="1:9" x14ac:dyDescent="0.25">
      <c r="A29" s="132" t="s">
        <v>0</v>
      </c>
      <c r="B29" s="133"/>
      <c r="C29" s="12"/>
      <c r="D29" s="13" t="s">
        <v>42</v>
      </c>
      <c r="E29" s="14"/>
      <c r="F29" s="100" t="str">
        <f t="array" aca="1" ref="F29" ca="1">IFERROR(INDEX(nom,,SMALL(IF(OFFSET(nom,MATCH(DAY($B$28),date,0),)=$D29,COLUMN(nom)-1,""),COLUMN(A:A))),"")</f>
        <v/>
      </c>
      <c r="G29" s="100" t="str">
        <f t="array" aca="1" ref="G29" ca="1">IFERROR(INDEX(nom,,SMALL(IF(OFFSET(nom,MATCH(DAY($B$28),date,0),)=$D29,COLUMN(nom)-1,""),COLUMN(B:B))),"")</f>
        <v/>
      </c>
      <c r="H29" s="100" t="str">
        <f t="array" aca="1" ref="H29" ca="1">IFERROR(INDEX(nom,,SMALL(IF(OFFSET(nom,MATCH(DAY($B$28),date,0),)=$D29,COLUMN(nom)-1,""),COLUMN(C:C))),"")</f>
        <v/>
      </c>
      <c r="I29" s="95" t="str">
        <f t="array" aca="1" ref="I29" ca="1">IFERROR(INDEX(nom,,SMALL(IF(OFFSET(nom,MATCH(DAY($B$2),date,0),)=$I$2,COLUMN(nom)-1,""),ROW(A1))),"")</f>
        <v/>
      </c>
    </row>
    <row r="30" spans="1:9" x14ac:dyDescent="0.25">
      <c r="A30" s="17" t="s">
        <v>53</v>
      </c>
      <c r="B30" s="12">
        <v>10322</v>
      </c>
      <c r="C30" s="12"/>
      <c r="D30" s="96" t="s">
        <v>2</v>
      </c>
      <c r="E30" s="97"/>
      <c r="F30" s="89" t="str">
        <f ca="1">IFERROR(INDEX(nom,,SMALL(IF(OFFSET(nom,MATCH(DAY($B$2),date,0),)=$D30,COLUMN(nom)-1,""),COLUMN(D:D))),"")</f>
        <v/>
      </c>
      <c r="G30" s="89" t="str">
        <f ca="1">IFERROR(INDEX(nom,,SMALL(IF(OFFSET(nom,MATCH(DAY($B$2),date,0),)=$D30,COLUMN(nom)-1,""),COLUMN(E:E))),"")</f>
        <v/>
      </c>
      <c r="H30" s="91" t="str">
        <f ca="1">IFERROR(INDEX(nom,,SMALL(IF(OFFSET(nom,MATCH(DAY($B$2),date,0),)=$D30,COLUMN(nom)-1,""),COLUMN(F:F))),"")</f>
        <v/>
      </c>
      <c r="I30" s="95" t="str">
        <f t="array" aca="1" ref="I30" ca="1">IFERROR(INDEX(nom,,SMALL(IF(OFFSET(nom,MATCH(DAY($B$2),date,0),)=$I$2,COLUMN(nom)-1,""),ROW(A2))),"")</f>
        <v/>
      </c>
    </row>
    <row r="31" spans="1:9" ht="15.75" thickBot="1" x14ac:dyDescent="0.3">
      <c r="A31" s="17" t="s">
        <v>2</v>
      </c>
      <c r="B31" s="12">
        <v>4000</v>
      </c>
      <c r="C31" s="12"/>
      <c r="D31" s="98" t="s">
        <v>3</v>
      </c>
      <c r="E31" s="99">
        <v>15196</v>
      </c>
      <c r="F31" s="89"/>
      <c r="G31" s="89"/>
      <c r="H31" s="91"/>
      <c r="I31" s="95" t="str">
        <f t="array" aca="1" ref="I31" ca="1">IFERROR(INDEX(nom,,SMALL(IF(OFFSET(nom,MATCH(DAY($B$2),date,0),)=$I$2,COLUMN(nom)-1,""),ROW(A3))),"")</f>
        <v/>
      </c>
    </row>
    <row r="32" spans="1:9" ht="15.75" thickBot="1" x14ac:dyDescent="0.3">
      <c r="A32" s="17" t="s">
        <v>54</v>
      </c>
      <c r="B32" s="15">
        <v>7654</v>
      </c>
      <c r="C32" s="15"/>
      <c r="D32" s="22" t="s">
        <v>6</v>
      </c>
      <c r="E32" s="12"/>
      <c r="F32" s="51"/>
      <c r="G32" s="134" t="s">
        <v>5</v>
      </c>
      <c r="H32" s="135"/>
      <c r="I32" s="95" t="str">
        <f t="array" aca="1" ref="I32" ca="1">IFERROR(INDEX(nom,,SMALL(IF(OFFSET(nom,MATCH(DAY($B$2),date,0),)=$I$2,COLUMN(nom)-1,""),ROW(A4))),"")</f>
        <v/>
      </c>
    </row>
    <row r="33" spans="1:9" x14ac:dyDescent="0.25">
      <c r="A33" s="17" t="s">
        <v>55</v>
      </c>
      <c r="B33" s="15">
        <v>1056</v>
      </c>
      <c r="C33" s="15"/>
      <c r="D33" s="23" t="s">
        <v>43</v>
      </c>
      <c r="E33" s="24">
        <v>3200</v>
      </c>
      <c r="F33" s="103" t="str">
        <f t="array" aca="1" ref="F33" ca="1">IFERROR(INDEX(nom,,SMALL(IF(ISNUMBER(SEARCH("mor",OFFSET(nom,MATCH(DAY($B$28),date,0),))),COLUMN(nom)-1,""),COLUMN(A:A))),"")</f>
        <v/>
      </c>
      <c r="G33" s="103" t="str">
        <f t="array" aca="1" ref="G33" ca="1">IFERROR(INDEX(nom,,SMALL(IF(ISNUMBER(SEARCH("mor",OFFSET(nom,MATCH(DAY($B$28),date,0),))),COLUMN(nom)-1,""),COLUMN(B:B))),"")</f>
        <v/>
      </c>
      <c r="H33" s="103" t="str">
        <f t="array" aca="1" ref="H33" ca="1">IFERROR(INDEX(nom,,SMALL(IF(ISNUMBER(SEARCH("mor",OFFSET(nom,MATCH(DAY($B$28),date,0),))),COLUMN(nom)-1,""),COLUMN(C:C))),"")</f>
        <v/>
      </c>
      <c r="I33" s="95" t="str">
        <f t="array" aca="1" ref="I33" ca="1">IFERROR(INDEX(nom,,SMALL(IF(OFFSET(nom,MATCH(DAY($B$2),date,0),)=$I$2,COLUMN(nom)-1,""),ROW(A5))),"")</f>
        <v/>
      </c>
    </row>
    <row r="34" spans="1:9" x14ac:dyDescent="0.25">
      <c r="A34" s="17" t="s">
        <v>56</v>
      </c>
      <c r="B34" s="15">
        <v>5291</v>
      </c>
      <c r="C34" s="15"/>
      <c r="D34" s="25" t="s">
        <v>44</v>
      </c>
      <c r="E34" s="26">
        <v>9000</v>
      </c>
      <c r="F34" s="59"/>
      <c r="G34" s="59"/>
      <c r="H34" s="59"/>
      <c r="I34" s="95" t="str">
        <f t="array" aca="1" ref="I34" ca="1">IFERROR(INDEX(nom,,SMALL(IF(OFFSET(nom,MATCH(DAY($B$2),date,0),)=$I$2,COLUMN(nom)-1,""),ROW(A6))),"")</f>
        <v/>
      </c>
    </row>
    <row r="35" spans="1:9" x14ac:dyDescent="0.25">
      <c r="A35" s="17" t="s">
        <v>57</v>
      </c>
      <c r="B35" s="15">
        <v>2459</v>
      </c>
      <c r="C35" s="15"/>
      <c r="D35" s="25" t="s">
        <v>45</v>
      </c>
      <c r="E35" s="26"/>
      <c r="F35" s="59"/>
      <c r="G35" s="59"/>
      <c r="H35" s="59"/>
      <c r="I35" s="95" t="str">
        <f t="array" aca="1" ref="I35" ca="1">IFERROR(INDEX(nom,,SMALL(IF(OFFSET(nom,MATCH(DAY($B$2),date,0),)=$I$2,COLUMN(nom)-1,""),ROW(A7))),"")</f>
        <v/>
      </c>
    </row>
    <row r="36" spans="1:9" x14ac:dyDescent="0.25">
      <c r="A36" s="17" t="s">
        <v>58</v>
      </c>
      <c r="B36" s="15">
        <v>4014</v>
      </c>
      <c r="C36" s="15"/>
      <c r="D36" s="25" t="s">
        <v>46</v>
      </c>
      <c r="E36" s="26"/>
      <c r="F36" s="59"/>
      <c r="G36" s="59"/>
      <c r="H36" s="59"/>
      <c r="I36" s="95" t="str">
        <f t="array" aca="1" ref="I36" ca="1">IFERROR(INDEX(nom,,SMALL(IF(OFFSET(nom,MATCH(DAY($B$2),date,0),)=$I$2,COLUMN(nom)-1,""),ROW(A8))),"")</f>
        <v/>
      </c>
    </row>
    <row r="37" spans="1:9" x14ac:dyDescent="0.25">
      <c r="A37" s="17"/>
      <c r="B37" s="12"/>
      <c r="C37" s="12"/>
      <c r="D37" s="27"/>
      <c r="E37" s="28"/>
      <c r="F37" s="59"/>
      <c r="G37" s="59"/>
      <c r="H37" s="59"/>
      <c r="I37" s="95" t="str">
        <f t="array" aca="1" ref="I37" ca="1">IFERROR(INDEX(nom,,SMALL(IF(OFFSET(nom,MATCH(DAY($B$2),date,0),)=$I$2,COLUMN(nom)-1,""),ROW(A9))),"")</f>
        <v/>
      </c>
    </row>
    <row r="38" spans="1:9" ht="15.75" thickBot="1" x14ac:dyDescent="0.3">
      <c r="A38" s="17"/>
      <c r="B38" s="12"/>
      <c r="C38" s="12"/>
      <c r="D38" s="12"/>
      <c r="E38" s="12"/>
      <c r="I38" s="16"/>
    </row>
    <row r="39" spans="1:9" ht="15.75" thickBot="1" x14ac:dyDescent="0.3">
      <c r="A39" s="17"/>
      <c r="B39" s="12"/>
      <c r="C39" s="12"/>
      <c r="D39" s="120" t="s">
        <v>1</v>
      </c>
      <c r="E39" s="121"/>
      <c r="F39" s="125"/>
      <c r="G39" s="125" t="s">
        <v>5</v>
      </c>
      <c r="H39" s="126"/>
      <c r="I39" s="92" t="s">
        <v>59</v>
      </c>
    </row>
    <row r="40" spans="1:9" x14ac:dyDescent="0.25">
      <c r="A40" s="17"/>
      <c r="B40" s="12"/>
      <c r="C40" s="12"/>
      <c r="D40" s="122" t="s">
        <v>47</v>
      </c>
      <c r="E40" s="123"/>
      <c r="F40" s="127"/>
      <c r="G40" s="128"/>
      <c r="H40" s="128"/>
      <c r="I40" s="93" t="str">
        <f t="array" aca="1" ref="I40" ca="1">IFERROR(INDEX(nom,,SMALL(IF(OFFSET(nom,MATCH(DAY($B$28),date,0),)=$I$13,COLUMN(nom)-1,""),ROW(A1))),"")</f>
        <v/>
      </c>
    </row>
    <row r="41" spans="1:9" ht="15.75" thickBot="1" x14ac:dyDescent="0.3">
      <c r="A41" s="17"/>
      <c r="B41" s="12"/>
      <c r="C41" s="12"/>
      <c r="D41" s="122" t="s">
        <v>48</v>
      </c>
      <c r="E41" s="123"/>
      <c r="F41" s="129"/>
      <c r="G41" s="130"/>
      <c r="H41" s="130"/>
      <c r="I41" s="93" t="str">
        <f t="array" aca="1" ref="I41" ca="1">IFERROR(INDEX(nom,,SMALL(IF(OFFSET(nom,MATCH(DAY($B$28),date,0),)=$I$13,COLUMN(nom)-1,""),ROW(A2))),"")</f>
        <v/>
      </c>
    </row>
    <row r="42" spans="1:9" ht="15.75" thickBot="1" x14ac:dyDescent="0.3">
      <c r="D42" s="123"/>
      <c r="E42" s="124"/>
      <c r="F42" s="59"/>
      <c r="G42" s="59"/>
      <c r="H42" s="59"/>
      <c r="I42" s="93" t="str">
        <f t="array" aca="1" ref="I42" ca="1">IFERROR(INDEX(nom,,SMALL(IF(OFFSET(nom,MATCH(DAY($B$28),date,0),)=$I$13,COLUMN(nom)-1,""),ROW(A3))),"")</f>
        <v/>
      </c>
    </row>
    <row r="43" spans="1:9" ht="15.75" thickBot="1" x14ac:dyDescent="0.3">
      <c r="D43" s="46" t="s">
        <v>49</v>
      </c>
      <c r="E43" s="47"/>
      <c r="F43" s="105" t="str">
        <f t="array" aca="1" ref="F43" ca="1">IFERROR(INDEX(nom,,SMALL(IF(OFFSET(nom,MATCH(DAY($B$28),date,0),)=$D43,COLUMN(nom)-1,""),COLUMN(A:A))),"")</f>
        <v/>
      </c>
      <c r="G43" s="105" t="str">
        <f t="array" aca="1" ref="G43" ca="1">IFERROR(INDEX(nom,,SMALL(IF(OFFSET(nom,MATCH(DAY($B$28),date,0),)=$D43,COLUMN(nom)-1,""),COLUMN(B:B))),"")</f>
        <v/>
      </c>
      <c r="H43" s="105" t="str">
        <f t="array" aca="1" ref="H43" ca="1">IFERROR(INDEX(nom,,SMALL(IF(OFFSET(nom,MATCH(DAY($B$28),date,0),)=$D43,COLUMN(nom)-1,""),COLUMN(C:C))),"")</f>
        <v/>
      </c>
      <c r="I43" s="93" t="str">
        <f t="array" aca="1" ref="I43" ca="1">IFERROR(INDEX(nom,,SMALL(IF(OFFSET(nom,MATCH(DAY($B$28),date,0),)=$I$13,COLUMN(nom)-1,""),ROW(A4))),"")</f>
        <v/>
      </c>
    </row>
    <row r="44" spans="1:9" ht="15.75" thickBot="1" x14ac:dyDescent="0.3">
      <c r="A44" s="52" t="s">
        <v>9</v>
      </c>
      <c r="B44" s="52">
        <f>SUM(B30:B41)</f>
        <v>34796</v>
      </c>
      <c r="C44" s="12"/>
      <c r="D44" s="106"/>
      <c r="E44" s="107"/>
      <c r="F44" s="105" t="str">
        <f t="array" aca="1" ref="F44" ca="1">IFERROR(INDEX(nom,,SMALL(IF(OFFSET(nom,MATCH(DAY($B$28),date,0),)=$D43,COLUMN(nom)-1,""),COLUMN(D:D))),"")</f>
        <v/>
      </c>
      <c r="G44" s="105" t="str">
        <f t="array" aca="1" ref="G44" ca="1">IFERROR(INDEX(nom,,SMALL(IF(OFFSET(nom,MATCH(DAY($B$28),date,0),)=$D43,COLUMN(nom)-1,""),COLUMN(E:E))),"")</f>
        <v/>
      </c>
      <c r="H44" s="105" t="str">
        <f t="array" aca="1" ref="H44" ca="1">IFERROR(INDEX(nom,,SMALL(IF(OFFSET(nom,MATCH(DAY($B$28),date,0),)=$D43,COLUMN(nom)-1,""),COLUMN(F:F))),"")</f>
        <v/>
      </c>
      <c r="I44" s="93" t="str">
        <f t="array" aca="1" ref="I44" ca="1">IFERROR(INDEX(nom,,SMALL(IF(OFFSET(nom,MATCH(DAY($B$28),date,0),)=$I$13,COLUMN(nom)-1,""),ROW(A5))),"")</f>
        <v/>
      </c>
    </row>
    <row r="45" spans="1:9" ht="15.75" thickBot="1" x14ac:dyDescent="0.3">
      <c r="A45" s="53" t="s">
        <v>10</v>
      </c>
      <c r="B45" s="53">
        <f>B44-E30-E31-E33-E34-E35-E36-E40-E41-E42-E47-E48</f>
        <v>0</v>
      </c>
      <c r="C45" s="12"/>
      <c r="D45" s="90" t="s">
        <v>68</v>
      </c>
      <c r="E45" s="108"/>
      <c r="F45" s="109" t="str">
        <f t="array" aca="1" ref="F45" ca="1">IFERROR(INDEX(nom,,SMALL(IF(OFFSET(nom,MATCH(DAY($B$28),date,0),)=$D45,COLUMN(nom)-1,""),COLUMN(A:A))),"")</f>
        <v/>
      </c>
      <c r="G45" s="109" t="str">
        <f t="array" aca="1" ref="G45" ca="1">IFERROR(INDEX(nom,,SMALL(IF(OFFSET(nom,MATCH(DAY($B$28),date,0),)=$D45,COLUMN(nom)-1,""),COLUMN(B:B))),"")</f>
        <v/>
      </c>
      <c r="H45" s="109" t="str">
        <f t="array" aca="1" ref="H45" ca="1">IFERROR(INDEX(nom,,SMALL(IF(OFFSET(nom,MATCH(DAY($B$28),date,0),)=$D45,COLUMN(nom)-1,""),COLUMN(C:C))),"")</f>
        <v/>
      </c>
      <c r="I45" s="93" t="str">
        <f t="array" aca="1" ref="I45" ca="1">IFERROR(INDEX(nom,,SMALL(IF(OFFSET(nom,MATCH(DAY($B$28),date,0),)=$I$13,COLUMN(nom)-1,""),ROW(A6))),"")</f>
        <v/>
      </c>
    </row>
    <row r="46" spans="1:9" ht="15.75" thickBot="1" x14ac:dyDescent="0.3">
      <c r="A46" s="12"/>
      <c r="B46" s="12"/>
      <c r="C46" s="12"/>
      <c r="D46" s="111"/>
      <c r="E46" s="112"/>
      <c r="F46" s="109" t="str">
        <f t="array" aca="1" ref="F46" ca="1">IFERROR(INDEX(nom,,SMALL(IF(OFFSET(nom,MATCH(DAY($B$28),date,0),)=$D45,COLUMN(nom)-1,""),COLUMN(D:D))),"")</f>
        <v/>
      </c>
      <c r="G46" s="109" t="str">
        <f t="array" aca="1" ref="G46" ca="1">IFERROR(INDEX(nom,,SMALL(IF(OFFSET(nom,MATCH(DAY($B$28),date,0),)=$D45,COLUMN(nom)-1,""),COLUMN(E:E))),"")</f>
        <v/>
      </c>
      <c r="H46" s="109" t="str">
        <f t="array" aca="1" ref="H46" ca="1">IFERROR(INDEX(nom,,SMALL(IF(OFFSET(nom,MATCH(DAY($B$28),date,0),)=$D45,COLUMN(nom)-1,""),COLUMN(F:F))),"")</f>
        <v/>
      </c>
      <c r="I46" s="93" t="str">
        <f t="array" aca="1" ref="I46" ca="1">IFERROR(INDEX(nom,,SMALL(IF(OFFSET(nom,MATCH(DAY($B$28),date,0),)=$I$13,COLUMN(nom)-1,""),ROW(A7))),"")</f>
        <v/>
      </c>
    </row>
    <row r="47" spans="1:9" ht="15.75" thickBot="1" x14ac:dyDescent="0.3">
      <c r="D47" s="113" t="s">
        <v>51</v>
      </c>
      <c r="E47" s="114"/>
      <c r="F47" s="102" t="str">
        <f t="array" aca="1" ref="F47" ca="1">IFERROR(INDEX(nom,,SMALL(IF(OFFSET(nom,MATCH(DAY($B$28),date,0),)=$D47,COLUMN(nom)-1,""),COLUMN(A:A))),"")</f>
        <v/>
      </c>
      <c r="G47" s="102" t="str">
        <f t="array" aca="1" ref="G47" ca="1">IFERROR(INDEX(nom,,SMALL(IF(OFFSET(nom,MATCH(DAY($B$28),date,0),)=$D47,COLUMN(nom)-1,""),COLUMN(B:B))),"")</f>
        <v/>
      </c>
      <c r="H47" s="102" t="str">
        <f t="array" aca="1" ref="H47" ca="1">IFERROR(INDEX(nom,,SMALL(IF(OFFSET(nom,MATCH(DAY($B$28),date,0),)=$D47,COLUMN(nom)-1,""),COLUMN(C:C))),"")</f>
        <v/>
      </c>
      <c r="I47" s="93" t="str">
        <f t="array" aca="1" ref="I47" ca="1">IFERROR(INDEX(nom,,SMALL(IF(OFFSET(nom,MATCH(DAY($B$28),date,0),)=$I$13,COLUMN(nom)-1,""),ROW(A8))),"")</f>
        <v/>
      </c>
    </row>
    <row r="48" spans="1:9" ht="15.75" thickBot="1" x14ac:dyDescent="0.3">
      <c r="D48" s="115" t="s">
        <v>69</v>
      </c>
      <c r="E48" s="116">
        <v>7400</v>
      </c>
      <c r="F48" s="117" t="str">
        <f t="array" aca="1" ref="F48" ca="1">IFERROR(INDEX(nom,,SMALL(IF(OFFSET(nom,MATCH(DAY($B$28),date,0),)=$D48,COLUMN(nom)-1,""),COLUMN(A:A))),"")</f>
        <v/>
      </c>
      <c r="G48" s="117" t="str">
        <f t="array" aca="1" ref="G48" ca="1">IFERROR(INDEX(nom,,SMALL(IF(OFFSET(nom,MATCH(DAY($B$28),date,0),)=$D48,COLUMN(nom)-1,""),COLUMN(B:B))),"")</f>
        <v/>
      </c>
      <c r="H48" s="117" t="str">
        <f t="array" aca="1" ref="H48" ca="1">IFERROR(INDEX(nom,,SMALL(IF(OFFSET(nom,MATCH(DAY($B$28),date,0),)=$D48,COLUMN(nom)-1,""),COLUMN(C:C))),"")</f>
        <v/>
      </c>
      <c r="I48" s="93" t="str">
        <f t="array" aca="1" ref="I48" ca="1">IFERROR(INDEX(nom,,SMALL(IF(OFFSET(nom,MATCH(DAY($B$28),date,0),)=$I$13,COLUMN(nom)-1,""),ROW(A9))),"")</f>
        <v/>
      </c>
    </row>
    <row r="49" spans="1:9" ht="15.75" thickBot="1" x14ac:dyDescent="0.3">
      <c r="D49" s="118" t="s">
        <v>7</v>
      </c>
      <c r="E49" s="119" t="str">
        <f t="array" aca="1" ref="E49" ca="1">IFERROR(INDEX(nom,,SMALL(IF(OFFSET(nom,MATCH(DAY($B$28),date,0),)=$D49,COLUMN(nom)-1,""),COLUMN(A:A))),"")</f>
        <v/>
      </c>
      <c r="F49" s="119" t="str">
        <f t="array" aca="1" ref="F49" ca="1">IFERROR(INDEX(nom,,SMALL(IF(OFFSET(nom,MATCH(DAY($B$28),date,0),)=$D49,COLUMN(nom)-1,""),COLUMN(B:B))),"")</f>
        <v/>
      </c>
      <c r="G49" s="119" t="str">
        <f t="array" aca="1" ref="G49" ca="1">IFERROR(INDEX(nom,,SMALL(IF(OFFSET(nom,MATCH(DAY($B$28),date,0),)=$D49,COLUMN(nom)-1,""),COLUMN(C:C))),"")</f>
        <v/>
      </c>
      <c r="H49" s="119" t="str">
        <f t="array" aca="1" ref="H49" ca="1">IFERROR(INDEX(nom,,SMALL(IF(OFFSET(nom,MATCH(DAY($B$28),date,0),)=$D49,COLUMN(nom)-1,""),COLUMN(D:D))),"")</f>
        <v/>
      </c>
      <c r="I49" s="12"/>
    </row>
    <row r="50" spans="1:9" ht="15.75" thickBot="1" x14ac:dyDescent="0.3">
      <c r="D50" s="11"/>
      <c r="E50" s="11"/>
      <c r="F50" s="67"/>
      <c r="G50" s="67"/>
      <c r="H50" s="68"/>
      <c r="I50" s="12"/>
    </row>
    <row r="51" spans="1:9" x14ac:dyDescent="0.25">
      <c r="B51" s="42" t="s">
        <v>12</v>
      </c>
      <c r="C51" s="39"/>
      <c r="D51" s="11"/>
      <c r="E51" s="11"/>
      <c r="F51" s="67"/>
      <c r="G51" s="67"/>
      <c r="H51" s="68"/>
      <c r="I51" s="12"/>
    </row>
    <row r="52" spans="1:9" ht="15.75" thickBot="1" x14ac:dyDescent="0.3">
      <c r="B52" s="43"/>
      <c r="C52" s="34"/>
      <c r="D52" s="34"/>
      <c r="E52" s="34"/>
      <c r="F52" s="70"/>
      <c r="G52" s="70"/>
      <c r="H52" s="71"/>
      <c r="I52" s="12"/>
    </row>
    <row r="53" spans="1:9" ht="15.75" thickBot="1" x14ac:dyDescent="0.3"/>
    <row r="54" spans="1:9" ht="15.75" thickBot="1" x14ac:dyDescent="0.3">
      <c r="A54" s="80" t="s">
        <v>19</v>
      </c>
      <c r="B54" s="79">
        <f>$B$28+1</f>
        <v>42270</v>
      </c>
      <c r="C54" s="8"/>
      <c r="D54" s="9" t="s">
        <v>67</v>
      </c>
      <c r="E54" s="45"/>
      <c r="F54" s="51"/>
      <c r="G54" s="56"/>
      <c r="H54" s="56"/>
      <c r="I54" s="10" t="s">
        <v>4</v>
      </c>
    </row>
    <row r="55" spans="1:9" x14ac:dyDescent="0.25">
      <c r="A55" s="132" t="s">
        <v>0</v>
      </c>
      <c r="B55" s="133"/>
      <c r="C55" s="12"/>
      <c r="D55" s="13" t="s">
        <v>42</v>
      </c>
      <c r="E55" s="14"/>
      <c r="F55" s="57"/>
      <c r="G55" s="58"/>
      <c r="H55" s="58"/>
      <c r="I55" s="16"/>
    </row>
    <row r="56" spans="1:9" x14ac:dyDescent="0.25">
      <c r="A56" s="17" t="s">
        <v>53</v>
      </c>
      <c r="B56" s="12">
        <v>10322</v>
      </c>
      <c r="C56" s="12"/>
      <c r="D56" s="18" t="s">
        <v>2</v>
      </c>
      <c r="E56" s="19"/>
      <c r="F56" s="57"/>
      <c r="G56" s="58"/>
      <c r="H56" s="58"/>
      <c r="I56" s="16"/>
    </row>
    <row r="57" spans="1:9" ht="15.75" thickBot="1" x14ac:dyDescent="0.3">
      <c r="A57" s="17" t="s">
        <v>2</v>
      </c>
      <c r="B57" s="12">
        <v>4000</v>
      </c>
      <c r="C57" s="12"/>
      <c r="D57" s="20" t="s">
        <v>3</v>
      </c>
      <c r="E57" s="21">
        <v>15196</v>
      </c>
      <c r="F57" s="57"/>
      <c r="G57" s="58"/>
      <c r="H57" s="58"/>
      <c r="I57" s="16"/>
    </row>
    <row r="58" spans="1:9" ht="15.75" thickBot="1" x14ac:dyDescent="0.3">
      <c r="A58" s="17" t="s">
        <v>54</v>
      </c>
      <c r="B58" s="15">
        <v>7654</v>
      </c>
      <c r="C58" s="15"/>
      <c r="D58" s="22" t="s">
        <v>6</v>
      </c>
      <c r="E58" s="12"/>
      <c r="F58" s="51"/>
      <c r="G58" s="134" t="s">
        <v>5</v>
      </c>
      <c r="H58" s="136"/>
      <c r="I58" s="32"/>
    </row>
    <row r="59" spans="1:9" x14ac:dyDescent="0.25">
      <c r="A59" s="17" t="s">
        <v>55</v>
      </c>
      <c r="B59" s="15">
        <v>1056</v>
      </c>
      <c r="C59" s="15"/>
      <c r="D59" s="23" t="s">
        <v>43</v>
      </c>
      <c r="E59" s="24">
        <v>3200</v>
      </c>
      <c r="F59" s="59"/>
      <c r="G59" s="59"/>
      <c r="H59" s="59"/>
      <c r="I59" s="16"/>
    </row>
    <row r="60" spans="1:9" x14ac:dyDescent="0.25">
      <c r="A60" s="17" t="s">
        <v>56</v>
      </c>
      <c r="B60" s="15">
        <v>5291</v>
      </c>
      <c r="C60" s="15"/>
      <c r="D60" s="25" t="s">
        <v>44</v>
      </c>
      <c r="E60" s="26">
        <v>9000</v>
      </c>
      <c r="F60" s="59"/>
      <c r="G60" s="59"/>
      <c r="H60" s="59"/>
      <c r="I60" s="16"/>
    </row>
    <row r="61" spans="1:9" x14ac:dyDescent="0.25">
      <c r="A61" s="17" t="s">
        <v>57</v>
      </c>
      <c r="B61" s="15">
        <v>2459</v>
      </c>
      <c r="C61" s="15"/>
      <c r="D61" s="25" t="s">
        <v>45</v>
      </c>
      <c r="E61" s="26"/>
      <c r="F61" s="59"/>
      <c r="G61" s="59"/>
      <c r="H61" s="59"/>
      <c r="I61" s="16"/>
    </row>
    <row r="62" spans="1:9" x14ac:dyDescent="0.25">
      <c r="A62" s="17" t="s">
        <v>58</v>
      </c>
      <c r="B62" s="15">
        <v>4014</v>
      </c>
      <c r="C62" s="15"/>
      <c r="D62" s="25" t="s">
        <v>46</v>
      </c>
      <c r="E62" s="26"/>
      <c r="F62" s="59"/>
      <c r="G62" s="59"/>
      <c r="H62" s="59"/>
      <c r="I62" s="16"/>
    </row>
    <row r="63" spans="1:9" x14ac:dyDescent="0.25">
      <c r="A63" s="17"/>
      <c r="B63" s="12"/>
      <c r="C63" s="12"/>
      <c r="D63" s="27"/>
      <c r="E63" s="28"/>
      <c r="F63" s="59"/>
      <c r="G63" s="59"/>
      <c r="H63" s="59"/>
      <c r="I63" s="16"/>
    </row>
    <row r="64" spans="1:9" ht="15.75" thickBot="1" x14ac:dyDescent="0.3">
      <c r="A64" s="17"/>
      <c r="B64" s="12"/>
      <c r="C64" s="12"/>
      <c r="D64" s="12"/>
      <c r="E64" s="12"/>
      <c r="I64" s="16"/>
    </row>
    <row r="65" spans="1:9" ht="15.75" thickBot="1" x14ac:dyDescent="0.3">
      <c r="A65" s="17"/>
      <c r="B65" s="12"/>
      <c r="C65" s="12"/>
      <c r="D65" s="29" t="s">
        <v>1</v>
      </c>
      <c r="E65" s="44"/>
      <c r="F65" s="51"/>
      <c r="G65" s="51" t="s">
        <v>5</v>
      </c>
      <c r="H65" s="59"/>
      <c r="I65" s="16" t="s">
        <v>59</v>
      </c>
    </row>
    <row r="66" spans="1:9" x14ac:dyDescent="0.25">
      <c r="A66" s="17"/>
      <c r="B66" s="12"/>
      <c r="C66" s="12"/>
      <c r="D66" s="30" t="s">
        <v>47</v>
      </c>
      <c r="E66" s="31"/>
      <c r="F66" s="60"/>
      <c r="G66" s="61"/>
      <c r="H66" s="62"/>
      <c r="I66" s="32"/>
    </row>
    <row r="67" spans="1:9" ht="15.75" thickBot="1" x14ac:dyDescent="0.3">
      <c r="A67" s="17"/>
      <c r="B67" s="12"/>
      <c r="C67" s="12"/>
      <c r="D67" s="30" t="s">
        <v>48</v>
      </c>
      <c r="E67" s="31"/>
      <c r="F67" s="63"/>
      <c r="G67" s="64"/>
      <c r="H67" s="65"/>
      <c r="I67" s="32"/>
    </row>
    <row r="68" spans="1:9" ht="15.75" thickBot="1" x14ac:dyDescent="0.3">
      <c r="D68" s="31"/>
      <c r="E68" s="33"/>
      <c r="F68" s="59"/>
      <c r="G68" s="59"/>
      <c r="H68" s="59"/>
      <c r="I68" s="16"/>
    </row>
    <row r="69" spans="1:9" ht="15.75" thickBot="1" x14ac:dyDescent="0.3">
      <c r="D69" s="46" t="s">
        <v>49</v>
      </c>
      <c r="E69" s="47"/>
      <c r="F69" s="66"/>
      <c r="G69" s="67"/>
      <c r="H69" s="68"/>
      <c r="I69" s="32"/>
    </row>
    <row r="70" spans="1:9" ht="15.75" thickBot="1" x14ac:dyDescent="0.3">
      <c r="A70" s="52" t="s">
        <v>9</v>
      </c>
      <c r="B70" s="52">
        <f>SUM(B56:B67)</f>
        <v>34796</v>
      </c>
      <c r="C70" s="12"/>
      <c r="D70" s="40"/>
      <c r="E70" s="34"/>
      <c r="F70" s="69"/>
      <c r="G70" s="70"/>
      <c r="H70" s="71"/>
      <c r="I70" s="32"/>
    </row>
    <row r="71" spans="1:9" ht="15.75" thickBot="1" x14ac:dyDescent="0.3">
      <c r="A71" s="53" t="s">
        <v>10</v>
      </c>
      <c r="B71" s="53">
        <f>B70-E56-E57-E59-E60-E61-E62-E66-E67-E68-E73-E74</f>
        <v>0</v>
      </c>
      <c r="C71" s="12"/>
      <c r="D71" s="48" t="s">
        <v>50</v>
      </c>
      <c r="E71" s="11"/>
      <c r="F71" s="61"/>
      <c r="G71" s="67"/>
      <c r="H71" s="68"/>
      <c r="I71" s="32"/>
    </row>
    <row r="72" spans="1:9" ht="15.75" thickBot="1" x14ac:dyDescent="0.3">
      <c r="A72" s="12"/>
      <c r="B72" s="12"/>
      <c r="C72" s="12"/>
      <c r="D72" s="40"/>
      <c r="E72" s="34"/>
      <c r="F72" s="70"/>
      <c r="G72" s="70"/>
      <c r="H72" s="71"/>
      <c r="I72" s="32"/>
    </row>
    <row r="73" spans="1:9" ht="15.75" thickBot="1" x14ac:dyDescent="0.3">
      <c r="D73" s="49" t="s">
        <v>51</v>
      </c>
      <c r="E73" s="50"/>
      <c r="F73" s="72"/>
      <c r="G73" s="73"/>
      <c r="H73" s="74"/>
      <c r="I73" s="32"/>
    </row>
    <row r="74" spans="1:9" ht="15.75" thickBot="1" x14ac:dyDescent="0.3">
      <c r="D74" s="49" t="s">
        <v>52</v>
      </c>
      <c r="E74" s="50">
        <v>7400</v>
      </c>
      <c r="F74" s="72"/>
      <c r="G74" s="73"/>
      <c r="H74" s="74"/>
      <c r="I74" s="41"/>
    </row>
    <row r="75" spans="1:9" ht="15.75" thickBot="1" x14ac:dyDescent="0.3">
      <c r="D75" s="54" t="s">
        <v>7</v>
      </c>
      <c r="E75" s="50"/>
      <c r="F75" s="72"/>
      <c r="G75" s="72"/>
      <c r="H75" s="74"/>
      <c r="I75" s="12"/>
    </row>
    <row r="76" spans="1:9" ht="15.75" thickBot="1" x14ac:dyDescent="0.3">
      <c r="D76" s="11"/>
      <c r="E76" s="11"/>
      <c r="F76" s="67"/>
      <c r="G76" s="67"/>
      <c r="H76" s="68"/>
      <c r="I76" s="12"/>
    </row>
    <row r="77" spans="1:9" x14ac:dyDescent="0.25">
      <c r="B77" s="42" t="s">
        <v>12</v>
      </c>
      <c r="C77" s="39"/>
      <c r="D77" s="11"/>
      <c r="E77" s="11"/>
      <c r="F77" s="67"/>
      <c r="G77" s="67"/>
      <c r="H77" s="68"/>
      <c r="I77" s="12"/>
    </row>
    <row r="78" spans="1:9" ht="15.75" thickBot="1" x14ac:dyDescent="0.3">
      <c r="B78" s="43"/>
      <c r="C78" s="34"/>
      <c r="D78" s="34"/>
      <c r="E78" s="34"/>
      <c r="F78" s="70"/>
      <c r="G78" s="70"/>
      <c r="H78" s="71"/>
      <c r="I78" s="12"/>
    </row>
    <row r="79" spans="1:9" ht="15.75" thickBot="1" x14ac:dyDescent="0.3"/>
    <row r="80" spans="1:9" ht="15.75" thickBot="1" x14ac:dyDescent="0.3">
      <c r="A80" s="80" t="s">
        <v>20</v>
      </c>
      <c r="B80" s="79">
        <f>$B$54+1</f>
        <v>42271</v>
      </c>
      <c r="C80" s="8"/>
      <c r="D80" s="9" t="s">
        <v>67</v>
      </c>
      <c r="E80" s="45"/>
      <c r="F80" s="51"/>
      <c r="G80" s="56"/>
      <c r="H80" s="56"/>
      <c r="I80" s="10" t="s">
        <v>4</v>
      </c>
    </row>
    <row r="81" spans="1:9" x14ac:dyDescent="0.25">
      <c r="A81" s="132" t="s">
        <v>0</v>
      </c>
      <c r="B81" s="133"/>
      <c r="C81" s="12"/>
      <c r="D81" s="13" t="s">
        <v>42</v>
      </c>
      <c r="E81" s="14"/>
      <c r="F81" s="57"/>
      <c r="G81" s="58"/>
      <c r="H81" s="58"/>
      <c r="I81" s="16"/>
    </row>
    <row r="82" spans="1:9" x14ac:dyDescent="0.25">
      <c r="A82" s="17" t="s">
        <v>53</v>
      </c>
      <c r="B82" s="12">
        <v>10322</v>
      </c>
      <c r="C82" s="12"/>
      <c r="D82" s="18" t="s">
        <v>2</v>
      </c>
      <c r="E82" s="19"/>
      <c r="F82" s="57"/>
      <c r="G82" s="58"/>
      <c r="H82" s="58"/>
      <c r="I82" s="16"/>
    </row>
    <row r="83" spans="1:9" ht="15.75" thickBot="1" x14ac:dyDescent="0.3">
      <c r="A83" s="17" t="s">
        <v>2</v>
      </c>
      <c r="B83" s="12">
        <v>4000</v>
      </c>
      <c r="C83" s="12"/>
      <c r="D83" s="20" t="s">
        <v>3</v>
      </c>
      <c r="E83" s="21">
        <v>15196</v>
      </c>
      <c r="F83" s="57"/>
      <c r="G83" s="58"/>
      <c r="H83" s="58"/>
      <c r="I83" s="16"/>
    </row>
    <row r="84" spans="1:9" ht="15.75" thickBot="1" x14ac:dyDescent="0.3">
      <c r="A84" s="17" t="s">
        <v>54</v>
      </c>
      <c r="B84" s="15">
        <v>7654</v>
      </c>
      <c r="C84" s="15"/>
      <c r="D84" s="22" t="s">
        <v>6</v>
      </c>
      <c r="E84" s="12"/>
      <c r="F84" s="51"/>
      <c r="G84" s="134" t="s">
        <v>5</v>
      </c>
      <c r="H84" s="136"/>
      <c r="I84" s="32"/>
    </row>
    <row r="85" spans="1:9" x14ac:dyDescent="0.25">
      <c r="A85" s="17" t="s">
        <v>55</v>
      </c>
      <c r="B85" s="15">
        <v>1056</v>
      </c>
      <c r="C85" s="15"/>
      <c r="D85" s="23" t="s">
        <v>43</v>
      </c>
      <c r="E85" s="24">
        <v>3200</v>
      </c>
      <c r="F85" s="59"/>
      <c r="G85" s="59"/>
      <c r="H85" s="59"/>
      <c r="I85" s="16"/>
    </row>
    <row r="86" spans="1:9" x14ac:dyDescent="0.25">
      <c r="A86" s="17" t="s">
        <v>56</v>
      </c>
      <c r="B86" s="15">
        <v>5291</v>
      </c>
      <c r="C86" s="15"/>
      <c r="D86" s="25" t="s">
        <v>44</v>
      </c>
      <c r="E86" s="26">
        <v>9000</v>
      </c>
      <c r="F86" s="59"/>
      <c r="G86" s="59"/>
      <c r="H86" s="59"/>
      <c r="I86" s="16"/>
    </row>
    <row r="87" spans="1:9" x14ac:dyDescent="0.25">
      <c r="A87" s="17" t="s">
        <v>57</v>
      </c>
      <c r="B87" s="15">
        <v>2459</v>
      </c>
      <c r="C87" s="15"/>
      <c r="D87" s="25" t="s">
        <v>45</v>
      </c>
      <c r="E87" s="26"/>
      <c r="F87" s="59"/>
      <c r="G87" s="59"/>
      <c r="H87" s="59"/>
      <c r="I87" s="16"/>
    </row>
    <row r="88" spans="1:9" x14ac:dyDescent="0.25">
      <c r="A88" s="17" t="s">
        <v>58</v>
      </c>
      <c r="B88" s="15">
        <v>4014</v>
      </c>
      <c r="C88" s="15"/>
      <c r="D88" s="25" t="s">
        <v>46</v>
      </c>
      <c r="E88" s="26"/>
      <c r="F88" s="59"/>
      <c r="G88" s="59"/>
      <c r="H88" s="59"/>
      <c r="I88" s="16"/>
    </row>
    <row r="89" spans="1:9" x14ac:dyDescent="0.25">
      <c r="A89" s="17"/>
      <c r="B89" s="12"/>
      <c r="C89" s="12"/>
      <c r="D89" s="27"/>
      <c r="E89" s="28"/>
      <c r="F89" s="59"/>
      <c r="G89" s="59"/>
      <c r="H89" s="59"/>
      <c r="I89" s="16"/>
    </row>
    <row r="90" spans="1:9" ht="15.75" thickBot="1" x14ac:dyDescent="0.3">
      <c r="A90" s="17"/>
      <c r="B90" s="12"/>
      <c r="C90" s="12"/>
      <c r="D90" s="12"/>
      <c r="E90" s="12"/>
      <c r="I90" s="16"/>
    </row>
    <row r="91" spans="1:9" ht="15.75" thickBot="1" x14ac:dyDescent="0.3">
      <c r="A91" s="17"/>
      <c r="B91" s="12"/>
      <c r="C91" s="12"/>
      <c r="D91" s="29" t="s">
        <v>1</v>
      </c>
      <c r="E91" s="44"/>
      <c r="F91" s="51"/>
      <c r="G91" s="51" t="s">
        <v>5</v>
      </c>
      <c r="H91" s="59"/>
      <c r="I91" s="16" t="s">
        <v>59</v>
      </c>
    </row>
    <row r="92" spans="1:9" x14ac:dyDescent="0.25">
      <c r="A92" s="17"/>
      <c r="B92" s="12"/>
      <c r="C92" s="12"/>
      <c r="D92" s="30" t="s">
        <v>47</v>
      </c>
      <c r="E92" s="31"/>
      <c r="F92" s="60"/>
      <c r="G92" s="61"/>
      <c r="H92" s="62"/>
      <c r="I92" s="32"/>
    </row>
    <row r="93" spans="1:9" ht="15.75" thickBot="1" x14ac:dyDescent="0.3">
      <c r="A93" s="17"/>
      <c r="B93" s="12"/>
      <c r="C93" s="12"/>
      <c r="D93" s="30" t="s">
        <v>48</v>
      </c>
      <c r="E93" s="31"/>
      <c r="F93" s="63"/>
      <c r="G93" s="64"/>
      <c r="H93" s="65"/>
      <c r="I93" s="32"/>
    </row>
    <row r="94" spans="1:9" ht="15.75" thickBot="1" x14ac:dyDescent="0.3">
      <c r="D94" s="31"/>
      <c r="E94" s="33"/>
      <c r="F94" s="59"/>
      <c r="G94" s="59"/>
      <c r="H94" s="59"/>
      <c r="I94" s="16"/>
    </row>
    <row r="95" spans="1:9" ht="15.75" thickBot="1" x14ac:dyDescent="0.3">
      <c r="D95" s="46" t="s">
        <v>49</v>
      </c>
      <c r="E95" s="47"/>
      <c r="F95" s="66"/>
      <c r="G95" s="67"/>
      <c r="H95" s="68"/>
      <c r="I95" s="32"/>
    </row>
    <row r="96" spans="1:9" ht="15.75" thickBot="1" x14ac:dyDescent="0.3">
      <c r="A96" s="52" t="s">
        <v>9</v>
      </c>
      <c r="B96" s="52">
        <f>SUM(B82:B93)</f>
        <v>34796</v>
      </c>
      <c r="C96" s="12"/>
      <c r="D96" s="40"/>
      <c r="E96" s="34"/>
      <c r="F96" s="69"/>
      <c r="G96" s="70"/>
      <c r="H96" s="71"/>
      <c r="I96" s="32"/>
    </row>
    <row r="97" spans="1:9" ht="15.75" thickBot="1" x14ac:dyDescent="0.3">
      <c r="A97" s="53" t="s">
        <v>10</v>
      </c>
      <c r="B97" s="53">
        <f>B96-E82-E83-E85-E86-E87-E88-E92-E93-E94-E99-E100</f>
        <v>0</v>
      </c>
      <c r="C97" s="12"/>
      <c r="D97" s="48" t="s">
        <v>50</v>
      </c>
      <c r="E97" s="11"/>
      <c r="F97" s="61"/>
      <c r="G97" s="67"/>
      <c r="H97" s="68"/>
      <c r="I97" s="32"/>
    </row>
    <row r="98" spans="1:9" ht="15.75" thickBot="1" x14ac:dyDescent="0.3">
      <c r="A98" s="12"/>
      <c r="B98" s="12"/>
      <c r="C98" s="12"/>
      <c r="D98" s="40"/>
      <c r="E98" s="34"/>
      <c r="F98" s="70"/>
      <c r="G98" s="70"/>
      <c r="H98" s="71"/>
      <c r="I98" s="32"/>
    </row>
    <row r="99" spans="1:9" ht="15.75" thickBot="1" x14ac:dyDescent="0.3">
      <c r="D99" s="49" t="s">
        <v>51</v>
      </c>
      <c r="E99" s="50"/>
      <c r="F99" s="72"/>
      <c r="G99" s="73"/>
      <c r="H99" s="74"/>
      <c r="I99" s="32"/>
    </row>
    <row r="100" spans="1:9" ht="15.75" thickBot="1" x14ac:dyDescent="0.3">
      <c r="D100" s="49" t="s">
        <v>52</v>
      </c>
      <c r="E100" s="50">
        <v>7400</v>
      </c>
      <c r="F100" s="72"/>
      <c r="G100" s="73"/>
      <c r="H100" s="74"/>
      <c r="I100" s="41"/>
    </row>
    <row r="101" spans="1:9" ht="15.75" thickBot="1" x14ac:dyDescent="0.3">
      <c r="D101" s="54" t="s">
        <v>7</v>
      </c>
      <c r="E101" s="50"/>
      <c r="F101" s="72"/>
      <c r="G101" s="72"/>
      <c r="H101" s="74"/>
      <c r="I101" s="12"/>
    </row>
    <row r="102" spans="1:9" ht="15.75" thickBot="1" x14ac:dyDescent="0.3">
      <c r="D102" s="11"/>
      <c r="E102" s="11"/>
      <c r="F102" s="67"/>
      <c r="G102" s="67"/>
      <c r="H102" s="68"/>
      <c r="I102" s="12"/>
    </row>
    <row r="103" spans="1:9" x14ac:dyDescent="0.25">
      <c r="B103" s="42" t="s">
        <v>12</v>
      </c>
      <c r="C103" s="39"/>
      <c r="D103" s="11"/>
      <c r="E103" s="11"/>
      <c r="F103" s="67"/>
      <c r="G103" s="67"/>
      <c r="H103" s="68"/>
      <c r="I103" s="12"/>
    </row>
    <row r="104" spans="1:9" ht="15.75" thickBot="1" x14ac:dyDescent="0.3">
      <c r="B104" s="43"/>
      <c r="C104" s="34"/>
      <c r="D104" s="34"/>
      <c r="E104" s="34"/>
      <c r="F104" s="70"/>
      <c r="G104" s="70"/>
      <c r="H104" s="71"/>
      <c r="I104" s="12"/>
    </row>
    <row r="105" spans="1:9" ht="15.75" thickBot="1" x14ac:dyDescent="0.3"/>
    <row r="106" spans="1:9" ht="15.75" thickBot="1" x14ac:dyDescent="0.3">
      <c r="A106" s="80" t="s">
        <v>21</v>
      </c>
      <c r="B106" s="79">
        <f>$B$80+1</f>
        <v>42272</v>
      </c>
      <c r="C106" s="8"/>
      <c r="D106" s="9" t="s">
        <v>67</v>
      </c>
      <c r="E106" s="45"/>
      <c r="F106" s="51"/>
      <c r="G106" s="56"/>
      <c r="H106" s="56"/>
      <c r="I106" s="10" t="s">
        <v>4</v>
      </c>
    </row>
    <row r="107" spans="1:9" x14ac:dyDescent="0.25">
      <c r="A107" s="132" t="s">
        <v>0</v>
      </c>
      <c r="B107" s="133"/>
      <c r="C107" s="12"/>
      <c r="D107" s="13" t="s">
        <v>42</v>
      </c>
      <c r="E107" s="14"/>
      <c r="F107" s="57"/>
      <c r="G107" s="58"/>
      <c r="H107" s="58"/>
      <c r="I107" s="16"/>
    </row>
    <row r="108" spans="1:9" x14ac:dyDescent="0.25">
      <c r="A108" s="17" t="s">
        <v>53</v>
      </c>
      <c r="B108" s="12">
        <v>10322</v>
      </c>
      <c r="C108" s="12"/>
      <c r="D108" s="18" t="s">
        <v>2</v>
      </c>
      <c r="E108" s="19"/>
      <c r="F108" s="57"/>
      <c r="G108" s="58"/>
      <c r="H108" s="58"/>
      <c r="I108" s="16"/>
    </row>
    <row r="109" spans="1:9" ht="15.75" thickBot="1" x14ac:dyDescent="0.3">
      <c r="A109" s="17" t="s">
        <v>2</v>
      </c>
      <c r="B109" s="12">
        <v>4000</v>
      </c>
      <c r="C109" s="12"/>
      <c r="D109" s="20" t="s">
        <v>3</v>
      </c>
      <c r="E109" s="21">
        <v>15196</v>
      </c>
      <c r="F109" s="57"/>
      <c r="G109" s="58"/>
      <c r="H109" s="58"/>
      <c r="I109" s="16"/>
    </row>
    <row r="110" spans="1:9" ht="15.75" thickBot="1" x14ac:dyDescent="0.3">
      <c r="A110" s="17" t="s">
        <v>54</v>
      </c>
      <c r="B110" s="15">
        <v>7654</v>
      </c>
      <c r="C110" s="15"/>
      <c r="D110" s="22" t="s">
        <v>6</v>
      </c>
      <c r="E110" s="12"/>
      <c r="F110" s="51"/>
      <c r="G110" s="134" t="s">
        <v>5</v>
      </c>
      <c r="H110" s="136"/>
      <c r="I110" s="32"/>
    </row>
    <row r="111" spans="1:9" x14ac:dyDescent="0.25">
      <c r="A111" s="17" t="s">
        <v>55</v>
      </c>
      <c r="B111" s="15">
        <v>1056</v>
      </c>
      <c r="C111" s="15"/>
      <c r="D111" s="23" t="s">
        <v>43</v>
      </c>
      <c r="E111" s="24">
        <v>3200</v>
      </c>
      <c r="F111" s="59"/>
      <c r="G111" s="59"/>
      <c r="H111" s="59"/>
      <c r="I111" s="16"/>
    </row>
    <row r="112" spans="1:9" x14ac:dyDescent="0.25">
      <c r="A112" s="17" t="s">
        <v>56</v>
      </c>
      <c r="B112" s="15">
        <v>5291</v>
      </c>
      <c r="C112" s="15"/>
      <c r="D112" s="25" t="s">
        <v>44</v>
      </c>
      <c r="E112" s="26">
        <v>9000</v>
      </c>
      <c r="F112" s="59"/>
      <c r="G112" s="59"/>
      <c r="H112" s="59"/>
      <c r="I112" s="16"/>
    </row>
    <row r="113" spans="1:9" x14ac:dyDescent="0.25">
      <c r="A113" s="17" t="s">
        <v>57</v>
      </c>
      <c r="B113" s="15">
        <v>2459</v>
      </c>
      <c r="C113" s="15"/>
      <c r="D113" s="25" t="s">
        <v>45</v>
      </c>
      <c r="E113" s="26"/>
      <c r="F113" s="59"/>
      <c r="G113" s="59"/>
      <c r="H113" s="59"/>
      <c r="I113" s="16"/>
    </row>
    <row r="114" spans="1:9" x14ac:dyDescent="0.25">
      <c r="A114" s="17" t="s">
        <v>58</v>
      </c>
      <c r="B114" s="15">
        <v>4014</v>
      </c>
      <c r="C114" s="15"/>
      <c r="D114" s="25" t="s">
        <v>46</v>
      </c>
      <c r="E114" s="26"/>
      <c r="F114" s="59"/>
      <c r="G114" s="59"/>
      <c r="H114" s="59"/>
      <c r="I114" s="16"/>
    </row>
    <row r="115" spans="1:9" x14ac:dyDescent="0.25">
      <c r="A115" s="17"/>
      <c r="B115" s="12"/>
      <c r="C115" s="12"/>
      <c r="D115" s="27"/>
      <c r="E115" s="28"/>
      <c r="F115" s="59"/>
      <c r="G115" s="59"/>
      <c r="H115" s="59"/>
      <c r="I115" s="16"/>
    </row>
    <row r="116" spans="1:9" ht="15.75" thickBot="1" x14ac:dyDescent="0.3">
      <c r="A116" s="17"/>
      <c r="B116" s="12"/>
      <c r="C116" s="12"/>
      <c r="D116" s="12"/>
      <c r="E116" s="12"/>
      <c r="I116" s="16"/>
    </row>
    <row r="117" spans="1:9" ht="15.75" thickBot="1" x14ac:dyDescent="0.3">
      <c r="A117" s="17"/>
      <c r="B117" s="12"/>
      <c r="C117" s="12"/>
      <c r="D117" s="29" t="s">
        <v>1</v>
      </c>
      <c r="E117" s="44"/>
      <c r="F117" s="51"/>
      <c r="G117" s="51" t="s">
        <v>5</v>
      </c>
      <c r="H117" s="59"/>
      <c r="I117" s="16" t="s">
        <v>59</v>
      </c>
    </row>
    <row r="118" spans="1:9" x14ac:dyDescent="0.25">
      <c r="A118" s="17"/>
      <c r="B118" s="12"/>
      <c r="C118" s="12"/>
      <c r="D118" s="30" t="s">
        <v>47</v>
      </c>
      <c r="E118" s="31"/>
      <c r="F118" s="60"/>
      <c r="G118" s="61"/>
      <c r="H118" s="62"/>
      <c r="I118" s="32"/>
    </row>
    <row r="119" spans="1:9" ht="15.75" thickBot="1" x14ac:dyDescent="0.3">
      <c r="A119" s="17"/>
      <c r="B119" s="12"/>
      <c r="C119" s="12"/>
      <c r="D119" s="30" t="s">
        <v>48</v>
      </c>
      <c r="E119" s="31"/>
      <c r="F119" s="63"/>
      <c r="G119" s="64"/>
      <c r="H119" s="65"/>
      <c r="I119" s="32"/>
    </row>
    <row r="120" spans="1:9" ht="15.75" thickBot="1" x14ac:dyDescent="0.3">
      <c r="D120" s="31"/>
      <c r="E120" s="33"/>
      <c r="F120" s="59"/>
      <c r="G120" s="59"/>
      <c r="H120" s="59"/>
      <c r="I120" s="16"/>
    </row>
    <row r="121" spans="1:9" ht="15.75" thickBot="1" x14ac:dyDescent="0.3">
      <c r="D121" s="46" t="s">
        <v>49</v>
      </c>
      <c r="E121" s="47"/>
      <c r="F121" s="66"/>
      <c r="G121" s="67"/>
      <c r="H121" s="68"/>
      <c r="I121" s="32"/>
    </row>
    <row r="122" spans="1:9" ht="15.75" thickBot="1" x14ac:dyDescent="0.3">
      <c r="A122" s="52" t="s">
        <v>9</v>
      </c>
      <c r="B122" s="52">
        <f>SUM(B108:B119)</f>
        <v>34796</v>
      </c>
      <c r="C122" s="12"/>
      <c r="D122" s="40"/>
      <c r="E122" s="34"/>
      <c r="F122" s="69"/>
      <c r="G122" s="70"/>
      <c r="H122" s="71"/>
      <c r="I122" s="32"/>
    </row>
    <row r="123" spans="1:9" ht="15.75" thickBot="1" x14ac:dyDescent="0.3">
      <c r="A123" s="53" t="s">
        <v>10</v>
      </c>
      <c r="B123" s="53">
        <f>B122-E108-E109-E111-E112-E113-E114-E118-E119-E120-E125-E126</f>
        <v>0</v>
      </c>
      <c r="C123" s="12"/>
      <c r="D123" s="48" t="s">
        <v>50</v>
      </c>
      <c r="E123" s="11"/>
      <c r="F123" s="61"/>
      <c r="G123" s="67"/>
      <c r="H123" s="68"/>
      <c r="I123" s="32"/>
    </row>
    <row r="124" spans="1:9" ht="15.75" thickBot="1" x14ac:dyDescent="0.3">
      <c r="A124" s="12"/>
      <c r="B124" s="12"/>
      <c r="C124" s="12"/>
      <c r="D124" s="40"/>
      <c r="E124" s="34"/>
      <c r="F124" s="70"/>
      <c r="G124" s="70"/>
      <c r="H124" s="71"/>
      <c r="I124" s="32"/>
    </row>
    <row r="125" spans="1:9" ht="15.75" thickBot="1" x14ac:dyDescent="0.3">
      <c r="D125" s="49" t="s">
        <v>51</v>
      </c>
      <c r="E125" s="50"/>
      <c r="F125" s="72"/>
      <c r="G125" s="73"/>
      <c r="H125" s="74"/>
      <c r="I125" s="32"/>
    </row>
    <row r="126" spans="1:9" ht="15.75" thickBot="1" x14ac:dyDescent="0.3">
      <c r="D126" s="49" t="s">
        <v>52</v>
      </c>
      <c r="E126" s="50">
        <v>7400</v>
      </c>
      <c r="F126" s="72"/>
      <c r="G126" s="73"/>
      <c r="H126" s="74"/>
      <c r="I126" s="41"/>
    </row>
    <row r="127" spans="1:9" ht="15.75" thickBot="1" x14ac:dyDescent="0.3">
      <c r="D127" s="54" t="s">
        <v>7</v>
      </c>
      <c r="E127" s="50"/>
      <c r="F127" s="72"/>
      <c r="G127" s="72"/>
      <c r="H127" s="74"/>
      <c r="I127" s="12"/>
    </row>
    <row r="128" spans="1:9" ht="15.75" thickBot="1" x14ac:dyDescent="0.3">
      <c r="D128" s="11"/>
      <c r="E128" s="11"/>
      <c r="F128" s="67"/>
      <c r="G128" s="67"/>
      <c r="H128" s="68"/>
      <c r="I128" s="12"/>
    </row>
    <row r="129" spans="1:9" x14ac:dyDescent="0.25">
      <c r="B129" s="42" t="s">
        <v>12</v>
      </c>
      <c r="C129" s="39"/>
      <c r="D129" s="11"/>
      <c r="E129" s="11"/>
      <c r="F129" s="67"/>
      <c r="G129" s="67"/>
      <c r="H129" s="68"/>
      <c r="I129" s="12"/>
    </row>
    <row r="130" spans="1:9" ht="15.75" thickBot="1" x14ac:dyDescent="0.3">
      <c r="B130" s="43"/>
      <c r="C130" s="34"/>
      <c r="D130" s="34"/>
      <c r="E130" s="34"/>
      <c r="F130" s="70"/>
      <c r="G130" s="70"/>
      <c r="H130" s="71"/>
      <c r="I130" s="12"/>
    </row>
    <row r="131" spans="1:9" ht="15.75" thickBot="1" x14ac:dyDescent="0.3"/>
    <row r="132" spans="1:9" ht="15.75" thickBot="1" x14ac:dyDescent="0.3">
      <c r="A132" s="80" t="s">
        <v>22</v>
      </c>
      <c r="B132" s="79">
        <f>$B$106+1</f>
        <v>42273</v>
      </c>
      <c r="C132" s="8"/>
      <c r="D132" s="9" t="s">
        <v>67</v>
      </c>
      <c r="E132" s="45"/>
      <c r="F132" s="51"/>
      <c r="G132" s="56"/>
      <c r="H132" s="56"/>
      <c r="I132" s="10" t="s">
        <v>4</v>
      </c>
    </row>
    <row r="133" spans="1:9" x14ac:dyDescent="0.25">
      <c r="A133" s="132" t="s">
        <v>0</v>
      </c>
      <c r="B133" s="133"/>
      <c r="C133" s="12"/>
      <c r="D133" s="13" t="s">
        <v>42</v>
      </c>
      <c r="E133" s="14"/>
      <c r="F133" s="57"/>
      <c r="G133" s="58"/>
      <c r="H133" s="58"/>
      <c r="I133" s="16"/>
    </row>
    <row r="134" spans="1:9" x14ac:dyDescent="0.25">
      <c r="A134" s="17" t="s">
        <v>53</v>
      </c>
      <c r="B134" s="12">
        <v>10322</v>
      </c>
      <c r="C134" s="12"/>
      <c r="D134" s="18" t="s">
        <v>2</v>
      </c>
      <c r="E134" s="19"/>
      <c r="F134" s="57"/>
      <c r="G134" s="58"/>
      <c r="H134" s="58"/>
      <c r="I134" s="16"/>
    </row>
    <row r="135" spans="1:9" ht="15.75" thickBot="1" x14ac:dyDescent="0.3">
      <c r="A135" s="17" t="s">
        <v>2</v>
      </c>
      <c r="B135" s="12">
        <v>4000</v>
      </c>
      <c r="C135" s="12"/>
      <c r="D135" s="20" t="s">
        <v>3</v>
      </c>
      <c r="E135" s="21">
        <v>15196</v>
      </c>
      <c r="F135" s="57"/>
      <c r="G135" s="58"/>
      <c r="H135" s="58"/>
      <c r="I135" s="16"/>
    </row>
    <row r="136" spans="1:9" ht="15.75" thickBot="1" x14ac:dyDescent="0.3">
      <c r="A136" s="17" t="s">
        <v>54</v>
      </c>
      <c r="B136" s="15">
        <v>7654</v>
      </c>
      <c r="C136" s="15"/>
      <c r="D136" s="22" t="s">
        <v>6</v>
      </c>
      <c r="E136" s="12"/>
      <c r="F136" s="51"/>
      <c r="G136" s="134" t="s">
        <v>5</v>
      </c>
      <c r="H136" s="136"/>
      <c r="I136" s="32"/>
    </row>
    <row r="137" spans="1:9" x14ac:dyDescent="0.25">
      <c r="A137" s="17" t="s">
        <v>55</v>
      </c>
      <c r="B137" s="15">
        <v>1056</v>
      </c>
      <c r="C137" s="15"/>
      <c r="D137" s="23" t="s">
        <v>43</v>
      </c>
      <c r="E137" s="24">
        <v>3200</v>
      </c>
      <c r="F137" s="59"/>
      <c r="G137" s="59"/>
      <c r="H137" s="59"/>
      <c r="I137" s="16"/>
    </row>
    <row r="138" spans="1:9" x14ac:dyDescent="0.25">
      <c r="A138" s="17" t="s">
        <v>56</v>
      </c>
      <c r="B138" s="15">
        <v>5291</v>
      </c>
      <c r="C138" s="15"/>
      <c r="D138" s="25" t="s">
        <v>44</v>
      </c>
      <c r="E138" s="26">
        <v>9000</v>
      </c>
      <c r="F138" s="59"/>
      <c r="G138" s="59"/>
      <c r="H138" s="59"/>
      <c r="I138" s="16"/>
    </row>
    <row r="139" spans="1:9" x14ac:dyDescent="0.25">
      <c r="A139" s="17" t="s">
        <v>57</v>
      </c>
      <c r="B139" s="15">
        <v>2459</v>
      </c>
      <c r="C139" s="15"/>
      <c r="D139" s="25" t="s">
        <v>45</v>
      </c>
      <c r="E139" s="26"/>
      <c r="F139" s="59"/>
      <c r="G139" s="59"/>
      <c r="H139" s="59"/>
      <c r="I139" s="16"/>
    </row>
    <row r="140" spans="1:9" x14ac:dyDescent="0.25">
      <c r="A140" s="17" t="s">
        <v>58</v>
      </c>
      <c r="B140" s="15">
        <v>4014</v>
      </c>
      <c r="C140" s="15"/>
      <c r="D140" s="25" t="s">
        <v>46</v>
      </c>
      <c r="E140" s="26"/>
      <c r="F140" s="59"/>
      <c r="G140" s="59"/>
      <c r="H140" s="59"/>
      <c r="I140" s="16"/>
    </row>
    <row r="141" spans="1:9" x14ac:dyDescent="0.25">
      <c r="A141" s="17"/>
      <c r="B141" s="12"/>
      <c r="C141" s="12"/>
      <c r="D141" s="27"/>
      <c r="E141" s="28"/>
      <c r="F141" s="59"/>
      <c r="G141" s="59"/>
      <c r="H141" s="59"/>
      <c r="I141" s="16"/>
    </row>
    <row r="142" spans="1:9" ht="15.75" thickBot="1" x14ac:dyDescent="0.3">
      <c r="A142" s="17"/>
      <c r="B142" s="12"/>
      <c r="C142" s="12"/>
      <c r="D142" s="12"/>
      <c r="E142" s="12"/>
      <c r="I142" s="16"/>
    </row>
    <row r="143" spans="1:9" ht="15.75" thickBot="1" x14ac:dyDescent="0.3">
      <c r="A143" s="17"/>
      <c r="B143" s="12"/>
      <c r="C143" s="12"/>
      <c r="D143" s="29" t="s">
        <v>1</v>
      </c>
      <c r="E143" s="44"/>
      <c r="F143" s="51"/>
      <c r="G143" s="51" t="s">
        <v>5</v>
      </c>
      <c r="H143" s="59"/>
      <c r="I143" s="16" t="s">
        <v>59</v>
      </c>
    </row>
    <row r="144" spans="1:9" x14ac:dyDescent="0.25">
      <c r="A144" s="17"/>
      <c r="B144" s="12"/>
      <c r="C144" s="12"/>
      <c r="D144" s="30" t="s">
        <v>47</v>
      </c>
      <c r="E144" s="31"/>
      <c r="F144" s="60"/>
      <c r="G144" s="61"/>
      <c r="H144" s="62"/>
      <c r="I144" s="32"/>
    </row>
    <row r="145" spans="1:9" ht="15.75" thickBot="1" x14ac:dyDescent="0.3">
      <c r="A145" s="17"/>
      <c r="B145" s="12"/>
      <c r="C145" s="12"/>
      <c r="D145" s="30" t="s">
        <v>48</v>
      </c>
      <c r="E145" s="31"/>
      <c r="F145" s="63"/>
      <c r="G145" s="64"/>
      <c r="H145" s="65"/>
      <c r="I145" s="32"/>
    </row>
    <row r="146" spans="1:9" ht="15.75" thickBot="1" x14ac:dyDescent="0.3">
      <c r="D146" s="31"/>
      <c r="E146" s="33"/>
      <c r="F146" s="59"/>
      <c r="G146" s="59"/>
      <c r="H146" s="59"/>
      <c r="I146" s="16"/>
    </row>
    <row r="147" spans="1:9" ht="15.75" thickBot="1" x14ac:dyDescent="0.3">
      <c r="D147" s="46" t="s">
        <v>49</v>
      </c>
      <c r="E147" s="47"/>
      <c r="F147" s="66"/>
      <c r="G147" s="67"/>
      <c r="H147" s="68"/>
      <c r="I147" s="32"/>
    </row>
    <row r="148" spans="1:9" ht="15.75" thickBot="1" x14ac:dyDescent="0.3">
      <c r="A148" s="52" t="s">
        <v>9</v>
      </c>
      <c r="B148" s="52">
        <f>SUM(B134:B145)</f>
        <v>34796</v>
      </c>
      <c r="C148" s="12"/>
      <c r="D148" s="40"/>
      <c r="E148" s="34"/>
      <c r="F148" s="69"/>
      <c r="G148" s="70"/>
      <c r="H148" s="71"/>
      <c r="I148" s="32"/>
    </row>
    <row r="149" spans="1:9" ht="15.75" thickBot="1" x14ac:dyDescent="0.3">
      <c r="A149" s="53" t="s">
        <v>10</v>
      </c>
      <c r="B149" s="53">
        <f>B148-E134-E135-E137-E138-E139-E140-E144-E145-E146-E151-E152</f>
        <v>0</v>
      </c>
      <c r="C149" s="12"/>
      <c r="D149" s="48" t="s">
        <v>50</v>
      </c>
      <c r="E149" s="11"/>
      <c r="F149" s="61"/>
      <c r="G149" s="67"/>
      <c r="H149" s="68"/>
      <c r="I149" s="32"/>
    </row>
    <row r="150" spans="1:9" ht="15.75" thickBot="1" x14ac:dyDescent="0.3">
      <c r="A150" s="12"/>
      <c r="B150" s="12"/>
      <c r="C150" s="12"/>
      <c r="D150" s="40"/>
      <c r="E150" s="34"/>
      <c r="F150" s="70"/>
      <c r="G150" s="70"/>
      <c r="H150" s="71"/>
      <c r="I150" s="32"/>
    </row>
    <row r="151" spans="1:9" ht="15.75" thickBot="1" x14ac:dyDescent="0.3">
      <c r="D151" s="49" t="s">
        <v>51</v>
      </c>
      <c r="E151" s="50"/>
      <c r="F151" s="72"/>
      <c r="G151" s="73"/>
      <c r="H151" s="74"/>
      <c r="I151" s="32"/>
    </row>
    <row r="152" spans="1:9" ht="15.75" thickBot="1" x14ac:dyDescent="0.3">
      <c r="D152" s="49" t="s">
        <v>52</v>
      </c>
      <c r="E152" s="50">
        <v>7400</v>
      </c>
      <c r="F152" s="72"/>
      <c r="G152" s="73"/>
      <c r="H152" s="74"/>
      <c r="I152" s="41"/>
    </row>
    <row r="153" spans="1:9" ht="15.75" thickBot="1" x14ac:dyDescent="0.3">
      <c r="D153" s="54" t="s">
        <v>7</v>
      </c>
      <c r="E153" s="50"/>
      <c r="F153" s="72"/>
      <c r="G153" s="72"/>
      <c r="H153" s="74"/>
      <c r="I153" s="12"/>
    </row>
    <row r="154" spans="1:9" ht="15.75" thickBot="1" x14ac:dyDescent="0.3">
      <c r="D154" s="11"/>
      <c r="E154" s="11"/>
      <c r="F154" s="67"/>
      <c r="G154" s="67"/>
      <c r="H154" s="68"/>
      <c r="I154" s="12"/>
    </row>
    <row r="155" spans="1:9" x14ac:dyDescent="0.25">
      <c r="B155" s="42" t="s">
        <v>12</v>
      </c>
      <c r="C155" s="39"/>
      <c r="D155" s="11"/>
      <c r="E155" s="11"/>
      <c r="F155" s="67"/>
      <c r="G155" s="67"/>
      <c r="H155" s="68"/>
      <c r="I155" s="12"/>
    </row>
    <row r="156" spans="1:9" ht="15.75" thickBot="1" x14ac:dyDescent="0.3">
      <c r="B156" s="43"/>
      <c r="C156" s="34"/>
      <c r="D156" s="34"/>
      <c r="E156" s="34"/>
      <c r="F156" s="70"/>
      <c r="G156" s="70"/>
      <c r="H156" s="71"/>
      <c r="I156" s="12"/>
    </row>
    <row r="157" spans="1:9" ht="15.75" thickBot="1" x14ac:dyDescent="0.3"/>
    <row r="158" spans="1:9" ht="15.75" thickBot="1" x14ac:dyDescent="0.3">
      <c r="A158" s="80" t="s">
        <v>16</v>
      </c>
      <c r="B158" s="79">
        <f>$B$132+1</f>
        <v>42274</v>
      </c>
      <c r="C158" s="8"/>
      <c r="D158" s="9" t="s">
        <v>67</v>
      </c>
      <c r="E158" s="45"/>
      <c r="F158" s="51"/>
      <c r="G158" s="56"/>
      <c r="H158" s="56"/>
      <c r="I158" s="10" t="s">
        <v>4</v>
      </c>
    </row>
    <row r="159" spans="1:9" x14ac:dyDescent="0.25">
      <c r="A159" s="132" t="s">
        <v>0</v>
      </c>
      <c r="B159" s="133"/>
      <c r="C159" s="12"/>
      <c r="D159" s="13" t="s">
        <v>42</v>
      </c>
      <c r="E159" s="14"/>
      <c r="F159" s="57"/>
      <c r="G159" s="58"/>
      <c r="H159" s="58"/>
      <c r="I159" s="16"/>
    </row>
    <row r="160" spans="1:9" x14ac:dyDescent="0.25">
      <c r="A160" s="17" t="s">
        <v>53</v>
      </c>
      <c r="B160" s="12">
        <v>10322</v>
      </c>
      <c r="C160" s="12"/>
      <c r="D160" s="18" t="s">
        <v>2</v>
      </c>
      <c r="E160" s="19"/>
      <c r="F160" s="57"/>
      <c r="G160" s="58"/>
      <c r="H160" s="58"/>
      <c r="I160" s="16"/>
    </row>
    <row r="161" spans="1:9" ht="15.75" thickBot="1" x14ac:dyDescent="0.3">
      <c r="A161" s="17" t="s">
        <v>2</v>
      </c>
      <c r="B161" s="12">
        <v>4000</v>
      </c>
      <c r="C161" s="12"/>
      <c r="D161" s="20" t="s">
        <v>3</v>
      </c>
      <c r="E161" s="21">
        <v>15196</v>
      </c>
      <c r="F161" s="57"/>
      <c r="G161" s="58"/>
      <c r="H161" s="58"/>
      <c r="I161" s="16"/>
    </row>
    <row r="162" spans="1:9" ht="15.75" thickBot="1" x14ac:dyDescent="0.3">
      <c r="A162" s="17" t="s">
        <v>54</v>
      </c>
      <c r="B162" s="15">
        <v>7654</v>
      </c>
      <c r="C162" s="15"/>
      <c r="D162" s="22" t="s">
        <v>6</v>
      </c>
      <c r="E162" s="12"/>
      <c r="F162" s="51"/>
      <c r="G162" s="134" t="s">
        <v>5</v>
      </c>
      <c r="H162" s="136"/>
      <c r="I162" s="32"/>
    </row>
    <row r="163" spans="1:9" x14ac:dyDescent="0.25">
      <c r="A163" s="17" t="s">
        <v>55</v>
      </c>
      <c r="B163" s="15">
        <v>1056</v>
      </c>
      <c r="C163" s="15"/>
      <c r="D163" s="23" t="s">
        <v>43</v>
      </c>
      <c r="E163" s="24">
        <v>3200</v>
      </c>
      <c r="F163" s="59"/>
      <c r="G163" s="59"/>
      <c r="H163" s="59"/>
      <c r="I163" s="16"/>
    </row>
    <row r="164" spans="1:9" x14ac:dyDescent="0.25">
      <c r="A164" s="17" t="s">
        <v>56</v>
      </c>
      <c r="B164" s="15">
        <v>5291</v>
      </c>
      <c r="C164" s="15"/>
      <c r="D164" s="25" t="s">
        <v>44</v>
      </c>
      <c r="E164" s="26">
        <v>9000</v>
      </c>
      <c r="F164" s="59"/>
      <c r="G164" s="59"/>
      <c r="H164" s="59"/>
      <c r="I164" s="16"/>
    </row>
    <row r="165" spans="1:9" x14ac:dyDescent="0.25">
      <c r="A165" s="17" t="s">
        <v>57</v>
      </c>
      <c r="B165" s="15">
        <v>2459</v>
      </c>
      <c r="C165" s="15"/>
      <c r="D165" s="25" t="s">
        <v>45</v>
      </c>
      <c r="E165" s="26"/>
      <c r="F165" s="59"/>
      <c r="G165" s="59"/>
      <c r="H165" s="59"/>
      <c r="I165" s="16"/>
    </row>
    <row r="166" spans="1:9" x14ac:dyDescent="0.25">
      <c r="A166" s="17" t="s">
        <v>58</v>
      </c>
      <c r="B166" s="15">
        <v>4014</v>
      </c>
      <c r="C166" s="15"/>
      <c r="D166" s="25" t="s">
        <v>46</v>
      </c>
      <c r="E166" s="26"/>
      <c r="F166" s="59"/>
      <c r="G166" s="59"/>
      <c r="H166" s="59"/>
      <c r="I166" s="16"/>
    </row>
    <row r="167" spans="1:9" x14ac:dyDescent="0.25">
      <c r="A167" s="17"/>
      <c r="B167" s="12"/>
      <c r="C167" s="12"/>
      <c r="D167" s="27"/>
      <c r="E167" s="28"/>
      <c r="F167" s="59"/>
      <c r="G167" s="59"/>
      <c r="H167" s="59"/>
      <c r="I167" s="16"/>
    </row>
    <row r="168" spans="1:9" ht="15.75" thickBot="1" x14ac:dyDescent="0.3">
      <c r="A168" s="17"/>
      <c r="B168" s="12"/>
      <c r="C168" s="12"/>
      <c r="D168" s="12"/>
      <c r="E168" s="12"/>
      <c r="I168" s="16"/>
    </row>
    <row r="169" spans="1:9" ht="15.75" thickBot="1" x14ac:dyDescent="0.3">
      <c r="A169" s="17"/>
      <c r="B169" s="12"/>
      <c r="C169" s="12"/>
      <c r="D169" s="29" t="s">
        <v>1</v>
      </c>
      <c r="E169" s="44"/>
      <c r="F169" s="51"/>
      <c r="G169" s="51" t="s">
        <v>5</v>
      </c>
      <c r="H169" s="59"/>
      <c r="I169" s="16" t="s">
        <v>59</v>
      </c>
    </row>
    <row r="170" spans="1:9" x14ac:dyDescent="0.25">
      <c r="A170" s="17"/>
      <c r="B170" s="12"/>
      <c r="C170" s="12"/>
      <c r="D170" s="30" t="s">
        <v>47</v>
      </c>
      <c r="E170" s="31"/>
      <c r="F170" s="60"/>
      <c r="G170" s="61"/>
      <c r="H170" s="62"/>
      <c r="I170" s="32"/>
    </row>
    <row r="171" spans="1:9" ht="15.75" thickBot="1" x14ac:dyDescent="0.3">
      <c r="A171" s="17"/>
      <c r="B171" s="12"/>
      <c r="C171" s="12"/>
      <c r="D171" s="30" t="s">
        <v>48</v>
      </c>
      <c r="E171" s="31"/>
      <c r="F171" s="63"/>
      <c r="G171" s="64"/>
      <c r="H171" s="65"/>
      <c r="I171" s="32"/>
    </row>
    <row r="172" spans="1:9" ht="15.75" thickBot="1" x14ac:dyDescent="0.3">
      <c r="D172" s="31"/>
      <c r="E172" s="33"/>
      <c r="F172" s="59"/>
      <c r="G172" s="59"/>
      <c r="H172" s="59"/>
      <c r="I172" s="16"/>
    </row>
    <row r="173" spans="1:9" ht="15.75" thickBot="1" x14ac:dyDescent="0.3">
      <c r="D173" s="46" t="s">
        <v>49</v>
      </c>
      <c r="E173" s="47"/>
      <c r="F173" s="66"/>
      <c r="G173" s="67"/>
      <c r="H173" s="68"/>
      <c r="I173" s="32"/>
    </row>
    <row r="174" spans="1:9" ht="15.75" thickBot="1" x14ac:dyDescent="0.3">
      <c r="A174" s="52" t="s">
        <v>9</v>
      </c>
      <c r="B174" s="52">
        <f>SUM(B160:B171)</f>
        <v>34796</v>
      </c>
      <c r="C174" s="12"/>
      <c r="D174" s="40"/>
      <c r="E174" s="34"/>
      <c r="F174" s="69"/>
      <c r="G174" s="70"/>
      <c r="H174" s="71"/>
      <c r="I174" s="32"/>
    </row>
    <row r="175" spans="1:9" ht="15.75" thickBot="1" x14ac:dyDescent="0.3">
      <c r="A175" s="53" t="s">
        <v>10</v>
      </c>
      <c r="B175" s="53">
        <f>B174-E160-E161-E163-E164-E165-E166-E170-E171-E172-E177-E178</f>
        <v>0</v>
      </c>
      <c r="C175" s="12"/>
      <c r="D175" s="48" t="s">
        <v>50</v>
      </c>
      <c r="E175" s="11"/>
      <c r="F175" s="61"/>
      <c r="G175" s="67"/>
      <c r="H175" s="68"/>
      <c r="I175" s="32"/>
    </row>
    <row r="176" spans="1:9" ht="15.75" thickBot="1" x14ac:dyDescent="0.3">
      <c r="A176" s="12"/>
      <c r="B176" s="12"/>
      <c r="C176" s="12"/>
      <c r="D176" s="40"/>
      <c r="E176" s="34"/>
      <c r="F176" s="70"/>
      <c r="G176" s="70"/>
      <c r="H176" s="71"/>
      <c r="I176" s="32"/>
    </row>
    <row r="177" spans="2:9" ht="15.75" thickBot="1" x14ac:dyDescent="0.3">
      <c r="D177" s="49" t="s">
        <v>51</v>
      </c>
      <c r="E177" s="50"/>
      <c r="F177" s="72"/>
      <c r="G177" s="73"/>
      <c r="H177" s="74"/>
      <c r="I177" s="32"/>
    </row>
    <row r="178" spans="2:9" ht="15.75" thickBot="1" x14ac:dyDescent="0.3">
      <c r="D178" s="49" t="s">
        <v>52</v>
      </c>
      <c r="E178" s="50">
        <v>7400</v>
      </c>
      <c r="F178" s="72"/>
      <c r="G178" s="73"/>
      <c r="H178" s="74"/>
      <c r="I178" s="41"/>
    </row>
    <row r="179" spans="2:9" ht="15.75" thickBot="1" x14ac:dyDescent="0.3">
      <c r="D179" s="54" t="s">
        <v>7</v>
      </c>
      <c r="E179" s="50"/>
      <c r="F179" s="72"/>
      <c r="G179" s="72"/>
      <c r="H179" s="74"/>
      <c r="I179" s="12"/>
    </row>
    <row r="180" spans="2:9" ht="15.75" thickBot="1" x14ac:dyDescent="0.3">
      <c r="D180" s="11"/>
      <c r="E180" s="11"/>
      <c r="F180" s="67"/>
      <c r="G180" s="67"/>
      <c r="H180" s="68"/>
      <c r="I180" s="12"/>
    </row>
    <row r="181" spans="2:9" x14ac:dyDescent="0.25">
      <c r="B181" s="42" t="s">
        <v>12</v>
      </c>
      <c r="C181" s="39"/>
      <c r="D181" s="11"/>
      <c r="E181" s="11"/>
      <c r="F181" s="67"/>
      <c r="G181" s="67"/>
      <c r="H181" s="68"/>
      <c r="I181" s="12"/>
    </row>
    <row r="182" spans="2:9" ht="15.75" thickBot="1" x14ac:dyDescent="0.3">
      <c r="B182" s="43"/>
      <c r="C182" s="34"/>
      <c r="D182" s="34"/>
      <c r="E182" s="34"/>
      <c r="F182" s="70"/>
      <c r="G182" s="70"/>
      <c r="H182" s="71"/>
      <c r="I182" s="12"/>
    </row>
  </sheetData>
  <mergeCells count="14">
    <mergeCell ref="A133:B133"/>
    <mergeCell ref="G136:H136"/>
    <mergeCell ref="A159:B159"/>
    <mergeCell ref="G162:H162"/>
    <mergeCell ref="G58:H58"/>
    <mergeCell ref="A81:B81"/>
    <mergeCell ref="G84:H84"/>
    <mergeCell ref="A107:B107"/>
    <mergeCell ref="G110:H110"/>
    <mergeCell ref="A3:B3"/>
    <mergeCell ref="G6:H6"/>
    <mergeCell ref="A29:B29"/>
    <mergeCell ref="G32:H32"/>
    <mergeCell ref="A55:B5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A3" sqref="A3:A9"/>
    </sheetView>
  </sheetViews>
  <sheetFormatPr baseColWidth="10" defaultRowHeight="15" x14ac:dyDescent="0.25"/>
  <sheetData>
    <row r="1" spans="1:16" x14ac:dyDescent="0.25">
      <c r="A1" s="82" t="s">
        <v>23</v>
      </c>
    </row>
    <row r="2" spans="1:16" x14ac:dyDescent="0.25">
      <c r="A2" s="83" t="s">
        <v>24</v>
      </c>
      <c r="B2" s="84" t="s">
        <v>25</v>
      </c>
      <c r="C2" s="84" t="s">
        <v>26</v>
      </c>
      <c r="D2" s="84" t="s">
        <v>27</v>
      </c>
      <c r="E2" s="84" t="s">
        <v>28</v>
      </c>
      <c r="F2" s="84" t="s">
        <v>29</v>
      </c>
      <c r="G2" s="84" t="s">
        <v>30</v>
      </c>
      <c r="H2" s="84" t="s">
        <v>31</v>
      </c>
      <c r="I2" s="84" t="s">
        <v>32</v>
      </c>
      <c r="J2" s="84" t="s">
        <v>33</v>
      </c>
      <c r="K2" s="84" t="s">
        <v>34</v>
      </c>
      <c r="L2" s="84" t="s">
        <v>35</v>
      </c>
      <c r="M2" s="84" t="s">
        <v>36</v>
      </c>
      <c r="N2" s="84" t="s">
        <v>37</v>
      </c>
      <c r="O2" s="84" t="s">
        <v>38</v>
      </c>
      <c r="P2" s="85" t="s">
        <v>39</v>
      </c>
    </row>
    <row r="3" spans="1:16" x14ac:dyDescent="0.25">
      <c r="A3" s="137">
        <v>42268</v>
      </c>
      <c r="B3" s="83" t="s">
        <v>40</v>
      </c>
      <c r="C3" s="83" t="s">
        <v>40</v>
      </c>
      <c r="D3" s="83" t="s">
        <v>60</v>
      </c>
      <c r="E3" s="83" t="s">
        <v>62</v>
      </c>
      <c r="F3" s="83" t="s">
        <v>41</v>
      </c>
      <c r="G3" s="83" t="s">
        <v>61</v>
      </c>
      <c r="H3" s="83" t="s">
        <v>64</v>
      </c>
      <c r="I3" s="83" t="s">
        <v>8</v>
      </c>
      <c r="J3" s="83"/>
      <c r="K3" s="83" t="s">
        <v>7</v>
      </c>
      <c r="L3" s="83" t="s">
        <v>63</v>
      </c>
      <c r="M3" s="83" t="s">
        <v>63</v>
      </c>
      <c r="N3" s="83" t="s">
        <v>63</v>
      </c>
      <c r="O3" s="83" t="s">
        <v>63</v>
      </c>
      <c r="P3" s="1" t="s">
        <v>65</v>
      </c>
    </row>
    <row r="4" spans="1:16" x14ac:dyDescent="0.25">
      <c r="A4" s="137">
        <v>42269</v>
      </c>
      <c r="B4" s="83" t="s">
        <v>40</v>
      </c>
      <c r="C4" s="83" t="s">
        <v>65</v>
      </c>
      <c r="D4" s="86" t="s">
        <v>62</v>
      </c>
      <c r="E4" s="83" t="s">
        <v>61</v>
      </c>
      <c r="F4" s="83" t="s">
        <v>8</v>
      </c>
      <c r="G4" s="83" t="s">
        <v>41</v>
      </c>
      <c r="H4" s="83" t="s">
        <v>60</v>
      </c>
      <c r="I4" s="83" t="s">
        <v>7</v>
      </c>
      <c r="J4" s="83" t="s">
        <v>40</v>
      </c>
      <c r="K4" s="83" t="s">
        <v>64</v>
      </c>
      <c r="L4" s="83" t="s">
        <v>65</v>
      </c>
      <c r="M4" s="83"/>
      <c r="N4" s="83"/>
      <c r="O4" s="83" t="s">
        <v>7</v>
      </c>
      <c r="P4" s="1"/>
    </row>
    <row r="5" spans="1:16" x14ac:dyDescent="0.25">
      <c r="A5" s="137">
        <v>23</v>
      </c>
      <c r="B5" s="83"/>
      <c r="C5" s="83" t="s">
        <v>61</v>
      </c>
      <c r="D5" s="83" t="s">
        <v>62</v>
      </c>
      <c r="E5" s="83" t="s">
        <v>63</v>
      </c>
      <c r="F5" s="83" t="s">
        <v>41</v>
      </c>
      <c r="G5" s="83" t="s">
        <v>60</v>
      </c>
      <c r="H5" s="83" t="s">
        <v>8</v>
      </c>
      <c r="I5" s="83" t="s">
        <v>62</v>
      </c>
      <c r="J5" s="83" t="s">
        <v>64</v>
      </c>
      <c r="K5" s="83" t="s">
        <v>63</v>
      </c>
      <c r="L5" s="83" t="s">
        <v>63</v>
      </c>
      <c r="M5" s="83"/>
      <c r="N5" s="83"/>
      <c r="O5" s="83" t="s">
        <v>7</v>
      </c>
      <c r="P5" s="1"/>
    </row>
    <row r="6" spans="1:16" x14ac:dyDescent="0.25">
      <c r="A6" s="137">
        <v>24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1"/>
    </row>
    <row r="7" spans="1:16" x14ac:dyDescent="0.25">
      <c r="A7" s="137">
        <v>25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1"/>
    </row>
    <row r="8" spans="1:16" x14ac:dyDescent="0.25">
      <c r="A8" s="137">
        <v>26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8"/>
    </row>
    <row r="9" spans="1:16" x14ac:dyDescent="0.25">
      <c r="A9" s="138">
        <v>27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8"/>
    </row>
    <row r="10" spans="1:16" x14ac:dyDescent="0.25">
      <c r="I10" t="s">
        <v>66</v>
      </c>
    </row>
  </sheetData>
  <dataValidations count="1">
    <dataValidation type="list" allowBlank="1" showInputMessage="1" showErrorMessage="1" sqref="B3:P9">
      <formula1>OFFSET(type,MATCH(B3&amp;"*",type,0)-1,0,COUNTIF(type,B3&amp;"*"))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C29ABE29-12CE-4EE4-85F4-24685AC5C79F}">
            <xm:f>'\Users\tulipe\AppData\Local\Microsoft\Windows\INetCache\IE\QY4GS6CO\[planning Mensuel1.xlsx]base'!#REF!</xm:f>
            <x14:dxf>
              <fill>
                <patternFill>
                  <bgColor rgb="FFFF66FF"/>
                </patternFill>
              </fill>
            </x14:dxf>
          </x14:cfRule>
          <x14:cfRule type="cellIs" priority="2" operator="equal" id="{F8E14172-ED93-45A9-A536-F4E062941AE6}">
            <xm:f>'\Users\tulipe\AppData\Local\Microsoft\Windows\INetCache\IE\QY4GS6CO\[planning Mensuel1.xlsx]base'!#REF!</xm:f>
            <x14:dxf>
              <fill>
                <patternFill>
                  <bgColor rgb="FFFFFF00"/>
                </patternFill>
              </fill>
            </x14:dxf>
          </x14:cfRule>
          <x14:cfRule type="cellIs" priority="3" operator="equal" id="{895CADAE-6678-4FC0-83DD-C4AC0218A02E}">
            <xm:f>'\Users\tulipe\AppData\Local\Microsoft\Windows\INetCache\IE\QY4GS6CO\[planning Mensuel1.xlsx]base'!#REF!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4" operator="equal" id="{528D9E9B-8D7E-421A-AA73-4864B8E5F752}">
            <xm:f>'\Users\tulipe\AppData\Local\Microsoft\Windows\INetCache\IE\QY4GS6CO\[planning Mensuel1.xlsx]base'!#REF!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5" operator="equal" id="{0246E738-2418-474F-9649-CE5967015EE2}">
            <xm:f>'\Users\tulipe\AppData\Local\Microsoft\Windows\INetCache\IE\QY4GS6CO\[planning Mensuel1.xlsx]base'!#REF!</xm:f>
            <x14:dxf>
              <fill>
                <patternFill>
                  <bgColor rgb="FFFF0000"/>
                </patternFill>
              </fill>
            </x14:dxf>
          </x14:cfRule>
          <x14:cfRule type="cellIs" priority="6" operator="equal" id="{31402BD5-BAFE-41C1-9BDC-9CCA40EB7580}">
            <xm:f>'\Users\tulipe\AppData\Local\Microsoft\Windows\INetCache\IE\QY4GS6CO\[planning Mensuel1.xlsx]base'!#REF!</xm:f>
            <x14:dxf>
              <fill>
                <patternFill>
                  <bgColor rgb="FF00B050"/>
                </patternFill>
              </fill>
            </x14:dxf>
          </x14:cfRule>
          <x14:cfRule type="cellIs" priority="7" operator="equal" id="{75BFF3C1-D609-499E-9929-E8D6D7D8B248}">
            <xm:f>'\Users\tulipe\AppData\Local\Microsoft\Windows\INetCache\IE\QY4GS6CO\[planning Mensuel1.xlsx]base'!#REF!</xm:f>
            <x14:dxf>
              <fill>
                <patternFill>
                  <bgColor rgb="FF0070C0"/>
                </patternFill>
              </fill>
            </x14:dxf>
          </x14:cfRule>
          <xm:sqref>B1:P9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Départ</vt:lpstr>
      <vt:lpstr>résultat</vt:lpstr>
      <vt:lpstr>personelle</vt:lpstr>
      <vt:lpstr>litrage</vt:lpstr>
      <vt:lpstr>annee</vt:lpstr>
      <vt:lpstr>date</vt:lpstr>
      <vt:lpstr>nom</vt:lpstr>
      <vt:lpstr>quoi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Apicella</cp:lastModifiedBy>
  <cp:lastPrinted>2015-09-24T08:32:35Z</cp:lastPrinted>
  <dcterms:created xsi:type="dcterms:W3CDTF">2015-09-11T12:39:37Z</dcterms:created>
  <dcterms:modified xsi:type="dcterms:W3CDTF">2015-09-25T07:04:46Z</dcterms:modified>
</cp:coreProperties>
</file>