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30" windowWidth="24240" windowHeight="13170"/>
  </bookViews>
  <sheets>
    <sheet name="Feuil1" sheetId="1" r:id="rId1"/>
    <sheet name="Bibliothèque" sheetId="2" r:id="rId2"/>
    <sheet name="Feuil3" sheetId="3" r:id="rId3"/>
  </sheets>
  <definedNames>
    <definedName name="_xlnm._FilterDatabase" localSheetId="0" hidden="1">Feuil1!$B$22:$B$40</definedName>
  </definedNames>
  <calcPr calcId="125725"/>
</workbook>
</file>

<file path=xl/calcChain.xml><?xml version="1.0" encoding="utf-8"?>
<calcChain xmlns="http://schemas.openxmlformats.org/spreadsheetml/2006/main">
  <c r="G5" i="1" a="1"/>
  <c r="G5" s="1"/>
  <c r="G12" a="1"/>
  <c r="G12" s="1"/>
  <c r="G20" a="1"/>
  <c r="G20" s="1"/>
  <c r="G24" a="1"/>
  <c r="G24" s="1"/>
  <c r="G23" a="1"/>
  <c r="G23" s="1"/>
  <c r="G22" a="1"/>
  <c r="G22" s="1"/>
  <c r="G21" a="1"/>
  <c r="G21" s="1"/>
  <c r="G19" a="1"/>
  <c r="G19" s="1"/>
  <c r="G18" a="1"/>
  <c r="G18" s="1"/>
  <c r="G17" a="1"/>
  <c r="G17" s="1"/>
  <c r="G16" a="1"/>
  <c r="G16" s="1"/>
  <c r="G15" a="1"/>
  <c r="G15" s="1"/>
  <c r="G14" a="1"/>
  <c r="G14" s="1"/>
  <c r="G13" a="1"/>
  <c r="G13" s="1"/>
  <c r="G11" a="1"/>
  <c r="G11" s="1"/>
  <c r="G10" a="1"/>
  <c r="G10" s="1"/>
  <c r="G9" a="1"/>
  <c r="G9" s="1"/>
  <c r="G8" a="1"/>
  <c r="G8" s="1"/>
  <c r="G7" a="1"/>
  <c r="G7" s="1"/>
  <c r="G6" a="1"/>
  <c r="G6" s="1"/>
  <c r="J6" l="1"/>
  <c r="I6"/>
  <c r="H6"/>
  <c r="L6"/>
  <c r="I15"/>
  <c r="H15"/>
  <c r="L15"/>
  <c r="J15"/>
  <c r="H24"/>
  <c r="L24"/>
  <c r="J24"/>
  <c r="I24"/>
  <c r="L9"/>
  <c r="J9"/>
  <c r="I9"/>
  <c r="H9"/>
  <c r="J14"/>
  <c r="I14"/>
  <c r="H14"/>
  <c r="L14"/>
  <c r="J18"/>
  <c r="I18"/>
  <c r="H18"/>
  <c r="L18"/>
  <c r="I23"/>
  <c r="H23"/>
  <c r="L23"/>
  <c r="J23"/>
  <c r="H5"/>
  <c r="I5"/>
  <c r="J5"/>
  <c r="L5"/>
  <c r="J10"/>
  <c r="I10"/>
  <c r="H10"/>
  <c r="L10"/>
  <c r="I19"/>
  <c r="H19"/>
  <c r="L19"/>
  <c r="J19"/>
  <c r="H8"/>
  <c r="L8"/>
  <c r="J8"/>
  <c r="I8"/>
  <c r="L13"/>
  <c r="J13"/>
  <c r="I13"/>
  <c r="H13"/>
  <c r="L17"/>
  <c r="J17"/>
  <c r="I17"/>
  <c r="H17"/>
  <c r="J22"/>
  <c r="I22"/>
  <c r="H22"/>
  <c r="L22"/>
  <c r="H12"/>
  <c r="L12"/>
  <c r="J12"/>
  <c r="I12"/>
  <c r="I7"/>
  <c r="H7"/>
  <c r="L7"/>
  <c r="J7"/>
  <c r="I11"/>
  <c r="H11"/>
  <c r="L11"/>
  <c r="J11"/>
  <c r="H16"/>
  <c r="L16"/>
  <c r="J16"/>
  <c r="I16"/>
  <c r="L21"/>
  <c r="J21"/>
  <c r="I21"/>
  <c r="H21"/>
  <c r="H20"/>
  <c r="L20"/>
  <c r="J20"/>
  <c r="I20"/>
</calcChain>
</file>

<file path=xl/sharedStrings.xml><?xml version="1.0" encoding="utf-8"?>
<sst xmlns="http://schemas.openxmlformats.org/spreadsheetml/2006/main" count="89" uniqueCount="83">
  <si>
    <t>Designation</t>
  </si>
  <si>
    <t>Longueur (ml)</t>
  </si>
  <si>
    <t>Epaisseur (mm)</t>
  </si>
  <si>
    <t>Nombre</t>
  </si>
  <si>
    <t>Section brute</t>
  </si>
  <si>
    <t>Bois</t>
  </si>
  <si>
    <t>DONNEES PROJET</t>
  </si>
  <si>
    <t>DONNEES COMMERCIALES</t>
  </si>
  <si>
    <t>Prix (ml)</t>
  </si>
  <si>
    <t>Prix total</t>
  </si>
  <si>
    <t>BOIS</t>
  </si>
  <si>
    <t>PRIX HT (ml)</t>
  </si>
  <si>
    <t>LONGUEUR</t>
  </si>
  <si>
    <t>Hauteur (mm)</t>
  </si>
  <si>
    <t>Bois du NORD (standard) 25/100</t>
  </si>
  <si>
    <t>Bois du NORD (standard) 25/150</t>
  </si>
  <si>
    <t>Bois du NORD (standard) 25/225</t>
  </si>
  <si>
    <t>Bois du NORD (standard) 32/225</t>
  </si>
  <si>
    <t>Bois du NORD (standard) 32/115</t>
  </si>
  <si>
    <t>Bois du NORD (standard) 38/225</t>
  </si>
  <si>
    <t>Bois du NORD (standard) 50/150</t>
  </si>
  <si>
    <t>Bois du NORD (standard) 38/150</t>
  </si>
  <si>
    <t>Bois du NORD (standard) 63/150</t>
  </si>
  <si>
    <t>Bois du NORD (standard) 63/175</t>
  </si>
  <si>
    <t>Bois du NORD (standard) 63/225</t>
  </si>
  <si>
    <t>Bois du NORD (standard) 75/150</t>
  </si>
  <si>
    <t>Bois du NORD (standard) 75/175</t>
  </si>
  <si>
    <t>Bois du NORD (standard) 75/225</t>
  </si>
  <si>
    <t>Bois du NORD (contre collé) 160/160</t>
  </si>
  <si>
    <t>Bois du NORD (contre collé) 200/200</t>
  </si>
  <si>
    <t>Châtaignier 20</t>
  </si>
  <si>
    <t>Châtaignier 27</t>
  </si>
  <si>
    <t>Châtaignier 34</t>
  </si>
  <si>
    <t>Châtaignier 45</t>
  </si>
  <si>
    <t>Châtaignier 54</t>
  </si>
  <si>
    <t>Châtaignier 65</t>
  </si>
  <si>
    <t>EPAISSEUR (mm)</t>
  </si>
  <si>
    <t>HAUTEUR (mm)</t>
  </si>
  <si>
    <t xml:space="preserve">Chêne 20 </t>
  </si>
  <si>
    <t>Chêne 27</t>
  </si>
  <si>
    <t>Chêne 34</t>
  </si>
  <si>
    <t>Chêne 45</t>
  </si>
  <si>
    <t>Chêne 54</t>
  </si>
  <si>
    <t>Chêne 65</t>
  </si>
  <si>
    <t>Frêne 20</t>
  </si>
  <si>
    <t>Frêne 27</t>
  </si>
  <si>
    <t>Frêne 34</t>
  </si>
  <si>
    <t>Frêne 45</t>
  </si>
  <si>
    <t>Frêne 54</t>
  </si>
  <si>
    <t>Frêne 65</t>
  </si>
  <si>
    <t>Hêtre 27</t>
  </si>
  <si>
    <t>Hêtre 34</t>
  </si>
  <si>
    <t>Hêtre 54</t>
  </si>
  <si>
    <t>Hêtre 65</t>
  </si>
  <si>
    <t>Hêtre 45</t>
  </si>
  <si>
    <t>Pin Haute Loire 20</t>
  </si>
  <si>
    <t>Pin Haute Loire 27</t>
  </si>
  <si>
    <t>Pin Haute Loire 35</t>
  </si>
  <si>
    <t>Pin Haute Loire 45</t>
  </si>
  <si>
    <t>Pin Haute Loire 55</t>
  </si>
  <si>
    <t>Pin Haute Loire 65</t>
  </si>
  <si>
    <t>Pin des Landes 27</t>
  </si>
  <si>
    <t>Pin des Landes 32</t>
  </si>
  <si>
    <t>Pin des Landes 42</t>
  </si>
  <si>
    <t>Mélèze de Sibérie 27</t>
  </si>
  <si>
    <t>Mélèze de Sibérie 34</t>
  </si>
  <si>
    <t>Mélèze de Sibérie 45</t>
  </si>
  <si>
    <t>Mélèze de Sibérie 54</t>
  </si>
  <si>
    <t>Mélèze de Sibérie 65</t>
  </si>
  <si>
    <t>N°</t>
  </si>
  <si>
    <t>Poinçon</t>
  </si>
  <si>
    <t>Arba</t>
  </si>
  <si>
    <t>Entrait</t>
  </si>
  <si>
    <t>Contrefiche</t>
  </si>
  <si>
    <t>Pannes</t>
  </si>
  <si>
    <t>Entretoises</t>
  </si>
  <si>
    <t>Poteaux</t>
  </si>
  <si>
    <t>Liens</t>
  </si>
  <si>
    <t>Chevrons</t>
  </si>
  <si>
    <t>APPENTIS GITES DE COUGOUSSE</t>
  </si>
  <si>
    <t>TARIFS</t>
  </si>
  <si>
    <t>Bois du NORD (contre collé) 120/240</t>
  </si>
  <si>
    <t>Bois du NORD (contre collé) 110/220</t>
  </si>
</sst>
</file>

<file path=xl/styles.xml><?xml version="1.0" encoding="utf-8"?>
<styleSheet xmlns="http://schemas.openxmlformats.org/spreadsheetml/2006/main">
  <numFmts count="1">
    <numFmt numFmtId="172" formatCode="#,##0.00\ &quot;€&quot;"/>
  </numFmts>
  <fonts count="5">
    <font>
      <sz val="10"/>
      <name val="Arial"/>
    </font>
    <font>
      <sz val="8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b/>
      <sz val="16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2" fontId="0" fillId="0" borderId="0" xfId="0" applyNumberFormat="1"/>
    <xf numFmtId="172" fontId="0" fillId="0" borderId="0" xfId="0" applyNumberFormat="1"/>
    <xf numFmtId="0" fontId="2" fillId="0" borderId="0" xfId="0" applyFont="1" applyAlignment="1">
      <alignment horizontal="center"/>
    </xf>
    <xf numFmtId="0" fontId="0" fillId="0" borderId="1" xfId="0" applyBorder="1"/>
    <xf numFmtId="0" fontId="3" fillId="0" borderId="1" xfId="0" applyFont="1" applyBorder="1" applyAlignment="1">
      <alignment horizontal="center"/>
    </xf>
    <xf numFmtId="172" fontId="0" fillId="0" borderId="1" xfId="0" applyNumberFormat="1" applyBorder="1"/>
    <xf numFmtId="0" fontId="3" fillId="0" borderId="0" xfId="0" applyFont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1" xfId="0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3" fillId="0" borderId="12" xfId="0" applyFont="1" applyBorder="1" applyAlignment="1">
      <alignment horizontal="center"/>
    </xf>
    <xf numFmtId="2" fontId="0" fillId="0" borderId="12" xfId="0" applyNumberFormat="1" applyBorder="1"/>
    <xf numFmtId="0" fontId="3" fillId="0" borderId="13" xfId="0" applyFont="1" applyBorder="1" applyAlignment="1">
      <alignment horizontal="center"/>
    </xf>
    <xf numFmtId="0" fontId="0" fillId="0" borderId="14" xfId="0" applyBorder="1"/>
    <xf numFmtId="172" fontId="0" fillId="0" borderId="14" xfId="0" applyNumberFormat="1" applyBorder="1"/>
    <xf numFmtId="2" fontId="0" fillId="0" borderId="15" xfId="0" applyNumberFormat="1" applyBorder="1"/>
    <xf numFmtId="0" fontId="0" fillId="0" borderId="13" xfId="0" applyBorder="1"/>
    <xf numFmtId="0" fontId="0" fillId="0" borderId="15" xfId="0" applyBorder="1"/>
    <xf numFmtId="0" fontId="4" fillId="2" borderId="16" xfId="0" applyFont="1" applyFill="1" applyBorder="1" applyAlignment="1">
      <alignment horizontal="center"/>
    </xf>
    <xf numFmtId="0" fontId="4" fillId="2" borderId="17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5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48"/>
  <sheetViews>
    <sheetView tabSelected="1" topLeftCell="C1" workbookViewId="0">
      <selection activeCell="L5" sqref="L5:L24"/>
    </sheetView>
  </sheetViews>
  <sheetFormatPr defaultColWidth="11.42578125" defaultRowHeight="12.75"/>
  <cols>
    <col min="1" max="1" width="5.140625" customWidth="1"/>
    <col min="2" max="2" width="36.140625" customWidth="1"/>
    <col min="3" max="3" width="14.5703125" customWidth="1"/>
    <col min="4" max="4" width="16.42578125" customWidth="1"/>
    <col min="5" max="5" width="15.5703125" customWidth="1"/>
    <col min="6" max="6" width="16.28515625" customWidth="1"/>
    <col min="7" max="7" width="33.28515625" customWidth="1"/>
    <col min="8" max="8" width="31.28515625" customWidth="1"/>
    <col min="9" max="9" width="26.5703125" customWidth="1"/>
    <col min="10" max="10" width="13.85546875" customWidth="1"/>
  </cols>
  <sheetData>
    <row r="1" spans="1:13" ht="24" customHeight="1" thickBot="1">
      <c r="A1" s="23" t="s">
        <v>79</v>
      </c>
      <c r="B1" s="24"/>
      <c r="C1" s="24"/>
      <c r="D1" s="24"/>
      <c r="E1" s="24"/>
      <c r="F1" s="24"/>
      <c r="G1" s="24"/>
      <c r="H1" s="24"/>
      <c r="I1" s="24"/>
      <c r="J1" s="24"/>
      <c r="K1" s="24"/>
      <c r="L1" s="24"/>
      <c r="M1" s="25"/>
    </row>
    <row r="2" spans="1:13" ht="18" customHeight="1" thickBot="1">
      <c r="A2" s="32" t="s">
        <v>6</v>
      </c>
      <c r="B2" s="33"/>
      <c r="C2" s="33"/>
      <c r="D2" s="33"/>
      <c r="E2" s="33"/>
      <c r="F2" s="34"/>
      <c r="G2" s="27" t="s">
        <v>7</v>
      </c>
      <c r="H2" s="28"/>
      <c r="I2" s="28"/>
      <c r="J2" s="28"/>
      <c r="K2" s="29"/>
      <c r="L2" s="30" t="s">
        <v>80</v>
      </c>
      <c r="M2" s="31"/>
    </row>
    <row r="3" spans="1:13">
      <c r="A3" s="8"/>
      <c r="B3" s="9"/>
      <c r="C3" s="26" t="s">
        <v>4</v>
      </c>
      <c r="D3" s="26"/>
      <c r="E3" s="9"/>
      <c r="F3" s="10"/>
      <c r="G3" s="8"/>
      <c r="H3" s="26" t="s">
        <v>4</v>
      </c>
      <c r="I3" s="26"/>
      <c r="J3" s="9"/>
      <c r="K3" s="10"/>
      <c r="L3" s="8"/>
      <c r="M3" s="10"/>
    </row>
    <row r="4" spans="1:13">
      <c r="A4" s="11" t="s">
        <v>69</v>
      </c>
      <c r="B4" s="4" t="s">
        <v>0</v>
      </c>
      <c r="C4" s="4" t="s">
        <v>2</v>
      </c>
      <c r="D4" s="4" t="s">
        <v>13</v>
      </c>
      <c r="E4" s="4" t="s">
        <v>1</v>
      </c>
      <c r="F4" s="12" t="s">
        <v>3</v>
      </c>
      <c r="G4" s="11" t="s">
        <v>5</v>
      </c>
      <c r="H4" s="4" t="s">
        <v>2</v>
      </c>
      <c r="I4" s="4" t="s">
        <v>13</v>
      </c>
      <c r="J4" s="4" t="s">
        <v>1</v>
      </c>
      <c r="K4" s="12" t="s">
        <v>3</v>
      </c>
      <c r="L4" s="11" t="s">
        <v>8</v>
      </c>
      <c r="M4" s="12" t="s">
        <v>9</v>
      </c>
    </row>
    <row r="5" spans="1:13">
      <c r="A5" s="13">
        <v>1</v>
      </c>
      <c r="B5" s="4" t="s">
        <v>70</v>
      </c>
      <c r="C5" s="4">
        <v>95</v>
      </c>
      <c r="D5" s="4">
        <v>175</v>
      </c>
      <c r="E5" s="4">
        <v>5</v>
      </c>
      <c r="F5" s="12"/>
      <c r="G5" s="11" t="str">
        <f t="array" ref="G5">INDEX(Bibliothèque!A4:A21,MATCH(1,(Bibliothèque!B4:B21&gt;=C5)*(Bibliothèque!C4:C21&gt;=D5),0))</f>
        <v>Bois du NORD (contre collé) 110/220</v>
      </c>
      <c r="H5" s="4">
        <f>VLOOKUP($G5,Bibliothèque!$A$4:$E$59,2,FALSE)</f>
        <v>110</v>
      </c>
      <c r="I5" s="4">
        <f>VLOOKUP($G5,Bibliothèque!$A$4:$E$59,3,FALSE)</f>
        <v>220</v>
      </c>
      <c r="J5" s="4">
        <f>VLOOKUP($G5,Bibliothèque!$A$4:$E$59,4,FALSE)</f>
        <v>6</v>
      </c>
      <c r="K5" s="12"/>
      <c r="L5" s="4">
        <f>VLOOKUP($G5,Bibliothèque!$A$4:$E$59,5,FALSE)</f>
        <v>14.82</v>
      </c>
      <c r="M5" s="12"/>
    </row>
    <row r="6" spans="1:13">
      <c r="A6" s="13">
        <v>2</v>
      </c>
      <c r="B6" s="4" t="s">
        <v>71</v>
      </c>
      <c r="C6" s="4">
        <v>65</v>
      </c>
      <c r="D6" s="4">
        <v>195</v>
      </c>
      <c r="E6" s="4"/>
      <c r="F6" s="12"/>
      <c r="G6" s="11" t="str">
        <f t="array" ref="G6">INDEX(Bibliothèque!A4:A21,MATCH(1,(Bibliothèque!B4:B21&gt;=C6)*(Bibliothèque!C4:C21&gt;=D6),0))</f>
        <v>Bois du NORD (standard) 75/225</v>
      </c>
      <c r="H6" s="4">
        <f>VLOOKUP($G6,Bibliothèque!$A$4:$E$59,2,FALSE)</f>
        <v>75</v>
      </c>
      <c r="I6" s="4">
        <f>VLOOKUP($G6,Bibliothèque!$A$4:$E$59,3,FALSE)</f>
        <v>225</v>
      </c>
      <c r="J6" s="4">
        <f>VLOOKUP($G6,Bibliothèque!$A$4:$E$59,4,FALSE)</f>
        <v>5.0999999999999996</v>
      </c>
      <c r="K6" s="12"/>
      <c r="L6" s="4">
        <f>VLOOKUP($G6,Bibliothèque!$A$4:$E$59,5,FALSE)</f>
        <v>7.75</v>
      </c>
      <c r="M6" s="12"/>
    </row>
    <row r="7" spans="1:13">
      <c r="A7" s="13">
        <v>3</v>
      </c>
      <c r="B7" s="4" t="s">
        <v>72</v>
      </c>
      <c r="C7" s="4">
        <v>65</v>
      </c>
      <c r="D7" s="4">
        <v>145</v>
      </c>
      <c r="E7" s="4"/>
      <c r="F7" s="12"/>
      <c r="G7" s="11" t="str">
        <f t="array" ref="G7">INDEX(Bibliothèque!A4:A21,MATCH(1,(Bibliothèque!B4:B21&gt;=C7)*(Bibliothèque!C4:C21&gt;=D7),0))</f>
        <v>Bois du NORD (standard) 75/150</v>
      </c>
      <c r="H7" s="4">
        <f>VLOOKUP($G7,Bibliothèque!$A$4:$E$59,2,FALSE)</f>
        <v>75</v>
      </c>
      <c r="I7" s="4">
        <f>VLOOKUP($G7,Bibliothèque!$A$4:$E$59,3,FALSE)</f>
        <v>150</v>
      </c>
      <c r="J7" s="4">
        <f>VLOOKUP($G7,Bibliothèque!$A$4:$E$59,4,FALSE)</f>
        <v>5.0999999999999996</v>
      </c>
      <c r="K7" s="12"/>
      <c r="L7" s="4">
        <f>VLOOKUP($G7,Bibliothèque!$A$4:$E$59,5,FALSE)</f>
        <v>4.96</v>
      </c>
      <c r="M7" s="12"/>
    </row>
    <row r="8" spans="1:13">
      <c r="A8" s="13">
        <v>4</v>
      </c>
      <c r="B8" s="4" t="s">
        <v>73</v>
      </c>
      <c r="C8" s="4">
        <v>65</v>
      </c>
      <c r="D8" s="4">
        <v>190</v>
      </c>
      <c r="E8" s="4"/>
      <c r="F8" s="12"/>
      <c r="G8" s="11" t="str">
        <f t="array" ref="G8">INDEX(Bibliothèque!A4:A21,MATCH(1,(Bibliothèque!B4:B21&gt;=C8)*(Bibliothèque!C4:C21&gt;=D8),0))</f>
        <v>Bois du NORD (standard) 75/225</v>
      </c>
      <c r="H8" s="4">
        <f>VLOOKUP($G8,Bibliothèque!$A$4:$E$59,2,FALSE)</f>
        <v>75</v>
      </c>
      <c r="I8" s="4">
        <f>VLOOKUP($G8,Bibliothèque!$A$4:$E$59,3,FALSE)</f>
        <v>225</v>
      </c>
      <c r="J8" s="4">
        <f>VLOOKUP($G8,Bibliothèque!$A$4:$E$59,4,FALSE)</f>
        <v>5.0999999999999996</v>
      </c>
      <c r="K8" s="12"/>
      <c r="L8" s="4">
        <f>VLOOKUP($G8,Bibliothèque!$A$4:$E$59,5,FALSE)</f>
        <v>7.75</v>
      </c>
      <c r="M8" s="12"/>
    </row>
    <row r="9" spans="1:13">
      <c r="A9" s="13">
        <v>5</v>
      </c>
      <c r="B9" s="4" t="s">
        <v>74</v>
      </c>
      <c r="C9" s="4">
        <v>65</v>
      </c>
      <c r="D9" s="4">
        <v>160</v>
      </c>
      <c r="E9" s="4"/>
      <c r="F9" s="12"/>
      <c r="G9" s="11" t="str">
        <f t="array" ref="G9">INDEX(Bibliothèque!A4:A21,MATCH(1,(Bibliothèque!B4:B21&gt;=C9)*(Bibliothèque!C4:C21&gt;=D9),0))</f>
        <v>Bois du NORD (standard) 75/175</v>
      </c>
      <c r="H9" s="4">
        <f>VLOOKUP($G9,Bibliothèque!$A$4:$E$59,2,FALSE)</f>
        <v>75</v>
      </c>
      <c r="I9" s="4">
        <f>VLOOKUP($G9,Bibliothèque!$A$4:$E$59,3,FALSE)</f>
        <v>175</v>
      </c>
      <c r="J9" s="4">
        <f>VLOOKUP($G9,Bibliothèque!$A$4:$E$59,4,FALSE)</f>
        <v>5.0999999999999996</v>
      </c>
      <c r="K9" s="12"/>
      <c r="L9" s="4">
        <f>VLOOKUP($G9,Bibliothèque!$A$4:$E$59,5,FALSE)</f>
        <v>5.81</v>
      </c>
      <c r="M9" s="12"/>
    </row>
    <row r="10" spans="1:13">
      <c r="A10" s="13">
        <v>6</v>
      </c>
      <c r="B10" s="4" t="s">
        <v>75</v>
      </c>
      <c r="C10" s="4">
        <v>65</v>
      </c>
      <c r="D10" s="4">
        <v>100</v>
      </c>
      <c r="E10" s="4"/>
      <c r="F10" s="12"/>
      <c r="G10" s="11" t="str">
        <f t="array" ref="G10">INDEX(Bibliothèque!A4:A21,MATCH(1,(Bibliothèque!B4:B21&gt;=C10)*(Bibliothèque!C4:C21&gt;=D10),0))</f>
        <v>Bois du NORD (standard) 75/150</v>
      </c>
      <c r="H10" s="4">
        <f>VLOOKUP($G10,Bibliothèque!$A$4:$E$59,2,FALSE)</f>
        <v>75</v>
      </c>
      <c r="I10" s="4">
        <f>VLOOKUP($G10,Bibliothèque!$A$4:$E$59,3,FALSE)</f>
        <v>150</v>
      </c>
      <c r="J10" s="4">
        <f>VLOOKUP($G10,Bibliothèque!$A$4:$E$59,4,FALSE)</f>
        <v>5.0999999999999996</v>
      </c>
      <c r="K10" s="12"/>
      <c r="L10" s="4">
        <f>VLOOKUP($G10,Bibliothèque!$A$4:$E$59,5,FALSE)</f>
        <v>4.96</v>
      </c>
      <c r="M10" s="12"/>
    </row>
    <row r="11" spans="1:13">
      <c r="A11" s="13">
        <v>7</v>
      </c>
      <c r="B11" s="4" t="s">
        <v>75</v>
      </c>
      <c r="C11" s="4">
        <v>65</v>
      </c>
      <c r="D11" s="4">
        <v>100</v>
      </c>
      <c r="E11" s="4"/>
      <c r="F11" s="12"/>
      <c r="G11" s="11" t="str">
        <f t="array" ref="G11">INDEX(Bibliothèque!A4:A21,MATCH(1,(Bibliothèque!B4:B21&gt;=C11)*(Bibliothèque!C4:C21&gt;=D11),0))</f>
        <v>Bois du NORD (standard) 75/150</v>
      </c>
      <c r="H11" s="4">
        <f>VLOOKUP($G11,Bibliothèque!$A$4:$E$59,2,FALSE)</f>
        <v>75</v>
      </c>
      <c r="I11" s="4">
        <f>VLOOKUP($G11,Bibliothèque!$A$4:$E$59,3,FALSE)</f>
        <v>150</v>
      </c>
      <c r="J11" s="4">
        <f>VLOOKUP($G11,Bibliothèque!$A$4:$E$59,4,FALSE)</f>
        <v>5.0999999999999996</v>
      </c>
      <c r="K11" s="12"/>
      <c r="L11" s="4">
        <f>VLOOKUP($G11,Bibliothèque!$A$4:$E$59,5,FALSE)</f>
        <v>4.96</v>
      </c>
      <c r="M11" s="12"/>
    </row>
    <row r="12" spans="1:13">
      <c r="A12" s="13">
        <v>8</v>
      </c>
      <c r="B12" s="4" t="s">
        <v>76</v>
      </c>
      <c r="C12" s="4">
        <v>175</v>
      </c>
      <c r="D12" s="4">
        <v>175</v>
      </c>
      <c r="E12" s="4"/>
      <c r="F12" s="12"/>
      <c r="G12" s="11" t="str">
        <f t="array" ref="G12">INDEX(Bibliothèque!A4:A21,MATCH(1,(Bibliothèque!B4:B21&gt;=C12)*(Bibliothèque!C4:C21&gt;=D12),0))</f>
        <v>Bois du NORD (contre collé) 200/200</v>
      </c>
      <c r="H12" s="4">
        <f>VLOOKUP($G12,Bibliothèque!$A$4:$E$59,2,FALSE)</f>
        <v>200</v>
      </c>
      <c r="I12" s="4">
        <f>VLOOKUP($G12,Bibliothèque!$A$4:$E$59,3,FALSE)</f>
        <v>200</v>
      </c>
      <c r="J12" s="4">
        <f>VLOOKUP($G12,Bibliothèque!$A$4:$E$59,4,FALSE)</f>
        <v>6</v>
      </c>
      <c r="K12" s="12"/>
      <c r="L12" s="4">
        <f>VLOOKUP($G12,Bibliothèque!$A$4:$E$59,5,FALSE)</f>
        <v>27.5</v>
      </c>
      <c r="M12" s="12"/>
    </row>
    <row r="13" spans="1:13">
      <c r="A13" s="13">
        <v>9</v>
      </c>
      <c r="B13" s="4" t="s">
        <v>77</v>
      </c>
      <c r="C13" s="4">
        <v>65</v>
      </c>
      <c r="D13" s="4">
        <v>145</v>
      </c>
      <c r="E13" s="4"/>
      <c r="F13" s="12"/>
      <c r="G13" s="11" t="str">
        <f t="array" ref="G13">INDEX(Bibliothèque!A4:A21,MATCH(1,(Bibliothèque!B4:B21&gt;=C13)*(Bibliothèque!C4:C21&gt;=D13),0))</f>
        <v>Bois du NORD (standard) 75/150</v>
      </c>
      <c r="H13" s="4">
        <f>VLOOKUP($G13,Bibliothèque!$A$4:$E$59,2,FALSE)</f>
        <v>75</v>
      </c>
      <c r="I13" s="4">
        <f>VLOOKUP($G13,Bibliothèque!$A$4:$E$59,3,FALSE)</f>
        <v>150</v>
      </c>
      <c r="J13" s="4">
        <f>VLOOKUP($G13,Bibliothèque!$A$4:$E$59,4,FALSE)</f>
        <v>5.0999999999999996</v>
      </c>
      <c r="K13" s="12"/>
      <c r="L13" s="4">
        <f>VLOOKUP($G13,Bibliothèque!$A$4:$E$59,5,FALSE)</f>
        <v>4.96</v>
      </c>
      <c r="M13" s="12"/>
    </row>
    <row r="14" spans="1:13">
      <c r="A14" s="13">
        <v>10</v>
      </c>
      <c r="B14" s="4" t="s">
        <v>78</v>
      </c>
      <c r="C14" s="4">
        <v>60</v>
      </c>
      <c r="D14" s="4">
        <v>80</v>
      </c>
      <c r="E14" s="4"/>
      <c r="F14" s="12"/>
      <c r="G14" s="11" t="str">
        <f t="array" ref="G14">INDEX(Bibliothèque!A4:A21,MATCH(1,(Bibliothèque!B4:B21&gt;=C14)*(Bibliothèque!C4:C21&gt;=D14),0))</f>
        <v>Bois du NORD (standard) 63/150</v>
      </c>
      <c r="H14" s="4">
        <f>VLOOKUP($G14,Bibliothèque!$A$4:$E$59,2,FALSE)</f>
        <v>63</v>
      </c>
      <c r="I14" s="4">
        <f>VLOOKUP($G14,Bibliothèque!$A$4:$E$59,3,FALSE)</f>
        <v>150</v>
      </c>
      <c r="J14" s="4">
        <f>VLOOKUP($G14,Bibliothèque!$A$4:$E$59,4,FALSE)</f>
        <v>5.0999999999999996</v>
      </c>
      <c r="K14" s="12"/>
      <c r="L14" s="4">
        <f>VLOOKUP($G14,Bibliothèque!$A$4:$E$59,5,FALSE)</f>
        <v>4.2</v>
      </c>
      <c r="M14" s="12"/>
    </row>
    <row r="15" spans="1:13">
      <c r="A15" s="13">
        <v>11</v>
      </c>
      <c r="B15" s="4"/>
      <c r="C15" s="4"/>
      <c r="D15" s="4"/>
      <c r="E15" s="4"/>
      <c r="F15" s="12"/>
      <c r="G15" s="11" t="str">
        <f t="array" ref="G15">INDEX(Bibliothèque!A4:A21,MATCH(1,(Bibliothèque!B4:B21&gt;=C15)*(Bibliothèque!C4:C21&gt;=D15),0))</f>
        <v>Bois du NORD (standard) 25/100</v>
      </c>
      <c r="H15" s="4">
        <f>VLOOKUP($G15,Bibliothèque!$A$4:$E$59,2,FALSE)</f>
        <v>25</v>
      </c>
      <c r="I15" s="4">
        <f>VLOOKUP($G15,Bibliothèque!$A$4:$E$59,3,FALSE)</f>
        <v>100</v>
      </c>
      <c r="J15" s="4">
        <f>VLOOKUP($G15,Bibliothèque!$A$4:$E$59,4,FALSE)</f>
        <v>5.0999999999999996</v>
      </c>
      <c r="K15" s="12"/>
      <c r="L15" s="4">
        <f>VLOOKUP($G15,Bibliothèque!$A$4:$E$59,5,FALSE)</f>
        <v>1.22</v>
      </c>
      <c r="M15" s="12"/>
    </row>
    <row r="16" spans="1:13">
      <c r="A16" s="13">
        <v>12</v>
      </c>
      <c r="B16" s="4"/>
      <c r="C16" s="4"/>
      <c r="D16" s="4"/>
      <c r="E16" s="4"/>
      <c r="F16" s="12"/>
      <c r="G16" s="11" t="str">
        <f t="array" ref="G16">INDEX(Bibliothèque!A4:A21,MATCH(1,(Bibliothèque!B4:B21&gt;=C16)*(Bibliothèque!C4:C21&gt;=D16),0))</f>
        <v>Bois du NORD (standard) 25/100</v>
      </c>
      <c r="H16" s="4">
        <f>VLOOKUP($G16,Bibliothèque!$A$4:$E$59,2,FALSE)</f>
        <v>25</v>
      </c>
      <c r="I16" s="4">
        <f>VLOOKUP($G16,Bibliothèque!$A$4:$E$59,3,FALSE)</f>
        <v>100</v>
      </c>
      <c r="J16" s="4">
        <f>VLOOKUP($G16,Bibliothèque!$A$4:$E$59,4,FALSE)</f>
        <v>5.0999999999999996</v>
      </c>
      <c r="K16" s="12"/>
      <c r="L16" s="4">
        <f>VLOOKUP($G16,Bibliothèque!$A$4:$E$59,5,FALSE)</f>
        <v>1.22</v>
      </c>
      <c r="M16" s="12"/>
    </row>
    <row r="17" spans="1:13">
      <c r="A17" s="13">
        <v>13</v>
      </c>
      <c r="B17" s="4"/>
      <c r="C17" s="4"/>
      <c r="D17" s="4"/>
      <c r="E17" s="4"/>
      <c r="F17" s="12"/>
      <c r="G17" s="11" t="str">
        <f t="array" ref="G17">INDEX(Bibliothèque!A4:A21,MATCH(1,(Bibliothèque!B4:B21&gt;=C17)*(Bibliothèque!C4:C21&gt;=D17),0))</f>
        <v>Bois du NORD (standard) 25/100</v>
      </c>
      <c r="H17" s="4">
        <f>VLOOKUP($G17,Bibliothèque!$A$4:$E$59,2,FALSE)</f>
        <v>25</v>
      </c>
      <c r="I17" s="4">
        <f>VLOOKUP($G17,Bibliothèque!$A$4:$E$59,3,FALSE)</f>
        <v>100</v>
      </c>
      <c r="J17" s="4">
        <f>VLOOKUP($G17,Bibliothèque!$A$4:$E$59,4,FALSE)</f>
        <v>5.0999999999999996</v>
      </c>
      <c r="K17" s="12"/>
      <c r="L17" s="4">
        <f>VLOOKUP($G17,Bibliothèque!$A$4:$E$59,5,FALSE)</f>
        <v>1.22</v>
      </c>
      <c r="M17" s="12"/>
    </row>
    <row r="18" spans="1:13">
      <c r="A18" s="13">
        <v>14</v>
      </c>
      <c r="B18" s="4"/>
      <c r="C18" s="4"/>
      <c r="D18" s="4"/>
      <c r="E18" s="4"/>
      <c r="F18" s="12"/>
      <c r="G18" s="11" t="str">
        <f t="array" ref="G18">INDEX(Bibliothèque!A4:A21,MATCH(1,(Bibliothèque!B4:B21&gt;=C18)*(Bibliothèque!C4:C21&gt;=D18),0))</f>
        <v>Bois du NORD (standard) 25/100</v>
      </c>
      <c r="H18" s="4">
        <f>VLOOKUP($G18,Bibliothèque!$A$4:$E$59,2,FALSE)</f>
        <v>25</v>
      </c>
      <c r="I18" s="4">
        <f>VLOOKUP($G18,Bibliothèque!$A$4:$E$59,3,FALSE)</f>
        <v>100</v>
      </c>
      <c r="J18" s="4">
        <f>VLOOKUP($G18,Bibliothèque!$A$4:$E$59,4,FALSE)</f>
        <v>5.0999999999999996</v>
      </c>
      <c r="K18" s="12"/>
      <c r="L18" s="4">
        <f>VLOOKUP($G18,Bibliothèque!$A$4:$E$59,5,FALSE)</f>
        <v>1.22</v>
      </c>
      <c r="M18" s="12"/>
    </row>
    <row r="19" spans="1:13">
      <c r="A19" s="13">
        <v>15</v>
      </c>
      <c r="B19" s="4"/>
      <c r="C19" s="4"/>
      <c r="D19" s="4"/>
      <c r="E19" s="4"/>
      <c r="F19" s="12"/>
      <c r="G19" s="11" t="str">
        <f t="array" ref="G19">INDEX(Bibliothèque!A4:A21,MATCH(1,(Bibliothèque!B4:B21&gt;=C19)*(Bibliothèque!C4:C21&gt;=D19),0))</f>
        <v>Bois du NORD (standard) 25/100</v>
      </c>
      <c r="H19" s="4">
        <f>VLOOKUP($G19,Bibliothèque!$A$4:$E$59,2,FALSE)</f>
        <v>25</v>
      </c>
      <c r="I19" s="4">
        <f>VLOOKUP($G19,Bibliothèque!$A$4:$E$59,3,FALSE)</f>
        <v>100</v>
      </c>
      <c r="J19" s="4">
        <f>VLOOKUP($G19,Bibliothèque!$A$4:$E$59,4,FALSE)</f>
        <v>5.0999999999999996</v>
      </c>
      <c r="K19" s="12"/>
      <c r="L19" s="4">
        <f>VLOOKUP($G19,Bibliothèque!$A$4:$E$59,5,FALSE)</f>
        <v>1.22</v>
      </c>
      <c r="M19" s="12"/>
    </row>
    <row r="20" spans="1:13">
      <c r="A20" s="13">
        <v>16</v>
      </c>
      <c r="B20" s="4"/>
      <c r="C20" s="4"/>
      <c r="D20" s="4"/>
      <c r="E20" s="4"/>
      <c r="F20" s="12"/>
      <c r="G20" s="11" t="str">
        <f t="array" ref="G20">INDEX(Bibliothèque!A4:A21,MATCH(1,(Bibliothèque!B4:B21&gt;=C20)*(Bibliothèque!C4:C21&gt;=D20),0))</f>
        <v>Bois du NORD (standard) 25/100</v>
      </c>
      <c r="H20" s="4">
        <f>VLOOKUP($G20,Bibliothèque!$A$4:$E$59,2,FALSE)</f>
        <v>25</v>
      </c>
      <c r="I20" s="4">
        <f>VLOOKUP($G20,Bibliothèque!$A$4:$E$59,3,FALSE)</f>
        <v>100</v>
      </c>
      <c r="J20" s="4">
        <f>VLOOKUP($G20,Bibliothèque!$A$4:$E$59,4,FALSE)</f>
        <v>5.0999999999999996</v>
      </c>
      <c r="K20" s="12"/>
      <c r="L20" s="4">
        <f>VLOOKUP($G20,Bibliothèque!$A$4:$E$59,5,FALSE)</f>
        <v>1.22</v>
      </c>
      <c r="M20" s="12"/>
    </row>
    <row r="21" spans="1:13">
      <c r="A21" s="13">
        <v>17</v>
      </c>
      <c r="B21" s="4"/>
      <c r="C21" s="4"/>
      <c r="D21" s="4"/>
      <c r="E21" s="4"/>
      <c r="F21" s="12"/>
      <c r="G21" s="11" t="str">
        <f t="array" ref="G21">INDEX(Bibliothèque!A4:A21,MATCH(1,(Bibliothèque!B4:B21&gt;=C21)*(Bibliothèque!C4:C21&gt;=D21),0))</f>
        <v>Bois du NORD (standard) 25/100</v>
      </c>
      <c r="H21" s="4">
        <f>VLOOKUP($G21,Bibliothèque!$A$4:$E$59,2,FALSE)</f>
        <v>25</v>
      </c>
      <c r="I21" s="4">
        <f>VLOOKUP($G21,Bibliothèque!$A$4:$E$59,3,FALSE)</f>
        <v>100</v>
      </c>
      <c r="J21" s="4">
        <f>VLOOKUP($G21,Bibliothèque!$A$4:$E$59,4,FALSE)</f>
        <v>5.0999999999999996</v>
      </c>
      <c r="K21" s="12"/>
      <c r="L21" s="4">
        <f>VLOOKUP($G21,Bibliothèque!$A$4:$E$59,5,FALSE)</f>
        <v>1.22</v>
      </c>
      <c r="M21" s="12"/>
    </row>
    <row r="22" spans="1:13">
      <c r="A22" s="14">
        <v>18</v>
      </c>
      <c r="B22" s="5"/>
      <c r="C22" s="5"/>
      <c r="D22" s="5"/>
      <c r="E22" s="5"/>
      <c r="F22" s="15"/>
      <c r="G22" s="11" t="str">
        <f t="array" ref="G22">INDEX(Bibliothèque!A4:A21,MATCH(1,(Bibliothèque!B4:B21&gt;=C22)*(Bibliothèque!C4:C21&gt;=D22),0))</f>
        <v>Bois du NORD (standard) 25/100</v>
      </c>
      <c r="H22" s="4">
        <f>VLOOKUP($G22,Bibliothèque!$A$4:$E$59,2,FALSE)</f>
        <v>25</v>
      </c>
      <c r="I22" s="4">
        <f>VLOOKUP($G22,Bibliothèque!$A$4:$E$59,3,FALSE)</f>
        <v>100</v>
      </c>
      <c r="J22" s="4">
        <f>VLOOKUP($G22,Bibliothèque!$A$4:$E$59,4,FALSE)</f>
        <v>5.0999999999999996</v>
      </c>
      <c r="K22" s="12"/>
      <c r="L22" s="4">
        <f>VLOOKUP($G22,Bibliothèque!$A$4:$E$59,5,FALSE)</f>
        <v>1.22</v>
      </c>
      <c r="M22" s="12"/>
    </row>
    <row r="23" spans="1:13">
      <c r="A23" s="14">
        <v>19</v>
      </c>
      <c r="B23" s="4"/>
      <c r="C23" s="4"/>
      <c r="D23" s="4"/>
      <c r="E23" s="6"/>
      <c r="F23" s="16"/>
      <c r="G23" s="11" t="str">
        <f t="array" ref="G23">INDEX(Bibliothèque!A4:A21,MATCH(1,(Bibliothèque!B4:B21&gt;=C23)*(Bibliothèque!C4:C21&gt;=D23),0))</f>
        <v>Bois du NORD (standard) 25/100</v>
      </c>
      <c r="H23" s="4">
        <f>VLOOKUP($G23,Bibliothèque!$A$4:$E$59,2,FALSE)</f>
        <v>25</v>
      </c>
      <c r="I23" s="4">
        <f>VLOOKUP($G23,Bibliothèque!$A$4:$E$59,3,FALSE)</f>
        <v>100</v>
      </c>
      <c r="J23" s="4">
        <f>VLOOKUP($G23,Bibliothèque!$A$4:$E$59,4,FALSE)</f>
        <v>5.0999999999999996</v>
      </c>
      <c r="K23" s="12"/>
      <c r="L23" s="4">
        <f>VLOOKUP($G23,Bibliothèque!$A$4:$E$59,5,FALSE)</f>
        <v>1.22</v>
      </c>
      <c r="M23" s="12"/>
    </row>
    <row r="24" spans="1:13" ht="13.5" thickBot="1">
      <c r="A24" s="17">
        <v>20</v>
      </c>
      <c r="B24" s="18"/>
      <c r="C24" s="18"/>
      <c r="D24" s="18"/>
      <c r="E24" s="19"/>
      <c r="F24" s="20"/>
      <c r="G24" s="21" t="str">
        <f t="array" ref="G24">INDEX(Bibliothèque!A4:A21,MATCH(1,(Bibliothèque!B4:B21&gt;=C24)*(Bibliothèque!C4:C21&gt;=D24),0))</f>
        <v>Bois du NORD (standard) 25/100</v>
      </c>
      <c r="H24" s="4">
        <f>VLOOKUP($G24,Bibliothèque!$A$4:$E$59,2,FALSE)</f>
        <v>25</v>
      </c>
      <c r="I24" s="4">
        <f>VLOOKUP($G24,Bibliothèque!$A$4:$E$59,3,FALSE)</f>
        <v>100</v>
      </c>
      <c r="J24" s="4">
        <f>VLOOKUP($G24,Bibliothèque!$A$4:$E$59,4,FALSE)</f>
        <v>5.0999999999999996</v>
      </c>
      <c r="K24" s="22"/>
      <c r="L24" s="4">
        <f>VLOOKUP($G24,Bibliothèque!$A$4:$E$59,5,FALSE)</f>
        <v>1.22</v>
      </c>
      <c r="M24" s="22"/>
    </row>
    <row r="25" spans="1:13">
      <c r="E25" s="2"/>
      <c r="F25" s="1"/>
    </row>
    <row r="26" spans="1:13">
      <c r="E26" s="2"/>
      <c r="F26" s="1"/>
    </row>
    <row r="27" spans="1:13">
      <c r="E27" s="2"/>
      <c r="F27" s="1"/>
    </row>
    <row r="28" spans="1:13">
      <c r="E28" s="2"/>
      <c r="F28" s="1"/>
    </row>
    <row r="29" spans="1:13" ht="15.75">
      <c r="B29" s="3"/>
      <c r="C29" s="3"/>
      <c r="D29" s="3"/>
      <c r="E29" s="3"/>
      <c r="F29" s="3"/>
    </row>
    <row r="30" spans="1:13" ht="15.75">
      <c r="B30" s="3"/>
      <c r="C30" s="3"/>
      <c r="D30" s="3"/>
      <c r="E30" s="3"/>
      <c r="F30" s="3"/>
    </row>
    <row r="31" spans="1:13">
      <c r="E31" s="1"/>
      <c r="F31" s="2"/>
    </row>
    <row r="32" spans="1:13">
      <c r="E32" s="1"/>
      <c r="F32" s="2"/>
    </row>
    <row r="33" spans="2:6">
      <c r="E33" s="1"/>
      <c r="F33" s="2"/>
    </row>
    <row r="34" spans="2:6">
      <c r="E34" s="1"/>
      <c r="F34" s="2"/>
    </row>
    <row r="35" spans="2:6">
      <c r="E35" s="1"/>
      <c r="F35" s="2"/>
    </row>
    <row r="36" spans="2:6">
      <c r="E36" s="1"/>
      <c r="F36" s="2"/>
    </row>
    <row r="37" spans="2:6">
      <c r="E37" s="1"/>
      <c r="F37" s="2"/>
    </row>
    <row r="38" spans="2:6">
      <c r="E38" s="1"/>
      <c r="F38" s="2"/>
    </row>
    <row r="39" spans="2:6">
      <c r="E39" s="1"/>
      <c r="F39" s="2"/>
    </row>
    <row r="40" spans="2:6">
      <c r="E40" s="1"/>
      <c r="F40" s="2"/>
    </row>
    <row r="41" spans="2:6">
      <c r="E41" s="1"/>
      <c r="F41" s="2"/>
    </row>
    <row r="42" spans="2:6">
      <c r="E42" s="1"/>
      <c r="F42" s="2"/>
    </row>
    <row r="43" spans="2:6">
      <c r="E43" s="1"/>
      <c r="F43" s="2"/>
    </row>
    <row r="44" spans="2:6">
      <c r="E44" s="1"/>
      <c r="F44" s="2"/>
    </row>
    <row r="45" spans="2:6">
      <c r="B45" s="7"/>
      <c r="E45" s="1"/>
      <c r="F45" s="2"/>
    </row>
    <row r="46" spans="2:6">
      <c r="B46" s="7"/>
      <c r="E46" s="1"/>
      <c r="F46" s="2"/>
    </row>
    <row r="47" spans="2:6">
      <c r="E47" s="1"/>
      <c r="F47" s="2"/>
    </row>
    <row r="48" spans="2:6">
      <c r="E48" s="1"/>
      <c r="F48" s="2"/>
    </row>
  </sheetData>
  <mergeCells count="6">
    <mergeCell ref="A1:M1"/>
    <mergeCell ref="C3:D3"/>
    <mergeCell ref="G2:K2"/>
    <mergeCell ref="H3:I3"/>
    <mergeCell ref="L2:M2"/>
    <mergeCell ref="A2:F2"/>
  </mergeCells>
  <phoneticPr fontId="1" type="noConversion"/>
  <pageMargins left="0.78740157499999996" right="0.78740157499999996" top="0.984251969" bottom="0.984251969" header="0.4921259845" footer="0.4921259845"/>
  <pageSetup paperSize="9" orientation="portrait" verticalDpi="36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3:E59"/>
  <sheetViews>
    <sheetView workbookViewId="0">
      <selection activeCell="A3" sqref="A3:E21"/>
    </sheetView>
  </sheetViews>
  <sheetFormatPr defaultColWidth="11.42578125" defaultRowHeight="12.75"/>
  <cols>
    <col min="1" max="1" width="32.42578125" customWidth="1"/>
    <col min="2" max="2" width="21.85546875" customWidth="1"/>
    <col min="3" max="3" width="19.28515625" customWidth="1"/>
    <col min="4" max="4" width="15.42578125" customWidth="1"/>
    <col min="5" max="5" width="18.5703125" customWidth="1"/>
  </cols>
  <sheetData>
    <row r="3" spans="1:5" ht="15.75">
      <c r="A3" s="3" t="s">
        <v>10</v>
      </c>
      <c r="B3" s="3" t="s">
        <v>36</v>
      </c>
      <c r="C3" s="3" t="s">
        <v>37</v>
      </c>
      <c r="D3" s="3" t="s">
        <v>12</v>
      </c>
      <c r="E3" s="3" t="s">
        <v>11</v>
      </c>
    </row>
    <row r="4" spans="1:5">
      <c r="A4" t="s">
        <v>14</v>
      </c>
      <c r="B4">
        <v>25</v>
      </c>
      <c r="C4">
        <v>100</v>
      </c>
      <c r="D4" s="1">
        <v>5.0999999999999996</v>
      </c>
      <c r="E4" s="2">
        <v>1.22</v>
      </c>
    </row>
    <row r="5" spans="1:5">
      <c r="A5" t="s">
        <v>15</v>
      </c>
      <c r="B5">
        <v>25</v>
      </c>
      <c r="C5">
        <v>150</v>
      </c>
      <c r="D5" s="1">
        <v>5.0999999999999996</v>
      </c>
      <c r="E5" s="2">
        <v>1.79</v>
      </c>
    </row>
    <row r="6" spans="1:5">
      <c r="A6" t="s">
        <v>16</v>
      </c>
      <c r="B6">
        <v>25</v>
      </c>
      <c r="C6">
        <v>225</v>
      </c>
      <c r="D6" s="1">
        <v>5.0999999999999996</v>
      </c>
      <c r="E6" s="2">
        <v>1.91</v>
      </c>
    </row>
    <row r="7" spans="1:5">
      <c r="A7" t="s">
        <v>18</v>
      </c>
      <c r="B7">
        <v>32</v>
      </c>
      <c r="C7">
        <v>115</v>
      </c>
      <c r="D7" s="1">
        <v>5.0999999999999996</v>
      </c>
      <c r="E7" s="2">
        <v>1.71</v>
      </c>
    </row>
    <row r="8" spans="1:5">
      <c r="A8" t="s">
        <v>17</v>
      </c>
      <c r="B8">
        <v>32</v>
      </c>
      <c r="C8">
        <v>225</v>
      </c>
      <c r="D8" s="1">
        <v>5.0999999999999996</v>
      </c>
      <c r="E8" s="2">
        <v>1.64</v>
      </c>
    </row>
    <row r="9" spans="1:5">
      <c r="A9" t="s">
        <v>21</v>
      </c>
      <c r="B9">
        <v>38</v>
      </c>
      <c r="C9">
        <v>150</v>
      </c>
      <c r="D9" s="1">
        <v>5.0999999999999996</v>
      </c>
      <c r="E9" s="2">
        <v>2.65</v>
      </c>
    </row>
    <row r="10" spans="1:5">
      <c r="A10" t="s">
        <v>19</v>
      </c>
      <c r="B10">
        <v>38</v>
      </c>
      <c r="C10">
        <v>225</v>
      </c>
      <c r="D10" s="1">
        <v>5.0999999999999996</v>
      </c>
      <c r="E10" s="2">
        <v>4.13</v>
      </c>
    </row>
    <row r="11" spans="1:5">
      <c r="A11" t="s">
        <v>20</v>
      </c>
      <c r="B11">
        <v>50</v>
      </c>
      <c r="C11">
        <v>150</v>
      </c>
      <c r="D11" s="1">
        <v>5.0999999999999996</v>
      </c>
      <c r="E11" s="2">
        <v>3.42</v>
      </c>
    </row>
    <row r="12" spans="1:5">
      <c r="A12" t="s">
        <v>22</v>
      </c>
      <c r="B12">
        <v>63</v>
      </c>
      <c r="C12">
        <v>150</v>
      </c>
      <c r="D12" s="1">
        <v>5.0999999999999996</v>
      </c>
      <c r="E12" s="2">
        <v>4.2</v>
      </c>
    </row>
    <row r="13" spans="1:5">
      <c r="A13" t="s">
        <v>23</v>
      </c>
      <c r="B13">
        <v>63</v>
      </c>
      <c r="C13">
        <v>175</v>
      </c>
      <c r="D13" s="1">
        <v>5.0999999999999996</v>
      </c>
      <c r="E13" s="2">
        <v>5.25</v>
      </c>
    </row>
    <row r="14" spans="1:5">
      <c r="A14" t="s">
        <v>24</v>
      </c>
      <c r="B14">
        <v>63</v>
      </c>
      <c r="C14">
        <v>225</v>
      </c>
      <c r="D14" s="1">
        <v>5.0999999999999996</v>
      </c>
      <c r="E14" s="2">
        <v>6.43</v>
      </c>
    </row>
    <row r="15" spans="1:5">
      <c r="A15" t="s">
        <v>25</v>
      </c>
      <c r="B15">
        <v>75</v>
      </c>
      <c r="C15">
        <v>150</v>
      </c>
      <c r="D15" s="1">
        <v>5.0999999999999996</v>
      </c>
      <c r="E15" s="2">
        <v>4.96</v>
      </c>
    </row>
    <row r="16" spans="1:5">
      <c r="A16" t="s">
        <v>26</v>
      </c>
      <c r="B16">
        <v>75</v>
      </c>
      <c r="C16">
        <v>175</v>
      </c>
      <c r="D16" s="1">
        <v>5.0999999999999996</v>
      </c>
      <c r="E16" s="2">
        <v>5.81</v>
      </c>
    </row>
    <row r="17" spans="1:5">
      <c r="A17" t="s">
        <v>27</v>
      </c>
      <c r="B17">
        <v>75</v>
      </c>
      <c r="C17">
        <v>225</v>
      </c>
      <c r="D17" s="1">
        <v>5.0999999999999996</v>
      </c>
      <c r="E17" s="2">
        <v>7.75</v>
      </c>
    </row>
    <row r="18" spans="1:5">
      <c r="A18" s="7" t="s">
        <v>82</v>
      </c>
      <c r="B18">
        <v>110</v>
      </c>
      <c r="C18">
        <v>220</v>
      </c>
      <c r="D18" s="1">
        <v>6</v>
      </c>
      <c r="E18" s="2">
        <v>14.82</v>
      </c>
    </row>
    <row r="19" spans="1:5">
      <c r="A19" s="7" t="s">
        <v>81</v>
      </c>
      <c r="B19">
        <v>120</v>
      </c>
      <c r="C19">
        <v>240</v>
      </c>
      <c r="D19" s="1">
        <v>6</v>
      </c>
      <c r="E19" s="2">
        <v>19.39</v>
      </c>
    </row>
    <row r="20" spans="1:5">
      <c r="A20" t="s">
        <v>28</v>
      </c>
      <c r="B20">
        <v>160</v>
      </c>
      <c r="C20">
        <v>160</v>
      </c>
      <c r="D20" s="1">
        <v>6</v>
      </c>
      <c r="E20" s="2">
        <v>17.28</v>
      </c>
    </row>
    <row r="21" spans="1:5">
      <c r="A21" t="s">
        <v>29</v>
      </c>
      <c r="B21">
        <v>200</v>
      </c>
      <c r="C21">
        <v>200</v>
      </c>
      <c r="D21" s="1">
        <v>6</v>
      </c>
      <c r="E21" s="2">
        <v>27.5</v>
      </c>
    </row>
    <row r="23" spans="1:5">
      <c r="A23" t="s">
        <v>30</v>
      </c>
      <c r="B23">
        <v>20</v>
      </c>
      <c r="D23" s="1">
        <v>4.5</v>
      </c>
    </row>
    <row r="24" spans="1:5">
      <c r="A24" t="s">
        <v>31</v>
      </c>
      <c r="B24">
        <v>27</v>
      </c>
      <c r="D24" s="1">
        <v>4.5</v>
      </c>
    </row>
    <row r="25" spans="1:5">
      <c r="A25" t="s">
        <v>32</v>
      </c>
      <c r="B25">
        <v>34</v>
      </c>
      <c r="D25" s="1">
        <v>4.5</v>
      </c>
    </row>
    <row r="26" spans="1:5">
      <c r="A26" t="s">
        <v>33</v>
      </c>
      <c r="B26">
        <v>45</v>
      </c>
      <c r="D26" s="1">
        <v>4.5</v>
      </c>
    </row>
    <row r="27" spans="1:5">
      <c r="A27" t="s">
        <v>34</v>
      </c>
      <c r="B27">
        <v>54</v>
      </c>
      <c r="D27" s="1">
        <v>4.5</v>
      </c>
    </row>
    <row r="28" spans="1:5">
      <c r="A28" t="s">
        <v>35</v>
      </c>
      <c r="B28">
        <v>65</v>
      </c>
      <c r="D28" s="1">
        <v>4.5</v>
      </c>
    </row>
    <row r="29" spans="1:5">
      <c r="A29" t="s">
        <v>38</v>
      </c>
      <c r="B29">
        <v>20</v>
      </c>
      <c r="D29" s="1">
        <v>4.5</v>
      </c>
    </row>
    <row r="30" spans="1:5">
      <c r="A30" t="s">
        <v>39</v>
      </c>
      <c r="B30">
        <v>27</v>
      </c>
      <c r="D30" s="1">
        <v>4.5</v>
      </c>
    </row>
    <row r="31" spans="1:5">
      <c r="A31" t="s">
        <v>40</v>
      </c>
      <c r="B31">
        <v>34</v>
      </c>
      <c r="D31" s="1">
        <v>4.5</v>
      </c>
    </row>
    <row r="32" spans="1:5">
      <c r="A32" t="s">
        <v>41</v>
      </c>
      <c r="B32">
        <v>45</v>
      </c>
      <c r="D32" s="1">
        <v>4.5</v>
      </c>
    </row>
    <row r="33" spans="1:4">
      <c r="A33" t="s">
        <v>42</v>
      </c>
      <c r="B33">
        <v>54</v>
      </c>
      <c r="D33" s="1">
        <v>4.5</v>
      </c>
    </row>
    <row r="34" spans="1:4">
      <c r="A34" t="s">
        <v>43</v>
      </c>
      <c r="B34">
        <v>65</v>
      </c>
      <c r="D34" s="1">
        <v>4.5</v>
      </c>
    </row>
    <row r="35" spans="1:4">
      <c r="A35" t="s">
        <v>44</v>
      </c>
      <c r="B35">
        <v>20</v>
      </c>
      <c r="D35" s="1">
        <v>4.5</v>
      </c>
    </row>
    <row r="36" spans="1:4">
      <c r="A36" t="s">
        <v>45</v>
      </c>
      <c r="B36">
        <v>27</v>
      </c>
      <c r="D36" s="1">
        <v>4.5</v>
      </c>
    </row>
    <row r="37" spans="1:4">
      <c r="A37" t="s">
        <v>46</v>
      </c>
      <c r="B37">
        <v>34</v>
      </c>
      <c r="D37" s="1">
        <v>4.5</v>
      </c>
    </row>
    <row r="38" spans="1:4">
      <c r="A38" t="s">
        <v>47</v>
      </c>
      <c r="B38">
        <v>45</v>
      </c>
      <c r="D38" s="1">
        <v>4.5</v>
      </c>
    </row>
    <row r="39" spans="1:4">
      <c r="A39" t="s">
        <v>48</v>
      </c>
      <c r="B39">
        <v>54</v>
      </c>
      <c r="D39" s="1">
        <v>4.5</v>
      </c>
    </row>
    <row r="40" spans="1:4">
      <c r="A40" t="s">
        <v>49</v>
      </c>
      <c r="B40">
        <v>65</v>
      </c>
      <c r="D40" s="1">
        <v>4.5</v>
      </c>
    </row>
    <row r="41" spans="1:4">
      <c r="A41" t="s">
        <v>50</v>
      </c>
      <c r="B41">
        <v>27</v>
      </c>
      <c r="D41" s="1">
        <v>4.5</v>
      </c>
    </row>
    <row r="42" spans="1:4">
      <c r="A42" t="s">
        <v>51</v>
      </c>
      <c r="B42">
        <v>34</v>
      </c>
      <c r="D42" s="1">
        <v>4.5</v>
      </c>
    </row>
    <row r="43" spans="1:4">
      <c r="A43" t="s">
        <v>54</v>
      </c>
      <c r="B43">
        <v>45</v>
      </c>
      <c r="D43" s="1">
        <v>4.5</v>
      </c>
    </row>
    <row r="44" spans="1:4">
      <c r="A44" t="s">
        <v>52</v>
      </c>
      <c r="B44">
        <v>54</v>
      </c>
      <c r="D44" s="1">
        <v>4.5</v>
      </c>
    </row>
    <row r="45" spans="1:4">
      <c r="A45" t="s">
        <v>53</v>
      </c>
      <c r="B45">
        <v>65</v>
      </c>
      <c r="D45" s="1">
        <v>4.5</v>
      </c>
    </row>
    <row r="46" spans="1:4">
      <c r="A46" t="s">
        <v>55</v>
      </c>
      <c r="B46">
        <v>20</v>
      </c>
      <c r="D46" s="1">
        <v>4.5</v>
      </c>
    </row>
    <row r="47" spans="1:4">
      <c r="A47" t="s">
        <v>56</v>
      </c>
      <c r="B47">
        <v>27</v>
      </c>
      <c r="D47" s="1">
        <v>4.5</v>
      </c>
    </row>
    <row r="48" spans="1:4">
      <c r="A48" t="s">
        <v>57</v>
      </c>
      <c r="B48">
        <v>35</v>
      </c>
      <c r="D48" s="1">
        <v>4.5</v>
      </c>
    </row>
    <row r="49" spans="1:4">
      <c r="A49" t="s">
        <v>58</v>
      </c>
      <c r="B49">
        <v>45</v>
      </c>
      <c r="D49" s="1">
        <v>4.5</v>
      </c>
    </row>
    <row r="50" spans="1:4">
      <c r="A50" t="s">
        <v>59</v>
      </c>
      <c r="B50">
        <v>55</v>
      </c>
      <c r="D50" s="1">
        <v>4.5</v>
      </c>
    </row>
    <row r="51" spans="1:4">
      <c r="A51" t="s">
        <v>60</v>
      </c>
      <c r="B51">
        <v>65</v>
      </c>
      <c r="D51" s="1">
        <v>4.5</v>
      </c>
    </row>
    <row r="52" spans="1:4">
      <c r="A52" t="s">
        <v>61</v>
      </c>
      <c r="B52">
        <v>27</v>
      </c>
      <c r="D52" s="1">
        <v>4.5</v>
      </c>
    </row>
    <row r="53" spans="1:4">
      <c r="A53" t="s">
        <v>62</v>
      </c>
      <c r="B53">
        <v>32</v>
      </c>
      <c r="D53" s="1">
        <v>4.5</v>
      </c>
    </row>
    <row r="54" spans="1:4">
      <c r="A54" t="s">
        <v>63</v>
      </c>
      <c r="B54">
        <v>42</v>
      </c>
      <c r="D54" s="1">
        <v>4.5</v>
      </c>
    </row>
    <row r="55" spans="1:4">
      <c r="A55" t="s">
        <v>64</v>
      </c>
      <c r="B55">
        <v>27</v>
      </c>
      <c r="D55" s="1">
        <v>4.5</v>
      </c>
    </row>
    <row r="56" spans="1:4">
      <c r="A56" t="s">
        <v>65</v>
      </c>
      <c r="B56">
        <v>34</v>
      </c>
      <c r="D56" s="1">
        <v>4.5</v>
      </c>
    </row>
    <row r="57" spans="1:4">
      <c r="A57" t="s">
        <v>66</v>
      </c>
      <c r="B57">
        <v>45</v>
      </c>
      <c r="D57" s="1">
        <v>4.5</v>
      </c>
    </row>
    <row r="58" spans="1:4">
      <c r="A58" t="s">
        <v>67</v>
      </c>
      <c r="B58">
        <v>54</v>
      </c>
      <c r="D58" s="1">
        <v>4.5</v>
      </c>
    </row>
    <row r="59" spans="1:4">
      <c r="A59" t="s">
        <v>68</v>
      </c>
      <c r="B59">
        <v>65</v>
      </c>
      <c r="D59" s="1">
        <v>4.5</v>
      </c>
    </row>
  </sheetData>
  <phoneticPr fontId="1" type="noConversion"/>
  <pageMargins left="0.78740157499999996" right="0.78740157499999996" top="0.984251969" bottom="0.984251969" header="0.4921259845" footer="0.4921259845"/>
  <pageSetup paperSize="9" orientation="portrait" verticalDpi="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2.75"/>
  <sheetData/>
  <phoneticPr fontId="1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Bibliothèque</vt:lpstr>
      <vt:lpstr>Feuil3</vt:lpstr>
    </vt:vector>
  </TitlesOfParts>
  <Company>pc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cheftvx</dc:creator>
  <cp:lastModifiedBy>AMaffei</cp:lastModifiedBy>
  <dcterms:created xsi:type="dcterms:W3CDTF">2014-03-04T08:14:59Z</dcterms:created>
  <dcterms:modified xsi:type="dcterms:W3CDTF">2014-03-05T10:54:06Z</dcterms:modified>
</cp:coreProperties>
</file>