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0" windowWidth="11595" windowHeight="9210"/>
  </bookViews>
  <sheets>
    <sheet name="Facture" sheetId="1" r:id="rId1"/>
    <sheet name="Feuil2" sheetId="2" r:id="rId2"/>
    <sheet name="Feuil3" sheetId="3" r:id="rId3"/>
  </sheets>
  <definedNames>
    <definedName name="PC">Facture!$N$16</definedName>
    <definedName name="_xlnm.Print_Area" localSheetId="0">Facture!$C$2:$K$49</definedName>
    <definedName name="TAMPON">"Acceptant les réglements des sommes dues par chèque libellés à mon nom, en qualité de membre d'un centre de gestion agréé par l'administration fiscale."</definedName>
    <definedName name="TOTAL_PC">Facture!$L$36</definedName>
    <definedName name="TVA">0.055</definedName>
  </definedNames>
  <calcPr calcId="125725"/>
</workbook>
</file>

<file path=xl/calcChain.xml><?xml version="1.0" encoding="utf-8"?>
<calcChain xmlns="http://schemas.openxmlformats.org/spreadsheetml/2006/main">
  <c r="E40" i="1"/>
  <c r="I40"/>
  <c r="H40"/>
  <c r="C44"/>
  <c r="L19"/>
  <c r="L20"/>
  <c r="L21"/>
  <c r="L22"/>
  <c r="L23"/>
  <c r="L24"/>
  <c r="L25"/>
  <c r="L26"/>
  <c r="L27"/>
  <c r="L28"/>
  <c r="L29"/>
  <c r="L30"/>
  <c r="L31"/>
  <c r="L32"/>
  <c r="L33"/>
  <c r="L34"/>
  <c r="J19"/>
  <c r="K19" s="1"/>
  <c r="J20"/>
  <c r="K20" s="1"/>
  <c r="J21"/>
  <c r="K21" s="1"/>
  <c r="J22"/>
  <c r="K22" s="1"/>
  <c r="J23"/>
  <c r="K23" s="1"/>
  <c r="J24"/>
  <c r="K24" s="1"/>
  <c r="J25"/>
  <c r="K25"/>
  <c r="J26"/>
  <c r="K26" s="1"/>
  <c r="J27"/>
  <c r="K27"/>
  <c r="J28"/>
  <c r="K28" s="1"/>
  <c r="J29"/>
  <c r="K29"/>
  <c r="J30"/>
  <c r="K30" s="1"/>
  <c r="J31"/>
  <c r="K31"/>
  <c r="J32"/>
  <c r="K32" s="1"/>
  <c r="J33"/>
  <c r="K33"/>
  <c r="J35"/>
  <c r="K35" s="1"/>
  <c r="C21"/>
  <c r="C22"/>
  <c r="C23"/>
  <c r="C24"/>
  <c r="C25"/>
  <c r="C26"/>
  <c r="C27"/>
  <c r="C28"/>
  <c r="C29"/>
  <c r="C30"/>
  <c r="C31"/>
  <c r="C32"/>
  <c r="C33"/>
  <c r="C20"/>
  <c r="J34"/>
  <c r="C19"/>
  <c r="L36" l="1"/>
  <c r="C34" s="1"/>
  <c r="K36"/>
  <c r="G40" s="1"/>
  <c r="E41" l="1"/>
</calcChain>
</file>

<file path=xl/comments1.xml><?xml version="1.0" encoding="utf-8"?>
<comments xmlns="http://schemas.openxmlformats.org/spreadsheetml/2006/main">
  <authors>
    <author>Rousset</author>
  </authors>
  <commentList>
    <comment ref="A19" authorId="0">
      <text>
        <r>
          <rPr>
            <b/>
            <sz val="8"/>
            <color indexed="81"/>
            <rFont val="Tahoma"/>
            <family val="2"/>
          </rPr>
          <t>Veuillez indiquer le tarif applicable à la ligne.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19" authorId="0">
      <text>
        <r>
          <rPr>
            <b/>
            <sz val="8"/>
            <color indexed="81"/>
            <rFont val="Tahoma"/>
            <family val="2"/>
          </rPr>
          <t>Cocher cette case si tarif de prise en charge.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<sst xmlns="http://schemas.openxmlformats.org/spreadsheetml/2006/main" count="35" uniqueCount="34">
  <si>
    <t>POUR TOUS VOS TRANSPORTS ASSIS</t>
  </si>
  <si>
    <t>CONSULTATIONS - HOSPITALISATIONS - TAXI TOUTES DISTANCES</t>
  </si>
  <si>
    <t>TIERS PAYANT</t>
  </si>
  <si>
    <t>Désignation</t>
  </si>
  <si>
    <t>Départ</t>
  </si>
  <si>
    <t>Arrivée</t>
  </si>
  <si>
    <t>P.U.</t>
  </si>
  <si>
    <t>Total TTC</t>
  </si>
  <si>
    <t>Tarif A</t>
  </si>
  <si>
    <t>Tarif B</t>
  </si>
  <si>
    <t>Tarif C</t>
  </si>
  <si>
    <t>Tarif D</t>
  </si>
  <si>
    <t>Aller/Retour Nuit</t>
  </si>
  <si>
    <t>Aller/Retour Jour</t>
  </si>
  <si>
    <t>Aller simple Jour</t>
  </si>
  <si>
    <t>Aller simple Nuit</t>
  </si>
  <si>
    <t>Date</t>
  </si>
  <si>
    <t>Mt PC</t>
  </si>
  <si>
    <t>Tarif</t>
  </si>
  <si>
    <t>Prise en charge</t>
  </si>
  <si>
    <t>Temps d'attente</t>
  </si>
  <si>
    <t>Wait</t>
  </si>
  <si>
    <t>Heures</t>
  </si>
  <si>
    <t>TOTAL NET A PAYER</t>
  </si>
  <si>
    <t>Madame</t>
  </si>
  <si>
    <t>Monsieur</t>
  </si>
  <si>
    <t>Mademoiselle</t>
  </si>
  <si>
    <t>FACTURE</t>
  </si>
  <si>
    <t>Distance</t>
  </si>
  <si>
    <t>Acceptant  le règlement des sommes dues</t>
  </si>
  <si>
    <t>de membre d'un centre de gestion agréé par</t>
  </si>
  <si>
    <t>l'administration fiscale.</t>
  </si>
  <si>
    <t>par chèque libellé à mon nom en qualité</t>
  </si>
  <si>
    <t>TVA</t>
  </si>
</sst>
</file>

<file path=xl/styles.xml><?xml version="1.0" encoding="utf-8"?>
<styleSheet xmlns="http://schemas.openxmlformats.org/spreadsheetml/2006/main">
  <numFmts count="3">
    <numFmt numFmtId="164" formatCode="[$-40C]d\ mmmm\ yyyy;@"/>
    <numFmt numFmtId="165" formatCode="#,##0.00\ &quot;€&quot;"/>
    <numFmt numFmtId="166" formatCode="#,##0&quot; kms&quot;"/>
  </numFmts>
  <fonts count="26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sz val="12"/>
      <name val="Arial"/>
      <family val="2"/>
    </font>
    <font>
      <b/>
      <sz val="10"/>
      <color indexed="10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9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22"/>
      <color indexed="12"/>
      <name val="Arial"/>
      <family val="2"/>
    </font>
    <font>
      <b/>
      <sz val="20"/>
      <color indexed="12"/>
      <name val="Arial"/>
      <family val="2"/>
    </font>
    <font>
      <sz val="14"/>
      <name val="Phones"/>
    </font>
    <font>
      <sz val="14"/>
      <name val="cellpic"/>
    </font>
    <font>
      <b/>
      <sz val="14"/>
      <name val="Arial"/>
      <family val="2"/>
    </font>
    <font>
      <b/>
      <sz val="28"/>
      <name val="Arial"/>
      <family val="2"/>
    </font>
    <font>
      <sz val="14"/>
      <color indexed="10"/>
      <name val="Arial"/>
      <family val="2"/>
    </font>
    <font>
      <b/>
      <sz val="20"/>
      <name val="Arial"/>
      <family val="2"/>
    </font>
    <font>
      <sz val="16"/>
      <name val="Arial"/>
      <family val="2"/>
    </font>
    <font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2"/>
      <name val="Arial"/>
      <family val="2"/>
    </font>
    <font>
      <sz val="10"/>
      <color indexed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92D05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right"/>
    </xf>
    <xf numFmtId="0" fontId="5" fillId="0" borderId="0" xfId="0" applyFont="1" applyAlignment="1">
      <alignment horizontal="centerContinuous" vertical="center"/>
    </xf>
    <xf numFmtId="0" fontId="0" fillId="0" borderId="0" xfId="0" applyBorder="1"/>
    <xf numFmtId="165" fontId="7" fillId="0" borderId="0" xfId="0" applyNumberFormat="1" applyFont="1"/>
    <xf numFmtId="0" fontId="7" fillId="0" borderId="0" xfId="0" applyFont="1"/>
    <xf numFmtId="0" fontId="8" fillId="0" borderId="1" xfId="0" applyFont="1" applyBorder="1" applyAlignment="1">
      <alignment horizontal="center" vertical="center" wrapText="1"/>
    </xf>
    <xf numFmtId="0" fontId="0" fillId="0" borderId="0" xfId="0" applyAlignment="1" applyProtection="1">
      <alignment vertical="center"/>
      <protection hidden="1"/>
    </xf>
    <xf numFmtId="0" fontId="6" fillId="0" borderId="2" xfId="0" applyFont="1" applyBorder="1" applyAlignment="1" applyProtection="1">
      <alignment vertical="center"/>
      <protection hidden="1"/>
    </xf>
    <xf numFmtId="0" fontId="6" fillId="0" borderId="3" xfId="0" applyFont="1" applyBorder="1" applyAlignment="1" applyProtection="1">
      <alignment vertical="center"/>
      <protection hidden="1"/>
    </xf>
    <xf numFmtId="0" fontId="0" fillId="0" borderId="0" xfId="0" applyBorder="1" applyAlignment="1" applyProtection="1">
      <alignment vertical="center"/>
      <protection hidden="1"/>
    </xf>
    <xf numFmtId="165" fontId="7" fillId="0" borderId="0" xfId="0" applyNumberFormat="1" applyFont="1" applyBorder="1" applyAlignment="1" applyProtection="1">
      <alignment vertical="center"/>
      <protection hidden="1"/>
    </xf>
    <xf numFmtId="0" fontId="0" fillId="0" borderId="4" xfId="0" applyBorder="1" applyAlignment="1">
      <alignment vertical="center"/>
    </xf>
    <xf numFmtId="14" fontId="0" fillId="0" borderId="4" xfId="0" applyNumberFormat="1" applyBorder="1" applyAlignment="1">
      <alignment vertical="center"/>
    </xf>
    <xf numFmtId="166" fontId="0" fillId="0" borderId="4" xfId="0" applyNumberFormat="1" applyBorder="1" applyAlignment="1">
      <alignment vertical="center"/>
    </xf>
    <xf numFmtId="4" fontId="0" fillId="0" borderId="4" xfId="0" applyNumberFormat="1" applyBorder="1" applyAlignment="1">
      <alignment vertical="center"/>
    </xf>
    <xf numFmtId="165" fontId="0" fillId="0" borderId="4" xfId="0" applyNumberFormat="1" applyBorder="1" applyAlignment="1">
      <alignment vertical="center"/>
    </xf>
    <xf numFmtId="0" fontId="0" fillId="0" borderId="5" xfId="0" applyBorder="1" applyAlignment="1">
      <alignment vertical="center"/>
    </xf>
    <xf numFmtId="14" fontId="0" fillId="0" borderId="5" xfId="0" applyNumberFormat="1" applyBorder="1" applyAlignment="1">
      <alignment vertical="center"/>
    </xf>
    <xf numFmtId="166" fontId="0" fillId="0" borderId="5" xfId="0" applyNumberFormat="1" applyBorder="1" applyAlignment="1">
      <alignment vertical="center"/>
    </xf>
    <xf numFmtId="4" fontId="0" fillId="0" borderId="5" xfId="0" applyNumberFormat="1" applyBorder="1" applyAlignment="1">
      <alignment vertical="center"/>
    </xf>
    <xf numFmtId="165" fontId="0" fillId="0" borderId="5" xfId="0" applyNumberFormat="1" applyBorder="1" applyAlignment="1">
      <alignment vertical="center"/>
    </xf>
    <xf numFmtId="0" fontId="0" fillId="0" borderId="6" xfId="0" applyBorder="1" applyAlignment="1">
      <alignment vertical="center"/>
    </xf>
    <xf numFmtId="166" fontId="10" fillId="0" borderId="7" xfId="0" applyNumberFormat="1" applyFont="1" applyBorder="1" applyAlignment="1" applyProtection="1">
      <alignment vertical="center"/>
      <protection hidden="1"/>
    </xf>
    <xf numFmtId="0" fontId="11" fillId="0" borderId="8" xfId="0" applyFont="1" applyBorder="1" applyAlignment="1" applyProtection="1">
      <alignment horizontal="right" vertical="center"/>
      <protection hidden="1"/>
    </xf>
    <xf numFmtId="165" fontId="11" fillId="0" borderId="9" xfId="0" applyNumberFormat="1" applyFont="1" applyBorder="1" applyAlignment="1" applyProtection="1">
      <alignment vertical="center"/>
      <protection hidden="1"/>
    </xf>
    <xf numFmtId="0" fontId="0" fillId="0" borderId="10" xfId="0" applyBorder="1" applyAlignment="1" applyProtection="1">
      <alignment vertical="center"/>
      <protection hidden="1"/>
    </xf>
    <xf numFmtId="166" fontId="10" fillId="0" borderId="11" xfId="0" applyNumberFormat="1" applyFont="1" applyBorder="1" applyAlignment="1" applyProtection="1">
      <alignment vertical="center"/>
      <protection hidden="1"/>
    </xf>
    <xf numFmtId="0" fontId="10" fillId="0" borderId="0" xfId="0" applyFont="1" applyAlignment="1">
      <alignment horizontal="right"/>
    </xf>
    <xf numFmtId="164" fontId="4" fillId="0" borderId="0" xfId="0" applyNumberFormat="1" applyFont="1" applyAlignment="1">
      <alignment horizontal="left"/>
    </xf>
    <xf numFmtId="0" fontId="4" fillId="0" borderId="0" xfId="0" applyFont="1"/>
    <xf numFmtId="0" fontId="12" fillId="0" borderId="0" xfId="0" applyFont="1" applyAlignment="1">
      <alignment horizontal="centerContinuous" vertical="center"/>
    </xf>
    <xf numFmtId="0" fontId="10" fillId="0" borderId="0" xfId="0" applyFont="1"/>
    <xf numFmtId="0" fontId="17" fillId="0" borderId="0" xfId="0" applyFont="1" applyAlignment="1">
      <alignment vertical="center"/>
    </xf>
    <xf numFmtId="0" fontId="10" fillId="0" borderId="0" xfId="0" applyFont="1" applyAlignment="1">
      <alignment horizontal="left"/>
    </xf>
    <xf numFmtId="0" fontId="0" fillId="0" borderId="12" xfId="0" applyBorder="1" applyAlignment="1">
      <alignment vertical="center"/>
    </xf>
    <xf numFmtId="0" fontId="10" fillId="0" borderId="0" xfId="0" applyFont="1" applyAlignment="1">
      <alignment horizontal="centerContinuous" vertical="center"/>
    </xf>
    <xf numFmtId="0" fontId="4" fillId="0" borderId="0" xfId="0" applyFont="1" applyAlignment="1">
      <alignment horizontal="centerContinuous" vertical="center"/>
    </xf>
    <xf numFmtId="0" fontId="14" fillId="0" borderId="0" xfId="0" applyFon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15" fillId="0" borderId="0" xfId="0" applyFont="1" applyAlignment="1">
      <alignment horizontal="centerContinuous" vertical="center"/>
    </xf>
    <xf numFmtId="0" fontId="16" fillId="0" borderId="0" xfId="0" applyFont="1" applyAlignment="1">
      <alignment horizontal="centerContinuous" vertical="center"/>
    </xf>
    <xf numFmtId="0" fontId="2" fillId="2" borderId="13" xfId="0" applyFont="1" applyFill="1" applyBorder="1" applyAlignment="1">
      <alignment horizontal="centerContinuous" vertical="center"/>
    </xf>
    <xf numFmtId="0" fontId="3" fillId="0" borderId="0" xfId="0" applyFont="1" applyBorder="1"/>
    <xf numFmtId="0" fontId="20" fillId="0" borderId="0" xfId="0" applyFont="1" applyBorder="1"/>
    <xf numFmtId="0" fontId="8" fillId="0" borderId="14" xfId="0" applyFont="1" applyBorder="1" applyAlignment="1">
      <alignment horizontal="center" vertical="center" wrapText="1"/>
    </xf>
    <xf numFmtId="0" fontId="9" fillId="0" borderId="15" xfId="0" applyFont="1" applyBorder="1" applyAlignment="1" applyProtection="1">
      <alignment vertical="center"/>
      <protection hidden="1"/>
    </xf>
    <xf numFmtId="0" fontId="9" fillId="0" borderId="16" xfId="0" applyFont="1" applyBorder="1" applyAlignment="1" applyProtection="1">
      <alignment vertical="center"/>
      <protection hidden="1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2" fillId="2" borderId="19" xfId="0" applyFont="1" applyFill="1" applyBorder="1" applyAlignment="1">
      <alignment horizontal="centerContinuous" vertical="center"/>
    </xf>
    <xf numFmtId="0" fontId="21" fillId="2" borderId="13" xfId="0" applyFont="1" applyFill="1" applyBorder="1" applyAlignment="1">
      <alignment horizontal="centerContinuous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 wrapText="1"/>
    </xf>
    <xf numFmtId="14" fontId="4" fillId="0" borderId="5" xfId="0" applyNumberFormat="1" applyFont="1" applyBorder="1" applyAlignment="1">
      <alignment vertical="center"/>
    </xf>
    <xf numFmtId="0" fontId="24" fillId="0" borderId="6" xfId="0" applyFont="1" applyBorder="1" applyAlignment="1">
      <alignment vertical="center"/>
    </xf>
    <xf numFmtId="0" fontId="7" fillId="0" borderId="0" xfId="0" applyFont="1" applyAlignment="1">
      <alignment vertical="center"/>
    </xf>
    <xf numFmtId="0" fontId="1" fillId="0" borderId="0" xfId="0" applyFont="1"/>
    <xf numFmtId="49" fontId="19" fillId="0" borderId="0" xfId="0" applyNumberFormat="1" applyFont="1" applyBorder="1"/>
    <xf numFmtId="49" fontId="3" fillId="0" borderId="0" xfId="0" applyNumberFormat="1" applyFont="1"/>
    <xf numFmtId="0" fontId="25" fillId="0" borderId="20" xfId="0" applyFont="1" applyBorder="1" applyAlignment="1">
      <alignment vertical="center"/>
    </xf>
    <xf numFmtId="0" fontId="25" fillId="0" borderId="21" xfId="0" applyFont="1" applyBorder="1" applyAlignment="1">
      <alignment vertical="center"/>
    </xf>
    <xf numFmtId="14" fontId="25" fillId="0" borderId="22" xfId="0" applyNumberFormat="1" applyFont="1" applyBorder="1" applyAlignment="1">
      <alignment vertical="center"/>
    </xf>
    <xf numFmtId="0" fontId="25" fillId="0" borderId="22" xfId="0" applyFont="1" applyBorder="1" applyAlignment="1">
      <alignment vertical="center"/>
    </xf>
    <xf numFmtId="166" fontId="25" fillId="0" borderId="22" xfId="0" applyNumberFormat="1" applyFont="1" applyBorder="1" applyAlignment="1">
      <alignment vertical="center"/>
    </xf>
    <xf numFmtId="4" fontId="25" fillId="0" borderId="22" xfId="0" applyNumberFormat="1" applyFont="1" applyBorder="1" applyAlignment="1">
      <alignment vertical="center"/>
    </xf>
    <xf numFmtId="165" fontId="25" fillId="0" borderId="22" xfId="0" applyNumberFormat="1" applyFont="1" applyBorder="1" applyAlignment="1">
      <alignment vertical="center"/>
    </xf>
    <xf numFmtId="49" fontId="0" fillId="0" borderId="0" xfId="0" quotePrefix="1" applyNumberFormat="1" applyBorder="1" applyAlignment="1" applyProtection="1">
      <alignment vertical="center"/>
      <protection hidden="1"/>
    </xf>
    <xf numFmtId="0" fontId="21" fillId="0" borderId="0" xfId="0" applyFont="1"/>
    <xf numFmtId="0" fontId="0" fillId="3" borderId="0" xfId="0" applyFill="1"/>
    <xf numFmtId="0" fontId="7" fillId="0" borderId="0" xfId="0" applyFont="1" applyFill="1"/>
    <xf numFmtId="10" fontId="0" fillId="3" borderId="0" xfId="0" applyNumberFormat="1" applyFill="1"/>
    <xf numFmtId="0" fontId="18" fillId="0" borderId="0" xfId="0" applyFont="1" applyAlignment="1" applyProtection="1">
      <alignment horizontal="left"/>
      <protection hidden="1"/>
    </xf>
    <xf numFmtId="0" fontId="1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1276350</xdr:colOff>
      <xdr:row>0</xdr:row>
      <xdr:rowOff>685800</xdr:rowOff>
    </xdr:from>
    <xdr:to>
      <xdr:col>10</xdr:col>
      <xdr:colOff>1009650</xdr:colOff>
      <xdr:row>8</xdr:row>
      <xdr:rowOff>257175</xdr:rowOff>
    </xdr:to>
    <xdr:pic>
      <xdr:nvPicPr>
        <xdr:cNvPr id="1078" name="Picture 54" descr="Peugeot%2060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DFDFD"/>
            </a:clrFrom>
            <a:clrTo>
              <a:srgbClr val="FDFDFD">
                <a:alpha val="0"/>
              </a:srgbClr>
            </a:clrTo>
          </a:clrChange>
          <a:lum bright="6000"/>
        </a:blip>
        <a:srcRect/>
        <a:stretch>
          <a:fillRect/>
        </a:stretch>
      </xdr:blipFill>
      <xdr:spPr bwMode="auto">
        <a:xfrm>
          <a:off x="6686550" y="685800"/>
          <a:ext cx="3486150" cy="27146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923925</xdr:colOff>
      <xdr:row>4</xdr:row>
      <xdr:rowOff>0</xdr:rowOff>
    </xdr:from>
    <xdr:to>
      <xdr:col>4</xdr:col>
      <xdr:colOff>342900</xdr:colOff>
      <xdr:row>5</xdr:row>
      <xdr:rowOff>9525</xdr:rowOff>
    </xdr:to>
    <xdr:sp macro="" textlink="">
      <xdr:nvSpPr>
        <xdr:cNvPr id="1072" name="Text Box 48"/>
        <xdr:cNvSpPr txBox="1">
          <a:spLocks noChangeArrowheads="1"/>
        </xdr:cNvSpPr>
      </xdr:nvSpPr>
      <xdr:spPr bwMode="auto">
        <a:xfrm>
          <a:off x="2409825" y="2200275"/>
          <a:ext cx="40005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it-IT" sz="1400" b="0" i="0" u="none" strike="noStrike" baseline="0">
              <a:solidFill>
                <a:srgbClr val="000000"/>
              </a:solidFill>
              <a:latin typeface="Phones"/>
            </a:rPr>
            <a:t>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49"/>
  <sheetViews>
    <sheetView showGridLines="0" showZeros="0" tabSelected="1" zoomScale="75" zoomScaleNormal="75" workbookViewId="0">
      <selection activeCell="M1" sqref="M1:P65536"/>
    </sheetView>
  </sheetViews>
  <sheetFormatPr defaultColWidth="11.42578125" defaultRowHeight="12.75"/>
  <cols>
    <col min="1" max="1" width="8.85546875" customWidth="1"/>
    <col min="2" max="2" width="8.7109375" bestFit="1" customWidth="1"/>
    <col min="3" max="3" width="4.7109375" customWidth="1"/>
    <col min="4" max="4" width="14.7109375" customWidth="1"/>
    <col min="5" max="5" width="12.42578125" bestFit="1" customWidth="1"/>
    <col min="6" max="7" width="31.7109375" customWidth="1"/>
    <col min="8" max="8" width="9.5703125" customWidth="1"/>
    <col min="9" max="9" width="7" bestFit="1" customWidth="1"/>
    <col min="10" max="10" width="8" customWidth="1"/>
    <col min="11" max="11" width="15.42578125" bestFit="1" customWidth="1"/>
    <col min="12" max="12" width="11.7109375" customWidth="1"/>
    <col min="13" max="13" width="7.28515625" customWidth="1"/>
    <col min="14" max="14" width="11.85546875" customWidth="1"/>
    <col min="15" max="15" width="11.42578125" customWidth="1"/>
  </cols>
  <sheetData>
    <row r="1" spans="1:15" ht="69.75" customHeight="1"/>
    <row r="2" spans="1:15" s="1" customFormat="1" ht="62.25" customHeight="1">
      <c r="C2" s="35"/>
    </row>
    <row r="3" spans="1:15" s="2" customFormat="1" ht="23.25" customHeight="1">
      <c r="C3" s="38"/>
      <c r="D3" s="38"/>
      <c r="E3" s="39"/>
      <c r="F3" s="39"/>
      <c r="L3" s="2">
        <v>1</v>
      </c>
      <c r="M3" s="2" t="s">
        <v>24</v>
      </c>
    </row>
    <row r="4" spans="1:15" s="2" customFormat="1" ht="18">
      <c r="C4" s="38"/>
      <c r="D4" s="38"/>
      <c r="E4" s="39"/>
      <c r="F4" s="39"/>
      <c r="L4" s="2">
        <v>2</v>
      </c>
      <c r="M4" s="2" t="s">
        <v>25</v>
      </c>
    </row>
    <row r="5" spans="1:15" s="1" customFormat="1" ht="18">
      <c r="A5" s="2"/>
      <c r="B5" s="2"/>
      <c r="C5" s="40"/>
      <c r="D5" s="38"/>
      <c r="E5" s="39"/>
      <c r="F5" s="41"/>
      <c r="L5" s="1">
        <v>3</v>
      </c>
      <c r="M5" s="2" t="s">
        <v>26</v>
      </c>
    </row>
    <row r="6" spans="1:15" s="1" customFormat="1" ht="18">
      <c r="A6" s="2"/>
      <c r="B6" s="2"/>
      <c r="C6" s="42"/>
      <c r="D6" s="38"/>
      <c r="E6" s="39"/>
      <c r="F6" s="41"/>
    </row>
    <row r="7" spans="1:15" s="1" customFormat="1" ht="22.5" customHeight="1">
      <c r="C7" s="43"/>
      <c r="D7" s="39"/>
      <c r="E7" s="41"/>
      <c r="F7" s="41"/>
    </row>
    <row r="8" spans="1:15" s="1" customFormat="1" ht="15.75" customHeight="1">
      <c r="C8" s="43"/>
      <c r="D8" s="39"/>
      <c r="E8" s="41"/>
      <c r="F8" s="41"/>
    </row>
    <row r="9" spans="1:15" ht="81" customHeight="1">
      <c r="G9" s="5"/>
      <c r="H9" s="5"/>
      <c r="I9" s="5"/>
      <c r="J9" s="5"/>
      <c r="K9" s="5"/>
    </row>
    <row r="10" spans="1:15" ht="27" customHeight="1">
      <c r="F10" s="32"/>
      <c r="G10" s="60"/>
      <c r="H10" s="5"/>
      <c r="I10" s="5"/>
      <c r="J10" s="5"/>
      <c r="K10" s="5"/>
    </row>
    <row r="11" spans="1:15" ht="27" customHeight="1">
      <c r="G11" s="60"/>
      <c r="H11" s="5"/>
      <c r="I11" s="5"/>
      <c r="J11" s="5"/>
      <c r="K11" s="5"/>
      <c r="M11" t="s">
        <v>8</v>
      </c>
      <c r="N11" s="71">
        <v>0.75</v>
      </c>
      <c r="O11" t="s">
        <v>13</v>
      </c>
    </row>
    <row r="12" spans="1:15" ht="27.75" customHeight="1">
      <c r="G12" s="60"/>
      <c r="H12" s="5"/>
      <c r="I12" s="5"/>
      <c r="J12" s="5"/>
      <c r="K12" s="5"/>
      <c r="M12" t="s">
        <v>9</v>
      </c>
      <c r="N12" s="71">
        <v>1.1200000000000001</v>
      </c>
      <c r="O12" t="s">
        <v>12</v>
      </c>
    </row>
    <row r="13" spans="1:15" ht="33" customHeight="1">
      <c r="G13" s="61"/>
      <c r="M13" t="s">
        <v>10</v>
      </c>
      <c r="N13" s="71">
        <v>1.5</v>
      </c>
      <c r="O13" t="s">
        <v>14</v>
      </c>
    </row>
    <row r="14" spans="1:15" ht="38.25" customHeight="1">
      <c r="G14" s="36"/>
      <c r="K14" s="31"/>
      <c r="M14" t="s">
        <v>11</v>
      </c>
      <c r="N14" s="71">
        <v>2.2400000000000002</v>
      </c>
      <c r="O14" t="s">
        <v>15</v>
      </c>
    </row>
    <row r="15" spans="1:15" ht="32.25" customHeight="1">
      <c r="M15" t="s">
        <v>21</v>
      </c>
      <c r="N15" s="71">
        <v>19</v>
      </c>
      <c r="O15" t="s">
        <v>20</v>
      </c>
    </row>
    <row r="16" spans="1:15" ht="20.25">
      <c r="C16" s="45" t="s">
        <v>27</v>
      </c>
      <c r="D16" s="46"/>
      <c r="E16" s="45">
        <v>777</v>
      </c>
      <c r="M16" t="s">
        <v>17</v>
      </c>
      <c r="N16">
        <v>1.8</v>
      </c>
    </row>
    <row r="17" spans="1:14" ht="27" customHeight="1">
      <c r="M17" s="70" t="s">
        <v>33</v>
      </c>
      <c r="N17" s="73">
        <v>5.5E-2</v>
      </c>
    </row>
    <row r="18" spans="1:14" ht="25.5">
      <c r="A18" s="8" t="s">
        <v>18</v>
      </c>
      <c r="B18" s="47" t="s">
        <v>19</v>
      </c>
      <c r="C18" s="52" t="s">
        <v>3</v>
      </c>
      <c r="D18" s="53"/>
      <c r="E18" s="44" t="s">
        <v>16</v>
      </c>
      <c r="F18" s="54" t="s">
        <v>4</v>
      </c>
      <c r="G18" s="54" t="s">
        <v>5</v>
      </c>
      <c r="H18" s="55" t="s">
        <v>28</v>
      </c>
      <c r="I18" s="55" t="s">
        <v>22</v>
      </c>
      <c r="J18" s="55" t="s">
        <v>6</v>
      </c>
      <c r="K18" s="55" t="s">
        <v>7</v>
      </c>
      <c r="L18" s="7"/>
    </row>
    <row r="19" spans="1:14" s="1" customFormat="1" ht="20.25" customHeight="1">
      <c r="A19" s="10"/>
      <c r="B19" s="48" t="b">
        <v>1</v>
      </c>
      <c r="C19" s="50">
        <f>IF(A19&lt;&gt;"",LOOKUP(A19,$M$11:$M$15,$O$11:$O$15),)</f>
        <v>0</v>
      </c>
      <c r="D19" s="37"/>
      <c r="E19" s="15"/>
      <c r="F19" s="14"/>
      <c r="G19" s="14"/>
      <c r="H19" s="16"/>
      <c r="I19" s="17"/>
      <c r="J19" s="18">
        <f>IF(A19&lt;&gt;"",LOOKUP(A19,$M$11:$M$15,$N$11:$N$15),)</f>
        <v>0</v>
      </c>
      <c r="K19" s="18">
        <f>IF(A19="Wait",I19*J19,H19*J19)</f>
        <v>0</v>
      </c>
      <c r="L19" s="58">
        <f t="shared" ref="L19:L34" si="0">IF(AND(B19=TRUE,A19&lt;&gt;"Wait"),PC,0)</f>
        <v>1.8</v>
      </c>
    </row>
    <row r="20" spans="1:14" s="1" customFormat="1" ht="20.25" customHeight="1">
      <c r="A20" s="10"/>
      <c r="B20" s="48" t="b">
        <v>0</v>
      </c>
      <c r="C20" s="51">
        <f>IF(A20&lt;&gt;"",LOOKUP(A20,$M$11:$M$15,$O$11:$O$15),)</f>
        <v>0</v>
      </c>
      <c r="D20" s="24"/>
      <c r="E20" s="20"/>
      <c r="F20" s="19"/>
      <c r="G20" s="19"/>
      <c r="H20" s="21"/>
      <c r="I20" s="22"/>
      <c r="J20" s="23">
        <f t="shared" ref="J20:J34" si="1">IF(A20&lt;&gt;"",LOOKUP(A20,$M$11:$M$15,$N$11:$N$15),)</f>
        <v>0</v>
      </c>
      <c r="K20" s="23">
        <f t="shared" ref="K20:K33" si="2">IF(A20="Wait",I20*J20,H20*J20)</f>
        <v>0</v>
      </c>
      <c r="L20" s="58">
        <f t="shared" si="0"/>
        <v>0</v>
      </c>
    </row>
    <row r="21" spans="1:14" s="1" customFormat="1" ht="20.25" customHeight="1">
      <c r="A21" s="10"/>
      <c r="B21" s="48" t="b">
        <v>0</v>
      </c>
      <c r="C21" s="51">
        <f t="shared" ref="C21:C33" si="3">IF(A21&lt;&gt;"",LOOKUP(A21,$M$11:$M$15,$O$11:$O$15),)</f>
        <v>0</v>
      </c>
      <c r="D21" s="24"/>
      <c r="E21" s="20"/>
      <c r="F21" s="19"/>
      <c r="G21" s="19"/>
      <c r="H21" s="21"/>
      <c r="I21" s="22"/>
      <c r="J21" s="23">
        <f t="shared" si="1"/>
        <v>0</v>
      </c>
      <c r="K21" s="23">
        <f t="shared" si="2"/>
        <v>0</v>
      </c>
      <c r="L21" s="58">
        <f t="shared" si="0"/>
        <v>0</v>
      </c>
    </row>
    <row r="22" spans="1:14" s="1" customFormat="1" ht="20.25" customHeight="1">
      <c r="A22" s="10"/>
      <c r="B22" s="48" t="b">
        <v>0</v>
      </c>
      <c r="C22" s="51">
        <f t="shared" si="3"/>
        <v>0</v>
      </c>
      <c r="D22" s="24"/>
      <c r="E22" s="20"/>
      <c r="F22" s="19"/>
      <c r="G22" s="19"/>
      <c r="H22" s="21"/>
      <c r="I22" s="22"/>
      <c r="J22" s="23">
        <f t="shared" si="1"/>
        <v>0</v>
      </c>
      <c r="K22" s="23">
        <f t="shared" si="2"/>
        <v>0</v>
      </c>
      <c r="L22" s="58">
        <f t="shared" si="0"/>
        <v>0</v>
      </c>
    </row>
    <row r="23" spans="1:14" s="1" customFormat="1" ht="20.25" customHeight="1">
      <c r="A23" s="10"/>
      <c r="B23" s="48" t="b">
        <v>0</v>
      </c>
      <c r="C23" s="51">
        <f t="shared" si="3"/>
        <v>0</v>
      </c>
      <c r="D23" s="24"/>
      <c r="E23" s="20"/>
      <c r="F23" s="19"/>
      <c r="G23" s="19"/>
      <c r="H23" s="21"/>
      <c r="I23" s="22"/>
      <c r="J23" s="23">
        <f t="shared" si="1"/>
        <v>0</v>
      </c>
      <c r="K23" s="23">
        <f t="shared" si="2"/>
        <v>0</v>
      </c>
      <c r="L23" s="58">
        <f t="shared" si="0"/>
        <v>0</v>
      </c>
    </row>
    <row r="24" spans="1:14" s="1" customFormat="1" ht="20.25" customHeight="1">
      <c r="A24" s="10"/>
      <c r="B24" s="48" t="b">
        <v>0</v>
      </c>
      <c r="C24" s="51">
        <f t="shared" si="3"/>
        <v>0</v>
      </c>
      <c r="D24" s="24"/>
      <c r="E24" s="20"/>
      <c r="F24" s="19"/>
      <c r="G24" s="19"/>
      <c r="H24" s="21"/>
      <c r="I24" s="22"/>
      <c r="J24" s="23">
        <f t="shared" si="1"/>
        <v>0</v>
      </c>
      <c r="K24" s="23">
        <f t="shared" si="2"/>
        <v>0</v>
      </c>
      <c r="L24" s="58">
        <f t="shared" si="0"/>
        <v>0</v>
      </c>
    </row>
    <row r="25" spans="1:14" s="1" customFormat="1" ht="20.25" customHeight="1">
      <c r="A25" s="10"/>
      <c r="B25" s="48" t="b">
        <v>0</v>
      </c>
      <c r="C25" s="51">
        <f t="shared" si="3"/>
        <v>0</v>
      </c>
      <c r="D25" s="24"/>
      <c r="E25" s="20"/>
      <c r="F25" s="19"/>
      <c r="G25" s="19"/>
      <c r="H25" s="21"/>
      <c r="I25" s="22"/>
      <c r="J25" s="23">
        <f t="shared" si="1"/>
        <v>0</v>
      </c>
      <c r="K25" s="23">
        <f t="shared" si="2"/>
        <v>0</v>
      </c>
      <c r="L25" s="58">
        <f t="shared" si="0"/>
        <v>0</v>
      </c>
    </row>
    <row r="26" spans="1:14" s="1" customFormat="1" ht="20.25" customHeight="1">
      <c r="A26" s="10"/>
      <c r="B26" s="48" t="b">
        <v>0</v>
      </c>
      <c r="C26" s="51">
        <f t="shared" si="3"/>
        <v>0</v>
      </c>
      <c r="D26" s="24"/>
      <c r="E26" s="20"/>
      <c r="F26" s="19"/>
      <c r="G26" s="19"/>
      <c r="H26" s="21"/>
      <c r="I26" s="22"/>
      <c r="J26" s="23">
        <f t="shared" si="1"/>
        <v>0</v>
      </c>
      <c r="K26" s="23">
        <f t="shared" si="2"/>
        <v>0</v>
      </c>
      <c r="L26" s="58">
        <f t="shared" si="0"/>
        <v>0</v>
      </c>
    </row>
    <row r="27" spans="1:14" s="1" customFormat="1" ht="20.25" customHeight="1">
      <c r="A27" s="10"/>
      <c r="B27" s="48" t="b">
        <v>0</v>
      </c>
      <c r="C27" s="51">
        <f t="shared" si="3"/>
        <v>0</v>
      </c>
      <c r="D27" s="24"/>
      <c r="E27" s="20"/>
      <c r="F27" s="19"/>
      <c r="G27" s="19"/>
      <c r="H27" s="21"/>
      <c r="I27" s="22"/>
      <c r="J27" s="23">
        <f t="shared" si="1"/>
        <v>0</v>
      </c>
      <c r="K27" s="23">
        <f t="shared" si="2"/>
        <v>0</v>
      </c>
      <c r="L27" s="58">
        <f t="shared" si="0"/>
        <v>0</v>
      </c>
    </row>
    <row r="28" spans="1:14" s="1" customFormat="1" ht="20.25" customHeight="1">
      <c r="A28" s="10"/>
      <c r="B28" s="48" t="b">
        <v>0</v>
      </c>
      <c r="C28" s="51">
        <f t="shared" si="3"/>
        <v>0</v>
      </c>
      <c r="D28" s="57"/>
      <c r="E28" s="20"/>
      <c r="F28" s="19"/>
      <c r="G28" s="19"/>
      <c r="H28" s="21"/>
      <c r="I28" s="22"/>
      <c r="J28" s="23">
        <f t="shared" si="1"/>
        <v>0</v>
      </c>
      <c r="K28" s="23">
        <f t="shared" si="2"/>
        <v>0</v>
      </c>
      <c r="L28" s="58">
        <f t="shared" si="0"/>
        <v>0</v>
      </c>
    </row>
    <row r="29" spans="1:14" s="1" customFormat="1" ht="20.25" customHeight="1">
      <c r="A29" s="10"/>
      <c r="B29" s="48" t="b">
        <v>0</v>
      </c>
      <c r="C29" s="51">
        <f t="shared" si="3"/>
        <v>0</v>
      </c>
      <c r="D29" s="24"/>
      <c r="E29" s="20"/>
      <c r="F29" s="19"/>
      <c r="G29" s="19"/>
      <c r="H29" s="21"/>
      <c r="I29" s="22"/>
      <c r="J29" s="23">
        <f t="shared" si="1"/>
        <v>0</v>
      </c>
      <c r="K29" s="23">
        <f t="shared" si="2"/>
        <v>0</v>
      </c>
      <c r="L29" s="58">
        <f t="shared" si="0"/>
        <v>0</v>
      </c>
    </row>
    <row r="30" spans="1:14" s="1" customFormat="1" ht="20.25" customHeight="1">
      <c r="A30" s="10"/>
      <c r="B30" s="48" t="b">
        <v>0</v>
      </c>
      <c r="C30" s="51">
        <f t="shared" si="3"/>
        <v>0</v>
      </c>
      <c r="D30" s="24"/>
      <c r="E30" s="20"/>
      <c r="F30" s="19"/>
      <c r="G30" s="19"/>
      <c r="H30" s="21"/>
      <c r="I30" s="22"/>
      <c r="J30" s="23">
        <f t="shared" si="1"/>
        <v>0</v>
      </c>
      <c r="K30" s="23">
        <f t="shared" si="2"/>
        <v>0</v>
      </c>
      <c r="L30" s="58">
        <f t="shared" si="0"/>
        <v>0</v>
      </c>
    </row>
    <row r="31" spans="1:14" s="1" customFormat="1" ht="20.25" customHeight="1">
      <c r="A31" s="10"/>
      <c r="B31" s="48" t="b">
        <v>0</v>
      </c>
      <c r="C31" s="51">
        <f t="shared" si="3"/>
        <v>0</v>
      </c>
      <c r="D31" s="57"/>
      <c r="E31" s="56"/>
      <c r="F31" s="19"/>
      <c r="G31" s="19"/>
      <c r="H31" s="21"/>
      <c r="I31" s="22"/>
      <c r="J31" s="23">
        <f t="shared" si="1"/>
        <v>0</v>
      </c>
      <c r="K31" s="23">
        <f t="shared" si="2"/>
        <v>0</v>
      </c>
      <c r="L31" s="58">
        <f t="shared" si="0"/>
        <v>0</v>
      </c>
    </row>
    <row r="32" spans="1:14" s="1" customFormat="1" ht="20.25" customHeight="1">
      <c r="A32" s="10"/>
      <c r="B32" s="48" t="b">
        <v>0</v>
      </c>
      <c r="C32" s="51">
        <f t="shared" si="3"/>
        <v>0</v>
      </c>
      <c r="D32" s="24"/>
      <c r="E32" s="20"/>
      <c r="F32" s="19"/>
      <c r="G32" s="19"/>
      <c r="H32" s="21"/>
      <c r="I32" s="22"/>
      <c r="J32" s="23">
        <f t="shared" si="1"/>
        <v>0</v>
      </c>
      <c r="K32" s="23">
        <f t="shared" si="2"/>
        <v>0</v>
      </c>
      <c r="L32" s="58">
        <f t="shared" si="0"/>
        <v>0</v>
      </c>
    </row>
    <row r="33" spans="1:12" s="1" customFormat="1" ht="20.25" customHeight="1">
      <c r="A33" s="10"/>
      <c r="B33" s="48" t="b">
        <v>0</v>
      </c>
      <c r="C33" s="51">
        <f t="shared" si="3"/>
        <v>0</v>
      </c>
      <c r="D33" s="24"/>
      <c r="E33" s="20"/>
      <c r="F33" s="19"/>
      <c r="G33" s="19"/>
      <c r="H33" s="21"/>
      <c r="I33" s="22"/>
      <c r="J33" s="23">
        <f t="shared" si="1"/>
        <v>0</v>
      </c>
      <c r="K33" s="23">
        <f t="shared" si="2"/>
        <v>0</v>
      </c>
      <c r="L33" s="58">
        <f t="shared" si="0"/>
        <v>0</v>
      </c>
    </row>
    <row r="34" spans="1:12" s="1" customFormat="1" ht="20.25" customHeight="1">
      <c r="A34" s="10"/>
      <c r="B34" s="48"/>
      <c r="C34" s="62" t="str">
        <f>IF(TOTAL_PC&lt;&gt;0,"Prise en charge","")</f>
        <v>Prise en charge</v>
      </c>
      <c r="D34" s="63"/>
      <c r="E34" s="64"/>
      <c r="F34" s="65"/>
      <c r="G34" s="65"/>
      <c r="H34" s="66"/>
      <c r="I34" s="67"/>
      <c r="J34" s="68">
        <f t="shared" si="1"/>
        <v>0</v>
      </c>
      <c r="K34" s="68">
        <v>2.1</v>
      </c>
      <c r="L34" s="58">
        <f t="shared" si="0"/>
        <v>0</v>
      </c>
    </row>
    <row r="35" spans="1:12" s="1" customFormat="1" ht="20.25" customHeight="1" thickBot="1">
      <c r="A35" s="11"/>
      <c r="B35" s="49" t="b">
        <v>0</v>
      </c>
      <c r="C35" s="69" t="s">
        <v>29</v>
      </c>
      <c r="D35" s="24"/>
      <c r="E35" s="19"/>
      <c r="F35" s="19"/>
      <c r="G35" s="19"/>
      <c r="H35" s="21"/>
      <c r="I35" s="22"/>
      <c r="J35" s="23">
        <f>IF(A35&lt;&gt;"",LOOKUP(A35,$M$11:$M$14,$N$11:$N$14),)</f>
        <v>0</v>
      </c>
      <c r="K35" s="23">
        <f>IF(A35="Wait",I35*J35,H35*J35)</f>
        <v>0</v>
      </c>
      <c r="L35" s="58"/>
    </row>
    <row r="36" spans="1:12" s="9" customFormat="1" ht="20.25" customHeight="1" thickBot="1">
      <c r="A36" s="12"/>
      <c r="B36" s="12"/>
      <c r="C36" s="1" t="s">
        <v>32</v>
      </c>
      <c r="D36" s="12"/>
      <c r="E36" s="12"/>
      <c r="F36" s="12"/>
      <c r="G36" s="28"/>
      <c r="H36" s="29"/>
      <c r="I36" s="25"/>
      <c r="J36" s="26" t="s">
        <v>23</v>
      </c>
      <c r="K36" s="27">
        <f>SUM(K19:K35)</f>
        <v>2.1</v>
      </c>
      <c r="L36" s="13">
        <f>SUM(L19:L35)</f>
        <v>1.8</v>
      </c>
    </row>
    <row r="37" spans="1:12" ht="20.25" customHeight="1">
      <c r="C37" s="1" t="s">
        <v>30</v>
      </c>
    </row>
    <row r="38" spans="1:12" ht="20.25" customHeight="1">
      <c r="C38" s="1" t="s">
        <v>31</v>
      </c>
    </row>
    <row r="39" spans="1:12" ht="33" customHeight="1"/>
    <row r="40" spans="1:12" ht="18">
      <c r="A40" s="3"/>
      <c r="B40" s="3"/>
      <c r="C40" s="32"/>
      <c r="D40" s="32"/>
      <c r="E40" s="30" t="str">
        <f>CONCATENATE("Dont TVA ",TEXT(N17,"##,##%")," ",TEXT(I40,"# ##0,00 €"))</f>
        <v>Dont TVA 5,5%  0,11 €</v>
      </c>
      <c r="G40" s="6">
        <f>K36</f>
        <v>2.1</v>
      </c>
      <c r="H40" s="72">
        <f>G40/(100%+N17)</f>
        <v>1.9905213270142181</v>
      </c>
      <c r="I40" s="72">
        <f>H40*N17</f>
        <v>0.109478672985782</v>
      </c>
      <c r="J40" s="59"/>
      <c r="K40" s="59"/>
    </row>
    <row r="41" spans="1:12" ht="18">
      <c r="A41" s="3"/>
      <c r="B41" s="3"/>
      <c r="C41" s="32"/>
      <c r="D41" s="32"/>
      <c r="E41" s="30" t="str">
        <f>"Montant H.T. : " &amp;TEXT(H40,"# ##0,00 €")</f>
        <v>Montant H.T. :  1,99 €</v>
      </c>
      <c r="F41" s="30"/>
      <c r="G41" s="59"/>
      <c r="H41" s="59"/>
      <c r="I41" s="59"/>
      <c r="J41" s="59"/>
      <c r="K41" s="59"/>
    </row>
    <row r="42" spans="1:12" ht="15">
      <c r="C42" s="32"/>
      <c r="D42" s="32"/>
      <c r="E42" s="32"/>
      <c r="G42" s="59"/>
      <c r="H42" s="59"/>
      <c r="I42" s="59"/>
      <c r="J42" s="59"/>
      <c r="K42" s="59"/>
    </row>
    <row r="43" spans="1:12" ht="15">
      <c r="C43" s="32"/>
      <c r="G43" s="59"/>
      <c r="H43" s="59"/>
      <c r="I43" s="59"/>
      <c r="J43" s="59"/>
      <c r="K43" s="59"/>
    </row>
    <row r="44" spans="1:12" ht="18">
      <c r="A44" s="74" t="s">
        <v>26</v>
      </c>
      <c r="B44" s="74"/>
      <c r="C44" s="34" t="str">
        <f>"Je vous prie d'agréer, " &amp; A44 &amp; ", l'expression de mes salutations distinguées."</f>
        <v>Je vous prie d'agréer, Mademoiselle, l'expression de mes salutations distinguées.</v>
      </c>
      <c r="D44" s="34"/>
      <c r="F44" s="34"/>
    </row>
    <row r="46" spans="1:12" ht="18" customHeight="1"/>
    <row r="47" spans="1:12" ht="27.75">
      <c r="B47" s="33"/>
      <c r="C47" s="75" t="s">
        <v>0</v>
      </c>
      <c r="D47" s="75"/>
      <c r="E47" s="75"/>
      <c r="F47" s="75"/>
      <c r="G47" s="75"/>
      <c r="H47" s="75"/>
      <c r="I47" s="75"/>
      <c r="J47" s="75"/>
      <c r="K47" s="75"/>
      <c r="L47" s="4"/>
    </row>
    <row r="48" spans="1:12" ht="27.75">
      <c r="B48" s="33"/>
      <c r="C48" s="75" t="s">
        <v>1</v>
      </c>
      <c r="D48" s="75"/>
      <c r="E48" s="75"/>
      <c r="F48" s="75"/>
      <c r="G48" s="75"/>
      <c r="H48" s="75"/>
      <c r="I48" s="75"/>
      <c r="J48" s="75"/>
      <c r="K48" s="75"/>
      <c r="L48" s="4"/>
    </row>
    <row r="49" spans="2:12" ht="27.75">
      <c r="B49" s="33"/>
      <c r="C49" s="75" t="s">
        <v>2</v>
      </c>
      <c r="D49" s="75"/>
      <c r="E49" s="75"/>
      <c r="F49" s="75"/>
      <c r="G49" s="75"/>
      <c r="H49" s="75"/>
      <c r="I49" s="75"/>
      <c r="J49" s="75"/>
      <c r="K49" s="75"/>
      <c r="L49" s="4"/>
    </row>
  </sheetData>
  <mergeCells count="4">
    <mergeCell ref="A44:B44"/>
    <mergeCell ref="C47:K47"/>
    <mergeCell ref="C48:K48"/>
    <mergeCell ref="C49:K49"/>
  </mergeCells>
  <phoneticPr fontId="0" type="noConversion"/>
  <dataValidations count="4">
    <dataValidation type="list" allowBlank="1" showInputMessage="1" showErrorMessage="1" sqref="A35">
      <formula1>$M$11:$M$14</formula1>
    </dataValidation>
    <dataValidation type="list" allowBlank="1" showInputMessage="1" showErrorMessage="1" sqref="A34">
      <formula1>$M$11:$M$185</formula1>
    </dataValidation>
    <dataValidation type="list" allowBlank="1" showInputMessage="1" showErrorMessage="1" promptTitle="Tarif" sqref="A19:A33">
      <formula1>$M$11:$M$16</formula1>
    </dataValidation>
    <dataValidation type="list" allowBlank="1" showInputMessage="1" showErrorMessage="1" sqref="A44:B44">
      <formula1>$M$3:$M$5</formula1>
    </dataValidation>
  </dataValidations>
  <pageMargins left="0.28000000000000003" right="0.18" top="0.16" bottom="0.15" header="0.12" footer="0.13"/>
  <pageSetup paperSize="9" scale="73" orientation="portrait" r:id="rId1"/>
  <headerFooter alignWithMargins="0"/>
  <colBreaks count="1" manualBreakCount="1">
    <brk id="11" max="1048575" man="1"/>
  </col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C3" sqref="C3"/>
    </sheetView>
  </sheetViews>
  <sheetFormatPr defaultColWidth="11.42578125" defaultRowHeight="12.75"/>
  <sheetData/>
  <phoneticPr fontId="0" type="noConversion"/>
  <pageMargins left="0.75" right="0.75" top="1" bottom="1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11.42578125" defaultRowHeight="12.75"/>
  <sheetData/>
  <phoneticPr fontId="0" type="noConversion"/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Facture</vt:lpstr>
      <vt:lpstr>Feuil2</vt:lpstr>
      <vt:lpstr>Feuil3</vt:lpstr>
      <vt:lpstr>PC</vt:lpstr>
      <vt:lpstr>Facture!Print_Area</vt:lpstr>
      <vt:lpstr>TOTAL_PC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Rousset</dc:creator>
  <cp:lastModifiedBy>AMaffei</cp:lastModifiedBy>
  <cp:lastPrinted>2014-02-13T14:54:30Z</cp:lastPrinted>
  <dcterms:created xsi:type="dcterms:W3CDTF">2007-03-24T18:10:00Z</dcterms:created>
  <dcterms:modified xsi:type="dcterms:W3CDTF">2014-02-13T14:57:17Z</dcterms:modified>
</cp:coreProperties>
</file>