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/>
  </bookViews>
  <sheets>
    <sheet name="Liste Répas" sheetId="4" r:id="rId1"/>
    <sheet name="BILAN S8" sheetId="7" r:id="rId2"/>
    <sheet name="Feuil1" sheetId="14" r:id="rId3"/>
  </sheets>
  <definedNames>
    <definedName name="_xlnm._FilterDatabase" localSheetId="0" hidden="1">'Liste Répas'!$A$1:$H$57</definedName>
  </definedNames>
  <calcPr calcId="125725"/>
</workbook>
</file>

<file path=xl/calcChain.xml><?xml version="1.0" encoding="utf-8"?>
<calcChain xmlns="http://schemas.openxmlformats.org/spreadsheetml/2006/main">
  <c r="J3" i="4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2"/>
  <c r="G2" i="14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"/>
  <c r="L3" i="4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2"/>
  <c r="K2"/>
  <c r="F2" i="14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K3" i="4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F1" i="14"/>
  <c r="D114"/>
  <c r="D94"/>
</calcChain>
</file>

<file path=xl/comments1.xml><?xml version="1.0" encoding="utf-8"?>
<comments xmlns="http://schemas.openxmlformats.org/spreadsheetml/2006/main">
  <authors>
    <author>AMaffei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AMaffei:</t>
        </r>
        <r>
          <rPr>
            <sz val="9"/>
            <color indexed="81"/>
            <rFont val="Tahoma"/>
            <family val="2"/>
          </rPr>
          <t xml:space="preserve">
sans espace</t>
        </r>
      </text>
    </comment>
  </commentList>
</comments>
</file>

<file path=xl/sharedStrings.xml><?xml version="1.0" encoding="utf-8"?>
<sst xmlns="http://schemas.openxmlformats.org/spreadsheetml/2006/main" count="619" uniqueCount="115">
  <si>
    <t>Préparation</t>
  </si>
  <si>
    <t xml:space="preserve">Matière </t>
  </si>
  <si>
    <t xml:space="preserve">Soie </t>
  </si>
  <si>
    <t xml:space="preserve">Défaut </t>
  </si>
  <si>
    <t>Veau EPS</t>
  </si>
  <si>
    <t>Soie</t>
  </si>
  <si>
    <t>Bijouterie</t>
  </si>
  <si>
    <t>RFT triplure</t>
  </si>
  <si>
    <t>RFT viledon</t>
  </si>
  <si>
    <t>Montage</t>
  </si>
  <si>
    <t>Coupe</t>
  </si>
  <si>
    <t>Date audit</t>
  </si>
  <si>
    <t xml:space="preserve">Modèle </t>
  </si>
  <si>
    <t xml:space="preserve">Couleur </t>
  </si>
  <si>
    <t>Partie concernée</t>
  </si>
  <si>
    <t xml:space="preserve">Nbre pièce </t>
  </si>
  <si>
    <t>Piqûre</t>
  </si>
  <si>
    <t>Pink astro</t>
  </si>
  <si>
    <t>Rouge coq</t>
  </si>
  <si>
    <t>Souffre</t>
  </si>
  <si>
    <t>Semaine</t>
  </si>
  <si>
    <t xml:space="preserve">Brique </t>
  </si>
  <si>
    <t>Matière</t>
  </si>
  <si>
    <t>Flamingo</t>
  </si>
  <si>
    <t xml:space="preserve">Gris tourterelle </t>
  </si>
  <si>
    <t>Bleu malte</t>
  </si>
  <si>
    <t>Cellule 1</t>
  </si>
  <si>
    <t>Cellule 2</t>
  </si>
  <si>
    <t>Cellule 3</t>
  </si>
  <si>
    <t>Cellule 4</t>
  </si>
  <si>
    <t>Total</t>
  </si>
  <si>
    <t>Totale (%)</t>
  </si>
  <si>
    <t>Répartition (%)</t>
  </si>
  <si>
    <t xml:space="preserve">Veau epson </t>
  </si>
  <si>
    <t xml:space="preserve">Saphir </t>
  </si>
  <si>
    <t xml:space="preserve">Cognac </t>
  </si>
  <si>
    <t xml:space="preserve">Jaipur </t>
  </si>
  <si>
    <t xml:space="preserve">Etain </t>
  </si>
  <si>
    <t xml:space="preserve">Argil </t>
  </si>
  <si>
    <t>B hydra</t>
  </si>
  <si>
    <t xml:space="preserve">B izmir </t>
  </si>
  <si>
    <t xml:space="preserve">Couverture </t>
  </si>
  <si>
    <t>Turquoise</t>
  </si>
  <si>
    <t>Capu collier</t>
  </si>
  <si>
    <t xml:space="preserve">Capu chaîne </t>
  </si>
  <si>
    <t>Synderm</t>
  </si>
  <si>
    <t>Mousse</t>
  </si>
  <si>
    <t>Long</t>
  </si>
  <si>
    <t>Argile</t>
  </si>
  <si>
    <t>Bleu Hydra</t>
  </si>
  <si>
    <t>Gorge</t>
  </si>
  <si>
    <t>PCC</t>
  </si>
  <si>
    <t xml:space="preserve">Soufflet gauche </t>
  </si>
  <si>
    <t>Soufflet gauche</t>
  </si>
  <si>
    <t>PCC trapèze</t>
  </si>
  <si>
    <t>RFT Viledon</t>
  </si>
  <si>
    <t>Rose Jaipur</t>
  </si>
  <si>
    <t>Poche int FE</t>
  </si>
  <si>
    <t>Gold</t>
  </si>
  <si>
    <t>Fonctionnel, problème fonctionnement (MC)</t>
  </si>
  <si>
    <t>FAG</t>
  </si>
  <si>
    <t>Aspect, trame coupée (MP)</t>
  </si>
  <si>
    <t>Trotter</t>
  </si>
  <si>
    <t>Bleu izmir</t>
  </si>
  <si>
    <t>Poche CC</t>
  </si>
  <si>
    <t>Poche droite</t>
  </si>
  <si>
    <t>gorge</t>
  </si>
  <si>
    <t>Cognac</t>
  </si>
  <si>
    <t>GM</t>
  </si>
  <si>
    <t>Ecusson</t>
  </si>
  <si>
    <t>Bande d'épingle</t>
  </si>
  <si>
    <t>Passant stylo</t>
  </si>
  <si>
    <t xml:space="preserve">Poche gauche </t>
  </si>
  <si>
    <t>Capu collier de chien</t>
  </si>
  <si>
    <t>Astro pink</t>
  </si>
  <si>
    <t xml:space="preserve">PCC trapèze </t>
  </si>
  <si>
    <t>RFT synderm</t>
  </si>
  <si>
    <t>Poche Int FE</t>
  </si>
  <si>
    <t>???</t>
  </si>
  <si>
    <t xml:space="preserve">Bijouterie </t>
  </si>
  <si>
    <t>Aspect défaut tissage trame</t>
  </si>
  <si>
    <t>Aspect trame coupée</t>
  </si>
  <si>
    <t>Etoupe</t>
  </si>
  <si>
    <t>Corps</t>
  </si>
  <si>
    <t>Epi visible après parure</t>
  </si>
  <si>
    <t>Robot/trace</t>
  </si>
  <si>
    <t>Parure</t>
  </si>
  <si>
    <t>Refente</t>
  </si>
  <si>
    <t>Double poche CC</t>
  </si>
  <si>
    <t>Pink</t>
  </si>
  <si>
    <t>Marque</t>
  </si>
  <si>
    <t>Groupe</t>
  </si>
  <si>
    <t>Tirette</t>
  </si>
  <si>
    <t>RFT mousse</t>
  </si>
  <si>
    <t>PM</t>
  </si>
  <si>
    <t>RFT mouse</t>
  </si>
  <si>
    <t>Poche CC dos</t>
  </si>
  <si>
    <t>Vision</t>
  </si>
  <si>
    <t>Poche gauche</t>
  </si>
  <si>
    <t>Semainier</t>
  </si>
  <si>
    <t>RFT  triplure</t>
  </si>
  <si>
    <t>Ext poche FE</t>
  </si>
  <si>
    <t>Int poche FE</t>
  </si>
  <si>
    <t>Soufflet droit</t>
  </si>
  <si>
    <t>Haut gorge</t>
  </si>
  <si>
    <t>Poche CC trapèze</t>
  </si>
  <si>
    <t>Poche FE</t>
  </si>
  <si>
    <t>Compact</t>
  </si>
  <si>
    <t>Souffet droit</t>
  </si>
  <si>
    <t>haut gorge</t>
  </si>
  <si>
    <t>Porte monnaie</t>
  </si>
  <si>
    <t xml:space="preserve">Corps </t>
  </si>
  <si>
    <t>Prépa</t>
  </si>
  <si>
    <t>Surface (m²)</t>
  </si>
  <si>
    <t>sans espace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</si>
</sst>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/>
    <xf numFmtId="16" fontId="0" fillId="0" borderId="0" xfId="0" applyNumberFormat="1"/>
    <xf numFmtId="16" fontId="3" fillId="0" borderId="0" xfId="0" applyNumberFormat="1" applyFont="1"/>
    <xf numFmtId="10" fontId="0" fillId="0" borderId="0" xfId="0" applyNumberFormat="1"/>
    <xf numFmtId="0" fontId="5" fillId="0" borderId="0" xfId="0" applyFont="1"/>
    <xf numFmtId="0" fontId="2" fillId="0" borderId="0" xfId="0" applyFont="1"/>
    <xf numFmtId="0" fontId="4" fillId="0" borderId="0" xfId="0" applyFont="1"/>
    <xf numFmtId="0" fontId="0" fillId="2" borderId="0" xfId="0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7"/>
  <sheetViews>
    <sheetView tabSelected="1" zoomScale="70" zoomScaleNormal="70" workbookViewId="0">
      <selection activeCell="J4" sqref="J4"/>
    </sheetView>
  </sheetViews>
  <sheetFormatPr defaultColWidth="11.42578125" defaultRowHeight="12.75"/>
  <cols>
    <col min="2" max="2" width="17.42578125" bestFit="1" customWidth="1"/>
    <col min="4" max="4" width="11.42578125" style="8"/>
    <col min="5" max="5" width="33" style="8" customWidth="1"/>
    <col min="6" max="6" width="19" customWidth="1"/>
    <col min="7" max="7" width="20.7109375" style="8" customWidth="1"/>
    <col min="8" max="8" width="39.42578125" customWidth="1"/>
    <col min="11" max="11" width="30.85546875" customWidth="1"/>
    <col min="12" max="12" width="28.85546875" customWidth="1"/>
    <col min="13" max="13" width="25.28515625" customWidth="1"/>
  </cols>
  <sheetData>
    <row r="1" spans="1:12">
      <c r="A1" s="1" t="s">
        <v>20</v>
      </c>
      <c r="B1" t="s">
        <v>11</v>
      </c>
      <c r="C1" s="6" t="s">
        <v>91</v>
      </c>
      <c r="D1" s="8" t="s">
        <v>12</v>
      </c>
      <c r="E1" s="8" t="s">
        <v>1</v>
      </c>
      <c r="F1" t="s">
        <v>13</v>
      </c>
      <c r="G1" s="8" t="s">
        <v>14</v>
      </c>
      <c r="H1" t="s">
        <v>3</v>
      </c>
      <c r="I1" t="s">
        <v>15</v>
      </c>
      <c r="J1" s="6" t="s">
        <v>113</v>
      </c>
      <c r="L1" s="6" t="s">
        <v>114</v>
      </c>
    </row>
    <row r="2" spans="1:12">
      <c r="A2">
        <v>8</v>
      </c>
      <c r="B2" s="2">
        <v>41687</v>
      </c>
      <c r="C2" s="6">
        <v>1</v>
      </c>
      <c r="D2" s="9" t="s">
        <v>47</v>
      </c>
      <c r="E2" s="9" t="s">
        <v>5</v>
      </c>
      <c r="F2" s="1" t="s">
        <v>48</v>
      </c>
      <c r="G2" s="9" t="s">
        <v>53</v>
      </c>
      <c r="H2" s="1" t="s">
        <v>16</v>
      </c>
      <c r="I2">
        <v>1</v>
      </c>
      <c r="J2" s="7">
        <f>INDEX(Feuil1!D:D,MATCH('Liste Répas'!L2,Feuil1!G:G,0),1)</f>
        <v>1.23E-2</v>
      </c>
      <c r="K2" t="str">
        <f>CONCATENATE(D2,E2,G2)</f>
        <v>LongSoieSoufflet gauche</v>
      </c>
      <c r="L2" t="str">
        <f>SUBSTITUTE(K2," ","")</f>
        <v>LongSoieSouffletgauche</v>
      </c>
    </row>
    <row r="3" spans="1:12">
      <c r="A3">
        <v>8</v>
      </c>
      <c r="B3" s="2">
        <v>41687</v>
      </c>
      <c r="C3" s="6">
        <v>1</v>
      </c>
      <c r="D3" s="9" t="s">
        <v>47</v>
      </c>
      <c r="E3" s="9" t="s">
        <v>5</v>
      </c>
      <c r="F3" t="s">
        <v>49</v>
      </c>
      <c r="G3" s="9" t="s">
        <v>50</v>
      </c>
      <c r="H3" s="1" t="s">
        <v>16</v>
      </c>
      <c r="I3">
        <v>1</v>
      </c>
      <c r="J3" s="7">
        <f>INDEX(Feuil1!D:D,MATCH('Liste Répas'!L3,Feuil1!G:G,0),1)</f>
        <v>4.7E-2</v>
      </c>
      <c r="K3" t="str">
        <f t="shared" ref="K3:K44" si="0">CONCATENATE(D3,E3,G3)</f>
        <v>LongSoieGorge</v>
      </c>
      <c r="L3" t="str">
        <f t="shared" ref="L3:L44" si="1">SUBSTITUTE(K3," ","")</f>
        <v>LongSoieGorge</v>
      </c>
    </row>
    <row r="4" spans="1:12">
      <c r="A4">
        <v>8</v>
      </c>
      <c r="B4" s="2">
        <v>41687</v>
      </c>
      <c r="C4" s="6">
        <v>1</v>
      </c>
      <c r="D4" s="9" t="s">
        <v>47</v>
      </c>
      <c r="E4" s="9" t="s">
        <v>5</v>
      </c>
      <c r="F4" s="1" t="s">
        <v>49</v>
      </c>
      <c r="G4" s="9" t="s">
        <v>51</v>
      </c>
      <c r="H4" s="1" t="s">
        <v>16</v>
      </c>
      <c r="I4">
        <v>1</v>
      </c>
      <c r="J4" s="7" t="e">
        <f>INDEX(Feuil1!D:D,MATCH('Liste Répas'!L4,Feuil1!G:G,0),1)</f>
        <v>#N/A</v>
      </c>
      <c r="K4" t="str">
        <f t="shared" si="0"/>
        <v>LongSoiePCC</v>
      </c>
      <c r="L4" t="str">
        <f t="shared" si="1"/>
        <v>LongSoiePCC</v>
      </c>
    </row>
    <row r="5" spans="1:12">
      <c r="A5">
        <v>8</v>
      </c>
      <c r="B5" s="2">
        <v>41687</v>
      </c>
      <c r="C5" s="6">
        <v>1</v>
      </c>
      <c r="D5" s="9" t="s">
        <v>47</v>
      </c>
      <c r="E5" s="9" t="s">
        <v>5</v>
      </c>
      <c r="F5" s="1" t="s">
        <v>49</v>
      </c>
      <c r="G5" s="9" t="s">
        <v>52</v>
      </c>
      <c r="H5" s="1" t="s">
        <v>16</v>
      </c>
      <c r="I5">
        <v>1</v>
      </c>
      <c r="J5" s="7">
        <f>INDEX(Feuil1!D:D,MATCH('Liste Répas'!L5,Feuil1!G:G,0),1)</f>
        <v>1.23E-2</v>
      </c>
      <c r="K5" t="str">
        <f t="shared" si="0"/>
        <v xml:space="preserve">LongSoieSoufflet gauche </v>
      </c>
      <c r="L5" t="str">
        <f t="shared" si="1"/>
        <v>LongSoieSouffletgauche</v>
      </c>
    </row>
    <row r="6" spans="1:12">
      <c r="A6">
        <v>8</v>
      </c>
      <c r="B6" s="2">
        <v>41687</v>
      </c>
      <c r="C6" s="6">
        <v>1</v>
      </c>
      <c r="D6" s="9" t="s">
        <v>47</v>
      </c>
      <c r="E6" s="9" t="s">
        <v>55</v>
      </c>
      <c r="F6" s="1"/>
      <c r="G6" s="9" t="s">
        <v>54</v>
      </c>
      <c r="H6" s="1" t="s">
        <v>16</v>
      </c>
      <c r="I6">
        <v>1</v>
      </c>
      <c r="J6" s="7" t="e">
        <f>INDEX(Feuil1!D:D,MATCH('Liste Répas'!L6,Feuil1!G:G,0),1)</f>
        <v>#N/A</v>
      </c>
      <c r="K6" t="str">
        <f t="shared" si="0"/>
        <v>LongRFT ViledonPCC trapèze</v>
      </c>
      <c r="L6" t="str">
        <f t="shared" si="1"/>
        <v>LongRFTViledonPCCtrapèze</v>
      </c>
    </row>
    <row r="7" spans="1:12">
      <c r="A7">
        <v>8</v>
      </c>
      <c r="B7" s="2">
        <v>41687</v>
      </c>
      <c r="C7" s="6">
        <v>1</v>
      </c>
      <c r="D7" s="9" t="s">
        <v>47</v>
      </c>
      <c r="E7" s="9" t="s">
        <v>55</v>
      </c>
      <c r="F7" s="1"/>
      <c r="G7" s="9" t="s">
        <v>51</v>
      </c>
      <c r="H7" s="1" t="s">
        <v>16</v>
      </c>
      <c r="I7">
        <v>1</v>
      </c>
      <c r="J7" s="7" t="e">
        <f>INDEX(Feuil1!D:D,MATCH('Liste Répas'!L7,Feuil1!G:G,0),1)</f>
        <v>#N/A</v>
      </c>
      <c r="K7" t="str">
        <f t="shared" si="0"/>
        <v>LongRFT ViledonPCC</v>
      </c>
      <c r="L7" t="str">
        <f t="shared" si="1"/>
        <v>LongRFTViledonPCC</v>
      </c>
    </row>
    <row r="8" spans="1:12">
      <c r="A8">
        <v>8</v>
      </c>
      <c r="B8" s="2">
        <v>41687</v>
      </c>
      <c r="C8" s="6">
        <v>1</v>
      </c>
      <c r="D8" s="9" t="s">
        <v>47</v>
      </c>
      <c r="E8" s="9" t="s">
        <v>55</v>
      </c>
      <c r="F8" s="1"/>
      <c r="G8" s="9" t="s">
        <v>50</v>
      </c>
      <c r="H8" s="1" t="s">
        <v>16</v>
      </c>
      <c r="I8">
        <v>1</v>
      </c>
      <c r="J8" s="7">
        <f>INDEX(Feuil1!D:D,MATCH('Liste Répas'!L8,Feuil1!G:G,0),1)</f>
        <v>4.2599999999999999E-2</v>
      </c>
      <c r="K8" t="str">
        <f t="shared" si="0"/>
        <v>LongRFT ViledonGorge</v>
      </c>
      <c r="L8" t="str">
        <f t="shared" si="1"/>
        <v>LongRFTViledonGorge</v>
      </c>
    </row>
    <row r="9" spans="1:12">
      <c r="A9">
        <v>8</v>
      </c>
      <c r="B9" s="2">
        <v>41687</v>
      </c>
      <c r="C9" s="6">
        <v>2</v>
      </c>
      <c r="D9" s="8" t="s">
        <v>47</v>
      </c>
      <c r="E9" s="8" t="s">
        <v>5</v>
      </c>
      <c r="F9" t="s">
        <v>56</v>
      </c>
      <c r="G9" s="8" t="s">
        <v>57</v>
      </c>
      <c r="H9" t="s">
        <v>9</v>
      </c>
      <c r="I9">
        <v>1</v>
      </c>
      <c r="J9" s="7" t="e">
        <f>INDEX(Feuil1!D:D,MATCH('Liste Répas'!L9,Feuil1!G:G,0),1)</f>
        <v>#N/A</v>
      </c>
      <c r="K9" t="str">
        <f t="shared" si="0"/>
        <v>LongSoiePoche int FE</v>
      </c>
      <c r="L9" t="str">
        <f t="shared" si="1"/>
        <v>LongSoiePocheintFE</v>
      </c>
    </row>
    <row r="10" spans="1:12">
      <c r="A10">
        <v>8</v>
      </c>
      <c r="B10" s="3">
        <v>41687</v>
      </c>
      <c r="C10" s="6">
        <v>2</v>
      </c>
      <c r="D10" s="9" t="s">
        <v>47</v>
      </c>
      <c r="E10" s="9" t="s">
        <v>55</v>
      </c>
      <c r="F10" s="1"/>
      <c r="G10" s="9" t="s">
        <v>57</v>
      </c>
      <c r="H10" s="1" t="s">
        <v>9</v>
      </c>
      <c r="I10" s="1">
        <v>1</v>
      </c>
      <c r="J10" s="7" t="e">
        <f>INDEX(Feuil1!D:D,MATCH('Liste Répas'!L10,Feuil1!G:G,0),1)</f>
        <v>#N/A</v>
      </c>
      <c r="K10" t="str">
        <f t="shared" si="0"/>
        <v>LongRFT ViledonPoche int FE</v>
      </c>
      <c r="L10" t="str">
        <f t="shared" si="1"/>
        <v>LongRFTViledonPocheintFE</v>
      </c>
    </row>
    <row r="11" spans="1:12">
      <c r="A11">
        <v>8</v>
      </c>
      <c r="B11" s="2">
        <v>41687</v>
      </c>
      <c r="C11" s="6">
        <v>3</v>
      </c>
      <c r="D11" s="9" t="s">
        <v>62</v>
      </c>
      <c r="E11" s="9" t="s">
        <v>5</v>
      </c>
      <c r="F11" s="1" t="s">
        <v>63</v>
      </c>
      <c r="G11" s="9" t="s">
        <v>50</v>
      </c>
      <c r="H11" s="1" t="s">
        <v>16</v>
      </c>
      <c r="I11">
        <v>1</v>
      </c>
      <c r="J11" s="7">
        <f>INDEX(Feuil1!D:D,MATCH('Liste Répas'!L11,Feuil1!G:G,0),1)</f>
        <v>6.13E-2</v>
      </c>
      <c r="K11" t="str">
        <f t="shared" si="0"/>
        <v>TrotterSoieGorge</v>
      </c>
      <c r="L11" t="str">
        <f t="shared" si="1"/>
        <v>TrotterSoieGorge</v>
      </c>
    </row>
    <row r="12" spans="1:12">
      <c r="A12">
        <v>8</v>
      </c>
      <c r="B12" s="2">
        <v>41687</v>
      </c>
      <c r="C12" s="6">
        <v>3</v>
      </c>
      <c r="D12" s="9" t="s">
        <v>62</v>
      </c>
      <c r="E12" s="9" t="s">
        <v>5</v>
      </c>
      <c r="F12" s="1" t="s">
        <v>63</v>
      </c>
      <c r="G12" s="9" t="s">
        <v>64</v>
      </c>
      <c r="H12" s="1" t="s">
        <v>16</v>
      </c>
      <c r="I12">
        <v>1</v>
      </c>
      <c r="J12" s="7">
        <f>INDEX(Feuil1!D:D,MATCH('Liste Répas'!L12,Feuil1!G:G,0),1)</f>
        <v>3.09E-2</v>
      </c>
      <c r="K12" t="str">
        <f t="shared" si="0"/>
        <v>TrotterSoiePoche CC</v>
      </c>
      <c r="L12" t="str">
        <f t="shared" si="1"/>
        <v>TrotterSoiePocheCC</v>
      </c>
    </row>
    <row r="13" spans="1:12">
      <c r="A13">
        <v>8</v>
      </c>
      <c r="B13" s="2">
        <v>41687</v>
      </c>
      <c r="C13" s="6">
        <v>3</v>
      </c>
      <c r="D13" s="9" t="s">
        <v>62</v>
      </c>
      <c r="E13" s="9" t="s">
        <v>5</v>
      </c>
      <c r="F13" s="1" t="s">
        <v>63</v>
      </c>
      <c r="G13" s="9" t="s">
        <v>65</v>
      </c>
      <c r="H13" s="1" t="s">
        <v>16</v>
      </c>
      <c r="I13">
        <v>1</v>
      </c>
      <c r="J13" s="7">
        <f>INDEX(Feuil1!D:D,MATCH('Liste Répas'!L13,Feuil1!G:G,0),1)</f>
        <v>4.36E-2</v>
      </c>
      <c r="K13" t="str">
        <f t="shared" si="0"/>
        <v>TrotterSoiePoche droite</v>
      </c>
      <c r="L13" t="str">
        <f t="shared" si="1"/>
        <v>TrotterSoiePochedroite</v>
      </c>
    </row>
    <row r="14" spans="1:12">
      <c r="A14">
        <v>8</v>
      </c>
      <c r="B14" s="2">
        <v>41687</v>
      </c>
      <c r="C14" s="6">
        <v>3</v>
      </c>
      <c r="D14" s="9" t="s">
        <v>62</v>
      </c>
      <c r="E14" s="9" t="s">
        <v>55</v>
      </c>
      <c r="F14" s="1"/>
      <c r="G14" s="9" t="s">
        <v>66</v>
      </c>
      <c r="H14" s="1" t="s">
        <v>16</v>
      </c>
      <c r="I14">
        <v>1</v>
      </c>
      <c r="J14" s="7">
        <f>INDEX(Feuil1!D:D,MATCH('Liste Répas'!L14,Feuil1!G:G,0),1)</f>
        <v>5.6899999999999999E-2</v>
      </c>
      <c r="K14" t="str">
        <f t="shared" si="0"/>
        <v>TrotterRFT Viledongorge</v>
      </c>
      <c r="L14" t="str">
        <f t="shared" si="1"/>
        <v>TrotterRFTViledongorge</v>
      </c>
    </row>
    <row r="15" spans="1:12">
      <c r="A15">
        <v>8</v>
      </c>
      <c r="B15" s="2">
        <v>41687</v>
      </c>
      <c r="C15" s="6">
        <v>3</v>
      </c>
      <c r="D15" s="9" t="s">
        <v>62</v>
      </c>
      <c r="E15" s="9" t="s">
        <v>55</v>
      </c>
      <c r="F15" s="1"/>
      <c r="G15" s="9" t="s">
        <v>65</v>
      </c>
      <c r="H15" s="1" t="s">
        <v>16</v>
      </c>
      <c r="I15">
        <v>1</v>
      </c>
      <c r="J15" s="7">
        <f>INDEX(Feuil1!D:D,MATCH('Liste Répas'!L15,Feuil1!G:G,0),1)</f>
        <v>2.9100000000000001E-2</v>
      </c>
      <c r="K15" t="str">
        <f t="shared" si="0"/>
        <v>TrotterRFT ViledonPoche droite</v>
      </c>
      <c r="L15" t="str">
        <f t="shared" si="1"/>
        <v>TrotterRFTViledonPochedroite</v>
      </c>
    </row>
    <row r="16" spans="1:12">
      <c r="A16">
        <v>8</v>
      </c>
      <c r="B16" s="2">
        <v>41687</v>
      </c>
      <c r="C16" s="6">
        <v>3</v>
      </c>
      <c r="D16" s="9" t="s">
        <v>68</v>
      </c>
      <c r="E16" s="9" t="s">
        <v>4</v>
      </c>
      <c r="F16" s="1" t="s">
        <v>67</v>
      </c>
      <c r="G16" s="9" t="s">
        <v>69</v>
      </c>
      <c r="H16" s="1" t="s">
        <v>16</v>
      </c>
      <c r="I16">
        <v>2</v>
      </c>
      <c r="J16" s="7">
        <f>INDEX(Feuil1!D:D,MATCH('Liste Répas'!L16,Feuil1!G:G,0),1)</f>
        <v>6.9999999999999999E-4</v>
      </c>
      <c r="K16" t="str">
        <f t="shared" si="0"/>
        <v>GMVeau EPSEcusson</v>
      </c>
      <c r="L16" t="str">
        <f t="shared" si="1"/>
        <v>GMVeauEPSEcusson</v>
      </c>
    </row>
    <row r="17" spans="1:12">
      <c r="A17">
        <v>8</v>
      </c>
      <c r="B17" s="2">
        <v>41687</v>
      </c>
      <c r="C17" s="6">
        <v>3</v>
      </c>
      <c r="D17" s="9" t="s">
        <v>68</v>
      </c>
      <c r="E17" s="9" t="s">
        <v>4</v>
      </c>
      <c r="F17" s="1" t="s">
        <v>67</v>
      </c>
      <c r="G17" s="9" t="s">
        <v>70</v>
      </c>
      <c r="H17" s="1" t="s">
        <v>16</v>
      </c>
      <c r="I17">
        <v>1</v>
      </c>
      <c r="J17" s="7">
        <f>INDEX(Feuil1!D:D,MATCH('Liste Répas'!L17,Feuil1!G:G,0),1)</f>
        <v>1.4E-3</v>
      </c>
      <c r="K17" t="str">
        <f t="shared" si="0"/>
        <v>GMVeau EPSBande d'épingle</v>
      </c>
      <c r="L17" t="str">
        <f t="shared" si="1"/>
        <v>GMVeauEPSBanded'épingle</v>
      </c>
    </row>
    <row r="18" spans="1:12">
      <c r="A18">
        <v>8</v>
      </c>
      <c r="B18" s="2">
        <v>41687</v>
      </c>
      <c r="C18" s="6">
        <v>3</v>
      </c>
      <c r="D18" s="9" t="s">
        <v>68</v>
      </c>
      <c r="E18" s="9" t="s">
        <v>4</v>
      </c>
      <c r="F18" s="1" t="s">
        <v>67</v>
      </c>
      <c r="G18" s="9" t="s">
        <v>71</v>
      </c>
      <c r="H18" s="1" t="s">
        <v>16</v>
      </c>
      <c r="I18">
        <v>2</v>
      </c>
      <c r="J18" s="7">
        <f>INDEX(Feuil1!D:D,MATCH('Liste Répas'!L18,Feuil1!G:G,0),1)</f>
        <v>8.0000000000000004E-4</v>
      </c>
      <c r="K18" t="str">
        <f t="shared" si="0"/>
        <v>GMVeau EPSPassant stylo</v>
      </c>
      <c r="L18" t="str">
        <f t="shared" si="1"/>
        <v>GMVeauEPSPassantstylo</v>
      </c>
    </row>
    <row r="19" spans="1:12">
      <c r="A19">
        <v>8</v>
      </c>
      <c r="B19" s="2">
        <v>41687</v>
      </c>
      <c r="C19" s="6">
        <v>3</v>
      </c>
      <c r="D19" s="9" t="s">
        <v>68</v>
      </c>
      <c r="E19" s="9" t="s">
        <v>5</v>
      </c>
      <c r="F19" s="1" t="s">
        <v>43</v>
      </c>
      <c r="G19" s="9" t="s">
        <v>50</v>
      </c>
      <c r="H19" s="1" t="s">
        <v>16</v>
      </c>
      <c r="I19">
        <v>1</v>
      </c>
      <c r="J19" s="7">
        <f>INDEX(Feuil1!D:D,MATCH('Liste Répas'!L19,Feuil1!G:G,0),1)</f>
        <v>3.1300000000000001E-2</v>
      </c>
      <c r="K19" t="str">
        <f t="shared" si="0"/>
        <v>GMSoieGorge</v>
      </c>
      <c r="L19" t="str">
        <f t="shared" si="1"/>
        <v>GMSoieGorge</v>
      </c>
    </row>
    <row r="20" spans="1:12">
      <c r="A20">
        <v>8</v>
      </c>
      <c r="B20" s="2">
        <v>41687</v>
      </c>
      <c r="C20" s="6">
        <v>3</v>
      </c>
      <c r="D20" s="9" t="s">
        <v>68</v>
      </c>
      <c r="E20" s="9" t="s">
        <v>5</v>
      </c>
      <c r="F20" s="1" t="s">
        <v>43</v>
      </c>
      <c r="G20" s="9" t="s">
        <v>64</v>
      </c>
      <c r="H20" s="1" t="s">
        <v>16</v>
      </c>
      <c r="I20">
        <v>1</v>
      </c>
      <c r="J20" s="7">
        <f>INDEX(Feuil1!D:D,MATCH('Liste Répas'!L20,Feuil1!G:G,0),1)</f>
        <v>2.0799999999999999E-2</v>
      </c>
      <c r="K20" t="str">
        <f t="shared" si="0"/>
        <v>GMSoiePoche CC</v>
      </c>
      <c r="L20" t="str">
        <f t="shared" si="1"/>
        <v>GMSoiePocheCC</v>
      </c>
    </row>
    <row r="21" spans="1:12">
      <c r="A21">
        <v>8</v>
      </c>
      <c r="B21" s="2">
        <v>41687</v>
      </c>
      <c r="C21" s="6">
        <v>3</v>
      </c>
      <c r="D21" s="9" t="s">
        <v>68</v>
      </c>
      <c r="E21" s="9" t="s">
        <v>5</v>
      </c>
      <c r="F21" s="1" t="s">
        <v>43</v>
      </c>
      <c r="G21" s="9" t="s">
        <v>72</v>
      </c>
      <c r="H21" s="1" t="s">
        <v>16</v>
      </c>
      <c r="I21">
        <v>1</v>
      </c>
      <c r="J21" s="7">
        <f>INDEX(Feuil1!D:D,MATCH('Liste Répas'!L21,Feuil1!G:G,0),1)</f>
        <v>2.58E-2</v>
      </c>
      <c r="K21" t="str">
        <f t="shared" si="0"/>
        <v xml:space="preserve">GMSoiePoche gauche </v>
      </c>
      <c r="L21" t="str">
        <f t="shared" si="1"/>
        <v>GMSoiePochegauche</v>
      </c>
    </row>
    <row r="22" spans="1:12">
      <c r="A22">
        <v>8</v>
      </c>
      <c r="B22" s="2">
        <v>41687</v>
      </c>
      <c r="C22" s="6">
        <v>3</v>
      </c>
      <c r="D22" s="9" t="s">
        <v>68</v>
      </c>
      <c r="E22" s="9" t="s">
        <v>5</v>
      </c>
      <c r="F22" s="1" t="s">
        <v>43</v>
      </c>
      <c r="G22" s="9" t="s">
        <v>65</v>
      </c>
      <c r="H22" s="1" t="s">
        <v>16</v>
      </c>
      <c r="I22">
        <v>1</v>
      </c>
      <c r="J22" s="7">
        <f>INDEX(Feuil1!D:D,MATCH('Liste Répas'!L22,Feuil1!G:G,0),1)</f>
        <v>2.0799999999999999E-2</v>
      </c>
      <c r="K22" t="str">
        <f t="shared" si="0"/>
        <v>GMSoiePoche droite</v>
      </c>
      <c r="L22" t="str">
        <f t="shared" si="1"/>
        <v>GMSoiePochedroite</v>
      </c>
    </row>
    <row r="23" spans="1:12">
      <c r="A23">
        <v>8</v>
      </c>
      <c r="B23" s="2">
        <v>41687</v>
      </c>
      <c r="C23" s="6">
        <v>3</v>
      </c>
      <c r="D23" s="9" t="s">
        <v>68</v>
      </c>
      <c r="E23" s="9" t="s">
        <v>8</v>
      </c>
      <c r="F23" s="1"/>
      <c r="G23" s="9" t="s">
        <v>50</v>
      </c>
      <c r="H23" s="1" t="s">
        <v>16</v>
      </c>
      <c r="I23">
        <v>1</v>
      </c>
      <c r="J23" s="7">
        <f>INDEX(Feuil1!D:D,MATCH('Liste Répas'!L23,Feuil1!G:G,0),1)</f>
        <v>2.9499999999999998E-2</v>
      </c>
      <c r="K23" t="str">
        <f t="shared" si="0"/>
        <v>GMRFT viledonGorge</v>
      </c>
      <c r="L23" t="str">
        <f t="shared" si="1"/>
        <v>GMRFTviledonGorge</v>
      </c>
    </row>
    <row r="24" spans="1:12">
      <c r="A24">
        <v>8</v>
      </c>
      <c r="B24" s="2">
        <v>41687</v>
      </c>
      <c r="C24" s="6">
        <v>3</v>
      </c>
      <c r="D24" s="9" t="s">
        <v>68</v>
      </c>
      <c r="E24" s="9" t="s">
        <v>8</v>
      </c>
      <c r="F24" s="1"/>
      <c r="G24" s="9" t="s">
        <v>64</v>
      </c>
      <c r="H24" s="1" t="s">
        <v>16</v>
      </c>
      <c r="I24">
        <v>1</v>
      </c>
      <c r="J24" s="7">
        <f>INDEX(Feuil1!D:D,MATCH('Liste Répas'!L24,Feuil1!G:G,0),1)</f>
        <v>8.5000000000000006E-3</v>
      </c>
      <c r="K24" t="str">
        <f t="shared" si="0"/>
        <v>GMRFT viledonPoche CC</v>
      </c>
      <c r="L24" t="str">
        <f t="shared" si="1"/>
        <v>GMRFTviledonPocheCC</v>
      </c>
    </row>
    <row r="25" spans="1:12">
      <c r="A25">
        <v>8</v>
      </c>
      <c r="B25" s="2">
        <v>41687</v>
      </c>
      <c r="C25" s="6">
        <v>3</v>
      </c>
      <c r="D25" s="9" t="s">
        <v>68</v>
      </c>
      <c r="E25" s="9" t="s">
        <v>8</v>
      </c>
      <c r="F25" s="1"/>
      <c r="G25" s="9" t="s">
        <v>72</v>
      </c>
      <c r="H25" s="1" t="s">
        <v>16</v>
      </c>
      <c r="I25">
        <v>1</v>
      </c>
      <c r="J25" s="7">
        <f>INDEX(Feuil1!D:D,MATCH('Liste Répas'!L25,Feuil1!G:G,0),1)</f>
        <v>1.18E-2</v>
      </c>
      <c r="K25" t="str">
        <f t="shared" si="0"/>
        <v xml:space="preserve">GMRFT viledonPoche gauche </v>
      </c>
      <c r="L25" t="str">
        <f t="shared" si="1"/>
        <v>GMRFTviledonPochegauche</v>
      </c>
    </row>
    <row r="26" spans="1:12">
      <c r="A26">
        <v>8</v>
      </c>
      <c r="B26" s="2">
        <v>41687</v>
      </c>
      <c r="C26" s="6">
        <v>3</v>
      </c>
      <c r="D26" s="9" t="s">
        <v>68</v>
      </c>
      <c r="E26" s="9" t="s">
        <v>8</v>
      </c>
      <c r="F26" s="1"/>
      <c r="G26" s="9" t="s">
        <v>65</v>
      </c>
      <c r="H26" s="1" t="s">
        <v>16</v>
      </c>
      <c r="I26">
        <v>1</v>
      </c>
      <c r="J26" s="7">
        <f>INDEX(Feuil1!D:D,MATCH('Liste Répas'!L26,Feuil1!G:G,0),1)</f>
        <v>8.5000000000000006E-3</v>
      </c>
      <c r="K26" t="str">
        <f t="shared" si="0"/>
        <v>GMRFT viledonPoche droite</v>
      </c>
      <c r="L26" t="str">
        <f t="shared" si="1"/>
        <v>GMRFTviledonPochedroite</v>
      </c>
    </row>
    <row r="27" spans="1:12">
      <c r="A27">
        <v>8</v>
      </c>
      <c r="B27" s="2">
        <v>41687</v>
      </c>
      <c r="C27" s="6">
        <v>4</v>
      </c>
      <c r="D27" s="9" t="s">
        <v>47</v>
      </c>
      <c r="E27" s="9" t="s">
        <v>5</v>
      </c>
      <c r="F27" s="1" t="s">
        <v>74</v>
      </c>
      <c r="G27" s="9" t="s">
        <v>51</v>
      </c>
      <c r="H27" s="1" t="s">
        <v>16</v>
      </c>
      <c r="I27">
        <v>1</v>
      </c>
      <c r="J27" s="7" t="e">
        <f>INDEX(Feuil1!D:D,MATCH('Liste Répas'!L27,Feuil1!G:G,0),1)</f>
        <v>#N/A</v>
      </c>
      <c r="K27" t="str">
        <f t="shared" si="0"/>
        <v>LongSoiePCC</v>
      </c>
      <c r="L27" t="str">
        <f t="shared" si="1"/>
        <v>LongSoiePCC</v>
      </c>
    </row>
    <row r="28" spans="1:12">
      <c r="A28">
        <v>8</v>
      </c>
      <c r="B28" s="2">
        <v>41687</v>
      </c>
      <c r="C28" s="6">
        <v>4</v>
      </c>
      <c r="D28" s="9" t="s">
        <v>47</v>
      </c>
      <c r="E28" s="9" t="s">
        <v>55</v>
      </c>
      <c r="G28" s="9" t="s">
        <v>75</v>
      </c>
      <c r="H28" s="1" t="s">
        <v>16</v>
      </c>
      <c r="I28">
        <v>3</v>
      </c>
      <c r="J28" s="7" t="e">
        <f>INDEX(Feuil1!D:D,MATCH('Liste Répas'!L28,Feuil1!G:G,0),1)</f>
        <v>#N/A</v>
      </c>
      <c r="K28" t="str">
        <f t="shared" si="0"/>
        <v xml:space="preserve">LongRFT ViledonPCC trapèze </v>
      </c>
      <c r="L28" t="str">
        <f t="shared" si="1"/>
        <v>LongRFTViledonPCCtrapèze</v>
      </c>
    </row>
    <row r="29" spans="1:12">
      <c r="A29">
        <v>8</v>
      </c>
      <c r="B29" s="2">
        <v>41687</v>
      </c>
      <c r="C29" s="6">
        <v>4</v>
      </c>
      <c r="D29" s="9" t="s">
        <v>47</v>
      </c>
      <c r="E29" s="9" t="s">
        <v>55</v>
      </c>
      <c r="F29" s="1"/>
      <c r="G29" s="9" t="s">
        <v>51</v>
      </c>
      <c r="H29" s="1" t="s">
        <v>16</v>
      </c>
      <c r="I29">
        <v>1</v>
      </c>
      <c r="J29" s="7" t="e">
        <f>INDEX(Feuil1!D:D,MATCH('Liste Répas'!L29,Feuil1!G:G,0),1)</f>
        <v>#N/A</v>
      </c>
      <c r="K29" t="str">
        <f t="shared" si="0"/>
        <v>LongRFT ViledonPCC</v>
      </c>
      <c r="L29" t="str">
        <f t="shared" si="1"/>
        <v>LongRFTViledonPCC</v>
      </c>
    </row>
    <row r="30" spans="1:12">
      <c r="A30">
        <v>8</v>
      </c>
      <c r="B30" s="2">
        <v>41687</v>
      </c>
      <c r="C30" s="6">
        <v>4</v>
      </c>
      <c r="D30" s="9" t="s">
        <v>47</v>
      </c>
      <c r="E30" s="9" t="s">
        <v>76</v>
      </c>
      <c r="F30" s="1"/>
      <c r="G30" s="9" t="s">
        <v>60</v>
      </c>
      <c r="H30" s="1" t="s">
        <v>16</v>
      </c>
      <c r="I30">
        <v>5</v>
      </c>
      <c r="J30" s="7">
        <f>INDEX(Feuil1!D:D,MATCH('Liste Répas'!L30,Feuil1!G:G,0),1)</f>
        <v>3.8899999999999997E-2</v>
      </c>
      <c r="K30" t="str">
        <f t="shared" si="0"/>
        <v>LongRFT syndermFAG</v>
      </c>
      <c r="L30" t="str">
        <f t="shared" si="1"/>
        <v>LongRFTsyndermFAG</v>
      </c>
    </row>
    <row r="31" spans="1:12">
      <c r="A31">
        <v>8</v>
      </c>
      <c r="B31" s="2">
        <v>41687</v>
      </c>
      <c r="C31" s="6">
        <v>4</v>
      </c>
      <c r="D31" s="9" t="s">
        <v>47</v>
      </c>
      <c r="E31" s="9" t="s">
        <v>5</v>
      </c>
      <c r="F31" s="5" t="s">
        <v>78</v>
      </c>
      <c r="G31" s="9" t="s">
        <v>77</v>
      </c>
      <c r="H31" s="1" t="s">
        <v>9</v>
      </c>
      <c r="I31">
        <v>1</v>
      </c>
      <c r="J31" s="7" t="e">
        <f>INDEX(Feuil1!D:D,MATCH('Liste Répas'!L31,Feuil1!G:G,0),1)</f>
        <v>#N/A</v>
      </c>
      <c r="K31" t="str">
        <f t="shared" si="0"/>
        <v>LongSoiePoche Int FE</v>
      </c>
      <c r="L31" t="str">
        <f t="shared" si="1"/>
        <v>LongSoiePocheIntFE</v>
      </c>
    </row>
    <row r="32" spans="1:12">
      <c r="A32">
        <v>8</v>
      </c>
      <c r="B32" s="2">
        <v>41687</v>
      </c>
      <c r="C32" s="6">
        <v>4</v>
      </c>
      <c r="D32" s="9" t="s">
        <v>47</v>
      </c>
      <c r="E32" s="9" t="s">
        <v>8</v>
      </c>
      <c r="F32" s="1"/>
      <c r="G32" s="9" t="s">
        <v>77</v>
      </c>
      <c r="H32" s="1" t="s">
        <v>9</v>
      </c>
      <c r="I32">
        <v>1</v>
      </c>
      <c r="J32" s="7" t="e">
        <f>INDEX(Feuil1!D:D,MATCH('Liste Répas'!L32,Feuil1!G:G,0),1)</f>
        <v>#N/A</v>
      </c>
      <c r="K32" t="str">
        <f t="shared" si="0"/>
        <v>LongRFT viledonPoche Int FE</v>
      </c>
      <c r="L32" t="str">
        <f t="shared" si="1"/>
        <v>LongRFTviledonPocheIntFE</v>
      </c>
    </row>
    <row r="33" spans="1:12">
      <c r="A33">
        <v>8</v>
      </c>
      <c r="B33" s="2">
        <v>41687</v>
      </c>
      <c r="C33" s="6" t="s">
        <v>10</v>
      </c>
      <c r="D33" s="9" t="s">
        <v>47</v>
      </c>
      <c r="E33" s="9" t="s">
        <v>5</v>
      </c>
      <c r="F33" s="1" t="s">
        <v>89</v>
      </c>
      <c r="G33" s="9" t="s">
        <v>88</v>
      </c>
      <c r="H33" s="1" t="s">
        <v>90</v>
      </c>
      <c r="I33">
        <v>1</v>
      </c>
      <c r="J33" s="7" t="e">
        <f>INDEX(Feuil1!D:D,MATCH('Liste Répas'!L33,Feuil1!G:G,0),1)</f>
        <v>#N/A</v>
      </c>
      <c r="K33" t="str">
        <f t="shared" si="0"/>
        <v>LongSoieDouble poche CC</v>
      </c>
      <c r="L33" t="str">
        <f t="shared" si="1"/>
        <v>LongSoieDoublepocheCC</v>
      </c>
    </row>
    <row r="34" spans="1:12">
      <c r="A34">
        <v>8</v>
      </c>
      <c r="B34" s="3">
        <v>41687</v>
      </c>
      <c r="C34" s="6" t="s">
        <v>112</v>
      </c>
      <c r="D34" s="9" t="s">
        <v>47</v>
      </c>
      <c r="E34" s="9" t="s">
        <v>79</v>
      </c>
      <c r="F34" s="1" t="s">
        <v>58</v>
      </c>
      <c r="G34" s="9" t="s">
        <v>60</v>
      </c>
      <c r="H34" s="1" t="s">
        <v>59</v>
      </c>
      <c r="I34">
        <v>1</v>
      </c>
      <c r="J34" s="7" t="e">
        <f>INDEX(Feuil1!D:D,MATCH('Liste Répas'!L34,Feuil1!G:G,0),1)</f>
        <v>#N/A</v>
      </c>
      <c r="K34" t="str">
        <f t="shared" si="0"/>
        <v>LongBijouterie FAG</v>
      </c>
      <c r="L34" t="str">
        <f t="shared" si="1"/>
        <v>LongBijouterieFAG</v>
      </c>
    </row>
    <row r="35" spans="1:12">
      <c r="A35">
        <v>8</v>
      </c>
      <c r="B35" s="2">
        <v>41687</v>
      </c>
      <c r="C35" s="6" t="s">
        <v>112</v>
      </c>
      <c r="D35" s="9" t="s">
        <v>47</v>
      </c>
      <c r="E35" s="9" t="s">
        <v>79</v>
      </c>
      <c r="F35" s="1" t="s">
        <v>19</v>
      </c>
      <c r="G35" s="9" t="s">
        <v>60</v>
      </c>
      <c r="H35" s="1" t="s">
        <v>61</v>
      </c>
      <c r="I35">
        <v>1</v>
      </c>
      <c r="J35" s="7" t="e">
        <f>INDEX(Feuil1!D:D,MATCH('Liste Répas'!L35,Feuil1!G:G,0),1)</f>
        <v>#N/A</v>
      </c>
      <c r="K35" t="str">
        <f t="shared" si="0"/>
        <v>LongBijouterie FAG</v>
      </c>
      <c r="L35" t="str">
        <f t="shared" si="1"/>
        <v>LongBijouterieFAG</v>
      </c>
    </row>
    <row r="36" spans="1:12">
      <c r="A36">
        <v>8</v>
      </c>
      <c r="B36" s="2">
        <v>41687</v>
      </c>
      <c r="C36" s="6" t="s">
        <v>112</v>
      </c>
      <c r="D36" s="9" t="s">
        <v>47</v>
      </c>
      <c r="E36" s="9" t="s">
        <v>79</v>
      </c>
      <c r="F36" s="1" t="s">
        <v>19</v>
      </c>
      <c r="G36" s="9" t="s">
        <v>60</v>
      </c>
      <c r="H36" s="1" t="s">
        <v>80</v>
      </c>
      <c r="I36">
        <v>1</v>
      </c>
      <c r="J36" s="7" t="e">
        <f>INDEX(Feuil1!D:D,MATCH('Liste Répas'!L36,Feuil1!G:G,0),1)</f>
        <v>#N/A</v>
      </c>
      <c r="K36" t="str">
        <f t="shared" si="0"/>
        <v>LongBijouterie FAG</v>
      </c>
      <c r="L36" t="str">
        <f t="shared" si="1"/>
        <v>LongBijouterieFAG</v>
      </c>
    </row>
    <row r="37" spans="1:12">
      <c r="A37">
        <v>8</v>
      </c>
      <c r="B37" s="2">
        <v>41687</v>
      </c>
      <c r="C37" s="6" t="s">
        <v>112</v>
      </c>
      <c r="D37" s="9" t="s">
        <v>47</v>
      </c>
      <c r="E37" s="9" t="s">
        <v>79</v>
      </c>
      <c r="F37" s="1" t="s">
        <v>19</v>
      </c>
      <c r="G37" s="9" t="s">
        <v>60</v>
      </c>
      <c r="H37" s="1" t="s">
        <v>81</v>
      </c>
      <c r="I37">
        <v>1</v>
      </c>
      <c r="J37" s="7" t="e">
        <f>INDEX(Feuil1!D:D,MATCH('Liste Répas'!L37,Feuil1!G:G,0),1)</f>
        <v>#N/A</v>
      </c>
      <c r="K37" t="str">
        <f t="shared" si="0"/>
        <v>LongBijouterie FAG</v>
      </c>
      <c r="L37" t="str">
        <f t="shared" si="1"/>
        <v>LongBijouterieFAG</v>
      </c>
    </row>
    <row r="38" spans="1:12">
      <c r="A38">
        <v>8</v>
      </c>
      <c r="B38" s="2">
        <v>41687</v>
      </c>
      <c r="C38" s="6" t="s">
        <v>112</v>
      </c>
      <c r="D38" s="9" t="s">
        <v>47</v>
      </c>
      <c r="E38" s="9" t="s">
        <v>4</v>
      </c>
      <c r="F38" s="1" t="s">
        <v>82</v>
      </c>
      <c r="G38" s="9" t="s">
        <v>83</v>
      </c>
      <c r="H38" s="1" t="s">
        <v>84</v>
      </c>
      <c r="I38">
        <v>2</v>
      </c>
      <c r="J38" s="7">
        <f>INDEX(Feuil1!D:D,MATCH('Liste Répas'!L38,Feuil1!G:G,0),1)</f>
        <v>4.3700000000000003E-2</v>
      </c>
      <c r="K38" t="str">
        <f t="shared" si="0"/>
        <v>LongVeau EPSCorps</v>
      </c>
      <c r="L38" t="str">
        <f t="shared" si="1"/>
        <v>LongVeauEPSCorps</v>
      </c>
    </row>
    <row r="39" spans="1:12">
      <c r="A39">
        <v>8</v>
      </c>
      <c r="B39" s="2">
        <v>41687</v>
      </c>
      <c r="C39" s="6" t="s">
        <v>112</v>
      </c>
      <c r="D39" s="9" t="s">
        <v>68</v>
      </c>
      <c r="E39" s="9" t="s">
        <v>5</v>
      </c>
      <c r="F39" s="1" t="s">
        <v>73</v>
      </c>
      <c r="G39" s="9" t="s">
        <v>65</v>
      </c>
      <c r="H39" s="1"/>
      <c r="I39">
        <v>1</v>
      </c>
      <c r="J39" s="7">
        <f>INDEX(Feuil1!D:D,MATCH('Liste Répas'!L39,Feuil1!G:G,0),1)</f>
        <v>2.0799999999999999E-2</v>
      </c>
      <c r="K39" t="str">
        <f t="shared" si="0"/>
        <v>GMSoiePoche droite</v>
      </c>
      <c r="L39" t="str">
        <f t="shared" si="1"/>
        <v>GMSoiePochedroite</v>
      </c>
    </row>
    <row r="40" spans="1:12">
      <c r="A40">
        <v>8</v>
      </c>
      <c r="B40" s="2">
        <v>41687</v>
      </c>
      <c r="C40" s="6" t="s">
        <v>112</v>
      </c>
      <c r="D40" s="9" t="s">
        <v>47</v>
      </c>
      <c r="E40" s="9" t="s">
        <v>4</v>
      </c>
      <c r="F40" s="1" t="s">
        <v>82</v>
      </c>
      <c r="G40" s="9" t="s">
        <v>83</v>
      </c>
      <c r="H40" s="1" t="s">
        <v>85</v>
      </c>
      <c r="I40">
        <v>2</v>
      </c>
      <c r="J40" s="7">
        <f>INDEX(Feuil1!D:D,MATCH('Liste Répas'!L40,Feuil1!G:G,0),1)</f>
        <v>4.3700000000000003E-2</v>
      </c>
      <c r="K40" t="str">
        <f t="shared" si="0"/>
        <v>LongVeau EPSCorps</v>
      </c>
      <c r="L40" t="str">
        <f t="shared" si="1"/>
        <v>LongVeauEPSCorps</v>
      </c>
    </row>
    <row r="41" spans="1:12">
      <c r="A41">
        <v>8</v>
      </c>
      <c r="B41" s="2">
        <v>41687</v>
      </c>
      <c r="C41" s="6" t="s">
        <v>112</v>
      </c>
      <c r="D41" s="9" t="s">
        <v>47</v>
      </c>
      <c r="E41" s="9" t="s">
        <v>7</v>
      </c>
      <c r="F41" s="1"/>
      <c r="G41" s="9" t="s">
        <v>83</v>
      </c>
      <c r="H41" s="1" t="s">
        <v>85</v>
      </c>
      <c r="I41">
        <v>2</v>
      </c>
      <c r="J41" s="7">
        <f>INDEX(Feuil1!D:D,MATCH('Liste Répas'!L41,Feuil1!G:G,0),1)</f>
        <v>3.73E-2</v>
      </c>
      <c r="K41" t="str">
        <f t="shared" si="0"/>
        <v>LongRFT triplureCorps</v>
      </c>
      <c r="L41" t="str">
        <f t="shared" si="1"/>
        <v>LongRFTtriplureCorps</v>
      </c>
    </row>
    <row r="42" spans="1:12">
      <c r="A42">
        <v>8</v>
      </c>
      <c r="B42" s="2">
        <v>41687</v>
      </c>
      <c r="C42" s="6" t="s">
        <v>112</v>
      </c>
      <c r="D42" s="9" t="s">
        <v>47</v>
      </c>
      <c r="E42" s="9" t="s">
        <v>7</v>
      </c>
      <c r="G42" s="9" t="s">
        <v>83</v>
      </c>
      <c r="H42" s="1" t="s">
        <v>86</v>
      </c>
      <c r="I42">
        <v>1</v>
      </c>
      <c r="J42" s="7">
        <f>INDEX(Feuil1!D:D,MATCH('Liste Répas'!L42,Feuil1!G:G,0),1)</f>
        <v>3.73E-2</v>
      </c>
      <c r="K42" t="str">
        <f t="shared" si="0"/>
        <v>LongRFT triplureCorps</v>
      </c>
      <c r="L42" t="str">
        <f t="shared" si="1"/>
        <v>LongRFTtriplureCorps</v>
      </c>
    </row>
    <row r="43" spans="1:12">
      <c r="A43">
        <v>8</v>
      </c>
      <c r="B43" s="2">
        <v>41687</v>
      </c>
      <c r="C43" s="6" t="s">
        <v>112</v>
      </c>
      <c r="D43" s="9" t="s">
        <v>47</v>
      </c>
      <c r="E43" s="9" t="s">
        <v>4</v>
      </c>
      <c r="F43" s="1" t="s">
        <v>23</v>
      </c>
      <c r="G43" s="9" t="s">
        <v>83</v>
      </c>
      <c r="H43" s="1" t="s">
        <v>87</v>
      </c>
      <c r="I43">
        <v>1</v>
      </c>
      <c r="J43" s="7">
        <f>INDEX(Feuil1!D:D,MATCH('Liste Répas'!L43,Feuil1!G:G,0),1)</f>
        <v>4.3700000000000003E-2</v>
      </c>
      <c r="K43" t="str">
        <f t="shared" si="0"/>
        <v>LongVeau EPSCorps</v>
      </c>
      <c r="L43" t="str">
        <f t="shared" si="1"/>
        <v>LongVeauEPSCorps</v>
      </c>
    </row>
    <row r="44" spans="1:12">
      <c r="A44">
        <v>8</v>
      </c>
      <c r="B44" s="2">
        <v>41687</v>
      </c>
      <c r="C44" s="6" t="s">
        <v>112</v>
      </c>
      <c r="D44" s="9" t="s">
        <v>47</v>
      </c>
      <c r="E44" s="9" t="s">
        <v>5</v>
      </c>
      <c r="F44" s="1" t="s">
        <v>17</v>
      </c>
      <c r="G44" s="9" t="s">
        <v>88</v>
      </c>
      <c r="H44" s="1" t="s">
        <v>86</v>
      </c>
      <c r="I44">
        <v>1</v>
      </c>
      <c r="J44" s="7" t="e">
        <f>INDEX(Feuil1!D:D,MATCH('Liste Répas'!L44,Feuil1!G:G,0),1)</f>
        <v>#N/A</v>
      </c>
      <c r="K44" t="str">
        <f t="shared" si="0"/>
        <v>LongSoieDouble poche CC</v>
      </c>
      <c r="L44" t="str">
        <f t="shared" si="1"/>
        <v>LongSoieDoublepocheCC</v>
      </c>
    </row>
    <row r="45" spans="1:12">
      <c r="B45" s="2"/>
      <c r="C45" s="1"/>
      <c r="D45" s="9"/>
      <c r="F45" s="1"/>
      <c r="G45" s="9"/>
    </row>
    <row r="46" spans="1:12">
      <c r="B46" s="2"/>
      <c r="C46" s="1"/>
      <c r="D46" s="9"/>
      <c r="F46" s="1"/>
      <c r="G46" s="9"/>
    </row>
    <row r="47" spans="1:12">
      <c r="B47" s="2"/>
      <c r="C47" s="1"/>
      <c r="D47" s="9"/>
      <c r="F47" s="1"/>
      <c r="G47" s="9"/>
    </row>
    <row r="48" spans="1:12">
      <c r="B48" s="2"/>
      <c r="C48" s="1"/>
      <c r="D48" s="9"/>
      <c r="F48" s="1"/>
      <c r="G48" s="9"/>
    </row>
    <row r="49" spans="2:7">
      <c r="B49" s="2"/>
      <c r="C49" s="1"/>
      <c r="D49" s="9"/>
      <c r="F49" s="1"/>
      <c r="G49" s="9"/>
    </row>
    <row r="50" spans="2:7">
      <c r="B50" s="2"/>
      <c r="C50" s="1"/>
      <c r="D50" s="9"/>
      <c r="F50" s="1"/>
      <c r="G50" s="9"/>
    </row>
    <row r="51" spans="2:7">
      <c r="B51" s="2"/>
      <c r="C51" s="1"/>
      <c r="D51" s="9"/>
      <c r="F51" s="1"/>
      <c r="G51" s="9"/>
    </row>
    <row r="52" spans="2:7">
      <c r="B52" s="2"/>
      <c r="C52" s="1"/>
      <c r="D52" s="9"/>
      <c r="F52" s="1"/>
      <c r="G52" s="9"/>
    </row>
    <row r="53" spans="2:7">
      <c r="B53" s="2"/>
      <c r="C53" s="1"/>
      <c r="D53" s="9"/>
      <c r="F53" s="1"/>
      <c r="G53" s="9"/>
    </row>
    <row r="54" spans="2:7">
      <c r="B54" s="2"/>
      <c r="C54" s="1"/>
      <c r="D54" s="9"/>
      <c r="F54" s="1"/>
      <c r="G54" s="9"/>
    </row>
    <row r="55" spans="2:7">
      <c r="B55" s="2"/>
      <c r="C55" s="1"/>
      <c r="F55" s="1"/>
      <c r="G55" s="9"/>
    </row>
    <row r="56" spans="2:7">
      <c r="B56" s="2"/>
      <c r="C56" s="1"/>
      <c r="F56" s="1"/>
      <c r="G56" s="9"/>
    </row>
    <row r="57" spans="2:7">
      <c r="B57" s="2"/>
      <c r="C57" s="1"/>
      <c r="F57" s="1"/>
      <c r="G57" s="9"/>
    </row>
  </sheetData>
  <sheetCalcPr fullCalcOnLoad="1"/>
  <autoFilter ref="A1:H57"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zoomScale="85" zoomScaleNormal="85" workbookViewId="0">
      <selection activeCell="E31" sqref="E31"/>
    </sheetView>
  </sheetViews>
  <sheetFormatPr defaultColWidth="11.42578125" defaultRowHeight="12.75"/>
  <cols>
    <col min="5" max="5" width="13.7109375" customWidth="1"/>
    <col min="7" max="7" width="13.28515625" customWidth="1"/>
    <col min="9" max="9" width="13.7109375" customWidth="1"/>
    <col min="11" max="11" width="14" customWidth="1"/>
  </cols>
  <sheetData>
    <row r="1" spans="1:17">
      <c r="B1" t="s">
        <v>30</v>
      </c>
      <c r="C1" s="1" t="s">
        <v>31</v>
      </c>
      <c r="D1" s="1" t="s">
        <v>4</v>
      </c>
      <c r="E1" s="1" t="s">
        <v>32</v>
      </c>
      <c r="F1" s="1" t="s">
        <v>5</v>
      </c>
      <c r="G1" s="1" t="s">
        <v>32</v>
      </c>
      <c r="H1" s="1" t="s">
        <v>7</v>
      </c>
      <c r="I1" s="1" t="s">
        <v>32</v>
      </c>
      <c r="J1" s="1" t="s">
        <v>8</v>
      </c>
      <c r="K1" s="1" t="s">
        <v>32</v>
      </c>
      <c r="L1" s="1" t="s">
        <v>6</v>
      </c>
      <c r="M1" s="1" t="s">
        <v>32</v>
      </c>
      <c r="N1" t="s">
        <v>45</v>
      </c>
      <c r="O1" s="1" t="s">
        <v>32</v>
      </c>
      <c r="P1" t="s">
        <v>46</v>
      </c>
      <c r="Q1" s="1" t="s">
        <v>32</v>
      </c>
    </row>
    <row r="2" spans="1:17">
      <c r="A2" t="s">
        <v>26</v>
      </c>
    </row>
    <row r="3" spans="1:17">
      <c r="A3" t="s">
        <v>27</v>
      </c>
    </row>
    <row r="4" spans="1:17">
      <c r="A4" t="s">
        <v>28</v>
      </c>
    </row>
    <row r="5" spans="1:17">
      <c r="A5" t="s">
        <v>29</v>
      </c>
    </row>
    <row r="6" spans="1:17">
      <c r="A6" t="s">
        <v>10</v>
      </c>
    </row>
    <row r="7" spans="1:17">
      <c r="A7" t="s">
        <v>0</v>
      </c>
    </row>
    <row r="8" spans="1:17">
      <c r="A8" t="s">
        <v>22</v>
      </c>
    </row>
    <row r="13" spans="1:17">
      <c r="A13" t="s">
        <v>9</v>
      </c>
      <c r="B13" t="s">
        <v>26</v>
      </c>
      <c r="D13" t="s">
        <v>27</v>
      </c>
      <c r="F13" t="s">
        <v>28</v>
      </c>
      <c r="H13" t="s">
        <v>29</v>
      </c>
    </row>
    <row r="14" spans="1:17">
      <c r="A14" t="s">
        <v>16</v>
      </c>
      <c r="C14" s="4"/>
      <c r="E14" s="4"/>
      <c r="G14" s="4"/>
      <c r="I14" s="4"/>
    </row>
    <row r="15" spans="1:17">
      <c r="C15" s="4"/>
      <c r="E15" s="4"/>
      <c r="G15" s="4"/>
      <c r="I15" s="4"/>
    </row>
    <row r="18" spans="1:4">
      <c r="A18" t="s">
        <v>33</v>
      </c>
      <c r="D18" t="s">
        <v>2</v>
      </c>
    </row>
    <row r="19" spans="1:4">
      <c r="A19" t="s">
        <v>21</v>
      </c>
      <c r="D19" t="s">
        <v>38</v>
      </c>
    </row>
    <row r="20" spans="1:4">
      <c r="A20" t="s">
        <v>34</v>
      </c>
      <c r="D20" t="s">
        <v>39</v>
      </c>
    </row>
    <row r="21" spans="1:4">
      <c r="A21" t="s">
        <v>23</v>
      </c>
      <c r="D21" t="s">
        <v>21</v>
      </c>
    </row>
    <row r="22" spans="1:4">
      <c r="A22" t="s">
        <v>19</v>
      </c>
      <c r="D22" t="s">
        <v>40</v>
      </c>
    </row>
    <row r="23" spans="1:4">
      <c r="A23" t="s">
        <v>35</v>
      </c>
      <c r="D23" t="s">
        <v>18</v>
      </c>
    </row>
    <row r="24" spans="1:4">
      <c r="A24" t="s">
        <v>36</v>
      </c>
      <c r="D24" t="s">
        <v>41</v>
      </c>
    </row>
    <row r="25" spans="1:4">
      <c r="A25" t="s">
        <v>37</v>
      </c>
      <c r="D25" t="s">
        <v>24</v>
      </c>
    </row>
    <row r="26" spans="1:4">
      <c r="A26" t="s">
        <v>25</v>
      </c>
      <c r="D26" t="s">
        <v>17</v>
      </c>
    </row>
    <row r="27" spans="1:4">
      <c r="D27" t="s">
        <v>42</v>
      </c>
    </row>
    <row r="28" spans="1:4">
      <c r="D28" t="s">
        <v>43</v>
      </c>
    </row>
    <row r="29" spans="1:4">
      <c r="D29" t="s">
        <v>44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23"/>
  <sheetViews>
    <sheetView workbookViewId="0">
      <selection activeCell="G1" sqref="G1"/>
    </sheetView>
  </sheetViews>
  <sheetFormatPr defaultColWidth="11.42578125" defaultRowHeight="12.75"/>
  <cols>
    <col min="6" max="6" width="31.5703125" customWidth="1"/>
    <col min="7" max="7" width="21" customWidth="1"/>
  </cols>
  <sheetData>
    <row r="1" spans="1:7">
      <c r="A1" s="6" t="s">
        <v>62</v>
      </c>
      <c r="B1" s="6" t="s">
        <v>7</v>
      </c>
      <c r="C1" s="6" t="s">
        <v>83</v>
      </c>
      <c r="D1">
        <v>5.3199999999999997E-2</v>
      </c>
      <c r="F1" t="str">
        <f>CONCATENATE(A1,B1,C1,)</f>
        <v>TrotterRFT triplureCorps</v>
      </c>
      <c r="G1" t="str">
        <f>SUBSTITUTE(F1," ","")</f>
        <v>TrotterRFTtriplureCorps</v>
      </c>
    </row>
    <row r="2" spans="1:7">
      <c r="A2" s="6" t="s">
        <v>62</v>
      </c>
      <c r="B2" s="6" t="s">
        <v>4</v>
      </c>
      <c r="C2" s="6" t="s">
        <v>69</v>
      </c>
      <c r="D2">
        <v>6.9999999999999999E-4</v>
      </c>
      <c r="F2" t="str">
        <f t="shared" ref="F2:F65" si="0">CONCATENATE(A2,B2,C2,)</f>
        <v>TrotterVeau EPSEcusson</v>
      </c>
      <c r="G2" t="str">
        <f t="shared" ref="G2:G65" si="1">SUBSTITUTE(F2," ","")</f>
        <v>TrotterVeauEPSEcusson</v>
      </c>
    </row>
    <row r="3" spans="1:7">
      <c r="A3" s="6" t="s">
        <v>62</v>
      </c>
      <c r="B3" s="6" t="s">
        <v>4</v>
      </c>
      <c r="C3" s="6" t="s">
        <v>71</v>
      </c>
      <c r="D3">
        <v>8.9999999999999998E-4</v>
      </c>
      <c r="F3" t="str">
        <f t="shared" si="0"/>
        <v>TrotterVeau EPSPassant stylo</v>
      </c>
      <c r="G3" t="str">
        <f t="shared" si="1"/>
        <v>TrotterVeauEPSPassantstylo</v>
      </c>
    </row>
    <row r="4" spans="1:7">
      <c r="A4" s="6" t="s">
        <v>62</v>
      </c>
      <c r="B4" s="6" t="s">
        <v>4</v>
      </c>
      <c r="C4" s="6" t="s">
        <v>70</v>
      </c>
      <c r="D4">
        <v>4.4000000000000003E-3</v>
      </c>
      <c r="F4" t="str">
        <f t="shared" si="0"/>
        <v>TrotterVeau EPSBande d'épingle</v>
      </c>
      <c r="G4" t="str">
        <f t="shared" si="1"/>
        <v>TrotterVeauEPSBanded'épingle</v>
      </c>
    </row>
    <row r="5" spans="1:7">
      <c r="A5" s="6" t="s">
        <v>62</v>
      </c>
      <c r="B5" s="6" t="s">
        <v>4</v>
      </c>
      <c r="C5" s="6" t="s">
        <v>83</v>
      </c>
      <c r="D5">
        <v>6.0400000000000002E-2</v>
      </c>
      <c r="F5" t="str">
        <f t="shared" si="0"/>
        <v>TrotterVeau EPSCorps</v>
      </c>
      <c r="G5" t="str">
        <f t="shared" si="1"/>
        <v>TrotterVeauEPSCorps</v>
      </c>
    </row>
    <row r="6" spans="1:7">
      <c r="A6" s="6" t="s">
        <v>62</v>
      </c>
      <c r="B6" s="6" t="s">
        <v>5</v>
      </c>
      <c r="C6" s="6" t="s">
        <v>92</v>
      </c>
      <c r="D6">
        <v>1.1000000000000001E-3</v>
      </c>
      <c r="F6" t="str">
        <f t="shared" si="0"/>
        <v>TrotterSoieTirette</v>
      </c>
      <c r="G6" t="str">
        <f t="shared" si="1"/>
        <v>TrotterSoieTirette</v>
      </c>
    </row>
    <row r="7" spans="1:7">
      <c r="A7" s="6" t="s">
        <v>62</v>
      </c>
      <c r="B7" s="6" t="s">
        <v>5</v>
      </c>
      <c r="C7" s="6" t="s">
        <v>50</v>
      </c>
      <c r="D7">
        <v>6.13E-2</v>
      </c>
      <c r="F7" t="str">
        <f t="shared" si="0"/>
        <v>TrotterSoieGorge</v>
      </c>
      <c r="G7" t="str">
        <f t="shared" si="1"/>
        <v>TrotterSoieGorge</v>
      </c>
    </row>
    <row r="8" spans="1:7">
      <c r="A8" s="6" t="s">
        <v>62</v>
      </c>
      <c r="B8" s="6" t="s">
        <v>5</v>
      </c>
      <c r="C8" s="6" t="s">
        <v>64</v>
      </c>
      <c r="D8">
        <v>3.09E-2</v>
      </c>
      <c r="F8" t="str">
        <f t="shared" si="0"/>
        <v>TrotterSoiePoche CC</v>
      </c>
      <c r="G8" t="str">
        <f t="shared" si="1"/>
        <v>TrotterSoiePocheCC</v>
      </c>
    </row>
    <row r="9" spans="1:7">
      <c r="A9" s="6" t="s">
        <v>62</v>
      </c>
      <c r="B9" s="6" t="s">
        <v>5</v>
      </c>
      <c r="C9" s="6" t="s">
        <v>72</v>
      </c>
      <c r="D9">
        <v>4.1000000000000002E-2</v>
      </c>
      <c r="F9" t="str">
        <f t="shared" si="0"/>
        <v xml:space="preserve">TrotterSoiePoche gauche </v>
      </c>
      <c r="G9" t="str">
        <f t="shared" si="1"/>
        <v>TrotterSoiePochegauche</v>
      </c>
    </row>
    <row r="10" spans="1:7">
      <c r="A10" s="6" t="s">
        <v>62</v>
      </c>
      <c r="B10" s="6" t="s">
        <v>5</v>
      </c>
      <c r="C10" s="6" t="s">
        <v>65</v>
      </c>
      <c r="D10">
        <v>4.36E-2</v>
      </c>
      <c r="F10" t="str">
        <f t="shared" si="0"/>
        <v>TrotterSoiePoche droite</v>
      </c>
      <c r="G10" t="str">
        <f t="shared" si="1"/>
        <v>TrotterSoiePochedroite</v>
      </c>
    </row>
    <row r="11" spans="1:7">
      <c r="A11" s="6" t="s">
        <v>62</v>
      </c>
      <c r="B11" s="6" t="s">
        <v>93</v>
      </c>
      <c r="C11" s="6" t="s">
        <v>92</v>
      </c>
      <c r="D11">
        <v>2.9999999999999997E-4</v>
      </c>
      <c r="F11" t="str">
        <f t="shared" si="0"/>
        <v>TrotterRFT mousseTirette</v>
      </c>
      <c r="G11" t="str">
        <f t="shared" si="1"/>
        <v>TrotterRFTmousseTirette</v>
      </c>
    </row>
    <row r="12" spans="1:7">
      <c r="A12" s="6" t="s">
        <v>62</v>
      </c>
      <c r="B12" s="6" t="s">
        <v>8</v>
      </c>
      <c r="C12" s="6" t="s">
        <v>50</v>
      </c>
      <c r="D12">
        <v>5.6899999999999999E-2</v>
      </c>
      <c r="F12" t="str">
        <f t="shared" si="0"/>
        <v>TrotterRFT viledonGorge</v>
      </c>
      <c r="G12" t="str">
        <f t="shared" si="1"/>
        <v>TrotterRFTviledonGorge</v>
      </c>
    </row>
    <row r="13" spans="1:7">
      <c r="A13" s="6" t="s">
        <v>62</v>
      </c>
      <c r="B13" s="6" t="s">
        <v>8</v>
      </c>
      <c r="C13" s="6" t="s">
        <v>72</v>
      </c>
      <c r="D13">
        <v>3.2000000000000001E-2</v>
      </c>
      <c r="F13" t="str">
        <f t="shared" si="0"/>
        <v xml:space="preserve">TrotterRFT viledonPoche gauche </v>
      </c>
      <c r="G13" t="str">
        <f t="shared" si="1"/>
        <v>TrotterRFTviledonPochegauche</v>
      </c>
    </row>
    <row r="14" spans="1:7">
      <c r="A14" s="6" t="s">
        <v>62</v>
      </c>
      <c r="B14" s="6" t="s">
        <v>8</v>
      </c>
      <c r="C14" s="6" t="s">
        <v>65</v>
      </c>
      <c r="D14">
        <v>2.9100000000000001E-2</v>
      </c>
      <c r="F14" t="str">
        <f t="shared" si="0"/>
        <v>TrotterRFT viledonPoche droite</v>
      </c>
      <c r="G14" t="str">
        <f t="shared" si="1"/>
        <v>TrotterRFTviledonPochedroite</v>
      </c>
    </row>
    <row r="15" spans="1:7">
      <c r="F15" t="str">
        <f t="shared" si="0"/>
        <v/>
      </c>
      <c r="G15" t="str">
        <f t="shared" si="1"/>
        <v/>
      </c>
    </row>
    <row r="16" spans="1:7">
      <c r="A16" s="6" t="s">
        <v>94</v>
      </c>
      <c r="B16" s="6" t="s">
        <v>7</v>
      </c>
      <c r="C16" s="6" t="s">
        <v>83</v>
      </c>
      <c r="D16">
        <v>1.49E-2</v>
      </c>
      <c r="F16" t="str">
        <f t="shared" si="0"/>
        <v>PMRFT triplureCorps</v>
      </c>
      <c r="G16" t="str">
        <f t="shared" si="1"/>
        <v>PMRFTtriplureCorps</v>
      </c>
    </row>
    <row r="17" spans="1:7">
      <c r="A17" s="6" t="s">
        <v>94</v>
      </c>
      <c r="B17" s="6" t="s">
        <v>4</v>
      </c>
      <c r="C17" s="6" t="s">
        <v>69</v>
      </c>
      <c r="D17">
        <v>6.9999999999999999E-4</v>
      </c>
      <c r="F17" t="str">
        <f t="shared" si="0"/>
        <v>PMVeau EPSEcusson</v>
      </c>
      <c r="G17" t="str">
        <f t="shared" si="1"/>
        <v>PMVeauEPSEcusson</v>
      </c>
    </row>
    <row r="18" spans="1:7">
      <c r="A18" s="6" t="s">
        <v>94</v>
      </c>
      <c r="B18" s="6" t="s">
        <v>4</v>
      </c>
      <c r="C18" s="6" t="s">
        <v>83</v>
      </c>
      <c r="D18">
        <v>1.78E-2</v>
      </c>
      <c r="F18" t="str">
        <f t="shared" si="0"/>
        <v>PMVeau EPSCorps</v>
      </c>
      <c r="G18" t="str">
        <f t="shared" si="1"/>
        <v>PMVeauEPSCorps</v>
      </c>
    </row>
    <row r="19" spans="1:7">
      <c r="A19" s="6" t="s">
        <v>94</v>
      </c>
      <c r="B19" s="6" t="s">
        <v>4</v>
      </c>
      <c r="C19" s="6" t="s">
        <v>70</v>
      </c>
      <c r="D19">
        <v>2E-3</v>
      </c>
      <c r="F19" t="str">
        <f t="shared" si="0"/>
        <v>PMVeau EPSBande d'épingle</v>
      </c>
      <c r="G19" t="str">
        <f t="shared" si="1"/>
        <v>PMVeauEPSBanded'épingle</v>
      </c>
    </row>
    <row r="20" spans="1:7">
      <c r="A20" s="6" t="s">
        <v>94</v>
      </c>
      <c r="B20" s="6" t="s">
        <v>4</v>
      </c>
      <c r="C20" s="6" t="s">
        <v>71</v>
      </c>
      <c r="D20">
        <v>8.0000000000000004E-4</v>
      </c>
      <c r="F20" t="str">
        <f t="shared" si="0"/>
        <v>PMVeau EPSPassant stylo</v>
      </c>
      <c r="G20" t="str">
        <f t="shared" si="1"/>
        <v>PMVeauEPSPassantstylo</v>
      </c>
    </row>
    <row r="21" spans="1:7">
      <c r="A21" s="6" t="s">
        <v>94</v>
      </c>
      <c r="B21" s="6" t="s">
        <v>5</v>
      </c>
      <c r="C21" s="6" t="s">
        <v>92</v>
      </c>
      <c r="D21">
        <v>1.1000000000000001E-3</v>
      </c>
      <c r="F21" t="str">
        <f t="shared" si="0"/>
        <v>PMSoieTirette</v>
      </c>
      <c r="G21" t="str">
        <f t="shared" si="1"/>
        <v>PMSoieTirette</v>
      </c>
    </row>
    <row r="22" spans="1:7">
      <c r="A22" s="6" t="s">
        <v>94</v>
      </c>
      <c r="B22" s="6" t="s">
        <v>5</v>
      </c>
      <c r="C22" s="6" t="s">
        <v>50</v>
      </c>
      <c r="D22">
        <v>1.8499999999999999E-2</v>
      </c>
      <c r="F22" t="str">
        <f t="shared" si="0"/>
        <v>PMSoieGorge</v>
      </c>
      <c r="G22" t="str">
        <f t="shared" si="1"/>
        <v>PMSoieGorge</v>
      </c>
    </row>
    <row r="23" spans="1:7">
      <c r="A23" s="6" t="s">
        <v>94</v>
      </c>
      <c r="B23" s="6" t="s">
        <v>5</v>
      </c>
      <c r="C23" s="6" t="s">
        <v>64</v>
      </c>
      <c r="D23">
        <v>2.4500000000000001E-2</v>
      </c>
      <c r="F23" t="str">
        <f t="shared" si="0"/>
        <v>PMSoiePoche CC</v>
      </c>
      <c r="G23" t="str">
        <f t="shared" si="1"/>
        <v>PMSoiePocheCC</v>
      </c>
    </row>
    <row r="24" spans="1:7">
      <c r="A24" s="6" t="s">
        <v>94</v>
      </c>
      <c r="B24" s="6" t="s">
        <v>5</v>
      </c>
      <c r="C24" s="6" t="s">
        <v>65</v>
      </c>
      <c r="D24">
        <v>1.41E-2</v>
      </c>
      <c r="F24" t="str">
        <f t="shared" si="0"/>
        <v>PMSoiePoche droite</v>
      </c>
      <c r="G24" t="str">
        <f t="shared" si="1"/>
        <v>PMSoiePochedroite</v>
      </c>
    </row>
    <row r="25" spans="1:7">
      <c r="A25" s="6" t="s">
        <v>94</v>
      </c>
      <c r="B25" s="6" t="s">
        <v>95</v>
      </c>
      <c r="C25" s="6" t="s">
        <v>92</v>
      </c>
      <c r="D25">
        <v>2.9999999999999997E-4</v>
      </c>
      <c r="F25" t="str">
        <f t="shared" si="0"/>
        <v>PMRFT mouseTirette</v>
      </c>
      <c r="G25" t="str">
        <f t="shared" si="1"/>
        <v>PMRFTmouseTirette</v>
      </c>
    </row>
    <row r="26" spans="1:7">
      <c r="A26" s="6" t="s">
        <v>94</v>
      </c>
      <c r="B26" s="6" t="s">
        <v>8</v>
      </c>
      <c r="C26" s="6" t="s">
        <v>64</v>
      </c>
      <c r="D26">
        <v>4.1000000000000003E-3</v>
      </c>
      <c r="F26" t="str">
        <f t="shared" si="0"/>
        <v>PMRFT viledonPoche CC</v>
      </c>
      <c r="G26" t="str">
        <f t="shared" si="1"/>
        <v>PMRFTviledonPocheCC</v>
      </c>
    </row>
    <row r="27" spans="1:7">
      <c r="A27" s="6" t="s">
        <v>94</v>
      </c>
      <c r="B27" s="6" t="s">
        <v>8</v>
      </c>
      <c r="C27" s="6" t="s">
        <v>96</v>
      </c>
      <c r="D27">
        <v>6.0000000000000001E-3</v>
      </c>
      <c r="F27" t="str">
        <f t="shared" si="0"/>
        <v>PMRFT viledonPoche CC dos</v>
      </c>
      <c r="G27" t="str">
        <f t="shared" si="1"/>
        <v>PMRFTviledonPocheCCdos</v>
      </c>
    </row>
    <row r="28" spans="1:7">
      <c r="A28" s="6" t="s">
        <v>94</v>
      </c>
      <c r="B28" s="6" t="s">
        <v>8</v>
      </c>
      <c r="C28" s="6" t="s">
        <v>65</v>
      </c>
      <c r="D28">
        <v>5.4999999999999997E-3</v>
      </c>
      <c r="F28" t="str">
        <f t="shared" si="0"/>
        <v>PMRFT viledonPoche droite</v>
      </c>
      <c r="G28" t="str">
        <f t="shared" si="1"/>
        <v>PMRFTviledonPochedroite</v>
      </c>
    </row>
    <row r="29" spans="1:7">
      <c r="A29" s="6" t="s">
        <v>94</v>
      </c>
      <c r="B29" s="6" t="s">
        <v>8</v>
      </c>
      <c r="C29" s="6" t="s">
        <v>50</v>
      </c>
      <c r="D29">
        <v>1.7000000000000001E-2</v>
      </c>
      <c r="F29" t="str">
        <f t="shared" si="0"/>
        <v>PMRFT viledonGorge</v>
      </c>
      <c r="G29" t="str">
        <f t="shared" si="1"/>
        <v>PMRFTviledonGorge</v>
      </c>
    </row>
    <row r="30" spans="1:7">
      <c r="F30" t="str">
        <f t="shared" si="0"/>
        <v/>
      </c>
      <c r="G30" t="str">
        <f t="shared" si="1"/>
        <v/>
      </c>
    </row>
    <row r="31" spans="1:7">
      <c r="A31" s="6" t="s">
        <v>97</v>
      </c>
      <c r="B31" s="6" t="s">
        <v>7</v>
      </c>
      <c r="C31" s="6" t="s">
        <v>83</v>
      </c>
      <c r="D31">
        <v>3.61E-2</v>
      </c>
      <c r="F31" t="str">
        <f t="shared" si="0"/>
        <v>VisionRFT triplureCorps</v>
      </c>
      <c r="G31" t="str">
        <f t="shared" si="1"/>
        <v>VisionRFTtriplureCorps</v>
      </c>
    </row>
    <row r="32" spans="1:7">
      <c r="A32" s="6" t="s">
        <v>97</v>
      </c>
      <c r="B32" s="6" t="s">
        <v>4</v>
      </c>
      <c r="C32" s="6" t="s">
        <v>69</v>
      </c>
      <c r="D32">
        <v>6.9999999999999999E-4</v>
      </c>
      <c r="F32" t="str">
        <f t="shared" si="0"/>
        <v>VisionVeau EPSEcusson</v>
      </c>
      <c r="G32" t="str">
        <f t="shared" si="1"/>
        <v>VisionVeauEPSEcusson</v>
      </c>
    </row>
    <row r="33" spans="1:7">
      <c r="A33" s="6" t="s">
        <v>97</v>
      </c>
      <c r="B33" s="6" t="s">
        <v>4</v>
      </c>
      <c r="C33" s="6" t="s">
        <v>83</v>
      </c>
      <c r="D33">
        <v>4.1799999999999997E-2</v>
      </c>
      <c r="F33" t="str">
        <f t="shared" si="0"/>
        <v>VisionVeau EPSCorps</v>
      </c>
      <c r="G33" t="str">
        <f t="shared" si="1"/>
        <v>VisionVeauEPSCorps</v>
      </c>
    </row>
    <row r="34" spans="1:7">
      <c r="A34" s="6" t="s">
        <v>97</v>
      </c>
      <c r="B34" s="6" t="s">
        <v>4</v>
      </c>
      <c r="C34" s="6" t="s">
        <v>70</v>
      </c>
      <c r="D34">
        <v>1.6999999999999999E-3</v>
      </c>
      <c r="F34" t="str">
        <f t="shared" si="0"/>
        <v>VisionVeau EPSBande d'épingle</v>
      </c>
      <c r="G34" t="str">
        <f t="shared" si="1"/>
        <v>VisionVeauEPSBanded'épingle</v>
      </c>
    </row>
    <row r="35" spans="1:7">
      <c r="A35" s="6" t="s">
        <v>97</v>
      </c>
      <c r="B35" s="6" t="s">
        <v>4</v>
      </c>
      <c r="C35" s="6" t="s">
        <v>71</v>
      </c>
      <c r="D35">
        <v>8.9999999999999998E-4</v>
      </c>
      <c r="F35" t="str">
        <f t="shared" si="0"/>
        <v>VisionVeau EPSPassant stylo</v>
      </c>
      <c r="G35" t="str">
        <f t="shared" si="1"/>
        <v>VisionVeauEPSPassantstylo</v>
      </c>
    </row>
    <row r="36" spans="1:7">
      <c r="A36" s="6" t="s">
        <v>97</v>
      </c>
      <c r="B36" s="6" t="s">
        <v>5</v>
      </c>
      <c r="C36" s="6" t="s">
        <v>92</v>
      </c>
      <c r="D36">
        <v>2.9999999999999997E-4</v>
      </c>
      <c r="F36" t="str">
        <f t="shared" si="0"/>
        <v>VisionSoieTirette</v>
      </c>
      <c r="G36" t="str">
        <f t="shared" si="1"/>
        <v>VisionSoieTirette</v>
      </c>
    </row>
    <row r="37" spans="1:7">
      <c r="A37" s="6" t="s">
        <v>97</v>
      </c>
      <c r="B37" s="6" t="s">
        <v>5</v>
      </c>
      <c r="C37" s="6" t="s">
        <v>50</v>
      </c>
      <c r="D37">
        <v>4.2200000000000001E-2</v>
      </c>
      <c r="F37" t="str">
        <f t="shared" si="0"/>
        <v>VisionSoieGorge</v>
      </c>
      <c r="G37" t="str">
        <f t="shared" si="1"/>
        <v>VisionSoieGorge</v>
      </c>
    </row>
    <row r="38" spans="1:7">
      <c r="A38" s="6" t="s">
        <v>97</v>
      </c>
      <c r="B38" s="6" t="s">
        <v>5</v>
      </c>
      <c r="C38" s="6" t="s">
        <v>64</v>
      </c>
      <c r="D38">
        <v>2.8299999999999999E-2</v>
      </c>
      <c r="F38" t="str">
        <f t="shared" si="0"/>
        <v>VisionSoiePoche CC</v>
      </c>
      <c r="G38" t="str">
        <f t="shared" si="1"/>
        <v>VisionSoiePocheCC</v>
      </c>
    </row>
    <row r="39" spans="1:7">
      <c r="A39" s="6" t="s">
        <v>97</v>
      </c>
      <c r="B39" s="6" t="s">
        <v>5</v>
      </c>
      <c r="C39" s="6" t="s">
        <v>72</v>
      </c>
      <c r="D39">
        <v>3.49E-2</v>
      </c>
      <c r="F39" t="str">
        <f t="shared" si="0"/>
        <v xml:space="preserve">VisionSoiePoche gauche </v>
      </c>
      <c r="G39" t="str">
        <f t="shared" si="1"/>
        <v>VisionSoiePochegauche</v>
      </c>
    </row>
    <row r="40" spans="1:7">
      <c r="A40" s="6" t="s">
        <v>97</v>
      </c>
      <c r="B40" s="6" t="s">
        <v>5</v>
      </c>
      <c r="C40" s="6" t="s">
        <v>65</v>
      </c>
      <c r="D40">
        <v>2.8299999999999999E-2</v>
      </c>
      <c r="F40" t="str">
        <f t="shared" si="0"/>
        <v>VisionSoiePoche droite</v>
      </c>
      <c r="G40" t="str">
        <f t="shared" si="1"/>
        <v>VisionSoiePochedroite</v>
      </c>
    </row>
    <row r="41" spans="1:7">
      <c r="A41" s="6" t="s">
        <v>97</v>
      </c>
      <c r="B41" s="6" t="s">
        <v>95</v>
      </c>
      <c r="C41" s="6" t="s">
        <v>92</v>
      </c>
      <c r="D41">
        <v>2.9999999999999997E-4</v>
      </c>
      <c r="F41" t="str">
        <f t="shared" si="0"/>
        <v>VisionRFT mouseTirette</v>
      </c>
      <c r="G41" t="str">
        <f t="shared" si="1"/>
        <v>VisionRFTmouseTirette</v>
      </c>
    </row>
    <row r="42" spans="1:7">
      <c r="A42" s="6" t="s">
        <v>97</v>
      </c>
      <c r="B42" s="6" t="s">
        <v>8</v>
      </c>
      <c r="C42" s="6" t="s">
        <v>50</v>
      </c>
      <c r="D42">
        <v>4.0399999999999998E-2</v>
      </c>
      <c r="F42" t="str">
        <f t="shared" si="0"/>
        <v>VisionRFT viledonGorge</v>
      </c>
      <c r="G42" t="str">
        <f t="shared" si="1"/>
        <v>VisionRFTviledonGorge</v>
      </c>
    </row>
    <row r="43" spans="1:7">
      <c r="A43" s="6" t="s">
        <v>97</v>
      </c>
      <c r="B43" s="6" t="s">
        <v>8</v>
      </c>
      <c r="C43" s="6" t="s">
        <v>64</v>
      </c>
      <c r="D43">
        <v>1.18E-2</v>
      </c>
      <c r="F43" t="str">
        <f t="shared" si="0"/>
        <v>VisionRFT viledonPoche CC</v>
      </c>
      <c r="G43" t="str">
        <f t="shared" si="1"/>
        <v>VisionRFTviledonPocheCC</v>
      </c>
    </row>
    <row r="44" spans="1:7">
      <c r="A44" s="6" t="s">
        <v>97</v>
      </c>
      <c r="B44" s="6" t="s">
        <v>8</v>
      </c>
      <c r="C44" s="6" t="s">
        <v>65</v>
      </c>
      <c r="D44">
        <v>1.18E-2</v>
      </c>
      <c r="F44" t="str">
        <f t="shared" si="0"/>
        <v>VisionRFT viledonPoche droite</v>
      </c>
      <c r="G44" t="str">
        <f t="shared" si="1"/>
        <v>VisionRFTviledonPochedroite</v>
      </c>
    </row>
    <row r="45" spans="1:7">
      <c r="A45" s="6" t="s">
        <v>97</v>
      </c>
      <c r="B45" s="6" t="s">
        <v>8</v>
      </c>
      <c r="C45" s="6" t="s">
        <v>72</v>
      </c>
      <c r="D45">
        <v>1.6199999999999999E-2</v>
      </c>
      <c r="F45" t="str">
        <f t="shared" si="0"/>
        <v xml:space="preserve">VisionRFT viledonPoche gauche </v>
      </c>
      <c r="G45" t="str">
        <f t="shared" si="1"/>
        <v>VisionRFTviledonPochegauche</v>
      </c>
    </row>
    <row r="46" spans="1:7">
      <c r="F46" t="str">
        <f t="shared" si="0"/>
        <v/>
      </c>
      <c r="G46" t="str">
        <f t="shared" si="1"/>
        <v/>
      </c>
    </row>
    <row r="47" spans="1:7">
      <c r="A47" s="6" t="s">
        <v>68</v>
      </c>
      <c r="B47" s="6" t="s">
        <v>7</v>
      </c>
      <c r="C47" s="6" t="s">
        <v>83</v>
      </c>
      <c r="D47">
        <v>2.6599999999999999E-2</v>
      </c>
      <c r="F47" t="str">
        <f t="shared" si="0"/>
        <v>GMRFT triplureCorps</v>
      </c>
      <c r="G47" t="str">
        <f t="shared" si="1"/>
        <v>GMRFTtriplureCorps</v>
      </c>
    </row>
    <row r="48" spans="1:7">
      <c r="A48" s="6" t="s">
        <v>68</v>
      </c>
      <c r="B48" s="6" t="s">
        <v>4</v>
      </c>
      <c r="C48" s="6" t="s">
        <v>69</v>
      </c>
      <c r="D48">
        <v>6.9999999999999999E-4</v>
      </c>
      <c r="F48" t="str">
        <f t="shared" si="0"/>
        <v>GMVeau EPSEcusson</v>
      </c>
      <c r="G48" t="str">
        <f t="shared" si="1"/>
        <v>GMVeauEPSEcusson</v>
      </c>
    </row>
    <row r="49" spans="1:7">
      <c r="A49" s="6" t="s">
        <v>68</v>
      </c>
      <c r="B49" s="6" t="s">
        <v>4</v>
      </c>
      <c r="C49" s="6" t="s">
        <v>83</v>
      </c>
      <c r="D49">
        <v>3.0599999999999999E-2</v>
      </c>
      <c r="F49" t="str">
        <f t="shared" si="0"/>
        <v>GMVeau EPSCorps</v>
      </c>
      <c r="G49" t="str">
        <f t="shared" si="1"/>
        <v>GMVeauEPSCorps</v>
      </c>
    </row>
    <row r="50" spans="1:7">
      <c r="A50" s="6" t="s">
        <v>68</v>
      </c>
      <c r="B50" s="6" t="s">
        <v>4</v>
      </c>
      <c r="C50" s="6" t="s">
        <v>70</v>
      </c>
      <c r="D50">
        <v>1.4E-3</v>
      </c>
      <c r="F50" t="str">
        <f t="shared" si="0"/>
        <v>GMVeau EPSBande d'épingle</v>
      </c>
      <c r="G50" t="str">
        <f t="shared" si="1"/>
        <v>GMVeauEPSBanded'épingle</v>
      </c>
    </row>
    <row r="51" spans="1:7">
      <c r="A51" s="6" t="s">
        <v>68</v>
      </c>
      <c r="B51" s="6" t="s">
        <v>4</v>
      </c>
      <c r="C51" s="6" t="s">
        <v>71</v>
      </c>
      <c r="D51">
        <v>8.0000000000000004E-4</v>
      </c>
      <c r="F51" t="str">
        <f t="shared" si="0"/>
        <v>GMVeau EPSPassant stylo</v>
      </c>
      <c r="G51" t="str">
        <f t="shared" si="1"/>
        <v>GMVeauEPSPassantstylo</v>
      </c>
    </row>
    <row r="52" spans="1:7">
      <c r="A52" s="6" t="s">
        <v>68</v>
      </c>
      <c r="B52" s="6" t="s">
        <v>5</v>
      </c>
      <c r="C52" s="6" t="s">
        <v>92</v>
      </c>
      <c r="D52">
        <v>1.1000000000000001E-3</v>
      </c>
      <c r="F52" t="str">
        <f t="shared" si="0"/>
        <v>GMSoieTirette</v>
      </c>
      <c r="G52" t="str">
        <f t="shared" si="1"/>
        <v>GMSoieTirette</v>
      </c>
    </row>
    <row r="53" spans="1:7">
      <c r="A53" s="6" t="s">
        <v>68</v>
      </c>
      <c r="B53" s="6" t="s">
        <v>5</v>
      </c>
      <c r="C53" s="6" t="s">
        <v>50</v>
      </c>
      <c r="D53">
        <v>3.1300000000000001E-2</v>
      </c>
      <c r="F53" t="str">
        <f t="shared" si="0"/>
        <v>GMSoieGorge</v>
      </c>
      <c r="G53" t="str">
        <f t="shared" si="1"/>
        <v>GMSoieGorge</v>
      </c>
    </row>
    <row r="54" spans="1:7">
      <c r="A54" s="6" t="s">
        <v>68</v>
      </c>
      <c r="B54" s="6" t="s">
        <v>5</v>
      </c>
      <c r="C54" s="6" t="s">
        <v>64</v>
      </c>
      <c r="D54">
        <v>2.0799999999999999E-2</v>
      </c>
      <c r="F54" t="str">
        <f t="shared" si="0"/>
        <v>GMSoiePoche CC</v>
      </c>
      <c r="G54" t="str">
        <f t="shared" si="1"/>
        <v>GMSoiePocheCC</v>
      </c>
    </row>
    <row r="55" spans="1:7">
      <c r="A55" s="6" t="s">
        <v>68</v>
      </c>
      <c r="B55" s="6" t="s">
        <v>5</v>
      </c>
      <c r="C55" s="6" t="s">
        <v>98</v>
      </c>
      <c r="D55">
        <v>2.58E-2</v>
      </c>
      <c r="F55" t="str">
        <f t="shared" si="0"/>
        <v>GMSoiePoche gauche</v>
      </c>
      <c r="G55" t="str">
        <f t="shared" si="1"/>
        <v>GMSoiePochegauche</v>
      </c>
    </row>
    <row r="56" spans="1:7">
      <c r="A56" s="6" t="s">
        <v>68</v>
      </c>
      <c r="B56" s="6" t="s">
        <v>5</v>
      </c>
      <c r="C56" s="6" t="s">
        <v>65</v>
      </c>
      <c r="D56">
        <v>2.0799999999999999E-2</v>
      </c>
      <c r="F56" t="str">
        <f t="shared" si="0"/>
        <v>GMSoiePoche droite</v>
      </c>
      <c r="G56" t="str">
        <f t="shared" si="1"/>
        <v>GMSoiePochedroite</v>
      </c>
    </row>
    <row r="57" spans="1:7">
      <c r="A57" s="6" t="s">
        <v>68</v>
      </c>
      <c r="B57" s="6" t="s">
        <v>93</v>
      </c>
      <c r="C57" s="6" t="s">
        <v>92</v>
      </c>
      <c r="D57">
        <v>2.9999999999999997E-4</v>
      </c>
      <c r="F57" t="str">
        <f t="shared" si="0"/>
        <v>GMRFT mousseTirette</v>
      </c>
      <c r="G57" t="str">
        <f t="shared" si="1"/>
        <v>GMRFTmousseTirette</v>
      </c>
    </row>
    <row r="58" spans="1:7">
      <c r="A58" s="6" t="s">
        <v>68</v>
      </c>
      <c r="B58" s="6" t="s">
        <v>8</v>
      </c>
      <c r="C58" s="6" t="s">
        <v>50</v>
      </c>
      <c r="D58">
        <v>2.9499999999999998E-2</v>
      </c>
      <c r="F58" t="str">
        <f t="shared" si="0"/>
        <v>GMRFT viledonGorge</v>
      </c>
      <c r="G58" t="str">
        <f t="shared" si="1"/>
        <v>GMRFTviledonGorge</v>
      </c>
    </row>
    <row r="59" spans="1:7">
      <c r="A59" s="6" t="s">
        <v>68</v>
      </c>
      <c r="B59" s="6" t="s">
        <v>8</v>
      </c>
      <c r="C59" s="6" t="s">
        <v>64</v>
      </c>
      <c r="D59">
        <v>8.5000000000000006E-3</v>
      </c>
      <c r="F59" t="str">
        <f t="shared" si="0"/>
        <v>GMRFT viledonPoche CC</v>
      </c>
      <c r="G59" t="str">
        <f t="shared" si="1"/>
        <v>GMRFTviledonPocheCC</v>
      </c>
    </row>
    <row r="60" spans="1:7">
      <c r="A60" s="6" t="s">
        <v>68</v>
      </c>
      <c r="B60" s="6" t="s">
        <v>8</v>
      </c>
      <c r="C60" s="6" t="s">
        <v>65</v>
      </c>
      <c r="D60">
        <v>8.5000000000000006E-3</v>
      </c>
      <c r="F60" t="str">
        <f t="shared" si="0"/>
        <v>GMRFT viledonPoche droite</v>
      </c>
      <c r="G60" t="str">
        <f t="shared" si="1"/>
        <v>GMRFTviledonPochedroite</v>
      </c>
    </row>
    <row r="61" spans="1:7">
      <c r="A61" s="6" t="s">
        <v>68</v>
      </c>
      <c r="B61" s="6" t="s">
        <v>8</v>
      </c>
      <c r="C61" s="6" t="s">
        <v>98</v>
      </c>
      <c r="D61">
        <v>1.18E-2</v>
      </c>
      <c r="F61" t="str">
        <f t="shared" si="0"/>
        <v>GMRFT viledonPoche gauche</v>
      </c>
      <c r="G61" t="str">
        <f t="shared" si="1"/>
        <v>GMRFTviledonPochegauche</v>
      </c>
    </row>
    <row r="62" spans="1:7">
      <c r="A62" s="6"/>
      <c r="F62" t="str">
        <f t="shared" si="0"/>
        <v/>
      </c>
      <c r="G62" t="str">
        <f t="shared" si="1"/>
        <v/>
      </c>
    </row>
    <row r="63" spans="1:7">
      <c r="A63" s="6" t="s">
        <v>99</v>
      </c>
      <c r="B63" s="6" t="s">
        <v>100</v>
      </c>
      <c r="C63" s="6" t="s">
        <v>83</v>
      </c>
      <c r="D63">
        <v>9.2799999999999994E-2</v>
      </c>
      <c r="F63" t="str">
        <f t="shared" si="0"/>
        <v>SemainierRFT  triplureCorps</v>
      </c>
      <c r="G63" t="str">
        <f t="shared" si="1"/>
        <v>SemainierRFTtriplureCorps</v>
      </c>
    </row>
    <row r="64" spans="1:7">
      <c r="A64" s="6" t="s">
        <v>99</v>
      </c>
      <c r="B64" s="6" t="s">
        <v>4</v>
      </c>
      <c r="C64" s="6" t="s">
        <v>69</v>
      </c>
      <c r="D64">
        <v>6.9999999999999999E-4</v>
      </c>
      <c r="F64" t="str">
        <f t="shared" si="0"/>
        <v>SemainierVeau EPSEcusson</v>
      </c>
      <c r="G64" t="str">
        <f t="shared" si="1"/>
        <v>SemainierVeauEPSEcusson</v>
      </c>
    </row>
    <row r="65" spans="1:7">
      <c r="A65" s="6" t="s">
        <v>99</v>
      </c>
      <c r="B65" s="6" t="s">
        <v>4</v>
      </c>
      <c r="C65" s="6" t="s">
        <v>83</v>
      </c>
      <c r="D65">
        <v>9.9199999999999997E-2</v>
      </c>
      <c r="F65" t="str">
        <f t="shared" si="0"/>
        <v>SemainierVeau EPSCorps</v>
      </c>
      <c r="G65" t="str">
        <f t="shared" si="1"/>
        <v>SemainierVeauEPSCorps</v>
      </c>
    </row>
    <row r="66" spans="1:7">
      <c r="A66" s="6" t="s">
        <v>99</v>
      </c>
      <c r="B66" s="6" t="s">
        <v>4</v>
      </c>
      <c r="C66" s="6" t="s">
        <v>70</v>
      </c>
      <c r="D66">
        <v>2.7000000000000001E-3</v>
      </c>
      <c r="F66" t="str">
        <f t="shared" ref="F66:F123" si="2">CONCATENATE(A66,B66,C66,)</f>
        <v>SemainierVeau EPSBande d'épingle</v>
      </c>
      <c r="G66" t="str">
        <f t="shared" ref="G66:G123" si="3">SUBSTITUTE(F66," ","")</f>
        <v>SemainierVeauEPSBanded'épingle</v>
      </c>
    </row>
    <row r="67" spans="1:7">
      <c r="A67" s="6" t="s">
        <v>99</v>
      </c>
      <c r="B67" s="6" t="s">
        <v>4</v>
      </c>
      <c r="C67" s="6" t="s">
        <v>71</v>
      </c>
      <c r="D67">
        <v>8.9999999999999998E-4</v>
      </c>
      <c r="F67" t="str">
        <f t="shared" si="2"/>
        <v>SemainierVeau EPSPassant stylo</v>
      </c>
      <c r="G67" t="str">
        <f t="shared" si="3"/>
        <v>SemainierVeauEPSPassantstylo</v>
      </c>
    </row>
    <row r="68" spans="1:7">
      <c r="A68" s="6" t="s">
        <v>99</v>
      </c>
      <c r="B68" s="6" t="s">
        <v>5</v>
      </c>
      <c r="C68" s="6" t="s">
        <v>92</v>
      </c>
      <c r="D68">
        <v>1.1000000000000001E-3</v>
      </c>
      <c r="F68" t="str">
        <f t="shared" si="2"/>
        <v>SemainierSoieTirette</v>
      </c>
      <c r="G68" t="str">
        <f t="shared" si="3"/>
        <v>SemainierSoieTirette</v>
      </c>
    </row>
    <row r="69" spans="1:7">
      <c r="A69" s="6" t="s">
        <v>99</v>
      </c>
      <c r="B69" s="6" t="s">
        <v>5</v>
      </c>
      <c r="C69" s="6" t="s">
        <v>50</v>
      </c>
      <c r="D69">
        <v>0.1012</v>
      </c>
      <c r="F69" t="str">
        <f t="shared" si="2"/>
        <v>SemainierSoieGorge</v>
      </c>
      <c r="G69" t="str">
        <f t="shared" si="3"/>
        <v>SemainierSoieGorge</v>
      </c>
    </row>
    <row r="70" spans="1:7">
      <c r="A70" s="6" t="s">
        <v>99</v>
      </c>
      <c r="B70" s="6" t="s">
        <v>5</v>
      </c>
      <c r="C70" s="6" t="s">
        <v>98</v>
      </c>
      <c r="D70">
        <v>5.6500000000000002E-2</v>
      </c>
      <c r="F70" t="str">
        <f t="shared" si="2"/>
        <v>SemainierSoiePoche gauche</v>
      </c>
      <c r="G70" t="str">
        <f t="shared" si="3"/>
        <v>SemainierSoiePochegauche</v>
      </c>
    </row>
    <row r="71" spans="1:7">
      <c r="A71" s="6" t="s">
        <v>99</v>
      </c>
      <c r="B71" s="6" t="s">
        <v>5</v>
      </c>
      <c r="C71" s="6" t="s">
        <v>64</v>
      </c>
      <c r="D71">
        <v>3.7499999999999999E-2</v>
      </c>
      <c r="F71" t="str">
        <f t="shared" si="2"/>
        <v>SemainierSoiePoche CC</v>
      </c>
      <c r="G71" t="str">
        <f t="shared" si="3"/>
        <v>SemainierSoiePocheCC</v>
      </c>
    </row>
    <row r="72" spans="1:7">
      <c r="A72" s="6" t="s">
        <v>99</v>
      </c>
      <c r="B72" s="6" t="s">
        <v>5</v>
      </c>
      <c r="C72" s="6" t="s">
        <v>65</v>
      </c>
      <c r="D72">
        <v>5.9400000000000001E-2</v>
      </c>
      <c r="F72" t="str">
        <f t="shared" si="2"/>
        <v>SemainierSoiePoche droite</v>
      </c>
      <c r="G72" t="str">
        <f t="shared" si="3"/>
        <v>SemainierSoiePochedroite</v>
      </c>
    </row>
    <row r="73" spans="1:7">
      <c r="A73" s="6" t="s">
        <v>99</v>
      </c>
      <c r="B73" s="6" t="s">
        <v>95</v>
      </c>
      <c r="C73" s="6" t="s">
        <v>92</v>
      </c>
      <c r="D73">
        <v>5.0000000000000001E-4</v>
      </c>
      <c r="F73" t="str">
        <f t="shared" si="2"/>
        <v>SemainierRFT mouseTirette</v>
      </c>
      <c r="G73" t="str">
        <f t="shared" si="3"/>
        <v>SemainierRFTmouseTirette</v>
      </c>
    </row>
    <row r="74" spans="1:7">
      <c r="A74" s="6" t="s">
        <v>99</v>
      </c>
      <c r="B74" s="6" t="s">
        <v>8</v>
      </c>
      <c r="C74" s="6" t="s">
        <v>50</v>
      </c>
      <c r="D74">
        <v>9.7299999999999998E-2</v>
      </c>
      <c r="F74" t="str">
        <f t="shared" si="2"/>
        <v>SemainierRFT viledonGorge</v>
      </c>
      <c r="G74" t="str">
        <f t="shared" si="3"/>
        <v>SemainierRFTviledonGorge</v>
      </c>
    </row>
    <row r="75" spans="1:7">
      <c r="A75" s="6" t="s">
        <v>99</v>
      </c>
      <c r="B75" s="6" t="s">
        <v>8</v>
      </c>
      <c r="C75" s="6" t="s">
        <v>64</v>
      </c>
      <c r="D75">
        <v>1.7000000000000001E-2</v>
      </c>
      <c r="F75" t="str">
        <f t="shared" si="2"/>
        <v>SemainierRFT viledonPoche CC</v>
      </c>
      <c r="G75" t="str">
        <f t="shared" si="3"/>
        <v>SemainierRFTviledonPocheCC</v>
      </c>
    </row>
    <row r="76" spans="1:7">
      <c r="A76" s="6" t="s">
        <v>99</v>
      </c>
      <c r="B76" s="6" t="s">
        <v>8</v>
      </c>
      <c r="C76" s="6" t="s">
        <v>98</v>
      </c>
      <c r="D76">
        <v>5.5E-2</v>
      </c>
      <c r="F76" t="str">
        <f t="shared" si="2"/>
        <v>SemainierRFT viledonPoche gauche</v>
      </c>
      <c r="G76" t="str">
        <f t="shared" si="3"/>
        <v>SemainierRFTviledonPochegauche</v>
      </c>
    </row>
    <row r="77" spans="1:7">
      <c r="A77" s="6" t="s">
        <v>99</v>
      </c>
      <c r="B77" s="6" t="s">
        <v>8</v>
      </c>
      <c r="C77" s="6" t="s">
        <v>65</v>
      </c>
      <c r="D77">
        <v>5.5E-2</v>
      </c>
      <c r="F77" t="str">
        <f t="shared" si="2"/>
        <v>SemainierRFT viledonPoche droite</v>
      </c>
      <c r="G77" t="str">
        <f t="shared" si="3"/>
        <v>SemainierRFTviledonPochedroite</v>
      </c>
    </row>
    <row r="78" spans="1:7">
      <c r="F78" t="str">
        <f t="shared" si="2"/>
        <v/>
      </c>
      <c r="G78" t="str">
        <f t="shared" si="3"/>
        <v/>
      </c>
    </row>
    <row r="79" spans="1:7">
      <c r="A79" s="6" t="s">
        <v>47</v>
      </c>
      <c r="B79" s="6" t="s">
        <v>7</v>
      </c>
      <c r="C79" s="6" t="s">
        <v>83</v>
      </c>
      <c r="D79">
        <v>3.73E-2</v>
      </c>
      <c r="F79" t="str">
        <f t="shared" si="2"/>
        <v>LongRFT triplureCorps</v>
      </c>
      <c r="G79" t="str">
        <f t="shared" si="3"/>
        <v>LongRFTtriplureCorps</v>
      </c>
    </row>
    <row r="80" spans="1:7">
      <c r="A80" s="6" t="s">
        <v>47</v>
      </c>
      <c r="B80" s="6" t="s">
        <v>4</v>
      </c>
      <c r="C80" s="6" t="s">
        <v>83</v>
      </c>
      <c r="D80">
        <v>4.3700000000000003E-2</v>
      </c>
      <c r="F80" t="str">
        <f t="shared" si="2"/>
        <v>LongVeau EPSCorps</v>
      </c>
      <c r="G80" t="str">
        <f t="shared" si="3"/>
        <v>LongVeauEPSCorps</v>
      </c>
    </row>
    <row r="81" spans="1:7">
      <c r="A81" s="6" t="s">
        <v>47</v>
      </c>
      <c r="B81" s="6" t="s">
        <v>4</v>
      </c>
      <c r="C81" s="6" t="s">
        <v>69</v>
      </c>
      <c r="D81">
        <v>6.9999999999999999E-4</v>
      </c>
      <c r="F81" t="str">
        <f t="shared" si="2"/>
        <v>LongVeau EPSEcusson</v>
      </c>
      <c r="G81" t="str">
        <f t="shared" si="3"/>
        <v>LongVeauEPSEcusson</v>
      </c>
    </row>
    <row r="82" spans="1:7">
      <c r="A82" s="6" t="s">
        <v>47</v>
      </c>
      <c r="B82" s="6" t="s">
        <v>5</v>
      </c>
      <c r="C82" s="6" t="s">
        <v>50</v>
      </c>
      <c r="D82">
        <v>4.7E-2</v>
      </c>
      <c r="F82" t="str">
        <f t="shared" si="2"/>
        <v>LongSoieGorge</v>
      </c>
      <c r="G82" t="str">
        <f t="shared" si="3"/>
        <v>LongSoieGorge</v>
      </c>
    </row>
    <row r="83" spans="1:7">
      <c r="A83" s="6" t="s">
        <v>47</v>
      </c>
      <c r="B83" s="6" t="s">
        <v>5</v>
      </c>
      <c r="C83" s="6" t="s">
        <v>64</v>
      </c>
      <c r="D83">
        <v>0.1837</v>
      </c>
      <c r="F83" t="str">
        <f t="shared" si="2"/>
        <v>LongSoiePoche CC</v>
      </c>
      <c r="G83" t="str">
        <f t="shared" si="3"/>
        <v>LongSoiePocheCC</v>
      </c>
    </row>
    <row r="84" spans="1:7">
      <c r="A84" s="6" t="s">
        <v>47</v>
      </c>
      <c r="B84" s="6" t="s">
        <v>5</v>
      </c>
      <c r="C84" s="6" t="s">
        <v>101</v>
      </c>
      <c r="D84">
        <v>3.3599999999999998E-2</v>
      </c>
      <c r="F84" t="str">
        <f t="shared" si="2"/>
        <v>LongSoieExt poche FE</v>
      </c>
      <c r="G84" t="str">
        <f t="shared" si="3"/>
        <v>LongSoieExtpocheFE</v>
      </c>
    </row>
    <row r="85" spans="1:7">
      <c r="A85" s="6" t="s">
        <v>47</v>
      </c>
      <c r="B85" s="6" t="s">
        <v>5</v>
      </c>
      <c r="C85" s="6" t="s">
        <v>102</v>
      </c>
      <c r="D85">
        <v>3.1399999999999997E-2</v>
      </c>
      <c r="F85" t="str">
        <f t="shared" si="2"/>
        <v>LongSoieInt poche FE</v>
      </c>
      <c r="G85" t="str">
        <f t="shared" si="3"/>
        <v>LongSoieIntpocheFE</v>
      </c>
    </row>
    <row r="86" spans="1:7">
      <c r="A86" s="6" t="s">
        <v>47</v>
      </c>
      <c r="B86" s="6" t="s">
        <v>5</v>
      </c>
      <c r="C86" s="6" t="s">
        <v>103</v>
      </c>
      <c r="D86">
        <v>1.18E-2</v>
      </c>
      <c r="F86" t="str">
        <f t="shared" si="2"/>
        <v>LongSoieSoufflet droit</v>
      </c>
      <c r="G86" t="str">
        <f t="shared" si="3"/>
        <v>LongSoieSouffletdroit</v>
      </c>
    </row>
    <row r="87" spans="1:7">
      <c r="A87" s="6" t="s">
        <v>47</v>
      </c>
      <c r="B87" s="6" t="s">
        <v>5</v>
      </c>
      <c r="C87" s="6" t="s">
        <v>53</v>
      </c>
      <c r="D87">
        <v>1.23E-2</v>
      </c>
      <c r="F87" t="str">
        <f t="shared" si="2"/>
        <v>LongSoieSoufflet gauche</v>
      </c>
      <c r="G87" t="str">
        <f t="shared" si="3"/>
        <v>LongSoieSouffletgauche</v>
      </c>
    </row>
    <row r="88" spans="1:7">
      <c r="A88" s="6" t="s">
        <v>47</v>
      </c>
      <c r="B88" s="6" t="s">
        <v>5</v>
      </c>
      <c r="C88" s="6" t="s">
        <v>92</v>
      </c>
      <c r="D88">
        <v>1.1000000000000001E-3</v>
      </c>
      <c r="F88" t="str">
        <f t="shared" si="2"/>
        <v>LongSoieTirette</v>
      </c>
      <c r="G88" t="str">
        <f t="shared" si="3"/>
        <v>LongSoieTirette</v>
      </c>
    </row>
    <row r="89" spans="1:7">
      <c r="A89" s="6" t="s">
        <v>47</v>
      </c>
      <c r="B89" s="6" t="s">
        <v>93</v>
      </c>
      <c r="C89" s="6" t="s">
        <v>92</v>
      </c>
      <c r="D89">
        <v>2.9999999999999997E-4</v>
      </c>
      <c r="F89" t="str">
        <f t="shared" si="2"/>
        <v>LongRFT mousseTirette</v>
      </c>
      <c r="G89" t="str">
        <f t="shared" si="3"/>
        <v>LongRFTmousseTirette</v>
      </c>
    </row>
    <row r="90" spans="1:7">
      <c r="A90" s="6" t="s">
        <v>47</v>
      </c>
      <c r="B90" s="6" t="s">
        <v>76</v>
      </c>
      <c r="C90" s="6" t="s">
        <v>104</v>
      </c>
      <c r="D90">
        <v>5.0000000000000001E-3</v>
      </c>
      <c r="F90" t="str">
        <f t="shared" si="2"/>
        <v>LongRFT syndermHaut gorge</v>
      </c>
      <c r="G90" t="str">
        <f t="shared" si="3"/>
        <v>LongRFTsyndermHautgorge</v>
      </c>
    </row>
    <row r="91" spans="1:7">
      <c r="A91" s="6" t="s">
        <v>47</v>
      </c>
      <c r="B91" s="6" t="s">
        <v>76</v>
      </c>
      <c r="C91" s="6" t="s">
        <v>60</v>
      </c>
      <c r="D91">
        <v>3.8899999999999997E-2</v>
      </c>
      <c r="F91" t="str">
        <f t="shared" si="2"/>
        <v>LongRFT syndermFAG</v>
      </c>
      <c r="G91" t="str">
        <f t="shared" si="3"/>
        <v>LongRFTsyndermFAG</v>
      </c>
    </row>
    <row r="92" spans="1:7">
      <c r="A92" s="6" t="s">
        <v>47</v>
      </c>
      <c r="B92" s="6" t="s">
        <v>8</v>
      </c>
      <c r="C92" s="6" t="s">
        <v>50</v>
      </c>
      <c r="D92">
        <v>4.2599999999999999E-2</v>
      </c>
      <c r="F92" t="str">
        <f t="shared" si="2"/>
        <v>LongRFT viledonGorge</v>
      </c>
      <c r="G92" t="str">
        <f t="shared" si="3"/>
        <v>LongRFTviledonGorge</v>
      </c>
    </row>
    <row r="93" spans="1:7">
      <c r="A93" s="6" t="s">
        <v>47</v>
      </c>
      <c r="B93" s="6" t="s">
        <v>8</v>
      </c>
      <c r="C93" s="6" t="s">
        <v>64</v>
      </c>
      <c r="D93">
        <v>5.3699999999999998E-2</v>
      </c>
      <c r="F93" t="str">
        <f t="shared" si="2"/>
        <v>LongRFT viledonPoche CC</v>
      </c>
      <c r="G93" t="str">
        <f t="shared" si="3"/>
        <v>LongRFTviledonPocheCC</v>
      </c>
    </row>
    <row r="94" spans="1:7">
      <c r="A94" s="6" t="s">
        <v>47</v>
      </c>
      <c r="B94" s="6" t="s">
        <v>8</v>
      </c>
      <c r="C94" s="6" t="s">
        <v>105</v>
      </c>
      <c r="D94">
        <f>0.0302*3</f>
        <v>9.06E-2</v>
      </c>
      <c r="F94" t="str">
        <f t="shared" si="2"/>
        <v>LongRFT viledonPoche CC trapèze</v>
      </c>
      <c r="G94" t="str">
        <f t="shared" si="3"/>
        <v>LongRFTviledonPocheCCtrapèze</v>
      </c>
    </row>
    <row r="95" spans="1:7">
      <c r="A95" s="6" t="s">
        <v>47</v>
      </c>
      <c r="B95" s="6" t="s">
        <v>8</v>
      </c>
      <c r="C95" s="6" t="s">
        <v>106</v>
      </c>
      <c r="D95">
        <v>2.8899999999999999E-2</v>
      </c>
      <c r="F95" t="str">
        <f t="shared" si="2"/>
        <v>LongRFT viledonPoche FE</v>
      </c>
      <c r="G95" t="str">
        <f t="shared" si="3"/>
        <v>LongRFTviledonPocheFE</v>
      </c>
    </row>
    <row r="96" spans="1:7">
      <c r="F96" t="str">
        <f t="shared" si="2"/>
        <v/>
      </c>
      <c r="G96" t="str">
        <f t="shared" si="3"/>
        <v/>
      </c>
    </row>
    <row r="97" spans="1:7">
      <c r="A97" s="6" t="s">
        <v>107</v>
      </c>
      <c r="B97" s="6" t="s">
        <v>7</v>
      </c>
      <c r="C97" s="6" t="s">
        <v>83</v>
      </c>
      <c r="D97">
        <v>1.8499999999999999E-2</v>
      </c>
      <c r="F97" t="str">
        <f t="shared" si="2"/>
        <v>CompactRFT triplureCorps</v>
      </c>
      <c r="G97" t="str">
        <f t="shared" si="3"/>
        <v>CompactRFTtriplureCorps</v>
      </c>
    </row>
    <row r="98" spans="1:7">
      <c r="A98" s="6" t="s">
        <v>107</v>
      </c>
      <c r="B98" s="6" t="s">
        <v>4</v>
      </c>
      <c r="C98" s="6" t="s">
        <v>83</v>
      </c>
      <c r="D98">
        <v>2.12E-2</v>
      </c>
      <c r="F98" t="str">
        <f t="shared" si="2"/>
        <v>CompactVeau EPSCorps</v>
      </c>
      <c r="G98" t="str">
        <f t="shared" si="3"/>
        <v>CompactVeauEPSCorps</v>
      </c>
    </row>
    <row r="99" spans="1:7">
      <c r="A99" s="6" t="s">
        <v>107</v>
      </c>
      <c r="B99" s="6" t="s">
        <v>4</v>
      </c>
      <c r="C99" s="6" t="s">
        <v>69</v>
      </c>
      <c r="D99">
        <v>6.9999999999999999E-4</v>
      </c>
      <c r="F99" t="str">
        <f t="shared" si="2"/>
        <v>CompactVeau EPSEcusson</v>
      </c>
      <c r="G99" t="str">
        <f t="shared" si="3"/>
        <v>CompactVeauEPSEcusson</v>
      </c>
    </row>
    <row r="100" spans="1:7">
      <c r="A100" s="6" t="s">
        <v>107</v>
      </c>
      <c r="B100" s="6" t="s">
        <v>5</v>
      </c>
      <c r="C100" s="6" t="s">
        <v>50</v>
      </c>
      <c r="D100">
        <v>2.3699999999999999E-2</v>
      </c>
      <c r="F100" t="str">
        <f t="shared" si="2"/>
        <v>CompactSoieGorge</v>
      </c>
      <c r="G100" t="str">
        <f t="shared" si="3"/>
        <v>CompactSoieGorge</v>
      </c>
    </row>
    <row r="101" spans="1:7">
      <c r="A101" s="6" t="s">
        <v>107</v>
      </c>
      <c r="B101" s="6" t="s">
        <v>5</v>
      </c>
      <c r="C101" s="6" t="s">
        <v>64</v>
      </c>
      <c r="D101">
        <v>7.51E-2</v>
      </c>
      <c r="F101" t="str">
        <f t="shared" si="2"/>
        <v>CompactSoiePoche CC</v>
      </c>
      <c r="G101" t="str">
        <f t="shared" si="3"/>
        <v>CompactSoiePocheCC</v>
      </c>
    </row>
    <row r="102" spans="1:7">
      <c r="A102" s="6" t="s">
        <v>107</v>
      </c>
      <c r="B102" s="6" t="s">
        <v>5</v>
      </c>
      <c r="C102" s="6" t="s">
        <v>101</v>
      </c>
      <c r="D102">
        <v>1.6899999999999998E-2</v>
      </c>
      <c r="F102" t="str">
        <f t="shared" si="2"/>
        <v>CompactSoieExt poche FE</v>
      </c>
      <c r="G102" t="str">
        <f t="shared" si="3"/>
        <v>CompactSoieExtpocheFE</v>
      </c>
    </row>
    <row r="103" spans="1:7">
      <c r="A103" s="6" t="s">
        <v>107</v>
      </c>
      <c r="B103" s="6" t="s">
        <v>5</v>
      </c>
      <c r="C103" s="6" t="s">
        <v>102</v>
      </c>
      <c r="D103">
        <v>1.5599999999999999E-2</v>
      </c>
      <c r="F103" t="str">
        <f t="shared" si="2"/>
        <v>CompactSoieInt poche FE</v>
      </c>
      <c r="G103" t="str">
        <f t="shared" si="3"/>
        <v>CompactSoieIntpocheFE</v>
      </c>
    </row>
    <row r="104" spans="1:7">
      <c r="A104" s="6" t="s">
        <v>107</v>
      </c>
      <c r="B104" s="6" t="s">
        <v>5</v>
      </c>
      <c r="C104" s="6" t="s">
        <v>53</v>
      </c>
      <c r="D104">
        <v>1.44E-2</v>
      </c>
      <c r="F104" t="str">
        <f t="shared" si="2"/>
        <v>CompactSoieSoufflet gauche</v>
      </c>
      <c r="G104" t="str">
        <f t="shared" si="3"/>
        <v>CompactSoieSouffletgauche</v>
      </c>
    </row>
    <row r="105" spans="1:7">
      <c r="A105" s="6" t="s">
        <v>107</v>
      </c>
      <c r="B105" s="6" t="s">
        <v>5</v>
      </c>
      <c r="C105" s="6" t="s">
        <v>108</v>
      </c>
      <c r="D105">
        <v>1.21E-2</v>
      </c>
      <c r="F105" t="str">
        <f t="shared" si="2"/>
        <v>CompactSoieSouffet droit</v>
      </c>
      <c r="G105" t="str">
        <f t="shared" si="3"/>
        <v>CompactSoieSouffetdroit</v>
      </c>
    </row>
    <row r="106" spans="1:7">
      <c r="A106" s="6" t="s">
        <v>107</v>
      </c>
      <c r="B106" s="6" t="s">
        <v>5</v>
      </c>
      <c r="C106" t="s">
        <v>92</v>
      </c>
      <c r="D106">
        <v>1.1000000000000001E-3</v>
      </c>
      <c r="F106" t="str">
        <f t="shared" si="2"/>
        <v>CompactSoieTirette</v>
      </c>
      <c r="G106" t="str">
        <f t="shared" si="3"/>
        <v>CompactSoieTirette</v>
      </c>
    </row>
    <row r="107" spans="1:7">
      <c r="A107" s="6" t="s">
        <v>107</v>
      </c>
      <c r="B107" s="6" t="s">
        <v>93</v>
      </c>
      <c r="C107" s="6" t="s">
        <v>92</v>
      </c>
      <c r="D107">
        <v>2.9999999999999997E-4</v>
      </c>
      <c r="F107" t="str">
        <f t="shared" si="2"/>
        <v>CompactRFT mousseTirette</v>
      </c>
      <c r="G107" t="str">
        <f t="shared" si="3"/>
        <v>CompactRFTmousseTirette</v>
      </c>
    </row>
    <row r="108" spans="1:7">
      <c r="A108" s="6" t="s">
        <v>107</v>
      </c>
      <c r="B108" s="6" t="s">
        <v>76</v>
      </c>
      <c r="C108" s="6" t="s">
        <v>60</v>
      </c>
      <c r="D108">
        <v>1.8599999999999998E-2</v>
      </c>
      <c r="F108" t="str">
        <f t="shared" si="2"/>
        <v>CompactRFT syndermFAG</v>
      </c>
      <c r="G108" t="str">
        <f t="shared" si="3"/>
        <v>CompactRFTsyndermFAG</v>
      </c>
    </row>
    <row r="109" spans="1:7">
      <c r="A109" s="6" t="s">
        <v>107</v>
      </c>
      <c r="B109" s="6" t="s">
        <v>76</v>
      </c>
      <c r="C109" s="6" t="s">
        <v>109</v>
      </c>
      <c r="D109">
        <v>2.7000000000000001E-3</v>
      </c>
      <c r="F109" t="str">
        <f t="shared" si="2"/>
        <v>CompactRFT syndermhaut gorge</v>
      </c>
      <c r="G109" t="str">
        <f t="shared" si="3"/>
        <v>CompactRFTsyndermhautgorge</v>
      </c>
    </row>
    <row r="110" spans="1:7">
      <c r="A110" s="6" t="s">
        <v>107</v>
      </c>
      <c r="B110" s="6" t="s">
        <v>8</v>
      </c>
      <c r="C110" s="6" t="s">
        <v>50</v>
      </c>
      <c r="D110">
        <v>2.0899999999999998E-2</v>
      </c>
      <c r="F110" t="str">
        <f t="shared" si="2"/>
        <v>CompactRFT viledonGorge</v>
      </c>
      <c r="G110" t="str">
        <f t="shared" si="3"/>
        <v>CompactRFTviledonGorge</v>
      </c>
    </row>
    <row r="111" spans="1:7">
      <c r="A111" s="6" t="s">
        <v>107</v>
      </c>
      <c r="B111" s="6" t="s">
        <v>8</v>
      </c>
      <c r="C111" s="6" t="s">
        <v>64</v>
      </c>
      <c r="D111">
        <v>1.4500000000000001E-2</v>
      </c>
      <c r="F111" t="str">
        <f t="shared" si="2"/>
        <v>CompactRFT viledonPoche CC</v>
      </c>
      <c r="G111" t="str">
        <f t="shared" si="3"/>
        <v>CompactRFTviledonPocheCC</v>
      </c>
    </row>
    <row r="112" spans="1:7">
      <c r="A112" s="6" t="s">
        <v>107</v>
      </c>
      <c r="B112" s="6" t="s">
        <v>8</v>
      </c>
      <c r="C112" s="6" t="s">
        <v>106</v>
      </c>
      <c r="D112">
        <v>1.4200000000000001E-2</v>
      </c>
      <c r="F112" t="str">
        <f t="shared" si="2"/>
        <v>CompactRFT viledonPoche FE</v>
      </c>
      <c r="G112" t="str">
        <f t="shared" si="3"/>
        <v>CompactRFTviledonPocheFE</v>
      </c>
    </row>
    <row r="113" spans="1:7">
      <c r="F113" t="str">
        <f t="shared" si="2"/>
        <v/>
      </c>
      <c r="G113" t="str">
        <f t="shared" si="3"/>
        <v/>
      </c>
    </row>
    <row r="114" spans="1:7">
      <c r="A114" s="6" t="s">
        <v>110</v>
      </c>
      <c r="B114" s="6" t="s">
        <v>7</v>
      </c>
      <c r="C114" s="6" t="s">
        <v>111</v>
      </c>
      <c r="D114">
        <f>0.0051*2</f>
        <v>1.0200000000000001E-2</v>
      </c>
      <c r="F114" t="str">
        <f t="shared" si="2"/>
        <v xml:space="preserve">Porte monnaieRFT triplureCorps </v>
      </c>
      <c r="G114" t="str">
        <f t="shared" si="3"/>
        <v>PortemonnaieRFTtriplureCorps</v>
      </c>
    </row>
    <row r="115" spans="1:7">
      <c r="A115" s="6" t="s">
        <v>110</v>
      </c>
      <c r="B115" s="6" t="s">
        <v>4</v>
      </c>
      <c r="C115" s="6" t="s">
        <v>111</v>
      </c>
      <c r="D115">
        <v>1.2800000000000001E-2</v>
      </c>
      <c r="F115" t="str">
        <f t="shared" si="2"/>
        <v xml:space="preserve">Porte monnaieVeau EPSCorps </v>
      </c>
      <c r="G115" t="str">
        <f t="shared" si="3"/>
        <v>PortemonnaieVeauEPSCorps</v>
      </c>
    </row>
    <row r="116" spans="1:7">
      <c r="A116" s="6" t="s">
        <v>110</v>
      </c>
      <c r="B116" s="6" t="s">
        <v>4</v>
      </c>
      <c r="C116" s="6" t="s">
        <v>69</v>
      </c>
      <c r="D116">
        <v>5.1000000000000004E-3</v>
      </c>
      <c r="F116" t="str">
        <f t="shared" si="2"/>
        <v>Porte monnaieVeau EPSEcusson</v>
      </c>
      <c r="G116" t="str">
        <f t="shared" si="3"/>
        <v>PortemonnaieVeauEPSEcusson</v>
      </c>
    </row>
    <row r="117" spans="1:7">
      <c r="A117" s="6" t="s">
        <v>110</v>
      </c>
      <c r="B117" s="6" t="s">
        <v>5</v>
      </c>
      <c r="C117" s="6" t="s">
        <v>92</v>
      </c>
      <c r="D117">
        <v>1.1000000000000001E-3</v>
      </c>
      <c r="F117" t="str">
        <f t="shared" si="2"/>
        <v>Porte monnaieSoieTirette</v>
      </c>
      <c r="G117" t="str">
        <f t="shared" si="3"/>
        <v>PortemonnaieSoieTirette</v>
      </c>
    </row>
    <row r="118" spans="1:7">
      <c r="A118" s="6" t="s">
        <v>110</v>
      </c>
      <c r="B118" s="6" t="s">
        <v>5</v>
      </c>
      <c r="C118" s="6" t="s">
        <v>50</v>
      </c>
      <c r="D118">
        <v>1.43E-2</v>
      </c>
      <c r="F118" t="str">
        <f t="shared" si="2"/>
        <v>Porte monnaieSoieGorge</v>
      </c>
      <c r="G118" t="str">
        <f t="shared" si="3"/>
        <v>PortemonnaieSoieGorge</v>
      </c>
    </row>
    <row r="119" spans="1:7">
      <c r="A119" s="6" t="s">
        <v>110</v>
      </c>
      <c r="B119" s="6" t="s">
        <v>5</v>
      </c>
      <c r="C119" s="6" t="s">
        <v>53</v>
      </c>
      <c r="D119">
        <v>4.7999999999999996E-3</v>
      </c>
      <c r="F119" t="str">
        <f t="shared" si="2"/>
        <v>Porte monnaieSoieSoufflet gauche</v>
      </c>
      <c r="G119" t="str">
        <f t="shared" si="3"/>
        <v>PortemonnaieSoieSouffletgauche</v>
      </c>
    </row>
    <row r="120" spans="1:7">
      <c r="A120" s="6" t="s">
        <v>110</v>
      </c>
      <c r="B120" s="6" t="s">
        <v>5</v>
      </c>
      <c r="C120" s="6" t="s">
        <v>103</v>
      </c>
      <c r="D120">
        <v>4.4000000000000003E-3</v>
      </c>
      <c r="F120" t="str">
        <f t="shared" si="2"/>
        <v>Porte monnaieSoieSoufflet droit</v>
      </c>
      <c r="G120" t="str">
        <f t="shared" si="3"/>
        <v>PortemonnaieSoieSouffletdroit</v>
      </c>
    </row>
    <row r="121" spans="1:7">
      <c r="A121" s="6" t="s">
        <v>110</v>
      </c>
      <c r="B121" s="6" t="s">
        <v>93</v>
      </c>
      <c r="C121" s="6" t="s">
        <v>92</v>
      </c>
      <c r="D121">
        <v>5.0000000000000001E-3</v>
      </c>
      <c r="F121" t="str">
        <f t="shared" si="2"/>
        <v>Porte monnaieRFT mousseTirette</v>
      </c>
      <c r="G121" t="str">
        <f t="shared" si="3"/>
        <v>PortemonnaieRFTmousseTirette</v>
      </c>
    </row>
    <row r="122" spans="1:7">
      <c r="A122" s="6" t="s">
        <v>110</v>
      </c>
      <c r="B122" s="6" t="s">
        <v>76</v>
      </c>
      <c r="C122" s="6" t="s">
        <v>60</v>
      </c>
      <c r="D122">
        <v>1.04E-2</v>
      </c>
      <c r="F122" t="str">
        <f t="shared" si="2"/>
        <v>Porte monnaieRFT syndermFAG</v>
      </c>
      <c r="G122" t="str">
        <f t="shared" si="3"/>
        <v>PortemonnaieRFTsyndermFAG</v>
      </c>
    </row>
    <row r="123" spans="1:7">
      <c r="A123" s="6" t="s">
        <v>110</v>
      </c>
      <c r="B123" s="6" t="s">
        <v>8</v>
      </c>
      <c r="C123" s="6" t="s">
        <v>50</v>
      </c>
      <c r="D123">
        <v>1.2500000000000001E-2</v>
      </c>
      <c r="F123" t="str">
        <f t="shared" si="2"/>
        <v>Porte monnaieRFT viledonGorge</v>
      </c>
      <c r="G123" t="str">
        <f t="shared" si="3"/>
        <v>PortemonnaieRFTviledonGorge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 Répas</vt:lpstr>
      <vt:lpstr>BILAN S8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AMaffei</cp:lastModifiedBy>
  <cp:lastPrinted>2014-02-17T08:51:50Z</cp:lastPrinted>
  <dcterms:created xsi:type="dcterms:W3CDTF">2014-02-05T18:29:27Z</dcterms:created>
  <dcterms:modified xsi:type="dcterms:W3CDTF">2014-02-18T11:45:43Z</dcterms:modified>
</cp:coreProperties>
</file>