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/>
  </bookViews>
  <sheets>
    <sheet name="DB" sheetId="4" r:id="rId1"/>
    <sheet name="ComRef" sheetId="2" r:id="rId2"/>
  </sheets>
  <externalReferences>
    <externalReference r:id="rId3"/>
  </externalReferences>
  <definedNames>
    <definedName name="_xlnm._FilterDatabase" localSheetId="0" hidden="1">DB!$A$1:$E$16</definedName>
    <definedName name="Partenaire">'[1]Menus Déroulants'!$S$2:$S$35</definedName>
  </definedNames>
  <calcPr calcId="145621"/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R3" i="4" l="1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2" i="4"/>
  <c r="Q3" i="4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2" i="4"/>
  <c r="M12" i="4"/>
  <c r="L12" i="4"/>
  <c r="K12" i="4"/>
  <c r="J12" i="4"/>
  <c r="I12" i="4"/>
  <c r="M16" i="4"/>
  <c r="L16" i="4"/>
  <c r="K16" i="4"/>
  <c r="J16" i="4"/>
  <c r="I16" i="4"/>
  <c r="M15" i="4"/>
  <c r="L15" i="4"/>
  <c r="K15" i="4"/>
  <c r="J15" i="4"/>
  <c r="I15" i="4"/>
  <c r="M14" i="4"/>
  <c r="L14" i="4"/>
  <c r="K14" i="4"/>
  <c r="J14" i="4"/>
  <c r="I14" i="4"/>
  <c r="M13" i="4"/>
  <c r="L13" i="4"/>
  <c r="K13" i="4"/>
  <c r="J13" i="4"/>
  <c r="I13" i="4"/>
  <c r="M11" i="4"/>
  <c r="L11" i="4"/>
  <c r="K11" i="4"/>
  <c r="J11" i="4"/>
  <c r="I11" i="4"/>
  <c r="N10" i="4"/>
  <c r="M10" i="4"/>
  <c r="L10" i="4"/>
  <c r="K10" i="4"/>
  <c r="J10" i="4"/>
  <c r="I10" i="4"/>
  <c r="N9" i="4"/>
  <c r="M9" i="4"/>
  <c r="L9" i="4"/>
  <c r="K9" i="4"/>
  <c r="J9" i="4"/>
  <c r="I9" i="4"/>
  <c r="O9" i="4" s="1"/>
  <c r="M8" i="4"/>
  <c r="L8" i="4"/>
  <c r="K8" i="4"/>
  <c r="J8" i="4"/>
  <c r="I8" i="4"/>
  <c r="M7" i="4"/>
  <c r="L7" i="4"/>
  <c r="K7" i="4"/>
  <c r="J7" i="4"/>
  <c r="I7" i="4"/>
  <c r="M6" i="4"/>
  <c r="L6" i="4"/>
  <c r="K6" i="4"/>
  <c r="J6" i="4"/>
  <c r="I6" i="4"/>
  <c r="M5" i="4"/>
  <c r="L5" i="4"/>
  <c r="N5" i="4" s="1"/>
  <c r="K5" i="4"/>
  <c r="J5" i="4"/>
  <c r="I5" i="4"/>
  <c r="O5" i="4" s="1"/>
  <c r="M2" i="4"/>
  <c r="M3" i="4"/>
  <c r="M4" i="4"/>
  <c r="L2" i="4"/>
  <c r="L3" i="4"/>
  <c r="L4" i="4"/>
  <c r="J2" i="4"/>
  <c r="J3" i="4"/>
  <c r="J4" i="4"/>
  <c r="I2" i="4"/>
  <c r="I3" i="4"/>
  <c r="I4" i="4"/>
  <c r="K4" i="4"/>
  <c r="K2" i="4"/>
  <c r="K3" i="4"/>
  <c r="O8" i="4" l="1"/>
  <c r="N13" i="4"/>
  <c r="O13" i="4" s="1"/>
  <c r="O14" i="4"/>
  <c r="O3" i="4"/>
  <c r="O10" i="4"/>
  <c r="N3" i="4"/>
  <c r="N16" i="4"/>
  <c r="O16" i="4" s="1"/>
  <c r="N12" i="4"/>
  <c r="O12" i="4" s="1"/>
  <c r="N15" i="4"/>
  <c r="O15" i="4" s="1"/>
  <c r="N6" i="4"/>
  <c r="O6" i="4" s="1"/>
  <c r="N11" i="4"/>
  <c r="O11" i="4" s="1"/>
  <c r="N14" i="4"/>
  <c r="N2" i="4"/>
  <c r="O2" i="4" s="1"/>
  <c r="N8" i="4"/>
  <c r="N7" i="4"/>
  <c r="O7" i="4" s="1"/>
  <c r="N4" i="4"/>
  <c r="O4" i="4" s="1"/>
</calcChain>
</file>

<file path=xl/sharedStrings.xml><?xml version="1.0" encoding="utf-8"?>
<sst xmlns="http://schemas.openxmlformats.org/spreadsheetml/2006/main" count="200" uniqueCount="61">
  <si>
    <t>Type</t>
  </si>
  <si>
    <t>Nbr</t>
  </si>
  <si>
    <t>Com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</si>
  <si>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</si>
  <si>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</si>
  <si>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</si>
  <si>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</si>
  <si>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</si>
  <si>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</si>
  <si>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</si>
  <si>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</si>
  <si>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</si>
  <si>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</si>
  <si>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</si>
  <si>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</si>
  <si>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</si>
  <si>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</si>
  <si>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</si>
  <si>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</si>
  <si>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</si>
  <si>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</si>
  <si>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</si>
  <si>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</si>
  <si>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</si>
  <si>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</si>
  <si>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</si>
  <si>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</si>
  <si>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</si>
  <si>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</si>
  <si>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</si>
  <si>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</si>
  <si>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</si>
  <si>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</si>
  <si>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</si>
  <si>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</si>
  <si>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</si>
  <si>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</si>
  <si>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Nbre De Ligne Mois suivant Target Segment identique pour Who 1</t>
  </si>
  <si>
    <t>Pourcentage Par mois Dom pour Même tproduct Segment pour Who 1</t>
  </si>
  <si>
    <t>Pourcent Dom</t>
  </si>
  <si>
    <t>Janvier 17: 3X Residential avec 66,67% DOM et 1X Business avec 100% DOM</t>
  </si>
  <si>
    <t>Février 17: 4X Residentiel avec 50% DOM et 1X Business avec 0% Dom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</si>
  <si>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</si>
  <si>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</si>
  <si>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</si>
  <si>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</si>
  <si>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</si>
  <si>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</si>
  <si>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</si>
  <si>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&lt;--35</t>
  </si>
  <si>
    <t>&lt;--60</t>
  </si>
  <si>
    <t>&lt;--30</t>
  </si>
  <si>
    <t>&lt;-50</t>
  </si>
  <si>
    <t>&lt;-60</t>
  </si>
  <si>
    <t>Critere</t>
  </si>
  <si>
    <t>Résultat désirés pour Recherche Com Who 1</t>
  </si>
  <si>
    <t>&lt;--40</t>
  </si>
  <si>
    <t>&lt;--70</t>
  </si>
  <si>
    <t>&lt;--42</t>
  </si>
  <si>
    <t>&lt;--65</t>
  </si>
  <si>
    <t>&lt;--45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</si>
</sst>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  <xf numFmtId="9" fontId="0" fillId="0" borderId="0" xfId="0" applyNumberFormat="1"/>
    <xf numFmtId="164" fontId="0" fillId="0" borderId="0" xfId="2" applyNumberFormat="1" applyFont="1"/>
    <xf numFmtId="0" fontId="6" fillId="0" borderId="0" xfId="1" applyNumberFormat="1" applyFont="1"/>
  </cellXfs>
  <cellStyles count="3">
    <cellStyle name="Milliers" xfId="2" builtinId="3"/>
    <cellStyle name="Normal" xfId="0" builtinId="0"/>
    <cellStyle name="Normal 2" xfId="1"/>
  </cellStyles>
  <dxfs count="21">
    <dxf>
      <numFmt numFmtId="0" formatCode="General"/>
    </dxf>
    <dxf>
      <numFmt numFmtId="164" formatCode="_-* #,##0.000\ _€_-;\-* #,##0.000\ _€_-;_-* &quot;-&quot;??\ _€_-;_-@_-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2" formatCode="mmm/yy"/>
    </dxf>
    <dxf>
      <numFmt numFmtId="22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293687</xdr:colOff>
      <xdr:row>10</xdr:row>
      <xdr:rowOff>230188</xdr:rowOff>
    </xdr:from>
    <xdr:to>
      <xdr:col>27</xdr:col>
      <xdr:colOff>607220</xdr:colOff>
      <xdr:row>12</xdr:row>
      <xdr:rowOff>39689</xdr:rowOff>
    </xdr:to>
    <xdr:sp macro="" textlink="">
      <xdr:nvSpPr>
        <xdr:cNvPr id="2" name="ZoneTexte 1"/>
        <xdr:cNvSpPr txBox="1"/>
      </xdr:nvSpPr>
      <xdr:spPr>
        <a:xfrm>
          <a:off x="18807906" y="5397501"/>
          <a:ext cx="4123533" cy="61912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O ("Recherche Com Who 1") doit afficher le résultat du tableau TabComRefA suivant critères de G E D F. </a:t>
          </a:r>
          <a:endParaRPr lang="fr-FR" sz="1100"/>
        </a:p>
      </xdr:txBody>
    </xdr:sp>
    <xdr:clientData/>
  </xdr:twoCellAnchor>
  <xdr:twoCellAnchor>
    <xdr:from>
      <xdr:col>22</xdr:col>
      <xdr:colOff>247651</xdr:colOff>
      <xdr:row>13</xdr:row>
      <xdr:rowOff>398463</xdr:rowOff>
    </xdr:from>
    <xdr:to>
      <xdr:col>27</xdr:col>
      <xdr:colOff>596902</xdr:colOff>
      <xdr:row>15</xdr:row>
      <xdr:rowOff>207964</xdr:rowOff>
    </xdr:to>
    <xdr:sp macro="" textlink="">
      <xdr:nvSpPr>
        <xdr:cNvPr id="3" name="ZoneTexte 2"/>
        <xdr:cNvSpPr txBox="1"/>
      </xdr:nvSpPr>
      <xdr:spPr>
        <a:xfrm>
          <a:off x="18761870" y="6780213"/>
          <a:ext cx="4159251" cy="619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S ("Recherche Com Who 2") doit afficher le résultat du tableau TabComRefP suivant critères de G E D H.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2" name="TabCom" displayName="TabCom" ref="A1:T16" totalsRowShown="0" headerRowDxfId="20">
  <autoFilter ref="A1:T16"/>
  <tableColumns count="20">
    <tableColumn id="13" name="Referentie contract" dataDxfId="19"/>
    <tableColumn id="14" name="Headpoint: NAE" dataDxfId="18"/>
    <tableColumn id="15" name="A: K" dataDxfId="17"/>
    <tableColumn id="36" name="Selected Payment Method" dataDxfId="16"/>
    <tableColumn id="46" name="Product Target Segment" dataDxfId="15"/>
    <tableColumn id="73" name="Who 1" dataDxfId="14" dataCellStyle="Normal 2"/>
    <tableColumn id="60" name="Mois"/>
    <tableColumn id="74" name="Who 2" dataDxfId="13" dataCellStyle="Normal 2"/>
    <tableColumn id="61" name="Nbr Product Target Segment identique pour même mois pour Who 1" dataDxfId="12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1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10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9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8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7">
      <calculatedColumnFormula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calculatedColumnFormula>
    </tableColumn>
    <tableColumn id="67" name="Recherche Com Who 1" dataDxfId="6">
      <calculatedColumnFormula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calculatedColumnFormula>
    </tableColumn>
    <tableColumn id="1" name="Résultat désirés pour Recherche Com Who 1" dataDxfId="0" dataCellStyle="Normal 2"/>
    <tableColumn id="77" name="Nbr Res/Bus pour même mois suivant Who 2" dataDxfId="5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4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68" name="Recherche Com Who 2" dataDxfId="3"/>
    <tableColumn id="80" name="Résultat désiré pour Recherche Com Who 2" dataDxfId="2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E9" totalsRowShown="0">
  <autoFilter ref="A1:E9"/>
  <tableColumns count="5">
    <tableColumn id="1" name="Type"/>
    <tableColumn id="2" name="Nbr"/>
    <tableColumn id="3" name="Pourcent Dom"/>
    <tableColumn id="5" name="Critere" dataDxfId="1" dataCellStyle="Milliers">
      <calculatedColumnFormula>MATCH(TabComRefA[[#This Row],[Type]],{"Residential";"Business"},0)*10+TabComRefA[[#This Row],[Nbr]]+TabComRefA[[#This Row],[Pourcent Dom]]/10</calculatedColumnFormula>
    </tableColumn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I1:L9" totalsRowShown="0">
  <autoFilter ref="I1:L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D1" zoomScale="80" zoomScaleNormal="80" workbookViewId="0">
      <pane ySplit="1" topLeftCell="A2" activePane="bottomLeft" state="frozen"/>
      <selection pane="bottomLeft" activeCell="P7" sqref="O7:P7"/>
    </sheetView>
  </sheetViews>
  <sheetFormatPr baseColWidth="10" defaultColWidth="11.42578125" defaultRowHeight="15.75" x14ac:dyDescent="0.25"/>
  <cols>
    <col min="1" max="1" width="20.28515625" style="6" customWidth="1"/>
    <col min="2" max="2" width="17.140625" style="6" customWidth="1"/>
    <col min="3" max="3" width="28.28515625" style="6" customWidth="1"/>
    <col min="4" max="4" width="9.85546875" style="6" customWidth="1"/>
    <col min="5" max="5" width="12.140625" style="6" customWidth="1"/>
    <col min="6" max="7" width="9.85546875" style="6" customWidth="1"/>
    <col min="8" max="8" width="10.85546875"/>
    <col min="9" max="19" width="11.42578125" style="6"/>
    <col min="20" max="20" width="10.85546875" customWidth="1"/>
    <col min="21" max="16384" width="11.42578125" style="6"/>
  </cols>
  <sheetData>
    <row r="1" spans="1:21" s="3" customFormat="1" ht="120" x14ac:dyDescent="0.25">
      <c r="A1" s="1" t="s">
        <v>3</v>
      </c>
      <c r="B1" s="1" t="s">
        <v>16</v>
      </c>
      <c r="C1" s="1" t="s">
        <v>17</v>
      </c>
      <c r="D1" s="1" t="s">
        <v>4</v>
      </c>
      <c r="E1" s="1" t="s">
        <v>5</v>
      </c>
      <c r="F1" s="2" t="s">
        <v>19</v>
      </c>
      <c r="G1" s="2" t="s">
        <v>6</v>
      </c>
      <c r="H1" s="2" t="s">
        <v>20</v>
      </c>
      <c r="I1" s="2" t="s">
        <v>33</v>
      </c>
      <c r="J1" s="2" t="s">
        <v>34</v>
      </c>
      <c r="K1" s="2" t="s">
        <v>36</v>
      </c>
      <c r="L1" s="2" t="s">
        <v>35</v>
      </c>
      <c r="M1" s="2" t="s">
        <v>37</v>
      </c>
      <c r="N1" s="2" t="s">
        <v>38</v>
      </c>
      <c r="O1" s="1" t="s">
        <v>22</v>
      </c>
      <c r="P1" s="2" t="s">
        <v>55</v>
      </c>
      <c r="Q1" s="2" t="s">
        <v>45</v>
      </c>
      <c r="R1" s="2" t="s">
        <v>46</v>
      </c>
      <c r="S1" s="2" t="s">
        <v>23</v>
      </c>
      <c r="T1" s="2" t="s">
        <v>48</v>
      </c>
    </row>
    <row r="2" spans="1:21" ht="31.5" x14ac:dyDescent="0.25">
      <c r="A2" s="4" t="s">
        <v>7</v>
      </c>
      <c r="B2" s="4" t="s">
        <v>8</v>
      </c>
      <c r="C2" s="4" t="s">
        <v>9</v>
      </c>
      <c r="D2" s="4" t="s">
        <v>10</v>
      </c>
      <c r="E2" s="4" t="s">
        <v>11</v>
      </c>
      <c r="F2" s="5" t="s">
        <v>21</v>
      </c>
      <c r="G2" s="5">
        <v>42736</v>
      </c>
      <c r="H2" s="6" t="s">
        <v>42</v>
      </c>
      <c r="I2" s="6">
        <f>COUNTIFS(TabCom[[#All],[Product Target Segment]],TabCom[[#This Row],[Product Target Segment]],TabCom[[#All],[Mois]],TabCom[[#This Row],[Mois]],TabCom[[#All],[Who 1]],TabCom[[#This Row],[Who 1]])</f>
        <v>3</v>
      </c>
      <c r="J2" s="6">
        <f>COUNTIFS(TabCom[[#All],[Product Target Segment]],"Residential",TabCom[[#All],[Mois]],TabCom[[#This Row],[Mois]],TabCom[[#All],[Who 1]],TabCom[[#This Row],[Who 1]])</f>
        <v>3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Segment]],TabCom[[#This Row],[Product Target Segment]],TabCom[[#All],[Mois]],G2,TabCom[[#All],[Who 1]],TabCom[[#This Row],[Who 1]])</f>
        <v>3</v>
      </c>
      <c r="N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2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2" s="8" t="s">
        <v>56</v>
      </c>
      <c r="Q2" s="8">
        <f>COUNTIFS(TabCom[[#All],[Mois]],TabCom[[#This Row],[Mois]],TabCom[[#All],[Who 2]],TabCom[[#This Row],[Who 2]],TabCom[[#All],[Product Target Segment]],TabCom[[#This Row],[Product Target Segment]])</f>
        <v>1</v>
      </c>
      <c r="R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2" s="8"/>
      <c r="T2" s="9" t="s">
        <v>49</v>
      </c>
      <c r="U2" s="6" t="s">
        <v>40</v>
      </c>
    </row>
    <row r="3" spans="1:21" ht="31.5" x14ac:dyDescent="0.25">
      <c r="A3" s="4" t="s">
        <v>12</v>
      </c>
      <c r="B3" s="4" t="s">
        <v>13</v>
      </c>
      <c r="C3" s="4" t="s">
        <v>14</v>
      </c>
      <c r="D3" s="4" t="s">
        <v>10</v>
      </c>
      <c r="E3" s="4" t="s">
        <v>18</v>
      </c>
      <c r="F3" s="5" t="s">
        <v>21</v>
      </c>
      <c r="G3" s="5">
        <v>42736</v>
      </c>
      <c r="H3" s="5" t="s">
        <v>42</v>
      </c>
      <c r="I3" s="6">
        <f>COUNTIFS(TabCom[[#All],[Product Target Segment]],TabCom[[#This Row],[Product Target Segment]],TabCom[[#All],[Mois]],TabCom[[#This Row],[Mois]],TabCom[[#All],[Who 1]],TabCom[[#This Row],[Who 1]])</f>
        <v>1</v>
      </c>
      <c r="J3" s="6">
        <f>COUNTIFS(TabCom[[#All],[Product Target Segment]],"Residential",TabCom[[#All],[Mois]],TabCom[[#This Row],[Mois]],TabCom[[#All],[Who 1]],TabCom[[#This Row],[Who 1]])</f>
        <v>3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Segment]],TabCom[[#This Row],[Product Target Segment]],TabCom[[#All],[Mois]],G3,TabCom[[#All],[Who 1]],TabCom[[#This Row],[Who 1]])</f>
        <v>1</v>
      </c>
      <c r="N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3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3" s="8" t="s">
        <v>57</v>
      </c>
      <c r="Q3" s="8">
        <f>COUNTIFS(TabCom[[#All],[Mois]],TabCom[[#This Row],[Mois]],TabCom[[#All],[Who 2]],TabCom[[#This Row],[Who 2]],TabCom[[#All],[Product Target Segment]],TabCom[[#This Row],[Product Target Segment]])</f>
        <v>1</v>
      </c>
      <c r="R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3" s="8"/>
      <c r="T3" s="9" t="s">
        <v>50</v>
      </c>
    </row>
    <row r="4" spans="1:21" ht="31.5" x14ac:dyDescent="0.25">
      <c r="A4" s="4" t="s">
        <v>12</v>
      </c>
      <c r="B4" s="4" t="s">
        <v>13</v>
      </c>
      <c r="C4" s="4" t="s">
        <v>14</v>
      </c>
      <c r="D4" s="4" t="s">
        <v>10</v>
      </c>
      <c r="E4" s="4" t="s">
        <v>11</v>
      </c>
      <c r="F4" s="5" t="s">
        <v>21</v>
      </c>
      <c r="G4" s="5">
        <v>42736</v>
      </c>
      <c r="H4" s="5" t="s">
        <v>43</v>
      </c>
      <c r="I4" s="6">
        <f>COUNTIFS(TabCom[[#All],[Product Target Segment]],TabCom[[#This Row],[Product Target Segment]],TabCom[[#All],[Mois]],TabCom[[#This Row],[Mois]],TabCom[[#All],[Who 1]],TabCom[[#This Row],[Who 1]])</f>
        <v>3</v>
      </c>
      <c r="J4" s="6">
        <f>COUNTIFS(TabCom[[#All],[Product Target Segment]],"Residential",TabCom[[#All],[Mois]],TabCom[[#This Row],[Mois]],TabCom[[#All],[Who 1]],TabCom[[#This Row],[Who 1]])</f>
        <v>3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Segment]],TabCom[[#This Row],[Product Target Segment]],TabCom[[#All],[Mois]],G4,TabCom[[#All],[Who 1]],TabCom[[#This Row],[Who 1]])</f>
        <v>3</v>
      </c>
      <c r="N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4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4" s="8" t="s">
        <v>56</v>
      </c>
      <c r="Q4" s="8">
        <f>COUNTIFS(TabCom[[#All],[Mois]],TabCom[[#This Row],[Mois]],TabCom[[#All],[Who 2]],TabCom[[#This Row],[Who 2]],TabCom[[#All],[Product Target Segment]],TabCom[[#This Row],[Product Target Segment]])</f>
        <v>1</v>
      </c>
      <c r="R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4" s="8"/>
      <c r="T4" s="9" t="s">
        <v>49</v>
      </c>
    </row>
    <row r="5" spans="1:21" ht="31.5" x14ac:dyDescent="0.25">
      <c r="A5" s="4" t="s">
        <v>12</v>
      </c>
      <c r="B5" s="4" t="s">
        <v>13</v>
      </c>
      <c r="C5" s="4" t="s">
        <v>14</v>
      </c>
      <c r="D5" s="4" t="s">
        <v>15</v>
      </c>
      <c r="E5" s="4" t="s">
        <v>11</v>
      </c>
      <c r="F5" s="5" t="s">
        <v>21</v>
      </c>
      <c r="G5" s="5">
        <v>42736</v>
      </c>
      <c r="H5" s="5" t="s">
        <v>44</v>
      </c>
      <c r="I5" s="6">
        <f>COUNTIFS(TabCom[[#All],[Product Target Segment]],TabCom[[#This Row],[Product Target Segment]],TabCom[[#All],[Mois]],TabCom[[#This Row],[Mois]],TabCom[[#All],[Who 1]],TabCom[[#This Row],[Who 1]])</f>
        <v>3</v>
      </c>
      <c r="J5" s="6">
        <f>COUNTIFS(TabCom[[#All],[Product Target Segment]],"Residential",TabCom[[#All],[Mois]],TabCom[[#This Row],[Mois]],TabCom[[#All],[Who 1]],TabCom[[#This Row],[Who 1]])</f>
        <v>3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Segment]],TabCom[[#This Row],[Product Target Segment]],TabCom[[#All],[Mois]],G5,TabCom[[#All],[Who 1]],TabCom[[#This Row],[Who 1]])</f>
        <v>3</v>
      </c>
      <c r="N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5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5" s="8" t="s">
        <v>56</v>
      </c>
      <c r="Q5" s="8">
        <f>COUNTIFS(TabCom[[#All],[Mois]],TabCom[[#This Row],[Mois]],TabCom[[#All],[Who 2]],TabCom[[#This Row],[Who 2]],TabCom[[#All],[Product Target Segment]],TabCom[[#This Row],[Product Target Segment]])</f>
        <v>1</v>
      </c>
      <c r="R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5" s="8"/>
      <c r="T5" s="9" t="s">
        <v>51</v>
      </c>
    </row>
    <row r="6" spans="1:21" ht="31.5" x14ac:dyDescent="0.25">
      <c r="A6" s="4" t="s">
        <v>7</v>
      </c>
      <c r="B6" s="4" t="s">
        <v>8</v>
      </c>
      <c r="C6" s="4" t="s">
        <v>9</v>
      </c>
      <c r="D6" s="4" t="s">
        <v>10</v>
      </c>
      <c r="E6" s="4" t="s">
        <v>11</v>
      </c>
      <c r="F6" s="5" t="s">
        <v>21</v>
      </c>
      <c r="G6" s="5">
        <v>42767</v>
      </c>
      <c r="H6" s="6" t="s">
        <v>42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Segment]],TabCom[[#This Row],[Product Target Segment]],TabCom[[#All],[Mois]],G6,TabCom[[#All],[Who 1]],TabCom[[#This Row],[Who 1]])</f>
        <v>4</v>
      </c>
      <c r="N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6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6" s="8" t="s">
        <v>58</v>
      </c>
      <c r="Q6" s="8">
        <f>COUNTIFS(TabCom[[#All],[Mois]],TabCom[[#This Row],[Mois]],TabCom[[#All],[Who 2]],TabCom[[#This Row],[Who 2]],TabCom[[#All],[Product Target Segment]],TabCom[[#This Row],[Product Target Segment]])</f>
        <v>4</v>
      </c>
      <c r="R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6" s="8"/>
      <c r="T6" s="9" t="s">
        <v>49</v>
      </c>
      <c r="U6" s="6" t="s">
        <v>41</v>
      </c>
    </row>
    <row r="7" spans="1:21" ht="31.5" x14ac:dyDescent="0.25">
      <c r="A7" s="4" t="s">
        <v>12</v>
      </c>
      <c r="B7" s="4" t="s">
        <v>13</v>
      </c>
      <c r="C7" s="4" t="s">
        <v>14</v>
      </c>
      <c r="D7" s="4" t="s">
        <v>15</v>
      </c>
      <c r="E7" s="4" t="s">
        <v>18</v>
      </c>
      <c r="F7" s="5" t="s">
        <v>21</v>
      </c>
      <c r="G7" s="5">
        <v>42767</v>
      </c>
      <c r="H7" s="5" t="s">
        <v>42</v>
      </c>
      <c r="I7" s="6">
        <f>COUNTIFS(TabCom[[#All],[Product Target Segment]],TabCom[[#This Row],[Product Target Segment]],TabCom[[#All],[Mois]],TabCom[[#This Row],[Mois]],TabCom[[#All],[Who 1]],TabCom[[#This Row],[Who 1]])</f>
        <v>1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Segment]],TabCom[[#This Row],[Product Target Segment]],TabCom[[#All],[Mois]],G7,TabCom[[#All],[Who 1]],TabCom[[#This Row],[Who 1]])</f>
        <v>1</v>
      </c>
      <c r="N7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7" s="12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7" s="12" t="s">
        <v>59</v>
      </c>
      <c r="Q7" s="8">
        <f>COUNTIFS(TabCom[[#All],[Mois]],TabCom[[#This Row],[Mois]],TabCom[[#All],[Who 2]],TabCom[[#This Row],[Who 2]],TabCom[[#All],[Product Target Segment]],TabCom[[#This Row],[Product Target Segment]])</f>
        <v>1</v>
      </c>
      <c r="R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7" s="8"/>
      <c r="T7" s="9" t="s">
        <v>52</v>
      </c>
    </row>
    <row r="8" spans="1:21" ht="31.5" x14ac:dyDescent="0.25">
      <c r="A8" s="4" t="s">
        <v>12</v>
      </c>
      <c r="B8" s="4" t="s">
        <v>13</v>
      </c>
      <c r="C8" s="4" t="s">
        <v>14</v>
      </c>
      <c r="D8" s="4" t="s">
        <v>10</v>
      </c>
      <c r="E8" s="4" t="s">
        <v>11</v>
      </c>
      <c r="F8" s="5" t="s">
        <v>21</v>
      </c>
      <c r="G8" s="5">
        <v>42767</v>
      </c>
      <c r="H8" s="5" t="s">
        <v>42</v>
      </c>
      <c r="I8" s="6">
        <f>COUNTIFS(TabCom[[#All],[Product Target Segment]],TabCom[[#This Row],[Product Target Segment]],TabCom[[#All],[Mois]],TabCom[[#This Row],[Mois]],TabCom[[#All],[Who 1]],TabCom[[#This Row],[Who 1]])</f>
        <v>4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Segment]],TabCom[[#This Row],[Product Target Segment]],TabCom[[#All],[Mois]],G8,TabCom[[#All],[Who 1]],TabCom[[#This Row],[Who 1]])</f>
        <v>4</v>
      </c>
      <c r="N8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8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8" s="8" t="s">
        <v>58</v>
      </c>
      <c r="Q8" s="8">
        <f>COUNTIFS(TabCom[[#All],[Mois]],TabCom[[#This Row],[Mois]],TabCom[[#All],[Who 2]],TabCom[[#This Row],[Who 2]],TabCom[[#All],[Product Target Segment]],TabCom[[#This Row],[Product Target Segment]])</f>
        <v>4</v>
      </c>
      <c r="R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8" s="8"/>
      <c r="T8" s="9" t="s">
        <v>49</v>
      </c>
    </row>
    <row r="9" spans="1:21" ht="31.5" x14ac:dyDescent="0.25">
      <c r="A9" s="4" t="s">
        <v>12</v>
      </c>
      <c r="B9" s="4" t="s">
        <v>13</v>
      </c>
      <c r="C9" s="4" t="s">
        <v>14</v>
      </c>
      <c r="D9" s="4" t="s">
        <v>15</v>
      </c>
      <c r="E9" s="4" t="s">
        <v>11</v>
      </c>
      <c r="F9" s="5" t="s">
        <v>21</v>
      </c>
      <c r="G9" s="5">
        <v>42767</v>
      </c>
      <c r="H9" s="5" t="s">
        <v>42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Segment]],TabCom[[#This Row],[Product Target Segment]],TabCom[[#All],[Mois]],G9,TabCom[[#All],[Who 1]],TabCom[[#This Row],[Who 1]])</f>
        <v>4</v>
      </c>
      <c r="N9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9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9" s="8" t="s">
        <v>58</v>
      </c>
      <c r="Q9" s="8">
        <f>COUNTIFS(TabCom[[#All],[Mois]],TabCom[[#This Row],[Mois]],TabCom[[#All],[Who 2]],TabCom[[#This Row],[Who 2]],TabCom[[#All],[Product Target Segment]],TabCom[[#This Row],[Product Target Segment]])</f>
        <v>4</v>
      </c>
      <c r="R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9" s="8"/>
      <c r="T9" s="9" t="s">
        <v>51</v>
      </c>
    </row>
    <row r="10" spans="1:21" ht="31.5" x14ac:dyDescent="0.25">
      <c r="A10" s="4" t="s">
        <v>12</v>
      </c>
      <c r="B10" s="4" t="s">
        <v>13</v>
      </c>
      <c r="C10" s="4" t="s">
        <v>14</v>
      </c>
      <c r="D10" s="4" t="s">
        <v>15</v>
      </c>
      <c r="E10" s="4" t="s">
        <v>11</v>
      </c>
      <c r="F10" s="5" t="s">
        <v>21</v>
      </c>
      <c r="G10" s="5">
        <v>42767</v>
      </c>
      <c r="H10" s="5" t="s">
        <v>42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Segment]],TabCom[[#This Row],[Product Target Segment]],TabCom[[#All],[Mois]],G10,TabCom[[#All],[Who 1]],TabCom[[#This Row],[Who 1]])</f>
        <v>4</v>
      </c>
      <c r="N10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0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10" s="8" t="s">
        <v>58</v>
      </c>
      <c r="Q10" s="8">
        <f>COUNTIFS(TabCom[[#All],[Mois]],TabCom[[#This Row],[Mois]],TabCom[[#All],[Who 2]],TabCom[[#This Row],[Who 2]],TabCom[[#All],[Product Target Segment]],TabCom[[#This Row],[Product Target Segment]])</f>
        <v>4</v>
      </c>
      <c r="R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0" s="8"/>
      <c r="T10" s="9" t="s">
        <v>51</v>
      </c>
    </row>
    <row r="11" spans="1:21" ht="31.5" x14ac:dyDescent="0.25">
      <c r="A11" s="4" t="s">
        <v>7</v>
      </c>
      <c r="B11" s="4" t="s">
        <v>8</v>
      </c>
      <c r="C11" s="4" t="s">
        <v>9</v>
      </c>
      <c r="D11" s="4" t="s">
        <v>15</v>
      </c>
      <c r="E11" s="4" t="s">
        <v>11</v>
      </c>
      <c r="F11" s="5" t="s">
        <v>21</v>
      </c>
      <c r="G11" s="5">
        <v>42795</v>
      </c>
      <c r="H11" s="6" t="s">
        <v>43</v>
      </c>
      <c r="I11" s="6">
        <f>COUNTIFS(TabCom[[#All],[Product Target Segment]],TabCom[[#This Row],[Product Target Segment]],TabCom[[#All],[Mois]],TabCom[[#This Row],[Mois]],TabCom[[#All],[Who 1]],TabCom[[#This Row],[Who 1]])</f>
        <v>5</v>
      </c>
      <c r="J11" s="6">
        <f>COUNTIFS(TabCom[[#All],[Product Target Segment]],"Residential",TabCom[[#All],[Mois]],TabCom[[#This Row],[Mois]],TabCom[[#All],[Who 1]],TabCom[[#This Row],[Who 1]])</f>
        <v>5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1" s="6">
        <f>COUNTIFS(TabCom[[#All],[Product Target Segment]],TabCom[[#This Row],[Product Target Segment]],TabCom[[#All],[Mois]],G11,TabCom[[#All],[Who 1]],TabCom[[#This Row],[Who 1]])</f>
        <v>5</v>
      </c>
      <c r="N11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1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1" s="8" t="s">
        <v>60</v>
      </c>
      <c r="Q11" s="8">
        <f>COUNTIFS(TabCom[[#All],[Mois]],TabCom[[#This Row],[Mois]],TabCom[[#All],[Who 2]],TabCom[[#This Row],[Who 2]],TabCom[[#All],[Product Target Segment]],TabCom[[#This Row],[Product Target Segment]])</f>
        <v>3</v>
      </c>
      <c r="R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1" s="8"/>
      <c r="T11" s="9" t="s">
        <v>51</v>
      </c>
    </row>
    <row r="12" spans="1:21" ht="31.5" x14ac:dyDescent="0.25">
      <c r="A12" s="4" t="s">
        <v>7</v>
      </c>
      <c r="B12" s="4" t="s">
        <v>8</v>
      </c>
      <c r="C12" s="4" t="s">
        <v>9</v>
      </c>
      <c r="D12" s="4" t="s">
        <v>10</v>
      </c>
      <c r="E12" s="4" t="s">
        <v>11</v>
      </c>
      <c r="F12" s="5" t="s">
        <v>21</v>
      </c>
      <c r="G12" s="5">
        <v>42795</v>
      </c>
      <c r="H12" s="6" t="s">
        <v>43</v>
      </c>
      <c r="I12" s="6">
        <f>COUNTIFS(TabCom[[#All],[Product Target Segment]],TabCom[[#This Row],[Product Target Segment]],TabCom[[#All],[Mois]],TabCom[[#This Row],[Mois]],TabCom[[#All],[Who 1]],TabCom[[#This Row],[Who 1]])</f>
        <v>5</v>
      </c>
      <c r="J12" s="6">
        <f>COUNTIFS(TabCom[[#All],[Product Target Segment]],"Residential",TabCom[[#All],[Mois]],TabCom[[#This Row],[Mois]],TabCom[[#All],[Who 1]],TabCom[[#This Row],[Who 1]])</f>
        <v>5</v>
      </c>
      <c r="K12" s="6">
        <f>COUNTIFS(TabCom[[#All],[Product Target Segment]],"Business",TabCom[[#All],[Mois]],TabCom[[#This Row],[Mois]],TabCom[[#All],[Who 1]],TabCom[[#This Row],[Who 1]])</f>
        <v>1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2" s="6">
        <f>COUNTIFS(TabCom[[#All],[Product Target Segment]],TabCom[[#This Row],[Product Target Segment]],TabCom[[#All],[Mois]],G12,TabCom[[#All],[Who 1]],TabCom[[#This Row],[Who 1]])</f>
        <v>5</v>
      </c>
      <c r="N1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2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2" s="8" t="s">
        <v>60</v>
      </c>
      <c r="Q12" s="8">
        <f>COUNTIFS(TabCom[[#All],[Mois]],TabCom[[#This Row],[Mois]],TabCom[[#All],[Who 2]],TabCom[[#This Row],[Who 2]],TabCom[[#All],[Product Target Segment]],TabCom[[#This Row],[Product Target Segment]])</f>
        <v>3</v>
      </c>
      <c r="R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2" s="8"/>
      <c r="T12" s="9" t="s">
        <v>49</v>
      </c>
    </row>
    <row r="13" spans="1:21" ht="31.5" x14ac:dyDescent="0.25">
      <c r="A13" s="4" t="s">
        <v>12</v>
      </c>
      <c r="B13" s="4" t="s">
        <v>13</v>
      </c>
      <c r="C13" s="4" t="s">
        <v>14</v>
      </c>
      <c r="D13" s="4" t="s">
        <v>10</v>
      </c>
      <c r="E13" s="4" t="s">
        <v>18</v>
      </c>
      <c r="F13" s="5" t="s">
        <v>21</v>
      </c>
      <c r="G13" s="5">
        <v>42795</v>
      </c>
      <c r="H13" s="5" t="s">
        <v>44</v>
      </c>
      <c r="I13" s="6">
        <f>COUNTIFS(TabCom[[#All],[Product Target Segment]],TabCom[[#This Row],[Product Target Segment]],TabCom[[#All],[Mois]],TabCom[[#This Row],[Mois]],TabCom[[#All],[Who 1]],TabCom[[#This Row],[Who 1]])</f>
        <v>1</v>
      </c>
      <c r="J13" s="6">
        <f>COUNTIFS(TabCom[[#All],[Product Target Segment]],"Residential",TabCom[[#All],[Mois]],TabCom[[#This Row],[Mois]],TabCom[[#All],[Who 1]],TabCom[[#This Row],[Who 1]])</f>
        <v>5</v>
      </c>
      <c r="K13" s="6">
        <f>COUNTIFS(TabCom[[#All],[Product Target Segment]],"Business",TabCom[[#All],[Mois]],TabCom[[#This Row],[Mois]],TabCom[[#All],[Who 1]],TabCom[[#This Row],[Who 1]])</f>
        <v>1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3" s="6">
        <f>COUNTIFS(TabCom[[#All],[Product Target Segment]],TabCom[[#This Row],[Product Target Segment]],TabCom[[#All],[Mois]],G13,TabCom[[#All],[Who 1]],TabCom[[#This Row],[Who 1]])</f>
        <v>1</v>
      </c>
      <c r="N1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3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13" s="8" t="s">
        <v>57</v>
      </c>
      <c r="Q13" s="8">
        <f>COUNTIFS(TabCom[[#All],[Mois]],TabCom[[#This Row],[Mois]],TabCom[[#All],[Who 2]],TabCom[[#This Row],[Who 2]],TabCom[[#All],[Product Target Segment]],TabCom[[#This Row],[Product Target Segment]])</f>
        <v>1</v>
      </c>
      <c r="R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3" s="8"/>
      <c r="T13" s="9" t="s">
        <v>53</v>
      </c>
    </row>
    <row r="14" spans="1:21" ht="31.5" x14ac:dyDescent="0.25">
      <c r="A14" s="4" t="s">
        <v>12</v>
      </c>
      <c r="B14" s="4" t="s">
        <v>13</v>
      </c>
      <c r="C14" s="4" t="s">
        <v>14</v>
      </c>
      <c r="D14" s="4" t="s">
        <v>10</v>
      </c>
      <c r="E14" s="4" t="s">
        <v>11</v>
      </c>
      <c r="F14" s="5" t="s">
        <v>21</v>
      </c>
      <c r="G14" s="5">
        <v>42795</v>
      </c>
      <c r="H14" s="5" t="s">
        <v>43</v>
      </c>
      <c r="I14" s="6">
        <f>COUNTIFS(TabCom[[#All],[Product Target Segment]],TabCom[[#This Row],[Product Target Segment]],TabCom[[#All],[Mois]],TabCom[[#This Row],[Mois]],TabCom[[#All],[Who 1]],TabCom[[#This Row],[Who 1]])</f>
        <v>5</v>
      </c>
      <c r="J14" s="6">
        <f>COUNTIFS(TabCom[[#All],[Product Target Segment]],"Residential",TabCom[[#All],[Mois]],TabCom[[#This Row],[Mois]],TabCom[[#All],[Who 1]],TabCom[[#This Row],[Who 1]])</f>
        <v>5</v>
      </c>
      <c r="K14" s="6">
        <f>COUNTIFS(TabCom[[#All],[Product Target Segment]],"Business",TabCom[[#All],[Mois]],TabCom[[#This Row],[Mois]],TabCom[[#All],[Who 1]],TabCom[[#This Row],[Who 1]])</f>
        <v>1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4" s="6">
        <f>COUNTIFS(TabCom[[#All],[Product Target Segment]],TabCom[[#This Row],[Product Target Segment]],TabCom[[#All],[Mois]],G14,TabCom[[#All],[Who 1]],TabCom[[#This Row],[Who 1]])</f>
        <v>5</v>
      </c>
      <c r="N1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4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4" s="8" t="s">
        <v>60</v>
      </c>
      <c r="Q14" s="8">
        <f>COUNTIFS(TabCom[[#All],[Mois]],TabCom[[#This Row],[Mois]],TabCom[[#All],[Who 2]],TabCom[[#This Row],[Who 2]],TabCom[[#All],[Product Target Segment]],TabCom[[#This Row],[Product Target Segment]])</f>
        <v>3</v>
      </c>
      <c r="R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S14" s="8"/>
      <c r="T14" s="9" t="s">
        <v>49</v>
      </c>
    </row>
    <row r="15" spans="1:21" ht="31.5" x14ac:dyDescent="0.25">
      <c r="A15" s="4" t="s">
        <v>12</v>
      </c>
      <c r="B15" s="4" t="s">
        <v>13</v>
      </c>
      <c r="C15" s="4" t="s">
        <v>14</v>
      </c>
      <c r="D15" s="4" t="s">
        <v>10</v>
      </c>
      <c r="E15" s="4" t="s">
        <v>11</v>
      </c>
      <c r="F15" s="5" t="s">
        <v>21</v>
      </c>
      <c r="G15" s="5">
        <v>42795</v>
      </c>
      <c r="H15" s="5" t="s">
        <v>44</v>
      </c>
      <c r="I15" s="6">
        <f>COUNTIFS(TabCom[[#All],[Product Target Segment]],TabCom[[#This Row],[Product Target Segment]],TabCom[[#All],[Mois]],TabCom[[#This Row],[Mois]],TabCom[[#All],[Who 1]],TabCom[[#This Row],[Who 1]])</f>
        <v>5</v>
      </c>
      <c r="J15" s="6">
        <f>COUNTIFS(TabCom[[#All],[Product Target Segment]],"Residential",TabCom[[#All],[Mois]],TabCom[[#This Row],[Mois]],TabCom[[#All],[Who 1]],TabCom[[#This Row],[Who 1]])</f>
        <v>5</v>
      </c>
      <c r="K15" s="6">
        <f>COUNTIFS(TabCom[[#All],[Product Target Segment]],"Business",TabCom[[#All],[Mois]],TabCom[[#This Row],[Mois]],TabCom[[#All],[Who 1]],TabCom[[#This Row],[Who 1]])</f>
        <v>1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5" s="6">
        <f>COUNTIFS(TabCom[[#All],[Product Target Segment]],TabCom[[#This Row],[Product Target Segment]],TabCom[[#All],[Mois]],G15,TabCom[[#All],[Who 1]],TabCom[[#This Row],[Who 1]])</f>
        <v>5</v>
      </c>
      <c r="N1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5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5" s="8" t="s">
        <v>60</v>
      </c>
      <c r="Q15" s="8">
        <f>COUNTIFS(TabCom[[#All],[Mois]],TabCom[[#This Row],[Mois]],TabCom[[#All],[Who 2]],TabCom[[#This Row],[Who 2]],TabCom[[#All],[Product Target Segment]],TabCom[[#This Row],[Product Target Segment]])</f>
        <v>1</v>
      </c>
      <c r="R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5" s="8"/>
      <c r="T15" s="9" t="s">
        <v>49</v>
      </c>
    </row>
    <row r="16" spans="1:21" ht="31.5" x14ac:dyDescent="0.25">
      <c r="A16" s="4" t="s">
        <v>12</v>
      </c>
      <c r="B16" s="4" t="s">
        <v>13</v>
      </c>
      <c r="C16" s="4" t="s">
        <v>14</v>
      </c>
      <c r="D16" s="4" t="s">
        <v>10</v>
      </c>
      <c r="E16" s="4" t="s">
        <v>11</v>
      </c>
      <c r="F16" s="5" t="s">
        <v>21</v>
      </c>
      <c r="G16" s="5">
        <v>42795</v>
      </c>
      <c r="H16" s="5" t="s">
        <v>47</v>
      </c>
      <c r="I16" s="6">
        <f>COUNTIFS(TabCom[[#All],[Product Target Segment]],TabCom[[#This Row],[Product Target Segment]],TabCom[[#All],[Mois]],TabCom[[#This Row],[Mois]],TabCom[[#All],[Who 1]],TabCom[[#This Row],[Who 1]])</f>
        <v>5</v>
      </c>
      <c r="J16" s="6">
        <f>COUNTIFS(TabCom[[#All],[Product Target Segment]],"Residential",TabCom[[#All],[Mois]],TabCom[[#This Row],[Mois]],TabCom[[#All],[Who 1]],TabCom[[#This Row],[Who 1]])</f>
        <v>5</v>
      </c>
      <c r="K16" s="6">
        <f>COUNTIFS(TabCom[[#All],[Product Target Segment]],"Business",TabCom[[#All],[Mois]],TabCom[[#This Row],[Mois]],TabCom[[#All],[Who 1]],TabCom[[#This Row],[Who 1]])</f>
        <v>1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6">
        <f>COUNTIFS(TabCom[[#All],[Product Target Segment]],TabCom[[#This Row],[Product Target Segment]],TabCom[[#All],[Mois]],G16,TabCom[[#All],[Who 1]],TabCom[[#This Row],[Who 1]])</f>
        <v>5</v>
      </c>
      <c r="N1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6" s="8" t="s">
        <v>60</v>
      </c>
      <c r="Q16" s="8">
        <f>COUNTIFS(TabCom[[#All],[Mois]],TabCom[[#This Row],[Mois]],TabCom[[#All],[Who 2]],TabCom[[#This Row],[Who 2]],TabCom[[#All],[Product Target Segment]],TabCom[[#This Row],[Product Target Segment]])</f>
        <v>1</v>
      </c>
      <c r="R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S16" s="8"/>
      <c r="T16" s="9" t="s">
        <v>49</v>
      </c>
    </row>
  </sheetData>
  <pageMargins left="0.75" right="0.75" top="1" bottom="1" header="0.5" footer="0.5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D2" sqref="D2"/>
    </sheetView>
  </sheetViews>
  <sheetFormatPr baseColWidth="10" defaultRowHeight="15" x14ac:dyDescent="0.25"/>
  <cols>
    <col min="1" max="3" width="12.42578125" customWidth="1"/>
    <col min="4" max="4" width="12.42578125" style="11" customWidth="1"/>
    <col min="5" max="5" width="12.42578125" customWidth="1"/>
    <col min="6" max="6" width="19.28515625" customWidth="1"/>
  </cols>
  <sheetData>
    <row r="1" spans="1:12" ht="14.45" x14ac:dyDescent="0.35">
      <c r="A1" t="s">
        <v>0</v>
      </c>
      <c r="B1" t="s">
        <v>1</v>
      </c>
      <c r="C1" t="s">
        <v>39</v>
      </c>
      <c r="D1" s="11" t="s">
        <v>54</v>
      </c>
      <c r="E1" t="s">
        <v>2</v>
      </c>
      <c r="I1" t="s">
        <v>0</v>
      </c>
      <c r="J1" t="s">
        <v>1</v>
      </c>
      <c r="K1" t="s">
        <v>24</v>
      </c>
      <c r="L1" t="s">
        <v>2</v>
      </c>
    </row>
    <row r="2" spans="1:12" ht="14.45" x14ac:dyDescent="0.35">
      <c r="A2" t="s">
        <v>11</v>
      </c>
      <c r="B2">
        <v>0</v>
      </c>
      <c r="C2">
        <v>0</v>
      </c>
      <c r="D2" s="11">
        <f>MATCH(TabComRefA[[#This Row],[Type]],{"Residential";"Business"},0)*10+TabComRefA[[#This Row],[Nbr]]+TabComRefA[[#This Row],[Pourcent Dom]]/10</f>
        <v>10</v>
      </c>
      <c r="E2">
        <v>35</v>
      </c>
      <c r="I2" t="s">
        <v>11</v>
      </c>
      <c r="J2" t="s">
        <v>27</v>
      </c>
      <c r="K2" t="s">
        <v>25</v>
      </c>
      <c r="L2">
        <v>30</v>
      </c>
    </row>
    <row r="3" spans="1:12" ht="14.45" x14ac:dyDescent="0.35">
      <c r="A3" t="s">
        <v>11</v>
      </c>
      <c r="B3">
        <v>0</v>
      </c>
      <c r="C3" s="10">
        <v>0.6</v>
      </c>
      <c r="D3" s="11">
        <f>MATCH(TabComRefA[[#This Row],[Type]],{"Residential";"Business"},0)*10+TabComRefA[[#This Row],[Nbr]]+TabComRefA[[#This Row],[Pourcent Dom]]/10</f>
        <v>10.06</v>
      </c>
      <c r="E3">
        <v>40</v>
      </c>
      <c r="I3" t="s">
        <v>11</v>
      </c>
      <c r="J3" t="s">
        <v>27</v>
      </c>
      <c r="K3" t="s">
        <v>26</v>
      </c>
      <c r="L3">
        <v>35</v>
      </c>
    </row>
    <row r="4" spans="1:12" ht="14.45" x14ac:dyDescent="0.35">
      <c r="A4" t="s">
        <v>11</v>
      </c>
      <c r="B4">
        <v>4</v>
      </c>
      <c r="C4">
        <v>0</v>
      </c>
      <c r="D4" s="11">
        <f>MATCH(TabComRefA[[#This Row],[Type]],{"Residential";"Business"},0)*10+TabComRefA[[#This Row],[Nbr]]+TabComRefA[[#This Row],[Pourcent Dom]]/10</f>
        <v>14</v>
      </c>
      <c r="E4">
        <v>42</v>
      </c>
      <c r="I4" t="s">
        <v>11</v>
      </c>
      <c r="J4" t="s">
        <v>28</v>
      </c>
      <c r="K4" t="s">
        <v>25</v>
      </c>
      <c r="L4">
        <v>35</v>
      </c>
    </row>
    <row r="5" spans="1:12" ht="14.45" x14ac:dyDescent="0.35">
      <c r="A5" t="s">
        <v>11</v>
      </c>
      <c r="B5">
        <v>4</v>
      </c>
      <c r="C5" s="10">
        <v>0.6</v>
      </c>
      <c r="D5" s="11">
        <f>MATCH(TabComRefA[[#This Row],[Type]],{"Residential";"Business"},0)*10+TabComRefA[[#This Row],[Nbr]]+TabComRefA[[#This Row],[Pourcent Dom]]/10</f>
        <v>14.06</v>
      </c>
      <c r="E5">
        <v>45</v>
      </c>
      <c r="I5" t="s">
        <v>11</v>
      </c>
      <c r="J5" t="s">
        <v>28</v>
      </c>
      <c r="K5" t="s">
        <v>26</v>
      </c>
      <c r="L5">
        <v>40</v>
      </c>
    </row>
    <row r="6" spans="1:12" ht="14.45" x14ac:dyDescent="0.35">
      <c r="A6" t="s">
        <v>18</v>
      </c>
      <c r="B6">
        <v>0</v>
      </c>
      <c r="C6">
        <v>0</v>
      </c>
      <c r="D6" s="11">
        <f>MATCH(TabComRefA[[#This Row],[Type]],{"Residential";"Business"},0)*10+TabComRefA[[#This Row],[Nbr]]+TabComRefA[[#This Row],[Pourcent Dom]]/10</f>
        <v>20</v>
      </c>
      <c r="E6">
        <v>65</v>
      </c>
      <c r="I6" t="s">
        <v>18</v>
      </c>
      <c r="J6" t="s">
        <v>29</v>
      </c>
      <c r="K6" t="s">
        <v>25</v>
      </c>
      <c r="L6">
        <v>50</v>
      </c>
    </row>
    <row r="7" spans="1:12" ht="14.45" x14ac:dyDescent="0.35">
      <c r="A7" t="s">
        <v>18</v>
      </c>
      <c r="B7">
        <v>0</v>
      </c>
      <c r="C7" s="10">
        <v>0.6</v>
      </c>
      <c r="D7" s="11">
        <f>MATCH(TabComRefA[[#This Row],[Type]],{"Residential";"Business"},0)*10+TabComRefA[[#This Row],[Nbr]]+TabComRefA[[#This Row],[Pourcent Dom]]/10</f>
        <v>20.059999999999999</v>
      </c>
      <c r="E7">
        <v>70</v>
      </c>
      <c r="I7" t="s">
        <v>18</v>
      </c>
      <c r="J7" t="s">
        <v>29</v>
      </c>
      <c r="K7" t="s">
        <v>26</v>
      </c>
      <c r="L7">
        <v>60</v>
      </c>
    </row>
    <row r="8" spans="1:12" ht="14.45" x14ac:dyDescent="0.35">
      <c r="A8" t="s">
        <v>18</v>
      </c>
      <c r="B8">
        <v>4</v>
      </c>
      <c r="C8">
        <v>0</v>
      </c>
      <c r="D8" s="11">
        <f>MATCH(TabComRefA[[#This Row],[Type]],{"Residential";"Business"},0)*10+TabComRefA[[#This Row],[Nbr]]+TabComRefA[[#This Row],[Pourcent Dom]]/10</f>
        <v>24</v>
      </c>
      <c r="E8">
        <v>85</v>
      </c>
      <c r="I8" t="s">
        <v>18</v>
      </c>
      <c r="J8" t="s">
        <v>30</v>
      </c>
      <c r="K8" t="s">
        <v>25</v>
      </c>
      <c r="L8">
        <v>60</v>
      </c>
    </row>
    <row r="9" spans="1:12" ht="14.45" x14ac:dyDescent="0.35">
      <c r="A9" t="s">
        <v>18</v>
      </c>
      <c r="B9">
        <v>4</v>
      </c>
      <c r="C9" s="10">
        <v>0.6</v>
      </c>
      <c r="D9" s="11">
        <f>MATCH(TabComRefA[[#This Row],[Type]],{"Residential";"Business"},0)*10+TabComRefA[[#This Row],[Nbr]]+TabComRefA[[#This Row],[Pourcent Dom]]/10</f>
        <v>24.06</v>
      </c>
      <c r="E9">
        <v>90</v>
      </c>
      <c r="I9" t="s">
        <v>18</v>
      </c>
      <c r="J9" t="s">
        <v>30</v>
      </c>
      <c r="K9" t="s">
        <v>26</v>
      </c>
      <c r="L9">
        <v>70</v>
      </c>
    </row>
    <row r="11" spans="1:12" x14ac:dyDescent="0.25">
      <c r="C11" t="s">
        <v>31</v>
      </c>
      <c r="K11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ComRef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2017-12-12T10:21:40Z</dcterms:created>
  <dcterms:modified xsi:type="dcterms:W3CDTF">2017-12-12T15:05:25Z</dcterms:modified>
</cp:coreProperties>
</file>