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M\Desktop\Agence BN-Vevey\Absences-vacances\"/>
    </mc:Choice>
  </mc:AlternateContent>
  <xr:revisionPtr revIDLastSave="0" documentId="13_ncr:1_{41F6FFF2-C7E2-4E75-84C5-FAE4E4681DF2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Février 2019" sheetId="15" r:id="rId1"/>
  </sheets>
  <definedNames>
    <definedName name="_xlnm.Print_Area" localSheetId="0">'Février 2019'!$A$1:$N$41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15" l="1"/>
  <c r="M12" i="15"/>
  <c r="M13" i="15"/>
  <c r="M14" i="15"/>
  <c r="M15" i="15"/>
  <c r="M16" i="15"/>
  <c r="M19" i="15"/>
  <c r="M20" i="15"/>
  <c r="M21" i="15"/>
  <c r="M22" i="15"/>
  <c r="M23" i="15"/>
  <c r="M27" i="15"/>
  <c r="M28" i="15"/>
  <c r="M29" i="15"/>
  <c r="M30" i="15"/>
  <c r="M31" i="15"/>
  <c r="M32" i="15"/>
  <c r="M33" i="15"/>
  <c r="M34" i="15"/>
  <c r="M35" i="15"/>
  <c r="M36" i="15"/>
  <c r="M9" i="15"/>
  <c r="L36" i="15" l="1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1" i="15"/>
  <c r="L18" i="15"/>
  <c r="L17" i="15"/>
  <c r="L16" i="15"/>
  <c r="L15" i="15"/>
  <c r="L14" i="15"/>
  <c r="L13" i="15"/>
  <c r="L12" i="15"/>
  <c r="L10" i="15"/>
  <c r="L9" i="15"/>
  <c r="N36" i="15" l="1"/>
  <c r="N35" i="15"/>
  <c r="N34" i="15"/>
  <c r="N33" i="15"/>
  <c r="N32" i="15"/>
  <c r="N31" i="15"/>
  <c r="N30" i="15"/>
  <c r="N29" i="15"/>
  <c r="N28" i="15"/>
  <c r="N27" i="15"/>
  <c r="N26" i="15"/>
  <c r="N25" i="15"/>
  <c r="N24" i="15"/>
  <c r="N23" i="15"/>
  <c r="N22" i="15"/>
  <c r="N21" i="15"/>
  <c r="N20" i="15"/>
  <c r="N19" i="15"/>
  <c r="N18" i="15"/>
  <c r="N17" i="15"/>
  <c r="N16" i="15"/>
  <c r="N15" i="15"/>
  <c r="N14" i="15"/>
  <c r="N13" i="15"/>
  <c r="N12" i="15"/>
  <c r="N11" i="15"/>
  <c r="N10" i="15"/>
  <c r="A10" i="15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N9" i="15"/>
  <c r="N40" i="15" l="1"/>
  <c r="N41" i="15" s="1"/>
  <c r="L41" i="15"/>
</calcChain>
</file>

<file path=xl/sharedStrings.xml><?xml version="1.0" encoding="utf-8"?>
<sst xmlns="http://schemas.openxmlformats.org/spreadsheetml/2006/main" count="45" uniqueCount="19">
  <si>
    <t>nombre d'heures</t>
  </si>
  <si>
    <t>(format horaire)</t>
  </si>
  <si>
    <t>soit</t>
  </si>
  <si>
    <t>(format décimal - simple division de 42.5 par 5)</t>
  </si>
  <si>
    <t>Nom :</t>
  </si>
  <si>
    <t>Prénom :</t>
  </si>
  <si>
    <t>matin</t>
  </si>
  <si>
    <t>après-midi</t>
  </si>
  <si>
    <t>pauses</t>
  </si>
  <si>
    <t>Planning mensuel</t>
  </si>
  <si>
    <t>Départ</t>
  </si>
  <si>
    <t>Fin</t>
  </si>
  <si>
    <t>Total
heures</t>
  </si>
  <si>
    <t>+ ou - par rapport 8:30</t>
  </si>
  <si>
    <t>en format décimal</t>
  </si>
  <si>
    <t>Vacances</t>
  </si>
  <si>
    <t>Malade</t>
  </si>
  <si>
    <t>Total mensuel</t>
  </si>
  <si>
    <t>Février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</si>
</sst>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\-\ dd\ mmm\ yyyy"/>
    <numFmt numFmtId="165" formatCode="[h]:mm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8"/>
      <color indexed="2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10"/>
      <color indexed="20"/>
      <name val="Arial"/>
      <family val="2"/>
    </font>
    <font>
      <b/>
      <sz val="10"/>
      <color rgb="FF00206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1" applyFill="1"/>
    <xf numFmtId="0" fontId="0" fillId="0" borderId="0" xfId="0" applyFill="1"/>
    <xf numFmtId="49" fontId="2" fillId="0" borderId="0" xfId="1" applyNumberFormat="1" applyFont="1" applyFill="1"/>
    <xf numFmtId="0" fontId="3" fillId="0" borderId="0" xfId="1" applyFont="1" applyFill="1" applyBorder="1" applyAlignment="1">
      <alignment wrapText="1"/>
    </xf>
    <xf numFmtId="20" fontId="3" fillId="0" borderId="0" xfId="1" applyNumberFormat="1" applyFont="1" applyFill="1" applyBorder="1"/>
    <xf numFmtId="0" fontId="3" fillId="0" borderId="0" xfId="1" applyFont="1" applyFill="1" applyBorder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 applyProtection="1">
      <protection locked="0"/>
    </xf>
    <xf numFmtId="0" fontId="6" fillId="0" borderId="0" xfId="1" applyFont="1" applyFill="1"/>
    <xf numFmtId="0" fontId="7" fillId="0" borderId="2" xfId="1" applyFont="1" applyFill="1" applyBorder="1" applyAlignment="1">
      <alignment vertical="center"/>
    </xf>
    <xf numFmtId="14" fontId="8" fillId="0" borderId="2" xfId="1" applyNumberFormat="1" applyFont="1" applyFill="1" applyBorder="1" applyAlignment="1" applyProtection="1">
      <alignment horizontal="left" vertical="center" wrapText="1"/>
    </xf>
    <xf numFmtId="14" fontId="8" fillId="0" borderId="2" xfId="1" applyNumberFormat="1" applyFont="1" applyFill="1" applyBorder="1" applyAlignment="1">
      <alignment horizontal="left" vertical="center" wrapText="1"/>
    </xf>
    <xf numFmtId="14" fontId="9" fillId="0" borderId="2" xfId="1" applyNumberFormat="1" applyFont="1" applyFill="1" applyBorder="1" applyAlignment="1">
      <alignment horizontal="left" vertical="center" wrapText="1"/>
    </xf>
    <xf numFmtId="14" fontId="10" fillId="0" borderId="2" xfId="1" applyNumberFormat="1" applyFont="1" applyFill="1" applyBorder="1" applyAlignment="1">
      <alignment horizontal="left" vertical="center" wrapText="1"/>
    </xf>
    <xf numFmtId="0" fontId="1" fillId="0" borderId="2" xfId="1" quotePrefix="1" applyFill="1" applyBorder="1" applyAlignment="1">
      <alignment vertical="top" wrapText="1"/>
    </xf>
    <xf numFmtId="0" fontId="1" fillId="0" borderId="2" xfId="1" applyFill="1" applyBorder="1" applyAlignment="1">
      <alignment vertical="top" wrapText="1"/>
    </xf>
    <xf numFmtId="164" fontId="11" fillId="2" borderId="3" xfId="1" applyNumberFormat="1" applyFont="1" applyFill="1" applyBorder="1" applyAlignment="1" applyProtection="1">
      <alignment horizontal="left" vertical="center"/>
    </xf>
    <xf numFmtId="20" fontId="1" fillId="0" borderId="2" xfId="1" applyNumberFormat="1" applyFont="1" applyFill="1" applyBorder="1" applyAlignment="1" applyProtection="1">
      <alignment horizontal="center" vertical="center"/>
    </xf>
    <xf numFmtId="165" fontId="12" fillId="2" borderId="2" xfId="1" applyNumberFormat="1" applyFont="1" applyFill="1" applyBorder="1" applyAlignment="1" applyProtection="1">
      <alignment horizontal="center" vertical="center"/>
    </xf>
    <xf numFmtId="164" fontId="9" fillId="0" borderId="3" xfId="1" applyNumberFormat="1" applyFont="1" applyFill="1" applyBorder="1" applyAlignment="1">
      <alignment horizontal="left" vertical="center"/>
    </xf>
    <xf numFmtId="20" fontId="1" fillId="0" borderId="2" xfId="1" applyNumberFormat="1" applyFont="1" applyFill="1" applyBorder="1" applyAlignment="1" applyProtection="1">
      <alignment horizontal="center" vertical="center"/>
      <protection locked="0"/>
    </xf>
    <xf numFmtId="20" fontId="1" fillId="0" borderId="2" xfId="1" applyNumberFormat="1" applyFont="1" applyFill="1" applyBorder="1" applyAlignment="1">
      <alignment horizontal="center" vertical="center"/>
    </xf>
    <xf numFmtId="165" fontId="13" fillId="0" borderId="2" xfId="1" applyNumberFormat="1" applyFont="1" applyFill="1" applyBorder="1" applyAlignment="1">
      <alignment horizontal="center" vertical="center"/>
    </xf>
    <xf numFmtId="0" fontId="18" fillId="0" borderId="0" xfId="1" applyFont="1" applyFill="1"/>
    <xf numFmtId="20" fontId="18" fillId="0" borderId="0" xfId="1" applyNumberFormat="1" applyFont="1" applyFill="1"/>
    <xf numFmtId="20" fontId="1" fillId="0" borderId="2" xfId="1" applyNumberFormat="1" applyFont="1" applyFill="1" applyBorder="1" applyProtection="1"/>
    <xf numFmtId="2" fontId="1" fillId="0" borderId="2" xfId="1" applyNumberFormat="1" applyFont="1" applyFill="1" applyBorder="1" applyProtection="1"/>
    <xf numFmtId="0" fontId="1" fillId="0" borderId="1" xfId="1" applyFill="1" applyBorder="1" applyAlignment="1">
      <alignment horizontal="center"/>
    </xf>
    <xf numFmtId="20" fontId="18" fillId="2" borderId="2" xfId="1" applyNumberFormat="1" applyFont="1" applyFill="1" applyBorder="1" applyAlignment="1" applyProtection="1">
      <alignment horizontal="center" vertical="center"/>
      <protection locked="0"/>
    </xf>
    <xf numFmtId="20" fontId="18" fillId="0" borderId="2" xfId="1" applyNumberFormat="1" applyFont="1" applyFill="1" applyBorder="1" applyAlignment="1" applyProtection="1">
      <alignment horizontal="center" vertical="center"/>
      <protection locked="0"/>
    </xf>
    <xf numFmtId="164" fontId="9" fillId="0" borderId="3" xfId="1" applyNumberFormat="1" applyFont="1" applyFill="1" applyBorder="1" applyAlignment="1" applyProtection="1">
      <alignment horizontal="left" vertical="center"/>
    </xf>
    <xf numFmtId="165" fontId="13" fillId="0" borderId="2" xfId="1" applyNumberFormat="1" applyFont="1" applyFill="1" applyBorder="1" applyAlignment="1" applyProtection="1">
      <alignment horizontal="center" vertical="center"/>
    </xf>
    <xf numFmtId="164" fontId="9" fillId="0" borderId="2" xfId="1" applyNumberFormat="1" applyFont="1" applyFill="1" applyBorder="1" applyAlignment="1" applyProtection="1">
      <alignment horizontal="left" vertical="center"/>
    </xf>
    <xf numFmtId="0" fontId="1" fillId="0" borderId="0" xfId="1" applyFill="1" applyProtection="1"/>
    <xf numFmtId="0" fontId="14" fillId="0" borderId="2" xfId="1" applyFont="1" applyFill="1" applyBorder="1" applyProtection="1"/>
    <xf numFmtId="0" fontId="16" fillId="0" borderId="0" xfId="1" applyFont="1" applyFill="1" applyAlignment="1" applyProtection="1">
      <alignment wrapText="1"/>
    </xf>
    <xf numFmtId="165" fontId="17" fillId="3" borderId="0" xfId="2" applyNumberFormat="1" applyFont="1" applyFill="1" applyProtection="1"/>
    <xf numFmtId="20" fontId="15" fillId="0" borderId="0" xfId="1" applyNumberFormat="1" applyFont="1" applyFill="1" applyProtection="1"/>
    <xf numFmtId="2" fontId="3" fillId="0" borderId="0" xfId="1" applyNumberFormat="1" applyFont="1" applyFill="1" applyBorder="1"/>
    <xf numFmtId="0" fontId="1" fillId="0" borderId="1" xfId="1" applyFill="1" applyBorder="1" applyAlignment="1">
      <alignment horizontal="center"/>
    </xf>
    <xf numFmtId="20" fontId="19" fillId="0" borderId="2" xfId="1" applyNumberFormat="1" applyFont="1" applyFill="1" applyBorder="1" applyAlignment="1" applyProtection="1">
      <alignment horizontal="center" vertical="center"/>
      <protection locked="0"/>
    </xf>
    <xf numFmtId="20" fontId="19" fillId="0" borderId="2" xfId="1" applyNumberFormat="1" applyFont="1" applyFill="1" applyBorder="1" applyAlignment="1">
      <alignment horizontal="center" vertical="center"/>
    </xf>
    <xf numFmtId="20" fontId="1" fillId="3" borderId="2" xfId="1" applyNumberFormat="1" applyFont="1" applyFill="1" applyBorder="1" applyProtection="1"/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41"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002060"/>
      </font>
      <fill>
        <patternFill>
          <bgColor theme="8" tint="0.7999816888943144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</dxfs>
  <tableStyles count="0" defaultTableStyle="TableStyleMedium2" defaultPivotStyle="PivotStyleLight16"/>
  <colors>
    <mruColors>
      <color rgb="FF80008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15E1D-253A-4185-90AA-128985552B8E}">
  <sheetPr>
    <pageSetUpPr fitToPage="1"/>
  </sheetPr>
  <dimension ref="A1:AC96"/>
  <sheetViews>
    <sheetView tabSelected="1" zoomScaleNormal="100" workbookViewId="0">
      <selection activeCell="K9" sqref="K9"/>
    </sheetView>
  </sheetViews>
  <sheetFormatPr baseColWidth="10" defaultColWidth="11.41015625" defaultRowHeight="14.35" x14ac:dyDescent="0.5"/>
  <cols>
    <col min="1" max="1" width="22.87890625" style="1" customWidth="1"/>
    <col min="2" max="3" width="11.234375" style="1" customWidth="1"/>
    <col min="4" max="4" width="3.703125" style="1" customWidth="1"/>
    <col min="5" max="6" width="11.234375" style="1" customWidth="1"/>
    <col min="7" max="7" width="3.703125" style="1" customWidth="1"/>
    <col min="8" max="11" width="11.234375" style="1" customWidth="1"/>
    <col min="12" max="12" width="10" style="1" bestFit="1" customWidth="1"/>
    <col min="13" max="13" width="13" style="1" customWidth="1"/>
    <col min="14" max="15" width="11.41015625" style="1"/>
    <col min="16" max="29" width="11.41015625" style="2"/>
    <col min="30" max="16384" width="11.41015625" style="1"/>
  </cols>
  <sheetData>
    <row r="1" spans="1:15" ht="24" customHeight="1" x14ac:dyDescent="0.5"/>
    <row r="2" spans="1:15" ht="24" customHeight="1" x14ac:dyDescent="0.5"/>
    <row r="3" spans="1:15" ht="26" x14ac:dyDescent="0.5">
      <c r="A3" s="3" t="s">
        <v>18</v>
      </c>
      <c r="M3" s="4" t="s">
        <v>0</v>
      </c>
      <c r="N3" s="5">
        <v>0.35416666666666669</v>
      </c>
      <c r="O3" s="1" t="s">
        <v>1</v>
      </c>
    </row>
    <row r="4" spans="1:15" x14ac:dyDescent="0.5">
      <c r="M4" s="6" t="s">
        <v>2</v>
      </c>
      <c r="N4" s="40">
        <v>8.5</v>
      </c>
      <c r="O4" s="1" t="s">
        <v>3</v>
      </c>
    </row>
    <row r="5" spans="1:15" ht="27.75" customHeight="1" x14ac:dyDescent="0.5">
      <c r="A5" s="7" t="s">
        <v>4</v>
      </c>
      <c r="B5" s="9"/>
      <c r="C5" s="8"/>
      <c r="D5" s="8"/>
      <c r="E5" s="8"/>
      <c r="F5" s="8"/>
      <c r="G5" s="8"/>
      <c r="H5" s="7" t="s">
        <v>5</v>
      </c>
      <c r="I5" s="9"/>
    </row>
    <row r="6" spans="1:15" ht="27.75" customHeight="1" x14ac:dyDescent="0.5">
      <c r="A6" s="7"/>
      <c r="B6" s="8"/>
      <c r="C6" s="8"/>
      <c r="D6" s="8"/>
      <c r="E6" s="8"/>
      <c r="F6" s="8"/>
      <c r="G6" s="8"/>
      <c r="H6" s="8"/>
      <c r="I6" s="10"/>
    </row>
    <row r="7" spans="1:15" ht="15" customHeight="1" x14ac:dyDescent="0.5">
      <c r="B7" s="41" t="s">
        <v>6</v>
      </c>
      <c r="C7" s="41"/>
      <c r="D7" s="29"/>
      <c r="E7" s="41" t="s">
        <v>7</v>
      </c>
      <c r="F7" s="41"/>
      <c r="G7" s="29"/>
      <c r="H7" s="41" t="s">
        <v>8</v>
      </c>
      <c r="I7" s="41"/>
      <c r="J7" s="41"/>
      <c r="K7" s="41"/>
    </row>
    <row r="8" spans="1:15" ht="25.35" x14ac:dyDescent="0.5">
      <c r="A8" s="11" t="s">
        <v>9</v>
      </c>
      <c r="B8" s="12" t="s">
        <v>10</v>
      </c>
      <c r="C8" s="12" t="s">
        <v>11</v>
      </c>
      <c r="D8" s="13"/>
      <c r="E8" s="13" t="s">
        <v>10</v>
      </c>
      <c r="F8" s="13" t="s">
        <v>11</v>
      </c>
      <c r="G8" s="14"/>
      <c r="H8" s="14" t="s">
        <v>10</v>
      </c>
      <c r="I8" s="14" t="s">
        <v>11</v>
      </c>
      <c r="J8" s="14" t="s">
        <v>10</v>
      </c>
      <c r="K8" s="14" t="s">
        <v>11</v>
      </c>
      <c r="L8" s="15" t="s">
        <v>12</v>
      </c>
      <c r="M8" s="16" t="s">
        <v>13</v>
      </c>
      <c r="N8" s="17" t="s">
        <v>14</v>
      </c>
    </row>
    <row r="9" spans="1:15" ht="16.5" customHeight="1" x14ac:dyDescent="0.5">
      <c r="A9" s="32">
        <v>43497</v>
      </c>
      <c r="B9" s="22" t="s">
        <v>16</v>
      </c>
      <c r="C9" s="22" t="s">
        <v>16</v>
      </c>
      <c r="D9" s="19"/>
      <c r="E9" s="22">
        <v>0.5625</v>
      </c>
      <c r="F9" s="22">
        <v>0.72916666666666696</v>
      </c>
      <c r="G9" s="19"/>
      <c r="H9" s="22"/>
      <c r="I9" s="22"/>
      <c r="J9" s="22">
        <v>0.61458333333333304</v>
      </c>
      <c r="K9" s="22">
        <v>0.625</v>
      </c>
      <c r="L9" s="24">
        <f t="shared" ref="L9:L36" si="0">IF(B9&lt;&gt;"",IF(ISNUMBER(B9),C9-B9,4.25/24),0)+IF(E9&lt;&gt;"",IF(ISNUMBER(E9),F9-E9,4.25/24),0)-(I9-H9)-(K9-J9)</f>
        <v>0.33333333333333337</v>
      </c>
      <c r="M9" s="44">
        <f>IF(OR(B9="Malade",B9="Vacances"),VALUE("04:15"),IF(B9&lt;&gt;"",C9-B9,0))+IF(OR(E9="Malade",E9="Vacances"),VALUE("04:15"),IF(E9&lt;&gt;"",F9-E9,0))</f>
        <v>0.34375000000000033</v>
      </c>
      <c r="N9" s="28">
        <f t="shared" ref="N9:N36" si="1">IF(L9&gt;0,(L9-(WEEKDAY(A9,3)&lt;5)*8.5/24)*24,0)</f>
        <v>-0.49999999999999956</v>
      </c>
    </row>
    <row r="10" spans="1:15" ht="16.5" customHeight="1" x14ac:dyDescent="0.5">
      <c r="A10" s="18">
        <f>IF(A9="","",IF(EOMONTH(A9,0)-A9=0,"",A9+1))</f>
        <v>43498</v>
      </c>
      <c r="B10" s="30"/>
      <c r="C10" s="30"/>
      <c r="D10" s="19"/>
      <c r="E10" s="30"/>
      <c r="F10" s="30"/>
      <c r="G10" s="19"/>
      <c r="H10" s="30"/>
      <c r="I10" s="30"/>
      <c r="J10" s="30"/>
      <c r="K10" s="30"/>
      <c r="L10" s="20">
        <f t="shared" si="0"/>
        <v>0</v>
      </c>
      <c r="M10" s="44"/>
      <c r="N10" s="28">
        <f t="shared" si="1"/>
        <v>0</v>
      </c>
    </row>
    <row r="11" spans="1:15" ht="16.5" customHeight="1" x14ac:dyDescent="0.5">
      <c r="A11" s="21">
        <f t="shared" ref="A11:A39" si="2">IF(A10="","",IF(EOMONTH(A10,0)-A10=0,"",A10+1))</f>
        <v>43499</v>
      </c>
      <c r="B11" s="22"/>
      <c r="C11" s="22"/>
      <c r="D11" s="23"/>
      <c r="E11" s="22"/>
      <c r="F11" s="22"/>
      <c r="G11" s="23"/>
      <c r="H11" s="22"/>
      <c r="I11" s="22"/>
      <c r="J11" s="22"/>
      <c r="K11" s="22"/>
      <c r="L11" s="24">
        <f t="shared" si="0"/>
        <v>0</v>
      </c>
      <c r="M11" s="44"/>
      <c r="N11" s="28">
        <f t="shared" si="1"/>
        <v>0</v>
      </c>
    </row>
    <row r="12" spans="1:15" ht="16.5" customHeight="1" x14ac:dyDescent="0.5">
      <c r="A12" s="21">
        <f t="shared" si="2"/>
        <v>43500</v>
      </c>
      <c r="B12" s="22">
        <v>0.3125</v>
      </c>
      <c r="C12" s="22">
        <v>0.52083333333333304</v>
      </c>
      <c r="D12" s="23"/>
      <c r="E12" s="22">
        <v>0.54166666666666696</v>
      </c>
      <c r="F12" s="22">
        <v>0.77083333333333304</v>
      </c>
      <c r="G12" s="23"/>
      <c r="H12" s="22"/>
      <c r="I12" s="22"/>
      <c r="J12" s="22"/>
      <c r="K12" s="22"/>
      <c r="L12" s="24">
        <f t="shared" si="0"/>
        <v>0.43749999999999911</v>
      </c>
      <c r="M12" s="44">
        <f t="shared" ref="M10:M36" si="3">IF(OR(B12="Malade",B12="Vacances"),VALUE("04:15"),IF(B12&lt;&gt;"",C12-B12,0))+IF(OR(E12="Malade",E12="Vacances"),VALUE("04:15"),IF(E12&lt;&gt;"",F12-E12,0))</f>
        <v>0.43749999999999911</v>
      </c>
      <c r="N12" s="28">
        <f t="shared" si="1"/>
        <v>1.9999999999999782</v>
      </c>
    </row>
    <row r="13" spans="1:15" ht="16.5" customHeight="1" x14ac:dyDescent="0.5">
      <c r="A13" s="21">
        <f t="shared" si="2"/>
        <v>43501</v>
      </c>
      <c r="B13" s="22">
        <v>0.32291666666666702</v>
      </c>
      <c r="C13" s="22">
        <v>0.5</v>
      </c>
      <c r="D13" s="23"/>
      <c r="E13" s="22">
        <v>0.58333333333333304</v>
      </c>
      <c r="F13" s="22">
        <v>0.79166666666666696</v>
      </c>
      <c r="G13" s="23"/>
      <c r="H13" s="22"/>
      <c r="I13" s="22"/>
      <c r="J13" s="22"/>
      <c r="K13" s="22"/>
      <c r="L13" s="24">
        <f t="shared" si="0"/>
        <v>0.38541666666666691</v>
      </c>
      <c r="M13" s="44">
        <f t="shared" si="3"/>
        <v>0.38541666666666691</v>
      </c>
      <c r="N13" s="28">
        <f t="shared" si="1"/>
        <v>0.75000000000000533</v>
      </c>
    </row>
    <row r="14" spans="1:15" ht="16.5" customHeight="1" x14ac:dyDescent="0.5">
      <c r="A14" s="21">
        <f t="shared" si="2"/>
        <v>43502</v>
      </c>
      <c r="B14" s="22">
        <v>0.3125</v>
      </c>
      <c r="C14" s="22">
        <v>0.5</v>
      </c>
      <c r="D14" s="23"/>
      <c r="E14" s="22">
        <v>0.5625</v>
      </c>
      <c r="F14" s="22">
        <v>0.78125</v>
      </c>
      <c r="G14" s="23"/>
      <c r="H14" s="22"/>
      <c r="I14" s="22"/>
      <c r="J14" s="22"/>
      <c r="K14" s="22"/>
      <c r="L14" s="24">
        <f t="shared" si="0"/>
        <v>0.40625</v>
      </c>
      <c r="M14" s="44">
        <f t="shared" si="3"/>
        <v>0.40625</v>
      </c>
      <c r="N14" s="28">
        <f t="shared" si="1"/>
        <v>1.2499999999999996</v>
      </c>
    </row>
    <row r="15" spans="1:15" ht="16.5" customHeight="1" x14ac:dyDescent="0.5">
      <c r="A15" s="21">
        <f t="shared" si="2"/>
        <v>43503</v>
      </c>
      <c r="B15" s="22">
        <v>0.3125</v>
      </c>
      <c r="C15" s="22">
        <v>0.51041666666666696</v>
      </c>
      <c r="D15" s="23"/>
      <c r="E15" s="22">
        <v>0.54166666666666696</v>
      </c>
      <c r="F15" s="22">
        <v>0.77083333333333304</v>
      </c>
      <c r="G15" s="23"/>
      <c r="H15" s="22"/>
      <c r="I15" s="22"/>
      <c r="J15" s="22"/>
      <c r="K15" s="22"/>
      <c r="L15" s="24">
        <f t="shared" si="0"/>
        <v>0.42708333333333304</v>
      </c>
      <c r="M15" s="44">
        <f t="shared" si="3"/>
        <v>0.42708333333333304</v>
      </c>
      <c r="N15" s="28">
        <f t="shared" si="1"/>
        <v>1.7499999999999925</v>
      </c>
    </row>
    <row r="16" spans="1:15" ht="16.5" customHeight="1" x14ac:dyDescent="0.5">
      <c r="A16" s="21">
        <f t="shared" si="2"/>
        <v>43504</v>
      </c>
      <c r="B16" s="22">
        <v>0.28125</v>
      </c>
      <c r="C16" s="22">
        <v>0.5</v>
      </c>
      <c r="D16" s="23"/>
      <c r="E16" s="22">
        <v>0.54166666666666696</v>
      </c>
      <c r="F16" s="22">
        <v>0.77083333333333304</v>
      </c>
      <c r="G16" s="23"/>
      <c r="H16" s="22"/>
      <c r="I16" s="22"/>
      <c r="J16" s="22"/>
      <c r="K16" s="22"/>
      <c r="L16" s="24">
        <f t="shared" si="0"/>
        <v>0.44791666666666607</v>
      </c>
      <c r="M16" s="44">
        <f t="shared" si="3"/>
        <v>0.44791666666666607</v>
      </c>
      <c r="N16" s="28">
        <f t="shared" si="1"/>
        <v>2.2499999999999853</v>
      </c>
    </row>
    <row r="17" spans="1:14" ht="16.5" customHeight="1" x14ac:dyDescent="0.5">
      <c r="A17" s="21">
        <f t="shared" si="2"/>
        <v>43505</v>
      </c>
      <c r="B17" s="22"/>
      <c r="C17" s="22"/>
      <c r="D17" s="23"/>
      <c r="E17" s="22"/>
      <c r="F17" s="22"/>
      <c r="G17" s="23"/>
      <c r="H17" s="22"/>
      <c r="I17" s="22"/>
      <c r="J17" s="22"/>
      <c r="K17" s="22"/>
      <c r="L17" s="24">
        <f t="shared" si="0"/>
        <v>0</v>
      </c>
      <c r="M17" s="44"/>
      <c r="N17" s="28">
        <f t="shared" si="1"/>
        <v>0</v>
      </c>
    </row>
    <row r="18" spans="1:14" ht="16.5" customHeight="1" x14ac:dyDescent="0.5">
      <c r="A18" s="21">
        <f t="shared" si="2"/>
        <v>43506</v>
      </c>
      <c r="B18" s="22"/>
      <c r="C18" s="22"/>
      <c r="D18" s="23"/>
      <c r="E18" s="22"/>
      <c r="F18" s="22"/>
      <c r="G18" s="23"/>
      <c r="H18" s="22"/>
      <c r="I18" s="22"/>
      <c r="J18" s="22"/>
      <c r="K18" s="22"/>
      <c r="L18" s="24">
        <f t="shared" si="0"/>
        <v>0</v>
      </c>
      <c r="M18" s="44"/>
      <c r="N18" s="28">
        <f t="shared" si="1"/>
        <v>0</v>
      </c>
    </row>
    <row r="19" spans="1:14" ht="16.5" customHeight="1" x14ac:dyDescent="0.5">
      <c r="A19" s="21">
        <f t="shared" si="2"/>
        <v>43507</v>
      </c>
      <c r="B19" s="22">
        <v>0.30208333333333298</v>
      </c>
      <c r="C19" s="22">
        <v>0.5</v>
      </c>
      <c r="D19" s="23"/>
      <c r="E19" s="22">
        <v>0.5625</v>
      </c>
      <c r="F19" s="22">
        <v>0.75</v>
      </c>
      <c r="G19" s="23"/>
      <c r="H19" s="22"/>
      <c r="I19" s="22"/>
      <c r="J19" s="31"/>
      <c r="K19" s="31"/>
      <c r="L19" s="24">
        <f t="shared" si="0"/>
        <v>0.38541666666666702</v>
      </c>
      <c r="M19" s="44">
        <f t="shared" si="3"/>
        <v>0.38541666666666702</v>
      </c>
      <c r="N19" s="28">
        <f t="shared" si="1"/>
        <v>0.75000000000000799</v>
      </c>
    </row>
    <row r="20" spans="1:14" ht="16.5" customHeight="1" x14ac:dyDescent="0.5">
      <c r="A20" s="21">
        <f t="shared" si="2"/>
        <v>43508</v>
      </c>
      <c r="B20" s="42">
        <v>0.27083333333333298</v>
      </c>
      <c r="C20" s="42">
        <v>0.51041666666666696</v>
      </c>
      <c r="D20" s="43"/>
      <c r="E20" s="42">
        <v>0.54166666666666696</v>
      </c>
      <c r="F20" s="42">
        <v>0.66666666666666696</v>
      </c>
      <c r="G20" s="43"/>
      <c r="H20" s="42"/>
      <c r="I20" s="42"/>
      <c r="J20" s="42"/>
      <c r="K20" s="42"/>
      <c r="L20" s="24">
        <f t="shared" si="0"/>
        <v>0.36458333333333398</v>
      </c>
      <c r="M20" s="44">
        <f t="shared" si="3"/>
        <v>0.36458333333333398</v>
      </c>
      <c r="N20" s="28">
        <f t="shared" si="1"/>
        <v>0.2500000000000151</v>
      </c>
    </row>
    <row r="21" spans="1:14" ht="16.5" customHeight="1" x14ac:dyDescent="0.5">
      <c r="A21" s="21">
        <f t="shared" si="2"/>
        <v>43509</v>
      </c>
      <c r="B21" s="42" t="s">
        <v>15</v>
      </c>
      <c r="C21" s="42" t="s">
        <v>15</v>
      </c>
      <c r="D21" s="43"/>
      <c r="E21" s="42" t="s">
        <v>15</v>
      </c>
      <c r="F21" s="42" t="s">
        <v>15</v>
      </c>
      <c r="G21" s="43"/>
      <c r="H21" s="42"/>
      <c r="I21" s="42"/>
      <c r="J21" s="42"/>
      <c r="K21" s="42"/>
      <c r="L21" s="24">
        <f t="shared" si="0"/>
        <v>0.35416666666666669</v>
      </c>
      <c r="M21" s="44">
        <f t="shared" si="3"/>
        <v>0.35416666666666669</v>
      </c>
      <c r="N21" s="28">
        <f t="shared" si="1"/>
        <v>0</v>
      </c>
    </row>
    <row r="22" spans="1:14" ht="16.5" customHeight="1" x14ac:dyDescent="0.5">
      <c r="A22" s="21">
        <f t="shared" si="2"/>
        <v>43510</v>
      </c>
      <c r="B22" s="22" t="s">
        <v>15</v>
      </c>
      <c r="C22" s="22" t="s">
        <v>15</v>
      </c>
      <c r="D22" s="23"/>
      <c r="E22" s="22" t="s">
        <v>15</v>
      </c>
      <c r="F22" s="22" t="s">
        <v>15</v>
      </c>
      <c r="G22" s="23"/>
      <c r="H22" s="22"/>
      <c r="I22" s="22"/>
      <c r="J22" s="22"/>
      <c r="K22" s="22"/>
      <c r="L22" s="24">
        <f t="shared" si="0"/>
        <v>0.35416666666666669</v>
      </c>
      <c r="M22" s="44">
        <f t="shared" si="3"/>
        <v>0.35416666666666669</v>
      </c>
      <c r="N22" s="28">
        <f t="shared" si="1"/>
        <v>0</v>
      </c>
    </row>
    <row r="23" spans="1:14" ht="16.5" customHeight="1" x14ac:dyDescent="0.5">
      <c r="A23" s="21">
        <f t="shared" si="2"/>
        <v>43511</v>
      </c>
      <c r="B23" s="22" t="s">
        <v>15</v>
      </c>
      <c r="C23" s="22" t="s">
        <v>15</v>
      </c>
      <c r="D23" s="23"/>
      <c r="E23" s="22" t="s">
        <v>15</v>
      </c>
      <c r="F23" s="22" t="s">
        <v>15</v>
      </c>
      <c r="G23" s="23"/>
      <c r="H23" s="22"/>
      <c r="I23" s="22"/>
      <c r="J23" s="22"/>
      <c r="K23" s="22"/>
      <c r="L23" s="24">
        <f t="shared" si="0"/>
        <v>0.35416666666666669</v>
      </c>
      <c r="M23" s="44">
        <f t="shared" si="3"/>
        <v>0.35416666666666669</v>
      </c>
      <c r="N23" s="28">
        <f t="shared" si="1"/>
        <v>0</v>
      </c>
    </row>
    <row r="24" spans="1:14" ht="16.5" customHeight="1" x14ac:dyDescent="0.5">
      <c r="A24" s="21">
        <f t="shared" si="2"/>
        <v>43512</v>
      </c>
      <c r="B24" s="22"/>
      <c r="C24" s="22"/>
      <c r="D24" s="23"/>
      <c r="E24" s="22"/>
      <c r="F24" s="22"/>
      <c r="G24" s="23"/>
      <c r="H24" s="22"/>
      <c r="I24" s="22"/>
      <c r="J24" s="22"/>
      <c r="K24" s="22"/>
      <c r="L24" s="24">
        <f t="shared" si="0"/>
        <v>0</v>
      </c>
      <c r="M24" s="44"/>
      <c r="N24" s="28">
        <f t="shared" si="1"/>
        <v>0</v>
      </c>
    </row>
    <row r="25" spans="1:14" ht="16.5" customHeight="1" x14ac:dyDescent="0.5">
      <c r="A25" s="21">
        <f t="shared" si="2"/>
        <v>43513</v>
      </c>
      <c r="B25" s="22"/>
      <c r="C25" s="22"/>
      <c r="D25" s="23"/>
      <c r="E25" s="22"/>
      <c r="F25" s="22"/>
      <c r="G25" s="23"/>
      <c r="H25" s="22"/>
      <c r="I25" s="22"/>
      <c r="J25" s="22"/>
      <c r="K25" s="22"/>
      <c r="L25" s="24">
        <f t="shared" si="0"/>
        <v>0</v>
      </c>
      <c r="M25" s="44"/>
      <c r="N25" s="28">
        <f t="shared" si="1"/>
        <v>0</v>
      </c>
    </row>
    <row r="26" spans="1:14" ht="16.5" customHeight="1" x14ac:dyDescent="0.5">
      <c r="A26" s="21">
        <f t="shared" si="2"/>
        <v>43514</v>
      </c>
      <c r="B26" s="22" t="s">
        <v>15</v>
      </c>
      <c r="C26" s="22" t="s">
        <v>15</v>
      </c>
      <c r="D26" s="23"/>
      <c r="E26" s="22" t="s">
        <v>15</v>
      </c>
      <c r="F26" s="22" t="s">
        <v>15</v>
      </c>
      <c r="G26" s="23"/>
      <c r="H26" s="22"/>
      <c r="I26" s="22"/>
      <c r="J26" s="31"/>
      <c r="K26" s="31"/>
      <c r="L26" s="24">
        <f t="shared" si="0"/>
        <v>0.35416666666666669</v>
      </c>
      <c r="M26" s="44">
        <f t="shared" si="3"/>
        <v>0.35416666666666669</v>
      </c>
      <c r="N26" s="28">
        <f t="shared" si="1"/>
        <v>0</v>
      </c>
    </row>
    <row r="27" spans="1:14" ht="16.5" customHeight="1" x14ac:dyDescent="0.5">
      <c r="A27" s="21">
        <f t="shared" si="2"/>
        <v>43515</v>
      </c>
      <c r="B27" s="42">
        <v>0.33333333333333298</v>
      </c>
      <c r="C27" s="42">
        <v>0.5</v>
      </c>
      <c r="D27" s="43"/>
      <c r="E27" s="42">
        <v>0.54166666666666696</v>
      </c>
      <c r="F27" s="42">
        <v>0.77083333333333304</v>
      </c>
      <c r="G27" s="43"/>
      <c r="H27" s="42"/>
      <c r="I27" s="42"/>
      <c r="J27" s="42"/>
      <c r="K27" s="42"/>
      <c r="L27" s="24">
        <f t="shared" si="0"/>
        <v>0.39583333333333309</v>
      </c>
      <c r="M27" s="44">
        <f t="shared" si="3"/>
        <v>0.39583333333333309</v>
      </c>
      <c r="N27" s="28">
        <f t="shared" si="1"/>
        <v>0.99999999999999378</v>
      </c>
    </row>
    <row r="28" spans="1:14" ht="16.5" customHeight="1" x14ac:dyDescent="0.5">
      <c r="A28" s="21">
        <f t="shared" si="2"/>
        <v>43516</v>
      </c>
      <c r="B28" s="42">
        <v>0.29166666666666702</v>
      </c>
      <c r="C28" s="42">
        <v>0.51041666666666696</v>
      </c>
      <c r="D28" s="43"/>
      <c r="E28" s="42">
        <v>0.55208333333333304</v>
      </c>
      <c r="F28" s="42">
        <v>0.77083333333333304</v>
      </c>
      <c r="G28" s="43"/>
      <c r="H28" s="42"/>
      <c r="I28" s="42"/>
      <c r="J28" s="42"/>
      <c r="K28" s="42"/>
      <c r="L28" s="24">
        <f t="shared" si="0"/>
        <v>0.43749999999999994</v>
      </c>
      <c r="M28" s="44">
        <f t="shared" si="3"/>
        <v>0.43749999999999994</v>
      </c>
      <c r="N28" s="28">
        <f t="shared" si="1"/>
        <v>1.9999999999999982</v>
      </c>
    </row>
    <row r="29" spans="1:14" ht="16.5" customHeight="1" x14ac:dyDescent="0.5">
      <c r="A29" s="21">
        <f t="shared" si="2"/>
        <v>43517</v>
      </c>
      <c r="B29" s="42">
        <v>0.3125</v>
      </c>
      <c r="C29" s="42">
        <v>0.5</v>
      </c>
      <c r="D29" s="43"/>
      <c r="E29" s="42">
        <v>0.58333333333333304</v>
      </c>
      <c r="F29" s="42">
        <v>0.73958333333333304</v>
      </c>
      <c r="G29" s="43"/>
      <c r="H29" s="42"/>
      <c r="I29" s="42"/>
      <c r="J29" s="42"/>
      <c r="K29" s="42"/>
      <c r="L29" s="24">
        <f t="shared" si="0"/>
        <v>0.34375</v>
      </c>
      <c r="M29" s="44">
        <f t="shared" si="3"/>
        <v>0.34375</v>
      </c>
      <c r="N29" s="28">
        <f t="shared" si="1"/>
        <v>-0.25000000000000044</v>
      </c>
    </row>
    <row r="30" spans="1:14" ht="16.5" customHeight="1" x14ac:dyDescent="0.5">
      <c r="A30" s="21">
        <f t="shared" si="2"/>
        <v>43518</v>
      </c>
      <c r="B30" s="42">
        <v>0.29166666666666702</v>
      </c>
      <c r="C30" s="42">
        <v>0.5</v>
      </c>
      <c r="D30" s="43"/>
      <c r="E30" s="42">
        <v>0.5625</v>
      </c>
      <c r="F30" s="42">
        <v>0.72916666666666696</v>
      </c>
      <c r="G30" s="43"/>
      <c r="H30" s="42"/>
      <c r="I30" s="42"/>
      <c r="J30" s="42"/>
      <c r="K30" s="42"/>
      <c r="L30" s="24">
        <f t="shared" si="0"/>
        <v>0.37499999999999994</v>
      </c>
      <c r="M30" s="44">
        <f t="shared" si="3"/>
        <v>0.37499999999999994</v>
      </c>
      <c r="N30" s="28">
        <f t="shared" si="1"/>
        <v>0.49999999999999822</v>
      </c>
    </row>
    <row r="31" spans="1:14" ht="16.5" customHeight="1" x14ac:dyDescent="0.5">
      <c r="A31" s="21">
        <f t="shared" si="2"/>
        <v>43519</v>
      </c>
      <c r="B31" s="42"/>
      <c r="C31" s="42"/>
      <c r="D31" s="43"/>
      <c r="E31" s="42"/>
      <c r="F31" s="42"/>
      <c r="G31" s="43"/>
      <c r="H31" s="42"/>
      <c r="I31" s="42"/>
      <c r="J31" s="42"/>
      <c r="K31" s="42"/>
      <c r="L31" s="24">
        <f t="shared" si="0"/>
        <v>0</v>
      </c>
      <c r="M31" s="44">
        <f t="shared" si="3"/>
        <v>0</v>
      </c>
      <c r="N31" s="28">
        <f t="shared" si="1"/>
        <v>0</v>
      </c>
    </row>
    <row r="32" spans="1:14" ht="16.5" customHeight="1" x14ac:dyDescent="0.5">
      <c r="A32" s="21">
        <f t="shared" si="2"/>
        <v>43520</v>
      </c>
      <c r="B32" s="42"/>
      <c r="C32" s="42"/>
      <c r="D32" s="43"/>
      <c r="E32" s="42"/>
      <c r="F32" s="42"/>
      <c r="G32" s="43"/>
      <c r="H32" s="42"/>
      <c r="I32" s="42"/>
      <c r="J32" s="42"/>
      <c r="K32" s="42"/>
      <c r="L32" s="24">
        <f t="shared" si="0"/>
        <v>0</v>
      </c>
      <c r="M32" s="44">
        <f t="shared" si="3"/>
        <v>0</v>
      </c>
      <c r="N32" s="28">
        <f t="shared" si="1"/>
        <v>0</v>
      </c>
    </row>
    <row r="33" spans="1:14" ht="16.5" customHeight="1" x14ac:dyDescent="0.5">
      <c r="A33" s="21">
        <f t="shared" si="2"/>
        <v>43521</v>
      </c>
      <c r="B33" s="42">
        <v>0.27083333333333298</v>
      </c>
      <c r="C33" s="42">
        <v>0.51041666666666696</v>
      </c>
      <c r="D33" s="43"/>
      <c r="E33" s="42">
        <v>0.55208333333333304</v>
      </c>
      <c r="F33" s="42">
        <v>0.77083333333333304</v>
      </c>
      <c r="G33" s="43"/>
      <c r="H33" s="42"/>
      <c r="I33" s="42"/>
      <c r="J33" s="42"/>
      <c r="K33" s="42"/>
      <c r="L33" s="24">
        <f t="shared" si="0"/>
        <v>0.45833333333333398</v>
      </c>
      <c r="M33" s="44">
        <f t="shared" si="3"/>
        <v>0.45833333333333398</v>
      </c>
      <c r="N33" s="28">
        <f t="shared" si="1"/>
        <v>2.5000000000000151</v>
      </c>
    </row>
    <row r="34" spans="1:14" ht="16.5" customHeight="1" x14ac:dyDescent="0.5">
      <c r="A34" s="21">
        <f t="shared" si="2"/>
        <v>43522</v>
      </c>
      <c r="B34" s="42">
        <v>0.16666666666666699</v>
      </c>
      <c r="C34" s="42">
        <v>0.5</v>
      </c>
      <c r="D34" s="43"/>
      <c r="E34" s="42">
        <v>0.54166666666666696</v>
      </c>
      <c r="F34" s="42">
        <v>0.78125</v>
      </c>
      <c r="G34" s="43"/>
      <c r="H34" s="42"/>
      <c r="I34" s="42"/>
      <c r="J34" s="42"/>
      <c r="K34" s="42"/>
      <c r="L34" s="24">
        <f t="shared" si="0"/>
        <v>0.57291666666666607</v>
      </c>
      <c r="M34" s="44">
        <f t="shared" si="3"/>
        <v>0.57291666666666607</v>
      </c>
      <c r="N34" s="28">
        <f t="shared" si="1"/>
        <v>5.2499999999999858</v>
      </c>
    </row>
    <row r="35" spans="1:14" ht="16.5" customHeight="1" x14ac:dyDescent="0.5">
      <c r="A35" s="21">
        <f t="shared" si="2"/>
        <v>43523</v>
      </c>
      <c r="B35" s="42">
        <v>0.17708333333333301</v>
      </c>
      <c r="C35" s="42">
        <v>0.5</v>
      </c>
      <c r="D35" s="43"/>
      <c r="E35" s="42">
        <v>0.54166666666666696</v>
      </c>
      <c r="F35" s="42">
        <v>0.78125</v>
      </c>
      <c r="G35" s="43"/>
      <c r="H35" s="42"/>
      <c r="I35" s="42"/>
      <c r="J35" s="42"/>
      <c r="K35" s="42"/>
      <c r="L35" s="24">
        <f t="shared" si="0"/>
        <v>0.5625</v>
      </c>
      <c r="M35" s="44">
        <f t="shared" si="3"/>
        <v>0.5625</v>
      </c>
      <c r="N35" s="28">
        <f t="shared" si="1"/>
        <v>5</v>
      </c>
    </row>
    <row r="36" spans="1:14" ht="16.5" customHeight="1" x14ac:dyDescent="0.5">
      <c r="A36" s="21">
        <f t="shared" si="2"/>
        <v>43524</v>
      </c>
      <c r="B36" s="22">
        <v>0.21875</v>
      </c>
      <c r="C36" s="22">
        <v>0.5</v>
      </c>
      <c r="D36" s="23"/>
      <c r="E36" s="22">
        <v>0.5625</v>
      </c>
      <c r="F36" s="22">
        <v>0.78125</v>
      </c>
      <c r="G36" s="23"/>
      <c r="H36" s="22"/>
      <c r="I36" s="22"/>
      <c r="J36" s="22"/>
      <c r="K36" s="22"/>
      <c r="L36" s="24">
        <f t="shared" si="0"/>
        <v>0.5</v>
      </c>
      <c r="M36" s="44">
        <f t="shared" si="3"/>
        <v>0.5</v>
      </c>
      <c r="N36" s="28">
        <f t="shared" si="1"/>
        <v>3.4999999999999996</v>
      </c>
    </row>
    <row r="37" spans="1:14" ht="16.5" customHeight="1" x14ac:dyDescent="0.5">
      <c r="A37" s="32" t="str">
        <f t="shared" si="2"/>
        <v/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33"/>
      <c r="M37" s="27"/>
      <c r="N37" s="28"/>
    </row>
    <row r="38" spans="1:14" ht="16.5" customHeight="1" x14ac:dyDescent="0.5">
      <c r="A38" s="32" t="str">
        <f t="shared" si="2"/>
        <v/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33"/>
      <c r="M38" s="27"/>
      <c r="N38" s="28"/>
    </row>
    <row r="39" spans="1:14" ht="16.5" customHeight="1" x14ac:dyDescent="0.5">
      <c r="A39" s="34" t="str">
        <f t="shared" si="2"/>
        <v/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33"/>
      <c r="M39" s="27"/>
      <c r="N39" s="28"/>
    </row>
    <row r="40" spans="1:14" ht="16.5" customHeight="1" x14ac:dyDescent="0.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6"/>
      <c r="N40" s="28">
        <f>SUM(N9:N39)</f>
        <v>27.999999999999972</v>
      </c>
    </row>
    <row r="41" spans="1:14" ht="28.5" customHeight="1" x14ac:dyDescent="0.5">
      <c r="A41" s="35"/>
      <c r="B41" s="35"/>
      <c r="C41" s="35"/>
      <c r="D41" s="35"/>
      <c r="E41" s="35"/>
      <c r="F41" s="35"/>
      <c r="G41" s="35"/>
      <c r="H41" s="35"/>
      <c r="I41" s="37" t="s">
        <v>17</v>
      </c>
      <c r="J41" s="37"/>
      <c r="K41" s="37"/>
      <c r="L41" s="38">
        <f>SUM(L9:L39)</f>
        <v>8.25</v>
      </c>
      <c r="M41" s="35"/>
      <c r="N41" s="39">
        <f>(IF(N40&gt;0,N40/24,ABS(N40/24)))</f>
        <v>1.1666666666666654</v>
      </c>
    </row>
    <row r="43" spans="1:14" x14ac:dyDescent="0.5">
      <c r="A43" s="25" t="s">
        <v>16</v>
      </c>
      <c r="B43" s="25" t="s">
        <v>16</v>
      </c>
    </row>
    <row r="44" spans="1:14" x14ac:dyDescent="0.5">
      <c r="A44" s="26" t="s">
        <v>15</v>
      </c>
      <c r="B44" s="26" t="s">
        <v>15</v>
      </c>
    </row>
    <row r="45" spans="1:14" x14ac:dyDescent="0.5">
      <c r="A45" s="26">
        <v>0</v>
      </c>
      <c r="B45" s="26">
        <v>0.54166666666666696</v>
      </c>
    </row>
    <row r="46" spans="1:14" x14ac:dyDescent="0.5">
      <c r="A46" s="26">
        <v>1.0416666666666666E-2</v>
      </c>
      <c r="B46" s="26">
        <v>0.55208333333333304</v>
      </c>
    </row>
    <row r="47" spans="1:14" x14ac:dyDescent="0.5">
      <c r="A47" s="26">
        <v>2.0833333333333301E-2</v>
      </c>
      <c r="B47" s="26">
        <v>0.5625</v>
      </c>
    </row>
    <row r="48" spans="1:14" x14ac:dyDescent="0.5">
      <c r="A48" s="26">
        <v>3.125E-2</v>
      </c>
      <c r="B48" s="26">
        <v>0.57291666666666696</v>
      </c>
    </row>
    <row r="49" spans="1:2" x14ac:dyDescent="0.5">
      <c r="A49" s="26">
        <v>4.1666666666666699E-2</v>
      </c>
      <c r="B49" s="26">
        <v>0.58333333333333304</v>
      </c>
    </row>
    <row r="50" spans="1:2" x14ac:dyDescent="0.5">
      <c r="A50" s="26">
        <v>5.2083333333333301E-2</v>
      </c>
      <c r="B50" s="26">
        <v>0.59375</v>
      </c>
    </row>
    <row r="51" spans="1:2" x14ac:dyDescent="0.5">
      <c r="A51" s="26">
        <v>6.25E-2</v>
      </c>
      <c r="B51" s="26">
        <v>0.60416666666666696</v>
      </c>
    </row>
    <row r="52" spans="1:2" x14ac:dyDescent="0.5">
      <c r="A52" s="26">
        <v>7.2916666666666699E-2</v>
      </c>
      <c r="B52" s="26">
        <v>0.61458333333333304</v>
      </c>
    </row>
    <row r="53" spans="1:2" x14ac:dyDescent="0.5">
      <c r="A53" s="26">
        <v>8.3333333333333301E-2</v>
      </c>
      <c r="B53" s="26">
        <v>0.625</v>
      </c>
    </row>
    <row r="54" spans="1:2" x14ac:dyDescent="0.5">
      <c r="A54" s="26">
        <v>9.375E-2</v>
      </c>
      <c r="B54" s="26">
        <v>0.63541666666666696</v>
      </c>
    </row>
    <row r="55" spans="1:2" x14ac:dyDescent="0.5">
      <c r="A55" s="26">
        <v>0.104166666666667</v>
      </c>
      <c r="B55" s="26">
        <v>0.64583333333333304</v>
      </c>
    </row>
    <row r="56" spans="1:2" x14ac:dyDescent="0.5">
      <c r="A56" s="26">
        <v>0.114583333333333</v>
      </c>
      <c r="B56" s="26">
        <v>0.65625</v>
      </c>
    </row>
    <row r="57" spans="1:2" x14ac:dyDescent="0.5">
      <c r="A57" s="26">
        <v>0.125</v>
      </c>
      <c r="B57" s="26">
        <v>0.66666666666666696</v>
      </c>
    </row>
    <row r="58" spans="1:2" x14ac:dyDescent="0.5">
      <c r="A58" s="26">
        <v>0.13541666666666699</v>
      </c>
      <c r="B58" s="26">
        <v>0.67708333333333304</v>
      </c>
    </row>
    <row r="59" spans="1:2" x14ac:dyDescent="0.5">
      <c r="A59" s="26">
        <v>0.14583333333333301</v>
      </c>
      <c r="B59" s="26">
        <v>0.6875</v>
      </c>
    </row>
    <row r="60" spans="1:2" x14ac:dyDescent="0.5">
      <c r="A60" s="26">
        <v>0.15625</v>
      </c>
      <c r="B60" s="26">
        <v>0.69791666666666696</v>
      </c>
    </row>
    <row r="61" spans="1:2" x14ac:dyDescent="0.5">
      <c r="A61" s="26">
        <v>0.16666666666666699</v>
      </c>
      <c r="B61" s="26">
        <v>0.70833333333333304</v>
      </c>
    </row>
    <row r="62" spans="1:2" x14ac:dyDescent="0.5">
      <c r="A62" s="26">
        <v>0.17708333333333301</v>
      </c>
      <c r="B62" s="26">
        <v>0.71875</v>
      </c>
    </row>
    <row r="63" spans="1:2" x14ac:dyDescent="0.5">
      <c r="A63" s="26">
        <v>0.1875</v>
      </c>
      <c r="B63" s="26">
        <v>0.72916666666666696</v>
      </c>
    </row>
    <row r="64" spans="1:2" x14ac:dyDescent="0.5">
      <c r="A64" s="26">
        <v>0.19791666666666699</v>
      </c>
      <c r="B64" s="26">
        <v>0.73958333333333304</v>
      </c>
    </row>
    <row r="65" spans="1:2" x14ac:dyDescent="0.5">
      <c r="A65" s="26">
        <v>0.20833333333333301</v>
      </c>
      <c r="B65" s="26">
        <v>0.75</v>
      </c>
    </row>
    <row r="66" spans="1:2" x14ac:dyDescent="0.5">
      <c r="A66" s="26">
        <v>0.21875</v>
      </c>
      <c r="B66" s="26">
        <v>0.76041666666666696</v>
      </c>
    </row>
    <row r="67" spans="1:2" x14ac:dyDescent="0.5">
      <c r="A67" s="26">
        <v>0.22916666666666699</v>
      </c>
      <c r="B67" s="26">
        <v>0.77083333333333304</v>
      </c>
    </row>
    <row r="68" spans="1:2" x14ac:dyDescent="0.5">
      <c r="A68" s="26">
        <v>0.23958333333333301</v>
      </c>
      <c r="B68" s="26">
        <v>0.78125</v>
      </c>
    </row>
    <row r="69" spans="1:2" x14ac:dyDescent="0.5">
      <c r="A69" s="26">
        <v>0.25</v>
      </c>
      <c r="B69" s="26">
        <v>0.79166666666666696</v>
      </c>
    </row>
    <row r="70" spans="1:2" x14ac:dyDescent="0.5">
      <c r="A70" s="26">
        <v>0.26041666666666702</v>
      </c>
      <c r="B70" s="26">
        <v>0.80208333333333304</v>
      </c>
    </row>
    <row r="71" spans="1:2" x14ac:dyDescent="0.5">
      <c r="A71" s="26">
        <v>0.27083333333333298</v>
      </c>
      <c r="B71" s="26">
        <v>0.8125</v>
      </c>
    </row>
    <row r="72" spans="1:2" x14ac:dyDescent="0.5">
      <c r="A72" s="26">
        <v>0.28125</v>
      </c>
      <c r="B72" s="26">
        <v>0.82291666666666696</v>
      </c>
    </row>
    <row r="73" spans="1:2" x14ac:dyDescent="0.5">
      <c r="A73" s="26">
        <v>0.29166666666666702</v>
      </c>
      <c r="B73" s="26">
        <v>0.83333333333333304</v>
      </c>
    </row>
    <row r="74" spans="1:2" x14ac:dyDescent="0.5">
      <c r="A74" s="26">
        <v>0.30208333333333298</v>
      </c>
      <c r="B74" s="26">
        <v>0.84375</v>
      </c>
    </row>
    <row r="75" spans="1:2" x14ac:dyDescent="0.5">
      <c r="A75" s="26">
        <v>0.3125</v>
      </c>
      <c r="B75" s="26">
        <v>0.85416666666666696</v>
      </c>
    </row>
    <row r="76" spans="1:2" x14ac:dyDescent="0.5">
      <c r="A76" s="26">
        <v>0.32291666666666702</v>
      </c>
      <c r="B76" s="26">
        <v>0.86458333333333304</v>
      </c>
    </row>
    <row r="77" spans="1:2" x14ac:dyDescent="0.5">
      <c r="A77" s="26">
        <v>0.33333333333333298</v>
      </c>
      <c r="B77" s="26">
        <v>0.875</v>
      </c>
    </row>
    <row r="78" spans="1:2" x14ac:dyDescent="0.5">
      <c r="A78" s="26">
        <v>0.34375</v>
      </c>
      <c r="B78" s="26">
        <v>0.88541666666666696</v>
      </c>
    </row>
    <row r="79" spans="1:2" x14ac:dyDescent="0.5">
      <c r="A79" s="26">
        <v>0.35416666666666702</v>
      </c>
      <c r="B79" s="26">
        <v>0.89583333333333304</v>
      </c>
    </row>
    <row r="80" spans="1:2" x14ac:dyDescent="0.5">
      <c r="A80" s="26">
        <v>0.36458333333333298</v>
      </c>
      <c r="B80" s="26">
        <v>0.90625</v>
      </c>
    </row>
    <row r="81" spans="1:2" x14ac:dyDescent="0.5">
      <c r="A81" s="26">
        <v>0.375</v>
      </c>
      <c r="B81" s="26">
        <v>0.91666666666666696</v>
      </c>
    </row>
    <row r="82" spans="1:2" x14ac:dyDescent="0.5">
      <c r="A82" s="26">
        <v>0.38541666666666702</v>
      </c>
      <c r="B82" s="26">
        <v>0.92708333333333304</v>
      </c>
    </row>
    <row r="83" spans="1:2" x14ac:dyDescent="0.5">
      <c r="A83" s="26">
        <v>0.39583333333333298</v>
      </c>
      <c r="B83" s="26">
        <v>0.9375</v>
      </c>
    </row>
    <row r="84" spans="1:2" x14ac:dyDescent="0.5">
      <c r="A84" s="26">
        <v>0.40625</v>
      </c>
      <c r="B84" s="26">
        <v>0.94791666666666696</v>
      </c>
    </row>
    <row r="85" spans="1:2" x14ac:dyDescent="0.5">
      <c r="A85" s="26">
        <v>0.41666666666666702</v>
      </c>
      <c r="B85" s="26">
        <v>0.95833333333333304</v>
      </c>
    </row>
    <row r="86" spans="1:2" x14ac:dyDescent="0.5">
      <c r="A86" s="26">
        <v>0.42708333333333298</v>
      </c>
      <c r="B86" s="26">
        <v>0.96875</v>
      </c>
    </row>
    <row r="87" spans="1:2" x14ac:dyDescent="0.5">
      <c r="A87" s="26">
        <v>0.4375</v>
      </c>
      <c r="B87" s="26">
        <v>0.97916666666666696</v>
      </c>
    </row>
    <row r="88" spans="1:2" x14ac:dyDescent="0.5">
      <c r="A88" s="26">
        <v>0.44791666666666702</v>
      </c>
      <c r="B88" s="26">
        <v>0.98958333333333304</v>
      </c>
    </row>
    <row r="89" spans="1:2" x14ac:dyDescent="0.5">
      <c r="A89" s="26">
        <v>0.45833333333333298</v>
      </c>
    </row>
    <row r="90" spans="1:2" x14ac:dyDescent="0.5">
      <c r="A90" s="26">
        <v>0.46875</v>
      </c>
    </row>
    <row r="91" spans="1:2" x14ac:dyDescent="0.5">
      <c r="A91" s="26">
        <v>0.47916666666666702</v>
      </c>
    </row>
    <row r="92" spans="1:2" x14ac:dyDescent="0.5">
      <c r="A92" s="26">
        <v>0.48958333333333298</v>
      </c>
    </row>
    <row r="93" spans="1:2" x14ac:dyDescent="0.5">
      <c r="A93" s="26">
        <v>0.5</v>
      </c>
    </row>
    <row r="94" spans="1:2" x14ac:dyDescent="0.5">
      <c r="A94" s="26">
        <v>0.51041666666666696</v>
      </c>
    </row>
    <row r="95" spans="1:2" x14ac:dyDescent="0.5">
      <c r="A95" s="26">
        <v>0.52083333333333304</v>
      </c>
    </row>
    <row r="96" spans="1:2" x14ac:dyDescent="0.5">
      <c r="A96" s="26">
        <v>0.53125</v>
      </c>
    </row>
  </sheetData>
  <mergeCells count="3">
    <mergeCell ref="B7:C7"/>
    <mergeCell ref="E7:F7"/>
    <mergeCell ref="H7:K7"/>
  </mergeCells>
  <conditionalFormatting sqref="E20:F21 A20:C21 A18:A19 A27:C28 A22:A26 E27:F28 E34:F35 A34:C35 A29:A33 A36:A39 J39:L39 L11:L12 L14:L38 A9:C17 B18:C18 E9:F18">
    <cfRule type="expression" dxfId="40" priority="42" stopIfTrue="1">
      <formula>OR(WEEKDAY($A9)=7,WEEKDAY($A9)=1)</formula>
    </cfRule>
  </conditionalFormatting>
  <conditionalFormatting sqref="A10:A39">
    <cfRule type="expression" dxfId="39" priority="41" stopIfTrue="1">
      <formula>OR(WEEKDAY($A10)=7,WEEKDAY($A10)=1)</formula>
    </cfRule>
  </conditionalFormatting>
  <conditionalFormatting sqref="M9:M39">
    <cfRule type="expression" dxfId="38" priority="39" stopIfTrue="1">
      <formula>N9&lt;0</formula>
    </cfRule>
    <cfRule type="expression" dxfId="37" priority="40" stopIfTrue="1">
      <formula>N9&gt;0.01</formula>
    </cfRule>
  </conditionalFormatting>
  <conditionalFormatting sqref="B18:C19 E18:F19">
    <cfRule type="expression" dxfId="36" priority="38" stopIfTrue="1">
      <formula>OR(WEEKDAY($A18)=7,WEEKDAY($A18)=1)</formula>
    </cfRule>
  </conditionalFormatting>
  <conditionalFormatting sqref="B22:C26 E22:F26">
    <cfRule type="expression" dxfId="35" priority="37" stopIfTrue="1">
      <formula>OR(WEEKDAY($A22)=7,WEEKDAY($A22)=1)</formula>
    </cfRule>
  </conditionalFormatting>
  <conditionalFormatting sqref="B29:C29 E29:F29">
    <cfRule type="expression" dxfId="34" priority="36" stopIfTrue="1">
      <formula>OR(WEEKDAY($A29)=7,WEEKDAY($A29)=1)</formula>
    </cfRule>
  </conditionalFormatting>
  <conditionalFormatting sqref="B30:C33 E30:F33">
    <cfRule type="expression" dxfId="33" priority="35" stopIfTrue="1">
      <formula>OR(WEEKDAY($A30)=7,WEEKDAY($A30)=1)</formula>
    </cfRule>
  </conditionalFormatting>
  <conditionalFormatting sqref="B36:C39 E36:F39">
    <cfRule type="expression" dxfId="32" priority="34" stopIfTrue="1">
      <formula>OR(WEEKDAY($A36)=7,WEEKDAY($A36)=1)</formula>
    </cfRule>
  </conditionalFormatting>
  <conditionalFormatting sqref="L10">
    <cfRule type="expression" dxfId="31" priority="32" stopIfTrue="1">
      <formula>OR(WEEKDAY($A7)=7,WEEKDAY($A7)=1)</formula>
    </cfRule>
  </conditionalFormatting>
  <conditionalFormatting sqref="B11:F39">
    <cfRule type="cellIs" dxfId="30" priority="30" operator="equal">
      <formula>"Malade"</formula>
    </cfRule>
    <cfRule type="cellIs" dxfId="29" priority="31" operator="equal">
      <formula>"Vacances"</formula>
    </cfRule>
  </conditionalFormatting>
  <conditionalFormatting sqref="H9:I17 H20:I21 H27:I28 H34:I35">
    <cfRule type="expression" dxfId="28" priority="29" stopIfTrue="1">
      <formula>OR(WEEKDAY($A9)=7,WEEKDAY($A9)=1)</formula>
    </cfRule>
  </conditionalFormatting>
  <conditionalFormatting sqref="H18:I19">
    <cfRule type="expression" dxfId="27" priority="28" stopIfTrue="1">
      <formula>OR(WEEKDAY($A18)=7,WEEKDAY($A18)=1)</formula>
    </cfRule>
  </conditionalFormatting>
  <conditionalFormatting sqref="H22:I26">
    <cfRule type="expression" dxfId="26" priority="27" stopIfTrue="1">
      <formula>OR(WEEKDAY($A22)=7,WEEKDAY($A22)=1)</formula>
    </cfRule>
  </conditionalFormatting>
  <conditionalFormatting sqref="H29:I29">
    <cfRule type="expression" dxfId="25" priority="26" stopIfTrue="1">
      <formula>OR(WEEKDAY($A29)=7,WEEKDAY($A29)=1)</formula>
    </cfRule>
  </conditionalFormatting>
  <conditionalFormatting sqref="H30:I33">
    <cfRule type="expression" dxfId="24" priority="25" stopIfTrue="1">
      <formula>OR(WEEKDAY($A30)=7,WEEKDAY($A30)=1)</formula>
    </cfRule>
  </conditionalFormatting>
  <conditionalFormatting sqref="H36:I39">
    <cfRule type="expression" dxfId="23" priority="24" stopIfTrue="1">
      <formula>OR(WEEKDAY($A36)=7,WEEKDAY($A36)=1)</formula>
    </cfRule>
  </conditionalFormatting>
  <conditionalFormatting sqref="H11:I39">
    <cfRule type="cellIs" dxfId="22" priority="22" operator="equal">
      <formula>"Malade"</formula>
    </cfRule>
    <cfRule type="cellIs" dxfId="21" priority="23" operator="equal">
      <formula>"Vacances"</formula>
    </cfRule>
  </conditionalFormatting>
  <conditionalFormatting sqref="J9:K9 J19:K20 J26:K27 J33:K34 J11:K16">
    <cfRule type="expression" dxfId="20" priority="21" stopIfTrue="1">
      <formula>OR(WEEKDAY($A9)=7,WEEKDAY($A9)=1)</formula>
    </cfRule>
  </conditionalFormatting>
  <conditionalFormatting sqref="J17:K18">
    <cfRule type="expression" dxfId="19" priority="20" stopIfTrue="1">
      <formula>OR(WEEKDAY($A17)=7,WEEKDAY($A17)=1)</formula>
    </cfRule>
  </conditionalFormatting>
  <conditionalFormatting sqref="J21:K25">
    <cfRule type="expression" dxfId="18" priority="19" stopIfTrue="1">
      <formula>OR(WEEKDAY($A21)=7,WEEKDAY($A21)=1)</formula>
    </cfRule>
  </conditionalFormatting>
  <conditionalFormatting sqref="J28:K28">
    <cfRule type="expression" dxfId="17" priority="18" stopIfTrue="1">
      <formula>OR(WEEKDAY($A28)=7,WEEKDAY($A28)=1)</formula>
    </cfRule>
  </conditionalFormatting>
  <conditionalFormatting sqref="J29:K32">
    <cfRule type="expression" dxfId="16" priority="17" stopIfTrue="1">
      <formula>OR(WEEKDAY($A29)=7,WEEKDAY($A29)=1)</formula>
    </cfRule>
  </conditionalFormatting>
  <conditionalFormatting sqref="J35:K38">
    <cfRule type="expression" dxfId="15" priority="16" stopIfTrue="1">
      <formula>OR(WEEKDAY($A35)=7,WEEKDAY($A35)=1)</formula>
    </cfRule>
  </conditionalFormatting>
  <conditionalFormatting sqref="J11:K38">
    <cfRule type="cellIs" dxfId="14" priority="14" operator="equal">
      <formula>"Malade"</formula>
    </cfRule>
    <cfRule type="cellIs" dxfId="13" priority="15" operator="equal">
      <formula>"Vacances"</formula>
    </cfRule>
  </conditionalFormatting>
  <conditionalFormatting sqref="J10:K10">
    <cfRule type="expression" dxfId="12" priority="13" stopIfTrue="1">
      <formula>OR(WEEKDAY($A10)=7,WEEKDAY($A10)=1)</formula>
    </cfRule>
  </conditionalFormatting>
  <conditionalFormatting sqref="B19:C19 E19:F19">
    <cfRule type="expression" dxfId="11" priority="12" stopIfTrue="1">
      <formula>OR(WEEKDAY($A19)=7,WEEKDAY($A19)=1)</formula>
    </cfRule>
  </conditionalFormatting>
  <conditionalFormatting sqref="B22:C25 E22:F25">
    <cfRule type="expression" dxfId="10" priority="11" stopIfTrue="1">
      <formula>OR(WEEKDAY($A22)=7,WEEKDAY($A22)=1)</formula>
    </cfRule>
  </conditionalFormatting>
  <conditionalFormatting sqref="B25:C26 E25:F26">
    <cfRule type="expression" dxfId="9" priority="10" stopIfTrue="1">
      <formula>OR(WEEKDAY($A25)=7,WEEKDAY($A25)=1)</formula>
    </cfRule>
  </conditionalFormatting>
  <conditionalFormatting sqref="B26:C26 E26:F26">
    <cfRule type="expression" dxfId="8" priority="9" stopIfTrue="1">
      <formula>OR(WEEKDAY($A26)=7,WEEKDAY($A26)=1)</formula>
    </cfRule>
  </conditionalFormatting>
  <conditionalFormatting sqref="B29:C32 E29:F32">
    <cfRule type="expression" dxfId="7" priority="8" stopIfTrue="1">
      <formula>OR(WEEKDAY($A29)=7,WEEKDAY($A29)=1)</formula>
    </cfRule>
  </conditionalFormatting>
  <conditionalFormatting sqref="B32:C33 E32:F33">
    <cfRule type="expression" dxfId="6" priority="7" stopIfTrue="1">
      <formula>OR(WEEKDAY($A32)=7,WEEKDAY($A32)=1)</formula>
    </cfRule>
  </conditionalFormatting>
  <conditionalFormatting sqref="B33:C33 E33:F33">
    <cfRule type="expression" dxfId="5" priority="6" stopIfTrue="1">
      <formula>OR(WEEKDAY($A33)=7,WEEKDAY($A33)=1)</formula>
    </cfRule>
  </conditionalFormatting>
  <conditionalFormatting sqref="B36:C36 E36:F36">
    <cfRule type="expression" dxfId="4" priority="5" stopIfTrue="1">
      <formula>OR(WEEKDAY($A36)=7,WEEKDAY($A36)=1)</formula>
    </cfRule>
  </conditionalFormatting>
  <conditionalFormatting sqref="B37:C39 E37:F39">
    <cfRule type="expression" dxfId="3" priority="4" stopIfTrue="1">
      <formula>OR(WEEKDAY($A37)=7,WEEKDAY($A37)=1)</formula>
    </cfRule>
  </conditionalFormatting>
  <conditionalFormatting sqref="B36:C39 E36:F39">
    <cfRule type="expression" dxfId="2" priority="3" stopIfTrue="1">
      <formula>OR(WEEKDAY($A36)=7,WEEKDAY($A36)=1)</formula>
    </cfRule>
  </conditionalFormatting>
  <conditionalFormatting sqref="B39:C39 E39:F39">
    <cfRule type="expression" dxfId="1" priority="2" stopIfTrue="1">
      <formula>OR(WEEKDAY($A39)=7,WEEKDAY($A39)=1)</formula>
    </cfRule>
  </conditionalFormatting>
  <conditionalFormatting sqref="L13 L9">
    <cfRule type="expression" dxfId="0" priority="1" stopIfTrue="1">
      <formula>OR(WEEKDAY($A9)=7,WEEKDAY($A9)=1)</formula>
    </cfRule>
  </conditionalFormatting>
  <dataValidations count="5">
    <dataValidation type="list" allowBlank="1" showInputMessage="1" showErrorMessage="1" sqref="J9:K39" xr:uid="{E0C57B48-680B-465C-926F-34DEA81B3070}">
      <formula1>$B$45:$B$88</formula1>
    </dataValidation>
    <dataValidation type="list" allowBlank="1" showInputMessage="1" showErrorMessage="1" sqref="H9:I39" xr:uid="{0FFC0AC2-E808-48CF-80EF-8602EE042BCF}">
      <formula1>$A$45:$A$96</formula1>
    </dataValidation>
    <dataValidation type="list" allowBlank="1" showInputMessage="1" showErrorMessage="1" sqref="E9:F39" xr:uid="{1EC9B349-942C-47BC-B0A8-1004E0D6C228}">
      <formula1>$B$42:$B$88</formula1>
    </dataValidation>
    <dataValidation type="list" allowBlank="1" showInputMessage="1" showErrorMessage="1" sqref="B9:C39" xr:uid="{155CBF1C-23FD-4D6A-B706-F23238AD2C46}">
      <formula1>$A$43:$A$96</formula1>
    </dataValidation>
    <dataValidation type="date" allowBlank="1" showInputMessage="1" showErrorMessage="1" errorTitle="Stop" error="Date non valable" sqref="A10:A39" xr:uid="{DA29996C-F5B9-4F05-892B-F0F83211B503}">
      <formula1>37987</formula1>
      <formula2>40543</formula2>
    </dataValidation>
  </dataValidations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Février 2019</vt:lpstr>
      <vt:lpstr>'Février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Mancini</dc:creator>
  <cp:lastModifiedBy>Filippo Mancini</cp:lastModifiedBy>
  <cp:lastPrinted>2019-01-03T20:57:33Z</cp:lastPrinted>
  <dcterms:created xsi:type="dcterms:W3CDTF">2019-01-03T10:12:53Z</dcterms:created>
  <dcterms:modified xsi:type="dcterms:W3CDTF">2019-02-28T07:22:28Z</dcterms:modified>
</cp:coreProperties>
</file>