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aoufik\Desktop\"/>
    </mc:Choice>
  </mc:AlternateContent>
  <bookViews>
    <workbookView xWindow="120" yWindow="45" windowWidth="23715" windowHeight="10035" activeTab="1"/>
  </bookViews>
  <sheets>
    <sheet name="Information" sheetId="7" r:id="rId1"/>
    <sheet name="Stock MP" sheetId="1" r:id="rId2"/>
    <sheet name="Liste FRS" sheetId="2" r:id="rId3"/>
    <sheet name="Liste facture et BL" sheetId="4" r:id="rId4"/>
    <sheet name="Fichier de présence " sheetId="5" r:id="rId5"/>
  </sheets>
  <externalReferences>
    <externalReference r:id="rId6"/>
  </externalReferences>
  <definedNames>
    <definedName name="Nom_Fournisseur">[1]Fournisseur!$B$4:INDEX([1]Fournisseur!$B:$B,COUNTA([1]Fournisseur!$B:$B)+2)</definedName>
  </definedNames>
  <calcPr calcId="152511"/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K137" i="5" l="1"/>
  <c r="J137" i="5"/>
  <c r="I137" i="5"/>
  <c r="H137" i="5"/>
  <c r="G137" i="5"/>
  <c r="F137" i="5"/>
  <c r="E137" i="5"/>
  <c r="D137" i="5"/>
  <c r="C137" i="5"/>
  <c r="B137" i="5"/>
  <c r="C138" i="5" s="1"/>
  <c r="K126" i="5"/>
  <c r="J126" i="5"/>
  <c r="I126" i="5"/>
  <c r="H126" i="5"/>
  <c r="G126" i="5"/>
  <c r="F126" i="5"/>
  <c r="E126" i="5"/>
  <c r="D126" i="5"/>
  <c r="C126" i="5"/>
  <c r="B126" i="5"/>
  <c r="C127" i="5" s="1"/>
  <c r="K115" i="5"/>
  <c r="J115" i="5"/>
  <c r="I115" i="5"/>
  <c r="H115" i="5"/>
  <c r="G115" i="5"/>
  <c r="F115" i="5"/>
  <c r="E115" i="5"/>
  <c r="D115" i="5"/>
  <c r="C115" i="5"/>
  <c r="B115" i="5"/>
  <c r="C116" i="5" s="1"/>
  <c r="K104" i="5"/>
  <c r="J104" i="5"/>
  <c r="I104" i="5"/>
  <c r="H104" i="5"/>
  <c r="G104" i="5"/>
  <c r="F104" i="5"/>
  <c r="E104" i="5"/>
  <c r="D104" i="5"/>
  <c r="C104" i="5"/>
  <c r="B104" i="5"/>
  <c r="C105" i="5" s="1"/>
  <c r="K93" i="5"/>
  <c r="J93" i="5"/>
  <c r="I93" i="5"/>
  <c r="H93" i="5"/>
  <c r="G93" i="5"/>
  <c r="F93" i="5"/>
  <c r="E93" i="5"/>
  <c r="D93" i="5"/>
  <c r="C93" i="5"/>
  <c r="B93" i="5"/>
  <c r="C94" i="5" s="1"/>
  <c r="K82" i="5"/>
  <c r="J82" i="5"/>
  <c r="I82" i="5"/>
  <c r="H82" i="5"/>
  <c r="G82" i="5"/>
  <c r="F82" i="5"/>
  <c r="E82" i="5"/>
  <c r="D82" i="5"/>
  <c r="C82" i="5"/>
  <c r="B82" i="5"/>
  <c r="C83" i="5" s="1"/>
  <c r="K71" i="5"/>
  <c r="J71" i="5"/>
  <c r="I71" i="5"/>
  <c r="H71" i="5"/>
  <c r="G71" i="5"/>
  <c r="F71" i="5"/>
  <c r="E71" i="5"/>
  <c r="D71" i="5"/>
  <c r="C71" i="5"/>
  <c r="B71" i="5"/>
  <c r="C72" i="5" s="1"/>
  <c r="K60" i="5"/>
  <c r="J60" i="5"/>
  <c r="I60" i="5"/>
  <c r="H60" i="5"/>
  <c r="G60" i="5"/>
  <c r="F60" i="5"/>
  <c r="E60" i="5"/>
  <c r="D60" i="5"/>
  <c r="C60" i="5"/>
  <c r="B60" i="5"/>
  <c r="C61" i="5" s="1"/>
  <c r="K49" i="5"/>
  <c r="J49" i="5"/>
  <c r="I49" i="5"/>
  <c r="H49" i="5"/>
  <c r="G49" i="5"/>
  <c r="F49" i="5"/>
  <c r="E49" i="5"/>
  <c r="D49" i="5"/>
  <c r="C49" i="5"/>
  <c r="B49" i="5"/>
  <c r="C50" i="5" s="1"/>
  <c r="K38" i="5"/>
  <c r="J38" i="5"/>
  <c r="I38" i="5"/>
  <c r="H38" i="5"/>
  <c r="G38" i="5"/>
  <c r="F38" i="5"/>
  <c r="E38" i="5"/>
  <c r="D38" i="5"/>
  <c r="C38" i="5"/>
  <c r="B38" i="5"/>
  <c r="C39" i="5" s="1"/>
  <c r="K27" i="5"/>
  <c r="J27" i="5"/>
  <c r="I27" i="5"/>
  <c r="H27" i="5"/>
  <c r="G27" i="5"/>
  <c r="F27" i="5"/>
  <c r="E27" i="5"/>
  <c r="D27" i="5"/>
  <c r="C27" i="5"/>
  <c r="B27" i="5"/>
  <c r="C28" i="5" s="1"/>
  <c r="K16" i="5"/>
  <c r="J16" i="5"/>
  <c r="I16" i="5"/>
  <c r="H16" i="5"/>
  <c r="G16" i="5"/>
  <c r="F16" i="5"/>
  <c r="E16" i="5"/>
  <c r="D16" i="5"/>
  <c r="C16" i="5"/>
  <c r="B16" i="5"/>
  <c r="F28" i="5" l="1"/>
  <c r="F39" i="5"/>
  <c r="F50" i="5"/>
  <c r="F61" i="5"/>
  <c r="F72" i="5"/>
  <c r="F83" i="5"/>
  <c r="F94" i="5"/>
  <c r="F105" i="5"/>
  <c r="F116" i="5"/>
  <c r="F127" i="5"/>
  <c r="F138" i="5"/>
  <c r="F17" i="5"/>
  <c r="I5" i="5" s="1"/>
  <c r="K5" i="5" s="1"/>
  <c r="C17" i="5"/>
  <c r="G5" i="5" s="1"/>
</calcChain>
</file>

<file path=xl/sharedStrings.xml><?xml version="1.0" encoding="utf-8"?>
<sst xmlns="http://schemas.openxmlformats.org/spreadsheetml/2006/main" count="493" uniqueCount="225">
  <si>
    <t>Entrée</t>
  </si>
  <si>
    <t>Code MP</t>
  </si>
  <si>
    <t>Fournisseurs (F)</t>
  </si>
  <si>
    <t>Désignation</t>
  </si>
  <si>
    <t>Qté MP en Mettre</t>
  </si>
  <si>
    <t>Date_cde_F</t>
  </si>
  <si>
    <t>A001</t>
  </si>
  <si>
    <t>Uni Vif (Rose)</t>
  </si>
  <si>
    <t>A002</t>
  </si>
  <si>
    <t>Uni Vif (violé foncé)</t>
  </si>
  <si>
    <t>A003</t>
  </si>
  <si>
    <t>Uni Vif (jaune)</t>
  </si>
  <si>
    <t>A004</t>
  </si>
  <si>
    <t>Uni Vif (Bleu)</t>
  </si>
  <si>
    <t>A005</t>
  </si>
  <si>
    <t>Noir Brillant</t>
  </si>
  <si>
    <t>A007</t>
  </si>
  <si>
    <t>A008</t>
  </si>
  <si>
    <t>Gris Brillant</t>
  </si>
  <si>
    <t>A009</t>
  </si>
  <si>
    <t>A010</t>
  </si>
  <si>
    <t>A011</t>
  </si>
  <si>
    <t>A012</t>
  </si>
  <si>
    <t>A013</t>
  </si>
  <si>
    <t>Tricot Noir Rose</t>
  </si>
  <si>
    <t>A014</t>
  </si>
  <si>
    <t>Tricot Noir Vert</t>
  </si>
  <si>
    <t>A015</t>
  </si>
  <si>
    <t>Tricot Noir Rose Rose</t>
  </si>
  <si>
    <t>A016</t>
  </si>
  <si>
    <t>Tricot Noir Bleu</t>
  </si>
  <si>
    <t>A017</t>
  </si>
  <si>
    <t>Vouleur Lise Bleu Marine</t>
  </si>
  <si>
    <t>A018</t>
  </si>
  <si>
    <t>Tigré Pantaire et tete</t>
  </si>
  <si>
    <t>A019</t>
  </si>
  <si>
    <t>Tigré Leo</t>
  </si>
  <si>
    <t>A020</t>
  </si>
  <si>
    <t>Vouleur Cotolé serré</t>
  </si>
  <si>
    <t>A021</t>
  </si>
  <si>
    <t>Vouleur Pied de Poule</t>
  </si>
  <si>
    <t>A022</t>
  </si>
  <si>
    <t>Tigré Zibre</t>
  </si>
  <si>
    <t>A023</t>
  </si>
  <si>
    <t>Vouleur Lise Maron Foncé</t>
  </si>
  <si>
    <t>A024</t>
  </si>
  <si>
    <t>Tigré Lion</t>
  </si>
  <si>
    <t>A025</t>
  </si>
  <si>
    <t>A026</t>
  </si>
  <si>
    <t>Vouleur Noir Losange</t>
  </si>
  <si>
    <t>A027</t>
  </si>
  <si>
    <t>Vouleur Réye Blanc Ceré</t>
  </si>
  <si>
    <t>A028</t>
  </si>
  <si>
    <t>Vouleur Réye seré Maron</t>
  </si>
  <si>
    <t>A029</t>
  </si>
  <si>
    <t>Tigré Chat</t>
  </si>
  <si>
    <t>A030</t>
  </si>
  <si>
    <t>Tigré Zébu</t>
  </si>
  <si>
    <t>A031</t>
  </si>
  <si>
    <t>Pantaire Chat</t>
  </si>
  <si>
    <t>A032</t>
  </si>
  <si>
    <t>Oeuil Rose</t>
  </si>
  <si>
    <t>A033</t>
  </si>
  <si>
    <t>Oeuil Bleu</t>
  </si>
  <si>
    <t>A034</t>
  </si>
  <si>
    <t>Oeuil Rouge</t>
  </si>
  <si>
    <t>GESTION DE STOCK- Matières Premières</t>
  </si>
  <si>
    <t>Voleur Côtelé(Marron)</t>
  </si>
  <si>
    <t>Voleur Noir Reyer blanc</t>
  </si>
  <si>
    <t>Voleur Noir Côtelé</t>
  </si>
  <si>
    <t>Voleur violet Côtelé</t>
  </si>
  <si>
    <t>Noir Moucheté</t>
  </si>
  <si>
    <t>Vouleur Noir Lise</t>
  </si>
  <si>
    <t>RAMI Yahyaoui</t>
  </si>
  <si>
    <t>KETEX</t>
  </si>
  <si>
    <t>NOM STE</t>
  </si>
  <si>
    <t>Adresse</t>
  </si>
  <si>
    <t>N° Tél</t>
  </si>
  <si>
    <t>Ville</t>
  </si>
  <si>
    <t xml:space="preserve">Liste Fournisseur </t>
  </si>
  <si>
    <t>RAMI YAHYAOUI</t>
  </si>
  <si>
    <t>Place 20 Aout 41 Rue Safir Allal</t>
  </si>
  <si>
    <t xml:space="preserve">05 22 30 15 58 </t>
  </si>
  <si>
    <t>Casablanca</t>
  </si>
  <si>
    <t>Spécialité</t>
  </si>
  <si>
    <t>Draperies et Textiles</t>
  </si>
  <si>
    <t>Draperie en Gros</t>
  </si>
  <si>
    <t>43,Rue Mostapha El Maani</t>
  </si>
  <si>
    <t>06 79 92 33 88/ 05 22 31 13 06</t>
  </si>
  <si>
    <t>RTIGNIMAC</t>
  </si>
  <si>
    <t>Materiel de confection</t>
  </si>
  <si>
    <t>rue 2 N° 59 Zonne Industriel Moulay Rachid</t>
  </si>
  <si>
    <t>05 22 72 33 43/ 06 61 88 68 17</t>
  </si>
  <si>
    <t>Mercerie la victoire</t>
  </si>
  <si>
    <t>Fournitures pour confection</t>
  </si>
  <si>
    <t>61 rue Meknes rayad</t>
  </si>
  <si>
    <t>05 34 64 22 25</t>
  </si>
  <si>
    <t>Meknes</t>
  </si>
  <si>
    <t>Force Mac</t>
  </si>
  <si>
    <t>Vente achat et réoaration Materiel de confection</t>
  </si>
  <si>
    <t>hay el baraka rue 6 n°45</t>
  </si>
  <si>
    <t>06 61 66 29 62</t>
  </si>
  <si>
    <t>Bricoma</t>
  </si>
  <si>
    <t>Fournitures de Bricolage</t>
  </si>
  <si>
    <t>Centre Comercial Marjane</t>
  </si>
  <si>
    <t>05 35 51 50 35/37</t>
  </si>
  <si>
    <t>Liste de Facture et Bon livraison</t>
  </si>
  <si>
    <t>Date Fac/BL</t>
  </si>
  <si>
    <t>N° Fac/BL</t>
  </si>
  <si>
    <t>Fournisseur</t>
  </si>
  <si>
    <t>Montant T.T.C</t>
  </si>
  <si>
    <t>Drogerie lyoussfi</t>
  </si>
  <si>
    <t>MDE EMERAUDES</t>
  </si>
  <si>
    <t>ATINA</t>
  </si>
  <si>
    <t>001/14</t>
  </si>
  <si>
    <t>FORCE MAC</t>
  </si>
  <si>
    <t>001/2014</t>
  </si>
  <si>
    <t>TIGNIMAC</t>
  </si>
  <si>
    <t>MERCERIE LA VICTOIRE</t>
  </si>
  <si>
    <t>BUREAUTIQUE ISMAILIA</t>
  </si>
  <si>
    <t>Bureautique Ismailia</t>
  </si>
  <si>
    <t>vente materiels informatiques et fourniture de bureau</t>
  </si>
  <si>
    <t xml:space="preserve">62,complexe commercial bab bouameur </t>
  </si>
  <si>
    <t>05 35 53 11 30</t>
  </si>
  <si>
    <t>BRICOMA</t>
  </si>
  <si>
    <r>
      <t xml:space="preserve">Fichier de présence des employés : </t>
    </r>
    <r>
      <rPr>
        <sz val="16"/>
        <color theme="0" tint="-0.249977111117893"/>
        <rFont val="Cambria"/>
        <family val="2"/>
        <scheme val="major"/>
      </rPr>
      <t>Quotidien, hebdomadaire, mensuel, annuel</t>
    </r>
  </si>
  <si>
    <t>Nom de l'employé :</t>
  </si>
  <si>
    <t>MOHAMED RHAFFOUR</t>
  </si>
  <si>
    <t>Adresse de messagerie :</t>
  </si>
  <si>
    <t>Totaux année à ce jour :</t>
  </si>
  <si>
    <t>Responsable :</t>
  </si>
  <si>
    <t>Téléphone :</t>
  </si>
  <si>
    <t>Heures normales :</t>
  </si>
  <si>
    <t>Heures supplémentaires :</t>
  </si>
  <si>
    <t>Total :</t>
  </si>
  <si>
    <t xml:space="preserve">Janvier, février, mars </t>
  </si>
  <si>
    <t>Janvier</t>
  </si>
  <si>
    <t>Semaine 1</t>
  </si>
  <si>
    <t>Heures supplémentaires</t>
  </si>
  <si>
    <t>Semaine 2</t>
  </si>
  <si>
    <t>HeuresSup2</t>
  </si>
  <si>
    <t>Semaine 3</t>
  </si>
  <si>
    <t>HeuresSup3</t>
  </si>
  <si>
    <t>Semaine 4</t>
  </si>
  <si>
    <t>HeuresSup4</t>
  </si>
  <si>
    <t>Semaine 5</t>
  </si>
  <si>
    <t>HeuresSup5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</si>
  <si>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</si>
  <si>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</si>
  <si>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</si>
  <si>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</si>
  <si>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</si>
  <si>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</si>
  <si>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</si>
  <si>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</si>
  <si>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Heures normales janvier :</t>
  </si>
  <si>
    <t>Heures supplémentaires janvier :</t>
  </si>
  <si>
    <t>Février</t>
  </si>
  <si>
    <t>Heures normales février :</t>
  </si>
  <si>
    <t>Heures supplémentaires février :</t>
  </si>
  <si>
    <t>Mars</t>
  </si>
  <si>
    <t>Heures normales mars :</t>
  </si>
  <si>
    <t>Heures supplémentaires mars :</t>
  </si>
  <si>
    <t>Avril, mai, juin</t>
  </si>
  <si>
    <t>Avril</t>
  </si>
  <si>
    <t>Heures normales avril :</t>
  </si>
  <si>
    <t>Heures supplémentaires avril :</t>
  </si>
  <si>
    <t>Mai</t>
  </si>
  <si>
    <t>Heures normales mai :</t>
  </si>
  <si>
    <t>Heures supplémentaires mai :</t>
  </si>
  <si>
    <t>Juin</t>
  </si>
  <si>
    <t>Heures normales juin :</t>
  </si>
  <si>
    <t>Heures supplémentaires juin :</t>
  </si>
  <si>
    <t xml:space="preserve">Juillet, août, septembre  </t>
  </si>
  <si>
    <t>Juillet</t>
  </si>
  <si>
    <t>Heures normales juillet :</t>
  </si>
  <si>
    <t>Heures supplémentaires juillet :</t>
  </si>
  <si>
    <t>Août</t>
  </si>
  <si>
    <t>Heures normales août :</t>
  </si>
  <si>
    <t>Heures supplémentaires août :</t>
  </si>
  <si>
    <t>Septembre</t>
  </si>
  <si>
    <t>Heures normales septembre :</t>
  </si>
  <si>
    <t>Heures supplémentaires septembre :</t>
  </si>
  <si>
    <t>Octobre, novembre, décembre</t>
  </si>
  <si>
    <t>Octobre</t>
  </si>
  <si>
    <t>Heures normales octobre :</t>
  </si>
  <si>
    <t>Heures supplémentaires octobre :</t>
  </si>
  <si>
    <t>Novembre</t>
  </si>
  <si>
    <t>Heures normales novembre :</t>
  </si>
  <si>
    <t>Heures supplémentaires novembre :</t>
  </si>
  <si>
    <t>Décembre</t>
  </si>
  <si>
    <t>Heures normales décembre :</t>
  </si>
  <si>
    <t>Heures supplémentaires décembre :</t>
  </si>
  <si>
    <t>OUAD AZRAK SARL-AU</t>
  </si>
  <si>
    <t xml:space="preserve">Information sur la Sociéte Ouad Azrak </t>
  </si>
  <si>
    <t>Raison Social</t>
  </si>
  <si>
    <t>Adresse siège</t>
  </si>
  <si>
    <t>Activité Pricipale</t>
  </si>
  <si>
    <t>Bénéficiaire</t>
  </si>
  <si>
    <t>N° Registre Commerce</t>
  </si>
  <si>
    <t>Identifiant Fiscal</t>
  </si>
  <si>
    <t>Patente</t>
  </si>
  <si>
    <t>N° Télephone</t>
  </si>
  <si>
    <t>OUAD AZRAK SARL AU</t>
  </si>
  <si>
    <t>App N° 14 Imm 6 Lot Sara Marjane 1 Meknes</t>
  </si>
  <si>
    <t>Jean Louis Bresse</t>
  </si>
  <si>
    <t>Import Export,Négoce et Confection</t>
  </si>
  <si>
    <t>05 35 46 35 91</t>
  </si>
  <si>
    <t>Information sur le Bénéficiaire</t>
  </si>
  <si>
    <t>Nom et Prénom</t>
  </si>
  <si>
    <t>Date de Naissance</t>
  </si>
  <si>
    <t xml:space="preserve">CIN </t>
  </si>
  <si>
    <t>impasse des petits bosquet 30200 bagnols sur cése</t>
  </si>
  <si>
    <t>Délivré le</t>
  </si>
  <si>
    <t xml:space="preserve">Information sur le propriétaire </t>
  </si>
  <si>
    <t>Date de Naisance</t>
  </si>
  <si>
    <t>Mandari Boujemaa</t>
  </si>
  <si>
    <t>E434361</t>
  </si>
  <si>
    <t>Etat Major de la Gendarmerie Royale Rabat</t>
  </si>
  <si>
    <t>JLB</t>
  </si>
  <si>
    <t>Sortie</t>
  </si>
  <si>
    <t>Date Sortie</t>
  </si>
  <si>
    <t>Désignation2</t>
  </si>
  <si>
    <t>Qté sortie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</si>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</sst>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name val="Cambria"/>
      <family val="2"/>
      <scheme val="major"/>
    </font>
    <font>
      <sz val="16"/>
      <color theme="0" tint="-0.249977111117893"/>
      <name val="Cambria"/>
      <family val="2"/>
      <scheme val="major"/>
    </font>
    <font>
      <sz val="7.5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theme="1"/>
      <name val="Cambria"/>
      <family val="2"/>
      <scheme val="major"/>
    </font>
    <font>
      <b/>
      <sz val="9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i/>
      <sz val="8"/>
      <color rgb="FF00206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strike/>
      <outline/>
      <shadow/>
      <sz val="11"/>
      <color theme="1"/>
      <name val="Calibri"/>
      <scheme val="minor"/>
    </font>
    <font>
      <sz val="7.5"/>
      <name val="Calibri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3"/>
      <name val="Cambria"/>
      <family val="2"/>
      <scheme val="major"/>
    </font>
    <font>
      <b/>
      <sz val="9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6" tint="0.39994506668294322"/>
        <bgColor indexed="65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0"/>
      </bottom>
      <diagonal/>
    </border>
    <border>
      <left style="thin">
        <color indexed="64"/>
      </left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3" fillId="3" borderId="1" applyNumberFormat="0" applyAlignment="0" applyProtection="0"/>
    <xf numFmtId="0" fontId="14" fillId="0" borderId="0">
      <alignment horizontal="left"/>
    </xf>
    <xf numFmtId="0" fontId="16" fillId="5" borderId="4">
      <alignment horizontal="left" vertical="center"/>
    </xf>
    <xf numFmtId="2" fontId="17" fillId="5" borderId="0">
      <alignment horizontal="left" vertical="center"/>
    </xf>
  </cellStyleXfs>
  <cellXfs count="65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4" fillId="0" borderId="3" xfId="0" applyFont="1" applyBorder="1" applyAlignment="1">
      <alignment horizontal="center"/>
    </xf>
    <xf numFmtId="0" fontId="6" fillId="0" borderId="0" xfId="0" applyFont="1"/>
    <xf numFmtId="0" fontId="8" fillId="0" borderId="3" xfId="0" applyFont="1" applyBorder="1" applyAlignment="1">
      <alignment horizontal="center"/>
    </xf>
    <xf numFmtId="0" fontId="9" fillId="0" borderId="0" xfId="0" applyFont="1" applyAlignment="1"/>
    <xf numFmtId="14" fontId="0" fillId="0" borderId="0" xfId="0" applyNumberFormat="1"/>
    <xf numFmtId="3" fontId="0" fillId="0" borderId="0" xfId="0" applyNumberFormat="1"/>
    <xf numFmtId="0" fontId="4" fillId="0" borderId="3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left" vertical="center"/>
    </xf>
    <xf numFmtId="0" fontId="13" fillId="0" borderId="0" xfId="0" applyNumberFormat="1" applyFont="1" applyFill="1" applyBorder="1" applyAlignment="1">
      <alignment horizontal="left" vertical="center"/>
    </xf>
    <xf numFmtId="0" fontId="12" fillId="0" borderId="0" xfId="0" applyFont="1" applyFill="1" applyBorder="1" applyAlignment="1">
      <alignment vertical="center"/>
    </xf>
    <xf numFmtId="0" fontId="14" fillId="0" borderId="0" xfId="4" applyNumberFormat="1" applyFont="1" applyBorder="1" applyAlignment="1">
      <alignment horizontal="left" vertical="center"/>
    </xf>
    <xf numFmtId="0" fontId="15" fillId="0" borderId="0" xfId="4" applyNumberFormat="1" applyFont="1" applyBorder="1" applyAlignment="1">
      <alignment horizontal="left" vertical="center"/>
    </xf>
    <xf numFmtId="2" fontId="15" fillId="0" borderId="0" xfId="4" applyNumberFormat="1" applyFont="1" applyBorder="1" applyAlignment="1">
      <alignment vertical="center"/>
    </xf>
    <xf numFmtId="0" fontId="12" fillId="0" borderId="0" xfId="0" applyNumberFormat="1" applyFont="1" applyAlignment="1">
      <alignment horizontal="left" vertical="center"/>
    </xf>
    <xf numFmtId="0" fontId="12" fillId="0" borderId="0" xfId="0" applyNumberFormat="1" applyFont="1" applyAlignment="1">
      <alignment vertical="center"/>
    </xf>
    <xf numFmtId="2" fontId="12" fillId="0" borderId="0" xfId="0" applyNumberFormat="1" applyFont="1" applyFill="1" applyBorder="1" applyAlignment="1">
      <alignment horizontal="left" vertical="center"/>
    </xf>
    <xf numFmtId="0" fontId="12" fillId="0" borderId="0" xfId="0" applyFont="1" applyAlignment="1">
      <alignment vertical="center"/>
    </xf>
    <xf numFmtId="2" fontId="17" fillId="5" borderId="0" xfId="6" applyNumberFormat="1" applyFont="1" applyAlignment="1">
      <alignment vertical="center"/>
    </xf>
    <xf numFmtId="2" fontId="12" fillId="0" borderId="0" xfId="0" applyNumberFormat="1" applyFont="1" applyAlignment="1">
      <alignment horizontal="left" vertical="center"/>
    </xf>
    <xf numFmtId="2" fontId="17" fillId="0" borderId="0" xfId="0" applyNumberFormat="1" applyFont="1" applyFill="1" applyBorder="1" applyAlignment="1">
      <alignment horizontal="left" vertical="center"/>
    </xf>
    <xf numFmtId="2" fontId="17" fillId="5" borderId="0" xfId="6" applyFont="1" applyAlignment="1">
      <alignment vertical="center"/>
    </xf>
    <xf numFmtId="0" fontId="12" fillId="0" borderId="0" xfId="0" applyFont="1" applyAlignment="1">
      <alignment horizontal="left"/>
    </xf>
    <xf numFmtId="0" fontId="12" fillId="0" borderId="0" xfId="0" applyNumberFormat="1" applyFont="1" applyBorder="1" applyAlignment="1">
      <alignment horizontal="left" vertical="center"/>
    </xf>
    <xf numFmtId="0" fontId="12" fillId="0" borderId="0" xfId="0" applyNumberFormat="1" applyFont="1" applyBorder="1" applyAlignment="1">
      <alignment vertical="center"/>
    </xf>
    <xf numFmtId="2" fontId="12" fillId="0" borderId="0" xfId="0" applyNumberFormat="1" applyFont="1" applyBorder="1" applyAlignment="1">
      <alignment vertical="center"/>
    </xf>
    <xf numFmtId="2" fontId="17" fillId="5" borderId="0" xfId="6" applyNumberFormat="1" applyFont="1" applyBorder="1" applyAlignment="1">
      <alignment vertical="center"/>
    </xf>
    <xf numFmtId="2" fontId="12" fillId="0" borderId="0" xfId="0" applyNumberFormat="1" applyFont="1" applyBorder="1" applyAlignment="1">
      <alignment horizontal="left" vertical="center"/>
    </xf>
    <xf numFmtId="0" fontId="12" fillId="0" borderId="0" xfId="0" applyNumberFormat="1" applyFont="1" applyFill="1" applyBorder="1" applyAlignment="1">
      <alignment horizontal="left" vertical="center"/>
    </xf>
    <xf numFmtId="2" fontId="12" fillId="0" borderId="0" xfId="0" applyNumberFormat="1" applyFont="1" applyFill="1" applyBorder="1" applyAlignment="1">
      <alignment vertical="center"/>
    </xf>
    <xf numFmtId="0" fontId="12" fillId="0" borderId="0" xfId="0" applyNumberFormat="1" applyFont="1" applyFill="1" applyBorder="1" applyAlignment="1">
      <alignment vertical="center"/>
    </xf>
    <xf numFmtId="0" fontId="18" fillId="0" borderId="0" xfId="0" applyNumberFormat="1" applyFont="1" applyFill="1" applyBorder="1" applyAlignment="1">
      <alignment horizontal="left" vertical="center"/>
    </xf>
    <xf numFmtId="0" fontId="20" fillId="0" borderId="0" xfId="0" applyFont="1" applyFill="1" applyBorder="1" applyAlignment="1">
      <alignment vertical="center"/>
    </xf>
    <xf numFmtId="2" fontId="20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/>
    </xf>
    <xf numFmtId="0" fontId="22" fillId="0" borderId="3" xfId="0" applyFont="1" applyBorder="1" applyAlignment="1">
      <alignment horizontal="center"/>
    </xf>
    <xf numFmtId="0" fontId="23" fillId="0" borderId="0" xfId="0" applyFont="1" applyFill="1" applyAlignment="1">
      <alignment vertical="center"/>
    </xf>
    <xf numFmtId="0" fontId="24" fillId="0" borderId="0" xfId="0" applyNumberFormat="1" applyFont="1" applyAlignment="1">
      <alignment horizontal="left" vertical="center"/>
    </xf>
    <xf numFmtId="0" fontId="24" fillId="0" borderId="0" xfId="0" applyFont="1" applyAlignment="1">
      <alignment vertical="center"/>
    </xf>
    <xf numFmtId="0" fontId="25" fillId="0" borderId="0" xfId="0" applyFont="1"/>
    <xf numFmtId="0" fontId="25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27" fillId="0" borderId="0" xfId="1" applyFont="1" applyAlignment="1">
      <alignment horizontal="center"/>
    </xf>
    <xf numFmtId="0" fontId="28" fillId="4" borderId="0" xfId="0" applyFont="1" applyFill="1" applyAlignment="1">
      <alignment horizontal="center"/>
    </xf>
    <xf numFmtId="0" fontId="28" fillId="4" borderId="2" xfId="3" applyFont="1" applyFill="1" applyBorder="1" applyAlignment="1">
      <alignment horizontal="center"/>
    </xf>
    <xf numFmtId="0" fontId="26" fillId="4" borderId="3" xfId="2" applyFont="1" applyFill="1" applyBorder="1" applyAlignment="1">
      <alignment horizontal="center"/>
    </xf>
    <xf numFmtId="0" fontId="26" fillId="4" borderId="3" xfId="3" applyFont="1" applyFill="1" applyBorder="1"/>
    <xf numFmtId="0" fontId="26" fillId="4" borderId="3" xfId="3" applyFont="1" applyFill="1" applyBorder="1" applyAlignment="1">
      <alignment horizontal="center"/>
    </xf>
    <xf numFmtId="14" fontId="26" fillId="4" borderId="3" xfId="3" applyNumberFormat="1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28" fillId="4" borderId="0" xfId="0" applyFont="1" applyFill="1"/>
    <xf numFmtId="0" fontId="26" fillId="4" borderId="3" xfId="0" applyFont="1" applyFill="1" applyBorder="1"/>
    <xf numFmtId="0" fontId="25" fillId="0" borderId="5" xfId="0" applyFont="1" applyBorder="1"/>
    <xf numFmtId="0" fontId="10" fillId="0" borderId="0" xfId="0" applyNumberFormat="1" applyFont="1" applyFill="1" applyBorder="1" applyAlignment="1">
      <alignment horizontal="left"/>
    </xf>
    <xf numFmtId="0" fontId="21" fillId="0" borderId="0" xfId="4" applyNumberFormat="1" applyFont="1" applyBorder="1" applyAlignment="1">
      <alignment horizontal="left" vertical="center"/>
    </xf>
    <xf numFmtId="0" fontId="14" fillId="0" borderId="0" xfId="4" applyNumberFormat="1" applyFont="1" applyBorder="1" applyAlignment="1">
      <alignment horizontal="left" vertical="center"/>
    </xf>
    <xf numFmtId="0" fontId="19" fillId="5" borderId="4" xfId="5" applyFont="1" applyBorder="1">
      <alignment horizontal="left" vertical="center"/>
    </xf>
    <xf numFmtId="0" fontId="17" fillId="5" borderId="0" xfId="6" applyNumberFormat="1" applyFont="1" applyAlignment="1">
      <alignment horizontal="right" vertical="center"/>
    </xf>
    <xf numFmtId="0" fontId="19" fillId="5" borderId="4" xfId="5" applyNumberFormat="1" applyFont="1" applyAlignment="1">
      <alignment horizontal="left" vertical="center"/>
    </xf>
    <xf numFmtId="0" fontId="17" fillId="5" borderId="0" xfId="6" applyNumberFormat="1" applyFont="1" applyBorder="1" applyAlignment="1">
      <alignment horizontal="right" vertical="center"/>
    </xf>
    <xf numFmtId="0" fontId="19" fillId="5" borderId="4" xfId="5" applyNumberFormat="1" applyFont="1">
      <alignment horizontal="left" vertical="center"/>
    </xf>
    <xf numFmtId="0" fontId="19" fillId="5" borderId="0" xfId="5" applyNumberFormat="1" applyFont="1" applyBorder="1" applyAlignment="1">
      <alignment horizontal="left" vertical="center"/>
    </xf>
  </cellXfs>
  <cellStyles count="7">
    <cellStyle name="Calcul" xfId="3" builtinId="22"/>
    <cellStyle name="Entrée" xfId="2" builtinId="20"/>
    <cellStyle name="Monthly Totals" xfId="6"/>
    <cellStyle name="Normal" xfId="0" builtinId="0"/>
    <cellStyle name="Page Title Bar" xfId="5"/>
    <cellStyle name="Titre" xfId="1" builtinId="15"/>
    <cellStyle name="Year to date information" xfId="4"/>
  </cellStyles>
  <dxfs count="318"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</dxf>
    <dxf>
      <font>
        <strike/>
        <outline/>
        <shadow/>
        <u val="none"/>
        <vertAlign val="baseline"/>
        <name val="Calibri"/>
        <scheme val="minor"/>
      </font>
    </dxf>
    <dxf>
      <font>
        <strike/>
        <outline/>
        <shadow/>
        <u val="none"/>
        <vertAlign val="baseline"/>
        <name val="Calibri"/>
        <scheme val="minor"/>
      </font>
    </dxf>
    <dxf>
      <font>
        <strike/>
        <outline/>
        <shadow/>
        <u val="none"/>
        <vertAlign val="baseline"/>
        <name val="Calibri"/>
        <scheme val="minor"/>
      </font>
      <numFmt numFmtId="0" formatCode="General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</dxf>
    <dxf>
      <font>
        <strike/>
        <outline/>
        <shadow/>
        <u val="none"/>
        <vertAlign val="baseline"/>
        <name val="Calibri"/>
        <scheme val="minor"/>
      </font>
    </dxf>
    <dxf>
      <font>
        <strike/>
        <outline/>
        <shadow/>
        <u val="none"/>
        <vertAlign val="baseline"/>
        <name val="Calibri"/>
        <scheme val="minor"/>
      </font>
    </dxf>
    <dxf>
      <font>
        <strike/>
        <outline/>
        <shadow/>
        <u val="none"/>
        <vertAlign val="baseline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.5"/>
        <color auto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name val="Calibri"/>
        <scheme val="minor"/>
      </font>
      <numFmt numFmtId="0" formatCode="General"/>
    </dxf>
    <dxf>
      <font>
        <strike/>
        <outline/>
        <shadow/>
        <u val="none"/>
        <vertAlign val="baseline"/>
        <name val="Calibri"/>
        <scheme val="minor"/>
      </font>
    </dxf>
    <dxf>
      <font>
        <strike/>
        <outline/>
        <shadow/>
        <u val="none"/>
        <vertAlign val="baseline"/>
        <name val="Calibri"/>
        <scheme val="minor"/>
      </font>
    </dxf>
    <dxf>
      <font>
        <strike/>
        <outline/>
        <shadow/>
        <u val="none"/>
        <vertAlign val="baseline"/>
        <name val="Calibri"/>
        <scheme val="minor"/>
      </font>
      <numFmt numFmtId="0" formatCode="General"/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9"/>
        <color theme="3"/>
        <name val="Calibri"/>
        <scheme val="minor"/>
      </font>
      <fill>
        <patternFill>
          <fgColor indexed="64"/>
          <bgColor theme="0"/>
        </patternFill>
      </fill>
    </dxf>
    <dxf>
      <font>
        <sz val="7.5"/>
      </font>
      <fill>
        <patternFill>
          <bgColor theme="8" tint="0.59996337778862885"/>
        </patternFill>
      </fill>
      <border diagonalUp="0" diagonalDown="0">
        <left style="thin">
          <color theme="0"/>
        </left>
        <right style="thin">
          <color theme="0"/>
        </right>
        <top style="double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>
          <bgColor theme="8" tint="0.79998168889431442"/>
        </patternFill>
      </fill>
      <border diagonalUp="0" diagonalDown="0">
        <horizontal style="thin">
          <color theme="0"/>
        </horizontal>
      </border>
    </dxf>
    <dxf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>
          <bgColor theme="8" tint="0.59996337778862885"/>
        </patternFill>
      </fill>
      <border diagonalUp="0" diagonalDown="0">
        <horizontal style="thin">
          <color theme="0"/>
        </horizontal>
      </border>
    </dxf>
    <dxf>
      <font>
        <sz val="7.5"/>
      </font>
      <fill>
        <patternFill>
          <bgColor theme="8" tint="0.59996337778862885"/>
        </patternFill>
      </fill>
      <border diagonalUp="0" diagonalDown="0">
        <left style="thin">
          <color theme="0"/>
        </left>
        <right style="thin">
          <color theme="0"/>
        </right>
        <top style="double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z val="9"/>
        <color theme="0"/>
      </font>
      <fill>
        <patternFill>
          <bgColor theme="8"/>
        </patternFill>
      </fill>
      <border diagonalUp="0" diagonalDown="0">
        <top style="medium">
          <color theme="0"/>
        </top>
        <bottom style="thin">
          <color theme="0"/>
        </bottom>
      </border>
    </dxf>
    <dxf>
      <font>
        <sz val="7.5"/>
      </font>
    </dxf>
  </dxfs>
  <tableStyles count="1" defaultTableStyle="TableStyleMedium2" defaultPivotStyle="PivotStyleLight16">
    <tableStyle name="Employee Timesheet" pivot="0" count="7">
      <tableStyleElement type="wholeTable" dxfId="317"/>
      <tableStyleElement type="headerRow" dxfId="316"/>
      <tableStyleElement type="totalRow" dxfId="315"/>
      <tableStyleElement type="firstColumn" dxfId="314"/>
      <tableStyleElement type="firstColumnStripe" dxfId="313"/>
      <tableStyleElement type="secondColumnStripe" dxfId="312"/>
      <tableStyleElement type="firstTotalCell" dxfId="3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</xdr:row>
      <xdr:rowOff>0</xdr:rowOff>
    </xdr:from>
    <xdr:to>
      <xdr:col>10</xdr:col>
      <xdr:colOff>139211</xdr:colOff>
      <xdr:row>6</xdr:row>
      <xdr:rowOff>36635</xdr:rowOff>
    </xdr:to>
    <xdr:sp macro="" textlink="">
      <xdr:nvSpPr>
        <xdr:cNvPr id="6" name="Ruban vers le bas 5"/>
        <xdr:cNvSpPr/>
      </xdr:nvSpPr>
      <xdr:spPr>
        <a:xfrm>
          <a:off x="13039725" y="381000"/>
          <a:ext cx="1663211" cy="798635"/>
        </a:xfrm>
        <a:prstGeom prst="ribb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OUAD AZRAK SARL-AU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139212</xdr:colOff>
      <xdr:row>2</xdr:row>
      <xdr:rowOff>58615</xdr:rowOff>
    </xdr:from>
    <xdr:to>
      <xdr:col>12</xdr:col>
      <xdr:colOff>278423</xdr:colOff>
      <xdr:row>7</xdr:row>
      <xdr:rowOff>87923</xdr:rowOff>
    </xdr:to>
    <xdr:sp macro="" textlink="">
      <xdr:nvSpPr>
        <xdr:cNvPr id="2" name="Ruban vers le bas 1"/>
        <xdr:cNvSpPr/>
      </xdr:nvSpPr>
      <xdr:spPr>
        <a:xfrm>
          <a:off x="9942635" y="366346"/>
          <a:ext cx="1663211" cy="798635"/>
        </a:xfrm>
        <a:prstGeom prst="ribb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OUAD AZRAK SARL-AU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XLS%20Ouad%20Azrak/liste%20FRS%20FACTUR%20B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"/>
      <sheetName val="Bon de commande"/>
      <sheetName val="Facture"/>
      <sheetName val="Rapport"/>
    </sheetNames>
    <sheetDataSet>
      <sheetData sheetId="0">
        <row r="2">
          <cell r="B2" t="str">
            <v>Liste des Fournisseurs</v>
          </cell>
        </row>
        <row r="4">
          <cell r="B4" t="str">
            <v>Nom Fournisseur</v>
          </cell>
        </row>
        <row r="5">
          <cell r="B5" t="str">
            <v>Fournisseur4</v>
          </cell>
        </row>
        <row r="6">
          <cell r="B6" t="str">
            <v>Fournisseur12</v>
          </cell>
        </row>
        <row r="7">
          <cell r="B7" t="str">
            <v>Fournisseur16</v>
          </cell>
        </row>
        <row r="8">
          <cell r="B8" t="str">
            <v>Fournisseur10</v>
          </cell>
        </row>
        <row r="9">
          <cell r="B9" t="str">
            <v>Fournisseur15</v>
          </cell>
        </row>
        <row r="10">
          <cell r="B10" t="str">
            <v>Fournisseur11</v>
          </cell>
        </row>
        <row r="11">
          <cell r="B11" t="str">
            <v>Fournisseur17</v>
          </cell>
        </row>
        <row r="12">
          <cell r="B12" t="str">
            <v>Fournisseur6</v>
          </cell>
        </row>
        <row r="13">
          <cell r="B13" t="str">
            <v>Fournisseur1</v>
          </cell>
        </row>
        <row r="14">
          <cell r="B14" t="str">
            <v>Fournisseur9</v>
          </cell>
        </row>
        <row r="15">
          <cell r="B15" t="str">
            <v>Fournisseur5</v>
          </cell>
        </row>
        <row r="16">
          <cell r="B16" t="str">
            <v>Fournisseur2</v>
          </cell>
        </row>
        <row r="17">
          <cell r="B17" t="str">
            <v>Fournisseur3</v>
          </cell>
        </row>
        <row r="18">
          <cell r="B18" t="str">
            <v>Fournisseur7</v>
          </cell>
        </row>
        <row r="19">
          <cell r="B19" t="str">
            <v>Fournisseur13</v>
          </cell>
        </row>
        <row r="20">
          <cell r="B20" t="str">
            <v>Fournisseur14</v>
          </cell>
        </row>
        <row r="21">
          <cell r="B21" t="str">
            <v>Fournisseur8</v>
          </cell>
        </row>
      </sheetData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4" displayName="Tableau14" ref="A5:I38" totalsRowShown="0" headerRowDxfId="310" dataDxfId="309">
  <autoFilter ref="A5:I38"/>
  <tableColumns count="9">
    <tableColumn id="1" name="Code MP" dataDxfId="308" dataCellStyle="Entrée"/>
    <tableColumn id="2" name="Fournisseurs (F)" dataDxfId="307" dataCellStyle="Calcul"/>
    <tableColumn id="3" name="Désignation" dataDxfId="306" dataCellStyle="Calcul"/>
    <tableColumn id="4" name="Qté MP en Mettre" dataDxfId="305" dataCellStyle="Calcul"/>
    <tableColumn id="5" name="Date_cde_F" dataDxfId="304" dataCellStyle="Calcul"/>
    <tableColumn id="6" name="Date Sortie" dataDxfId="303"/>
    <tableColumn id="7" name="Désignation2" dataDxfId="302" dataCellStyle="Calcul"/>
    <tableColumn id="8" name="Qté sortie" dataDxfId="301"/>
    <tableColumn id="9" name="Solde" dataDxfId="300">
      <calculatedColumnFormula>Tableau14[[#This Row],[Qté MP en Mettre]]-Tableau14[[#This Row],[Qté sortie]]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7:E25" totalsRowShown="0">
  <autoFilter ref="B7:E25"/>
  <tableColumns count="4">
    <tableColumn id="1" name="Date Fac/BL"/>
    <tableColumn id="2" name="N° Fac/BL"/>
    <tableColumn id="3" name="Fournisseur"/>
    <tableColumn id="4" name="Montant T.T.C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Table1" displayName="Table1" ref="A8:K16" totalsRowCount="1" headerRowDxfId="299" dataDxfId="298" totalsRowDxfId="297" headerRowCellStyle="Normal" dataCellStyle="Normal" totalsRowCellStyle="Normal">
  <autoFilter ref="A8:K15"/>
  <tableColumns count="11">
    <tableColumn id="1" name="Janvier" totalsRowLabel="Total" dataDxfId="296" totalsRowDxfId="295" dataCellStyle="Normal"/>
    <tableColumn id="3" name="Semaine 1" totalsRowFunction="sum" dataDxfId="294" totalsRowDxfId="293" dataCellStyle="Normal"/>
    <tableColumn id="4" name="Heures supplémentaires" totalsRowFunction="sum" dataDxfId="292" totalsRowDxfId="291" dataCellStyle="Normal"/>
    <tableColumn id="5" name="Semaine 2" totalsRowFunction="sum" dataDxfId="290" totalsRowDxfId="289" dataCellStyle="Normal"/>
    <tableColumn id="6" name="HeuresSup2" totalsRowFunction="sum" dataDxfId="288" totalsRowDxfId="287" dataCellStyle="Normal"/>
    <tableColumn id="7" name="Semaine 3" totalsRowFunction="sum" dataDxfId="286" totalsRowDxfId="285" dataCellStyle="Normal"/>
    <tableColumn id="8" name="HeuresSup3" totalsRowFunction="sum" dataDxfId="284" totalsRowDxfId="283" dataCellStyle="Normal"/>
    <tableColumn id="9" name="Semaine 4" totalsRowFunction="sum" dataDxfId="282" totalsRowDxfId="281" dataCellStyle="Normal"/>
    <tableColumn id="10" name="HeuresSup4" totalsRowFunction="sum" dataDxfId="280" totalsRowDxfId="279" dataCellStyle="Normal"/>
    <tableColumn id="11" name="Semaine 5" totalsRowFunction="sum" dataDxfId="278" totalsRowDxfId="277" dataCellStyle="Normal"/>
    <tableColumn id="12" name="HeuresSup5" totalsRowFunction="sum" dataDxfId="276" totalsRowDxfId="275" dataCellStyle="Normal"/>
  </tableColumns>
  <tableStyleInfo name="Employee Timesheet" showFirstColumn="1" showLastColumn="0" showRowStripes="0" showColumnStripes="1"/>
</table>
</file>

<file path=xl/tables/table4.xml><?xml version="1.0" encoding="utf-8"?>
<table xmlns="http://schemas.openxmlformats.org/spreadsheetml/2006/main" id="4" name="Table2" displayName="Table2" ref="A19:K27" totalsRowCount="1" headerRowDxfId="274" dataDxfId="273" totalsRowDxfId="272" headerRowCellStyle="Normal" dataCellStyle="Normal" totalsRowCellStyle="Normal">
  <autoFilter ref="A19:K26"/>
  <tableColumns count="11">
    <tableColumn id="1" name="Février" totalsRowLabel="Total" dataDxfId="271" totalsRowDxfId="270" dataCellStyle="Normal"/>
    <tableColumn id="3" name="Semaine 1" totalsRowFunction="sum" dataDxfId="269" totalsRowDxfId="268" dataCellStyle="Normal"/>
    <tableColumn id="4" name="Heures supplémentaires" totalsRowFunction="sum" dataDxfId="267" totalsRowDxfId="266" dataCellStyle="Normal"/>
    <tableColumn id="5" name="Semaine 2" totalsRowFunction="sum" dataDxfId="265" totalsRowDxfId="264" dataCellStyle="Normal"/>
    <tableColumn id="6" name="HeuresSup2" totalsRowFunction="sum" dataDxfId="263" totalsRowDxfId="262" dataCellStyle="Normal"/>
    <tableColumn id="7" name="Semaine 3" totalsRowFunction="sum" dataDxfId="261" totalsRowDxfId="260" dataCellStyle="Normal"/>
    <tableColumn id="8" name="HeuresSup3" totalsRowFunction="sum" dataDxfId="259" totalsRowDxfId="258" dataCellStyle="Normal"/>
    <tableColumn id="9" name="Semaine 4" totalsRowFunction="sum" dataDxfId="257" totalsRowDxfId="256" dataCellStyle="Normal"/>
    <tableColumn id="10" name="HeuresSup4" totalsRowFunction="sum" dataDxfId="255" totalsRowDxfId="254" dataCellStyle="Normal"/>
    <tableColumn id="11" name="Semaine 5" totalsRowFunction="sum" dataDxfId="253" totalsRowDxfId="252" dataCellStyle="Normal"/>
    <tableColumn id="12" name="HeuresSup5" totalsRowFunction="sum" dataDxfId="251" totalsRowDxfId="250" dataCellStyle="Normal"/>
  </tableColumns>
  <tableStyleInfo name="Employee Timesheet" showFirstColumn="1" showLastColumn="0" showRowStripes="0" showColumnStripes="1"/>
</table>
</file>

<file path=xl/tables/table5.xml><?xml version="1.0" encoding="utf-8"?>
<table xmlns="http://schemas.openxmlformats.org/spreadsheetml/2006/main" id="5" name="Table3" displayName="Table3" ref="A30:K38" totalsRowCount="1" headerRowDxfId="249" dataDxfId="248" totalsRowDxfId="247" headerRowCellStyle="Normal" dataCellStyle="Normal" totalsRowCellStyle="Normal">
  <autoFilter ref="A30:K37"/>
  <tableColumns count="11">
    <tableColumn id="1" name="Mars" totalsRowLabel="Total" dataDxfId="246" totalsRowDxfId="245" dataCellStyle="Normal"/>
    <tableColumn id="3" name="Semaine 1" totalsRowFunction="sum" dataDxfId="244" totalsRowDxfId="243" dataCellStyle="Normal"/>
    <tableColumn id="4" name="Heures supplémentaires" totalsRowFunction="sum" dataDxfId="242" totalsRowDxfId="241" dataCellStyle="Normal"/>
    <tableColumn id="5" name="Semaine 2" totalsRowFunction="sum" dataDxfId="240" totalsRowDxfId="239" dataCellStyle="Normal"/>
    <tableColumn id="6" name="HeuresSup2" totalsRowFunction="sum" dataDxfId="238" totalsRowDxfId="237" dataCellStyle="Normal"/>
    <tableColumn id="7" name="Semaine 3" totalsRowFunction="sum" dataDxfId="236" totalsRowDxfId="235" dataCellStyle="Normal"/>
    <tableColumn id="8" name="HeuresSup3" totalsRowFunction="sum" dataDxfId="234" totalsRowDxfId="233" dataCellStyle="Normal"/>
    <tableColumn id="9" name="Semaine 4" totalsRowFunction="sum" dataDxfId="232" totalsRowDxfId="231" dataCellStyle="Normal"/>
    <tableColumn id="10" name="HeuresSup4" totalsRowFunction="sum" dataDxfId="230" totalsRowDxfId="229" dataCellStyle="Normal"/>
    <tableColumn id="11" name="Semaine 5" totalsRowFunction="sum" dataDxfId="228" totalsRowDxfId="227" dataCellStyle="Normal"/>
    <tableColumn id="12" name="HeuresSup5" totalsRowFunction="sum" dataDxfId="226" totalsRowDxfId="225" dataCellStyle="Normal"/>
  </tableColumns>
  <tableStyleInfo name="Employee Timesheet" showFirstColumn="1" showLastColumn="0" showRowStripes="0" showColumnStripes="1"/>
</table>
</file>

<file path=xl/tables/table6.xml><?xml version="1.0" encoding="utf-8"?>
<table xmlns="http://schemas.openxmlformats.org/spreadsheetml/2006/main" id="6" name="Table4" displayName="Table4" ref="A41:K49" totalsRowCount="1" headerRowDxfId="224" dataDxfId="223" totalsRowDxfId="222" headerRowCellStyle="Normal" dataCellStyle="Normal" totalsRowCellStyle="Normal">
  <autoFilter ref="A41:K48"/>
  <tableColumns count="11">
    <tableColumn id="1" name="Avril" totalsRowLabel="Total" dataDxfId="221" totalsRowDxfId="220" dataCellStyle="Normal"/>
    <tableColumn id="3" name="Semaine 1" totalsRowFunction="sum" dataDxfId="219" totalsRowDxfId="218" dataCellStyle="Normal"/>
    <tableColumn id="4" name="Heures supplémentaires" totalsRowFunction="sum" dataDxfId="217" totalsRowDxfId="216" dataCellStyle="Normal"/>
    <tableColumn id="5" name="Semaine 2" totalsRowFunction="sum" dataDxfId="215" totalsRowDxfId="214" dataCellStyle="Normal"/>
    <tableColumn id="6" name="HeuresSup2" totalsRowFunction="sum" dataDxfId="213" totalsRowDxfId="212" dataCellStyle="Normal"/>
    <tableColumn id="7" name="Semaine 3" totalsRowFunction="sum" dataDxfId="211" totalsRowDxfId="210" dataCellStyle="Normal"/>
    <tableColumn id="8" name="HeuresSup3" totalsRowFunction="sum" dataDxfId="209" totalsRowDxfId="208" dataCellStyle="Normal"/>
    <tableColumn id="9" name="Semaine 4" totalsRowFunction="sum" dataDxfId="207" totalsRowDxfId="206" dataCellStyle="Normal"/>
    <tableColumn id="10" name="HeuresSup4" totalsRowFunction="sum" dataDxfId="205" totalsRowDxfId="204" dataCellStyle="Normal"/>
    <tableColumn id="11" name="Semaine 5" totalsRowFunction="sum" dataDxfId="203" totalsRowDxfId="202" dataCellStyle="Normal"/>
    <tableColumn id="12" name="HeuresSup5" totalsRowFunction="sum" dataDxfId="201" totalsRowDxfId="200" dataCellStyle="Normal"/>
  </tableColumns>
  <tableStyleInfo name="Employee Timesheet" showFirstColumn="1" showLastColumn="0" showRowStripes="0" showColumnStripes="1"/>
</table>
</file>

<file path=xl/tables/table7.xml><?xml version="1.0" encoding="utf-8"?>
<table xmlns="http://schemas.openxmlformats.org/spreadsheetml/2006/main" id="7" name="Table5" displayName="Table5" ref="A52:K60" totalsRowCount="1" headerRowDxfId="199" dataDxfId="198" totalsRowDxfId="197" headerRowCellStyle="Normal" dataCellStyle="Normal" totalsRowCellStyle="Normal">
  <autoFilter ref="A52:K59"/>
  <tableColumns count="11">
    <tableColumn id="1" name="Mai" totalsRowLabel="Total" dataDxfId="196" totalsRowDxfId="195" dataCellStyle="Normal"/>
    <tableColumn id="3" name="Semaine 1" totalsRowFunction="sum" dataDxfId="194" totalsRowDxfId="193" dataCellStyle="Normal"/>
    <tableColumn id="4" name="Heures supplémentaires" totalsRowFunction="sum" dataDxfId="192" totalsRowDxfId="191" dataCellStyle="Normal"/>
    <tableColumn id="5" name="Semaine 2" totalsRowFunction="sum" dataDxfId="190" totalsRowDxfId="189" dataCellStyle="Normal"/>
    <tableColumn id="6" name="HeuresSup2" totalsRowFunction="sum" dataDxfId="188" totalsRowDxfId="187" dataCellStyle="Normal"/>
    <tableColumn id="7" name="Semaine 3" totalsRowFunction="sum" dataDxfId="186" totalsRowDxfId="185" dataCellStyle="Normal"/>
    <tableColumn id="8" name="HeuresSup3" totalsRowFunction="sum" dataDxfId="184" totalsRowDxfId="183" dataCellStyle="Normal"/>
    <tableColumn id="9" name="Semaine 4" totalsRowFunction="sum" dataDxfId="182" totalsRowDxfId="181" dataCellStyle="Normal"/>
    <tableColumn id="10" name="HeuresSup4" totalsRowFunction="sum" dataDxfId="180" totalsRowDxfId="179" dataCellStyle="Normal"/>
    <tableColumn id="11" name="Semaine 5" totalsRowFunction="sum" dataDxfId="178" totalsRowDxfId="177" dataCellStyle="Normal"/>
    <tableColumn id="12" name="HeuresSup5" totalsRowFunction="sum" dataDxfId="176" totalsRowDxfId="175" dataCellStyle="Normal"/>
  </tableColumns>
  <tableStyleInfo name="Employee Timesheet" showFirstColumn="1" showLastColumn="0" showRowStripes="0" showColumnStripes="1"/>
</table>
</file>

<file path=xl/tables/table8.xml><?xml version="1.0" encoding="utf-8"?>
<table xmlns="http://schemas.openxmlformats.org/spreadsheetml/2006/main" id="8" name="Table6" displayName="Table6" ref="A63:K71" totalsRowCount="1" headerRowDxfId="174" dataDxfId="173" totalsRowDxfId="172" headerRowCellStyle="Normal" dataCellStyle="Normal" totalsRowCellStyle="Normal">
  <autoFilter ref="A63:K70"/>
  <tableColumns count="11">
    <tableColumn id="1" name="Juin" totalsRowLabel="Total" dataDxfId="171" totalsRowDxfId="170" dataCellStyle="Normal"/>
    <tableColumn id="3" name="Semaine 1" totalsRowFunction="sum" dataDxfId="169" totalsRowDxfId="168" dataCellStyle="Normal"/>
    <tableColumn id="4" name="Heures supplémentaires" totalsRowFunction="sum" dataDxfId="167" totalsRowDxfId="166" dataCellStyle="Normal"/>
    <tableColumn id="5" name="Semaine 2" totalsRowFunction="sum" dataDxfId="165" totalsRowDxfId="164" dataCellStyle="Normal"/>
    <tableColumn id="6" name="HeuresSup2" totalsRowFunction="sum" dataDxfId="163" totalsRowDxfId="162" dataCellStyle="Normal"/>
    <tableColumn id="7" name="Semaine 3" totalsRowFunction="sum" dataDxfId="161" totalsRowDxfId="160" dataCellStyle="Normal"/>
    <tableColumn id="8" name="HeuresSup3" totalsRowFunction="sum" dataDxfId="159" totalsRowDxfId="158" dataCellStyle="Normal"/>
    <tableColumn id="9" name="Semaine 4" totalsRowFunction="sum" dataDxfId="157" totalsRowDxfId="156" dataCellStyle="Normal"/>
    <tableColumn id="10" name="HeuresSup4" totalsRowFunction="sum" dataDxfId="155" totalsRowDxfId="154" dataCellStyle="Normal"/>
    <tableColumn id="11" name="Semaine 5" totalsRowFunction="sum" dataDxfId="153" totalsRowDxfId="152" dataCellStyle="Normal"/>
    <tableColumn id="12" name="HeuresSup5" totalsRowFunction="sum" dataDxfId="151" totalsRowDxfId="150" dataCellStyle="Normal"/>
  </tableColumns>
  <tableStyleInfo name="Employee Timesheet" showFirstColumn="1" showLastColumn="0" showRowStripes="0" showColumnStripes="1"/>
</table>
</file>

<file path=xl/tables/table9.xml><?xml version="1.0" encoding="utf-8"?>
<table xmlns="http://schemas.openxmlformats.org/spreadsheetml/2006/main" id="9" name="Table7" displayName="Table7" ref="A74:K82" totalsRowCount="1" headerRowDxfId="149" dataDxfId="148" totalsRowDxfId="147" headerRowCellStyle="Normal" dataCellStyle="Normal" totalsRowCellStyle="Normal">
  <autoFilter ref="A74:K81"/>
  <tableColumns count="11">
    <tableColumn id="1" name="Juillet" totalsRowLabel="Total" dataDxfId="146" totalsRowDxfId="145" dataCellStyle="Normal"/>
    <tableColumn id="3" name="Semaine 1" totalsRowFunction="sum" dataDxfId="144" totalsRowDxfId="143" dataCellStyle="Normal"/>
    <tableColumn id="4" name="Heures supplémentaires" totalsRowFunction="sum" dataDxfId="142" totalsRowDxfId="141" dataCellStyle="Normal"/>
    <tableColumn id="5" name="Semaine 2" totalsRowFunction="sum" dataDxfId="140" totalsRowDxfId="139" dataCellStyle="Normal"/>
    <tableColumn id="6" name="HeuresSup2" totalsRowFunction="sum" dataDxfId="138" totalsRowDxfId="137" dataCellStyle="Normal"/>
    <tableColumn id="7" name="Semaine 3" totalsRowFunction="sum" dataDxfId="136" totalsRowDxfId="135" dataCellStyle="Normal"/>
    <tableColumn id="8" name="HeuresSup3" totalsRowFunction="sum" dataDxfId="134" totalsRowDxfId="133" dataCellStyle="Normal"/>
    <tableColumn id="9" name="Semaine 4" totalsRowFunction="sum" dataDxfId="132" totalsRowDxfId="131" dataCellStyle="Normal"/>
    <tableColumn id="10" name="HeuresSup4" totalsRowFunction="sum" dataDxfId="130" totalsRowDxfId="129" dataCellStyle="Normal"/>
    <tableColumn id="11" name="Semaine 5" totalsRowFunction="sum" dataDxfId="128" totalsRowDxfId="127" dataCellStyle="Normal"/>
    <tableColumn id="12" name="HeuresSup5" totalsRowFunction="sum" dataDxfId="126" totalsRowDxfId="125" dataCellStyle="Normal"/>
  </tableColumns>
  <tableStyleInfo name="Employee Timesheet" showFirstColumn="1" showLastColumn="0" showRowStripes="0" showColumnStripes="1"/>
</table>
</file>

<file path=xl/tables/table10.xml><?xml version="1.0" encoding="utf-8"?>
<table xmlns="http://schemas.openxmlformats.org/spreadsheetml/2006/main" id="10" name="Table8" displayName="Table8" ref="A85:K93" totalsRowCount="1" headerRowDxfId="124" dataDxfId="123" totalsRowDxfId="122" headerRowCellStyle="Normal" dataCellStyle="Normal" totalsRowCellStyle="Normal">
  <autoFilter ref="A85:K92"/>
  <tableColumns count="11">
    <tableColumn id="1" name="Août" totalsRowLabel="Total" dataDxfId="121" totalsRowDxfId="120" dataCellStyle="Normal"/>
    <tableColumn id="3" name="Semaine 1" totalsRowFunction="sum" dataDxfId="119" totalsRowDxfId="118" dataCellStyle="Normal"/>
    <tableColumn id="4" name="Heures supplémentaires" totalsRowFunction="sum" dataDxfId="117" totalsRowDxfId="116" dataCellStyle="Normal"/>
    <tableColumn id="5" name="Semaine 2" totalsRowFunction="sum" dataDxfId="115" totalsRowDxfId="114" dataCellStyle="Normal"/>
    <tableColumn id="6" name="HeuresSup2" totalsRowFunction="sum" dataDxfId="113" totalsRowDxfId="112" dataCellStyle="Normal"/>
    <tableColumn id="7" name="Semaine 3" totalsRowFunction="sum" dataDxfId="111" totalsRowDxfId="110" dataCellStyle="Normal"/>
    <tableColumn id="8" name="HeuresSup3" totalsRowFunction="sum" dataDxfId="109" totalsRowDxfId="108" dataCellStyle="Normal"/>
    <tableColumn id="9" name="Semaine 4" totalsRowFunction="sum" dataDxfId="107" totalsRowDxfId="106" dataCellStyle="Normal"/>
    <tableColumn id="10" name="HeuresSup4" totalsRowFunction="sum" dataDxfId="105" totalsRowDxfId="104" dataCellStyle="Normal"/>
    <tableColumn id="11" name="Semaine 5" totalsRowFunction="sum" dataDxfId="103" totalsRowDxfId="102" dataCellStyle="Normal"/>
    <tableColumn id="12" name="HeuresSup5" totalsRowFunction="sum" dataDxfId="101" totalsRowDxfId="100" dataCellStyle="Normal"/>
  </tableColumns>
  <tableStyleInfo name="Employee Timesheet" showFirstColumn="1" showLastColumn="0" showRowStripes="0" showColumnStripes="1"/>
</table>
</file>

<file path=xl/tables/table11.xml><?xml version="1.0" encoding="utf-8"?>
<table xmlns="http://schemas.openxmlformats.org/spreadsheetml/2006/main" id="11" name="Table9" displayName="Table9" ref="A96:K104" totalsRowCount="1" headerRowDxfId="99" dataDxfId="98" totalsRowDxfId="97" headerRowCellStyle="Normal" dataCellStyle="Normal" totalsRowCellStyle="Normal">
  <autoFilter ref="A96:K103"/>
  <tableColumns count="11">
    <tableColumn id="1" name="Septembre" totalsRowLabel="Total" dataDxfId="96" totalsRowDxfId="95" dataCellStyle="Normal"/>
    <tableColumn id="3" name="Semaine 1" totalsRowFunction="sum" dataDxfId="94" totalsRowDxfId="93" dataCellStyle="Normal"/>
    <tableColumn id="4" name="Heures supplémentaires" totalsRowFunction="sum" dataDxfId="92" totalsRowDxfId="91" dataCellStyle="Normal"/>
    <tableColumn id="5" name="Semaine 2" totalsRowFunction="sum" dataDxfId="90" totalsRowDxfId="89" dataCellStyle="Normal"/>
    <tableColumn id="6" name="HeuresSup2" totalsRowFunction="sum" dataDxfId="88" totalsRowDxfId="87" dataCellStyle="Normal"/>
    <tableColumn id="7" name="Semaine 3" totalsRowFunction="sum" dataDxfId="86" totalsRowDxfId="85" dataCellStyle="Normal"/>
    <tableColumn id="8" name="HeuresSup3" totalsRowFunction="sum" dataDxfId="84" totalsRowDxfId="83" dataCellStyle="Normal"/>
    <tableColumn id="9" name="Semaine 4" totalsRowFunction="sum" dataDxfId="82" totalsRowDxfId="81" dataCellStyle="Normal"/>
    <tableColumn id="10" name="HeuresSup4" totalsRowFunction="sum" dataDxfId="80" totalsRowDxfId="79" dataCellStyle="Normal"/>
    <tableColumn id="11" name="Semaine 5" totalsRowFunction="sum" dataDxfId="78" totalsRowDxfId="77" dataCellStyle="Normal"/>
    <tableColumn id="12" name="HeuresSup5" totalsRowFunction="sum" dataDxfId="76" totalsRowDxfId="75" dataCellStyle="Normal"/>
  </tableColumns>
  <tableStyleInfo name="Employee Timesheet" showFirstColumn="1" showLastColumn="0" showRowStripes="0" showColumnStripes="1"/>
</table>
</file>

<file path=xl/tables/table12.xml><?xml version="1.0" encoding="utf-8"?>
<table xmlns="http://schemas.openxmlformats.org/spreadsheetml/2006/main" id="12" name="Table10" displayName="Table10" ref="A107:K115" totalsRowCount="1" headerRowDxfId="74" dataDxfId="73" totalsRowDxfId="72" headerRowCellStyle="Normal" dataCellStyle="Normal" totalsRowCellStyle="Normal">
  <autoFilter ref="A107:K114"/>
  <tableColumns count="11">
    <tableColumn id="1" name="Octobre" totalsRowLabel="Total" dataDxfId="71" totalsRowDxfId="70" dataCellStyle="Normal"/>
    <tableColumn id="3" name="Semaine 1" totalsRowFunction="sum" dataDxfId="69" totalsRowDxfId="68" dataCellStyle="Normal"/>
    <tableColumn id="4" name="Heures supplémentaires" totalsRowFunction="sum" dataDxfId="67" totalsRowDxfId="66" dataCellStyle="Normal"/>
    <tableColumn id="5" name="Semaine 2" totalsRowFunction="sum" dataDxfId="65" totalsRowDxfId="64" dataCellStyle="Normal"/>
    <tableColumn id="6" name="HeuresSup2" totalsRowFunction="sum" dataDxfId="63" totalsRowDxfId="62" dataCellStyle="Normal"/>
    <tableColumn id="7" name="Semaine 3" totalsRowFunction="sum" dataDxfId="61" totalsRowDxfId="60" dataCellStyle="Normal"/>
    <tableColumn id="8" name="HeuresSup3" totalsRowFunction="sum" dataDxfId="59" totalsRowDxfId="58" dataCellStyle="Normal"/>
    <tableColumn id="9" name="Semaine 4" totalsRowFunction="sum" dataDxfId="57" totalsRowDxfId="56" dataCellStyle="Normal"/>
    <tableColumn id="10" name="HeuresSup4" totalsRowFunction="sum" dataDxfId="55" totalsRowDxfId="54" dataCellStyle="Normal"/>
    <tableColumn id="11" name="Semaine 5" totalsRowFunction="sum" dataDxfId="53" totalsRowDxfId="52" dataCellStyle="Normal"/>
    <tableColumn id="12" name="HeuresSup5" totalsRowFunction="sum" dataDxfId="51" totalsRowDxfId="50" dataCellStyle="Normal"/>
  </tableColumns>
  <tableStyleInfo name="Employee Timesheet" showFirstColumn="1" showLastColumn="0" showRowStripes="0" showColumnStripes="1"/>
</table>
</file>

<file path=xl/tables/table13.xml><?xml version="1.0" encoding="utf-8"?>
<table xmlns="http://schemas.openxmlformats.org/spreadsheetml/2006/main" id="13" name="Table11" displayName="Table11" ref="A118:K126" totalsRowCount="1" headerRowDxfId="49" dataDxfId="48" totalsRowDxfId="47" headerRowCellStyle="Normal" dataCellStyle="Normal" totalsRowCellStyle="Normal">
  <autoFilter ref="A118:K125"/>
  <tableColumns count="11">
    <tableColumn id="1" name="Novembre" totalsRowLabel="Total" dataDxfId="46" totalsRowDxfId="45" dataCellStyle="Normal"/>
    <tableColumn id="3" name="Semaine 1" totalsRowFunction="sum" dataDxfId="44" totalsRowDxfId="43" dataCellStyle="Normal"/>
    <tableColumn id="4" name="Heures supplémentaires" totalsRowFunction="sum" dataDxfId="42" totalsRowDxfId="41" dataCellStyle="Normal"/>
    <tableColumn id="5" name="Semaine 2" totalsRowFunction="sum" dataDxfId="40" totalsRowDxfId="39" dataCellStyle="Normal"/>
    <tableColumn id="6" name="HeuresSup2" totalsRowFunction="sum" dataDxfId="38" totalsRowDxfId="37" dataCellStyle="Normal"/>
    <tableColumn id="7" name="Semaine 3" totalsRowFunction="sum" dataDxfId="36" totalsRowDxfId="35" dataCellStyle="Normal"/>
    <tableColumn id="8" name="HeuresSup3" totalsRowFunction="sum" dataDxfId="34" totalsRowDxfId="33" dataCellStyle="Normal"/>
    <tableColumn id="9" name="Semaine 4" totalsRowFunction="sum" dataDxfId="32" totalsRowDxfId="31" dataCellStyle="Normal"/>
    <tableColumn id="10" name="HeuresSup4" totalsRowFunction="sum" dataDxfId="30" totalsRowDxfId="29" dataCellStyle="Normal"/>
    <tableColumn id="11" name="Semaine 5" totalsRowFunction="sum" dataDxfId="28" totalsRowDxfId="27" dataCellStyle="Normal"/>
    <tableColumn id="12" name="HeuresSup5" totalsRowFunction="sum" dataDxfId="26" totalsRowDxfId="25" dataCellStyle="Normal"/>
  </tableColumns>
  <tableStyleInfo name="Employee Timesheet" showFirstColumn="1" showLastColumn="0" showRowStripes="0" showColumnStripes="1"/>
</table>
</file>

<file path=xl/tables/table14.xml><?xml version="1.0" encoding="utf-8"?>
<table xmlns="http://schemas.openxmlformats.org/spreadsheetml/2006/main" id="14" name="Table12" displayName="Table12" ref="A129:K137" totalsRowCount="1" headerRowDxfId="24" dataDxfId="23" totalsRowDxfId="22" headerRowCellStyle="Normal" dataCellStyle="Normal" totalsRowCellStyle="Normal">
  <autoFilter ref="A129:K136"/>
  <tableColumns count="11">
    <tableColumn id="1" name="Décembre" totalsRowLabel="Total" dataDxfId="21" totalsRowDxfId="20" dataCellStyle="Normal"/>
    <tableColumn id="3" name="Semaine 1" totalsRowFunction="sum" dataDxfId="19" totalsRowDxfId="18" dataCellStyle="Normal"/>
    <tableColumn id="4" name="Heures supplémentaires" totalsRowFunction="sum" dataDxfId="17" totalsRowDxfId="16" dataCellStyle="Normal"/>
    <tableColumn id="5" name="Semaine 2" totalsRowFunction="sum" dataDxfId="15" totalsRowDxfId="14" dataCellStyle="Normal"/>
    <tableColumn id="6" name="HeuresSup2" totalsRowFunction="sum" dataDxfId="13" totalsRowDxfId="12" dataCellStyle="Normal"/>
    <tableColumn id="7" name="Semaine 3" totalsRowFunction="sum" dataDxfId="11" totalsRowDxfId="10" dataCellStyle="Normal"/>
    <tableColumn id="8" name="HeuresSup3" totalsRowFunction="sum" dataDxfId="9" totalsRowDxfId="8" dataCellStyle="Normal"/>
    <tableColumn id="9" name="Semaine 4" totalsRowFunction="sum" dataDxfId="7" totalsRowDxfId="6" dataCellStyle="Normal"/>
    <tableColumn id="10" name="HeuresSup4" totalsRowFunction="sum" dataDxfId="5" totalsRowDxfId="4" dataCellStyle="Normal"/>
    <tableColumn id="11" name="Semaine 5" totalsRowFunction="sum" dataDxfId="3" totalsRowDxfId="2" dataCellStyle="Normal"/>
    <tableColumn id="12" name="HeuresSup5" totalsRowFunction="sum" dataDxfId="1" totalsRowDxfId="0" dataCellStyle="Normal"/>
  </tableColumns>
  <tableStyleInfo name="Employee Timesheet" showFirstColumn="1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6"/>
  <sheetViews>
    <sheetView workbookViewId="0">
      <selection activeCell="F21" sqref="F21"/>
    </sheetView>
  </sheetViews>
  <sheetFormatPr baseColWidth="10" defaultRowHeight="15" x14ac:dyDescent="0.25"/>
  <cols>
    <col min="2" max="2" width="35.140625" bestFit="1" customWidth="1"/>
    <col min="3" max="3" width="40" bestFit="1" customWidth="1"/>
    <col min="5" max="5" width="28.42578125" bestFit="1" customWidth="1"/>
    <col min="6" max="6" width="46.28515625" bestFit="1" customWidth="1"/>
  </cols>
  <sheetData>
    <row r="2" spans="2:6" x14ac:dyDescent="0.25">
      <c r="B2" s="37" t="s">
        <v>194</v>
      </c>
      <c r="E2" s="37" t="s">
        <v>208</v>
      </c>
    </row>
    <row r="4" spans="2:6" x14ac:dyDescent="0.25">
      <c r="B4" s="38" t="s">
        <v>195</v>
      </c>
      <c r="C4" s="4" t="s">
        <v>203</v>
      </c>
      <c r="E4" s="38" t="s">
        <v>209</v>
      </c>
      <c r="F4" s="4" t="s">
        <v>205</v>
      </c>
    </row>
    <row r="5" spans="2:6" x14ac:dyDescent="0.25">
      <c r="B5" s="38" t="s">
        <v>196</v>
      </c>
      <c r="C5" s="4" t="s">
        <v>204</v>
      </c>
      <c r="E5" s="38" t="s">
        <v>210</v>
      </c>
      <c r="F5" s="4">
        <v>25806</v>
      </c>
    </row>
    <row r="6" spans="2:6" x14ac:dyDescent="0.25">
      <c r="B6" s="38" t="s">
        <v>198</v>
      </c>
      <c r="C6" s="4" t="s">
        <v>205</v>
      </c>
      <c r="E6" s="38" t="s">
        <v>211</v>
      </c>
      <c r="F6" s="4">
        <v>50130202592</v>
      </c>
    </row>
    <row r="7" spans="2:6" x14ac:dyDescent="0.25">
      <c r="B7" s="38" t="s">
        <v>197</v>
      </c>
      <c r="C7" s="4" t="s">
        <v>206</v>
      </c>
      <c r="E7" s="38" t="s">
        <v>213</v>
      </c>
      <c r="F7" s="4">
        <v>38377</v>
      </c>
    </row>
    <row r="8" spans="2:6" x14ac:dyDescent="0.25">
      <c r="B8" s="38" t="s">
        <v>199</v>
      </c>
      <c r="C8" s="4"/>
      <c r="E8" s="38" t="s">
        <v>76</v>
      </c>
      <c r="F8" s="4" t="s">
        <v>212</v>
      </c>
    </row>
    <row r="9" spans="2:6" x14ac:dyDescent="0.25">
      <c r="B9" s="38" t="s">
        <v>200</v>
      </c>
      <c r="C9" s="4"/>
    </row>
    <row r="10" spans="2:6" x14ac:dyDescent="0.25">
      <c r="B10" s="38" t="s">
        <v>201</v>
      </c>
      <c r="C10" s="4"/>
      <c r="E10" s="37" t="s">
        <v>214</v>
      </c>
    </row>
    <row r="11" spans="2:6" x14ac:dyDescent="0.25">
      <c r="B11" s="38" t="s">
        <v>202</v>
      </c>
      <c r="C11" s="4" t="s">
        <v>207</v>
      </c>
    </row>
    <row r="12" spans="2:6" x14ac:dyDescent="0.25">
      <c r="E12" s="38" t="s">
        <v>209</v>
      </c>
      <c r="F12" s="4" t="s">
        <v>216</v>
      </c>
    </row>
    <row r="13" spans="2:6" x14ac:dyDescent="0.25">
      <c r="E13" s="38" t="s">
        <v>215</v>
      </c>
      <c r="F13" s="4">
        <v>26620</v>
      </c>
    </row>
    <row r="14" spans="2:6" x14ac:dyDescent="0.25">
      <c r="E14" s="38" t="s">
        <v>211</v>
      </c>
      <c r="F14" s="4" t="s">
        <v>217</v>
      </c>
    </row>
    <row r="15" spans="2:6" x14ac:dyDescent="0.25">
      <c r="E15" s="38" t="s">
        <v>213</v>
      </c>
      <c r="F15" s="4">
        <v>40490</v>
      </c>
    </row>
    <row r="16" spans="2:6" x14ac:dyDescent="0.25">
      <c r="E16" s="38" t="s">
        <v>76</v>
      </c>
      <c r="F16" s="4" t="s">
        <v>218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"/>
  <sheetViews>
    <sheetView tabSelected="1" zoomScaleNormal="100" workbookViewId="0">
      <selection activeCell="F45" sqref="F45"/>
    </sheetView>
  </sheetViews>
  <sheetFormatPr baseColWidth="10" defaultRowHeight="12" x14ac:dyDescent="0.2"/>
  <cols>
    <col min="1" max="1" width="11.7109375" style="42" bestFit="1" customWidth="1"/>
    <col min="2" max="2" width="16.85546875" style="42" bestFit="1" customWidth="1"/>
    <col min="3" max="3" width="19.28515625" style="42" bestFit="1" customWidth="1"/>
    <col min="4" max="4" width="30.28515625" style="42" bestFit="1" customWidth="1"/>
    <col min="5" max="5" width="14" style="42" bestFit="1" customWidth="1"/>
    <col min="6" max="6" width="11.28515625" style="42" bestFit="1" customWidth="1"/>
    <col min="7" max="7" width="20.42578125" style="42" bestFit="1" customWidth="1"/>
    <col min="8" max="8" width="11.42578125" style="42"/>
    <col min="9" max="9" width="14.5703125" style="42" customWidth="1"/>
    <col min="10" max="16384" width="11.42578125" style="42"/>
  </cols>
  <sheetData>
    <row r="1" spans="1:9" x14ac:dyDescent="0.2">
      <c r="C1" s="43"/>
      <c r="D1" s="44" t="s">
        <v>66</v>
      </c>
      <c r="E1" s="43"/>
    </row>
    <row r="2" spans="1:9" x14ac:dyDescent="0.2">
      <c r="C2" s="43"/>
      <c r="D2" s="43"/>
      <c r="E2" s="43"/>
    </row>
    <row r="3" spans="1:9" x14ac:dyDescent="0.2">
      <c r="C3" s="43"/>
      <c r="D3" s="45" t="s">
        <v>0</v>
      </c>
      <c r="E3" s="43"/>
      <c r="F3" s="45" t="s">
        <v>220</v>
      </c>
      <c r="H3" s="55"/>
    </row>
    <row r="4" spans="1:9" x14ac:dyDescent="0.2">
      <c r="C4" s="43"/>
      <c r="D4" s="43"/>
      <c r="E4" s="43"/>
    </row>
    <row r="5" spans="1:9" x14ac:dyDescent="0.2">
      <c r="A5" s="46" t="s">
        <v>1</v>
      </c>
      <c r="B5" s="47" t="s">
        <v>2</v>
      </c>
      <c r="C5" s="47" t="s">
        <v>3</v>
      </c>
      <c r="D5" s="47" t="s">
        <v>4</v>
      </c>
      <c r="E5" s="47" t="s">
        <v>5</v>
      </c>
      <c r="F5" s="53" t="s">
        <v>221</v>
      </c>
      <c r="G5" s="53" t="s">
        <v>222</v>
      </c>
      <c r="H5" s="53" t="s">
        <v>223</v>
      </c>
      <c r="I5" s="53" t="s">
        <v>224</v>
      </c>
    </row>
    <row r="6" spans="1:9" x14ac:dyDescent="0.2">
      <c r="A6" s="48" t="s">
        <v>6</v>
      </c>
      <c r="B6" s="49" t="s">
        <v>73</v>
      </c>
      <c r="C6" s="50" t="s">
        <v>7</v>
      </c>
      <c r="D6" s="50">
        <v>20</v>
      </c>
      <c r="E6" s="51">
        <v>41639</v>
      </c>
      <c r="F6" s="54"/>
      <c r="G6" s="50" t="s">
        <v>7</v>
      </c>
      <c r="H6" s="54">
        <v>2</v>
      </c>
      <c r="I6" s="54">
        <f>Tableau14[[#This Row],[Qté MP en Mettre]]-Tableau14[[#This Row],[Qté sortie]]</f>
        <v>18</v>
      </c>
    </row>
    <row r="7" spans="1:9" x14ac:dyDescent="0.2">
      <c r="A7" s="48" t="s">
        <v>8</v>
      </c>
      <c r="B7" s="49" t="s">
        <v>73</v>
      </c>
      <c r="C7" s="50" t="s">
        <v>9</v>
      </c>
      <c r="D7" s="50">
        <v>20</v>
      </c>
      <c r="E7" s="51">
        <v>41639</v>
      </c>
      <c r="F7" s="54"/>
      <c r="G7" s="50" t="s">
        <v>9</v>
      </c>
      <c r="H7" s="54"/>
      <c r="I7" s="54">
        <f>Tableau14[[#This Row],[Qté MP en Mettre]]-Tableau14[[#This Row],[Qté sortie]]</f>
        <v>20</v>
      </c>
    </row>
    <row r="8" spans="1:9" x14ac:dyDescent="0.2">
      <c r="A8" s="48" t="s">
        <v>10</v>
      </c>
      <c r="B8" s="49" t="s">
        <v>73</v>
      </c>
      <c r="C8" s="50" t="s">
        <v>11</v>
      </c>
      <c r="D8" s="50">
        <v>20</v>
      </c>
      <c r="E8" s="51">
        <v>41639</v>
      </c>
      <c r="F8" s="54"/>
      <c r="G8" s="50" t="s">
        <v>11</v>
      </c>
      <c r="H8" s="54"/>
      <c r="I8" s="54">
        <f>Tableau14[[#This Row],[Qté MP en Mettre]]-Tableau14[[#This Row],[Qté sortie]]</f>
        <v>20</v>
      </c>
    </row>
    <row r="9" spans="1:9" x14ac:dyDescent="0.2">
      <c r="A9" s="48" t="s">
        <v>12</v>
      </c>
      <c r="B9" s="49" t="s">
        <v>73</v>
      </c>
      <c r="C9" s="50" t="s">
        <v>13</v>
      </c>
      <c r="D9" s="50">
        <v>20</v>
      </c>
      <c r="E9" s="51">
        <v>41639</v>
      </c>
      <c r="F9" s="54"/>
      <c r="G9" s="50" t="s">
        <v>13</v>
      </c>
      <c r="H9" s="54"/>
      <c r="I9" s="54">
        <f>Tableau14[[#This Row],[Qté MP en Mettre]]-Tableau14[[#This Row],[Qté sortie]]</f>
        <v>20</v>
      </c>
    </row>
    <row r="10" spans="1:9" x14ac:dyDescent="0.2">
      <c r="A10" s="48" t="s">
        <v>14</v>
      </c>
      <c r="B10" s="49" t="s">
        <v>74</v>
      </c>
      <c r="C10" s="50" t="s">
        <v>15</v>
      </c>
      <c r="D10" s="50">
        <v>31.8</v>
      </c>
      <c r="E10" s="51">
        <v>41639</v>
      </c>
      <c r="F10" s="54"/>
      <c r="G10" s="50" t="s">
        <v>15</v>
      </c>
      <c r="H10" s="54"/>
      <c r="I10" s="54">
        <f>Tableau14[[#This Row],[Qté MP en Mettre]]-Tableau14[[#This Row],[Qté sortie]]</f>
        <v>31.8</v>
      </c>
    </row>
    <row r="11" spans="1:9" x14ac:dyDescent="0.2">
      <c r="A11" s="48" t="s">
        <v>16</v>
      </c>
      <c r="B11" s="49" t="s">
        <v>74</v>
      </c>
      <c r="C11" s="50" t="s">
        <v>67</v>
      </c>
      <c r="D11" s="50">
        <v>21.06</v>
      </c>
      <c r="E11" s="51">
        <v>41639</v>
      </c>
      <c r="F11" s="54"/>
      <c r="G11" s="50" t="s">
        <v>67</v>
      </c>
      <c r="H11" s="54"/>
      <c r="I11" s="54">
        <f>Tableau14[[#This Row],[Qté MP en Mettre]]-Tableau14[[#This Row],[Qté sortie]]</f>
        <v>21.06</v>
      </c>
    </row>
    <row r="12" spans="1:9" x14ac:dyDescent="0.2">
      <c r="A12" s="48" t="s">
        <v>17</v>
      </c>
      <c r="B12" s="49" t="s">
        <v>74</v>
      </c>
      <c r="C12" s="50" t="s">
        <v>18</v>
      </c>
      <c r="D12" s="50">
        <v>40</v>
      </c>
      <c r="E12" s="51">
        <v>41639</v>
      </c>
      <c r="F12" s="54"/>
      <c r="G12" s="50" t="s">
        <v>18</v>
      </c>
      <c r="H12" s="54"/>
      <c r="I12" s="54">
        <f>Tableau14[[#This Row],[Qté MP en Mettre]]-Tableau14[[#This Row],[Qté sortie]]</f>
        <v>40</v>
      </c>
    </row>
    <row r="13" spans="1:9" x14ac:dyDescent="0.2">
      <c r="A13" s="48" t="s">
        <v>19</v>
      </c>
      <c r="B13" s="49" t="s">
        <v>74</v>
      </c>
      <c r="C13" s="50" t="s">
        <v>68</v>
      </c>
      <c r="D13" s="50">
        <v>16.8</v>
      </c>
      <c r="E13" s="51">
        <v>41639</v>
      </c>
      <c r="F13" s="54"/>
      <c r="G13" s="50" t="s">
        <v>68</v>
      </c>
      <c r="H13" s="54"/>
      <c r="I13" s="54">
        <f>Tableau14[[#This Row],[Qté MP en Mettre]]-Tableau14[[#This Row],[Qté sortie]]</f>
        <v>16.8</v>
      </c>
    </row>
    <row r="14" spans="1:9" x14ac:dyDescent="0.2">
      <c r="A14" s="48" t="s">
        <v>20</v>
      </c>
      <c r="B14" s="49" t="s">
        <v>74</v>
      </c>
      <c r="C14" s="50" t="s">
        <v>69</v>
      </c>
      <c r="D14" s="50">
        <v>30</v>
      </c>
      <c r="E14" s="51">
        <v>41639</v>
      </c>
      <c r="F14" s="54"/>
      <c r="G14" s="50" t="s">
        <v>69</v>
      </c>
      <c r="H14" s="54"/>
      <c r="I14" s="54">
        <f>Tableau14[[#This Row],[Qté MP en Mettre]]-Tableau14[[#This Row],[Qté sortie]]</f>
        <v>30</v>
      </c>
    </row>
    <row r="15" spans="1:9" x14ac:dyDescent="0.2">
      <c r="A15" s="48" t="s">
        <v>21</v>
      </c>
      <c r="B15" s="49" t="s">
        <v>74</v>
      </c>
      <c r="C15" s="50" t="s">
        <v>70</v>
      </c>
      <c r="D15" s="50">
        <v>55.8</v>
      </c>
      <c r="E15" s="51">
        <v>41639</v>
      </c>
      <c r="F15" s="54"/>
      <c r="G15" s="50" t="s">
        <v>70</v>
      </c>
      <c r="H15" s="54"/>
      <c r="I15" s="54">
        <f>Tableau14[[#This Row],[Qté MP en Mettre]]-Tableau14[[#This Row],[Qté sortie]]</f>
        <v>55.8</v>
      </c>
    </row>
    <row r="16" spans="1:9" x14ac:dyDescent="0.2">
      <c r="A16" s="48" t="s">
        <v>22</v>
      </c>
      <c r="B16" s="49" t="s">
        <v>74</v>
      </c>
      <c r="C16" s="50" t="s">
        <v>71</v>
      </c>
      <c r="D16" s="50">
        <v>30</v>
      </c>
      <c r="E16" s="51">
        <v>41639</v>
      </c>
      <c r="F16" s="54"/>
      <c r="G16" s="50" t="s">
        <v>71</v>
      </c>
      <c r="H16" s="54"/>
      <c r="I16" s="54">
        <f>Tableau14[[#This Row],[Qté MP en Mettre]]-Tableau14[[#This Row],[Qté sortie]]</f>
        <v>30</v>
      </c>
    </row>
    <row r="17" spans="1:9" x14ac:dyDescent="0.2">
      <c r="A17" s="48" t="s">
        <v>23</v>
      </c>
      <c r="B17" s="49" t="s">
        <v>74</v>
      </c>
      <c r="C17" s="50" t="s">
        <v>24</v>
      </c>
      <c r="D17" s="50">
        <v>20</v>
      </c>
      <c r="E17" s="51">
        <v>41639</v>
      </c>
      <c r="F17" s="54"/>
      <c r="G17" s="50" t="s">
        <v>24</v>
      </c>
      <c r="H17" s="54"/>
      <c r="I17" s="54">
        <f>Tableau14[[#This Row],[Qté MP en Mettre]]-Tableau14[[#This Row],[Qté sortie]]</f>
        <v>20</v>
      </c>
    </row>
    <row r="18" spans="1:9" x14ac:dyDescent="0.2">
      <c r="A18" s="48" t="s">
        <v>25</v>
      </c>
      <c r="B18" s="49" t="s">
        <v>74</v>
      </c>
      <c r="C18" s="50" t="s">
        <v>26</v>
      </c>
      <c r="D18" s="50">
        <v>20</v>
      </c>
      <c r="E18" s="51">
        <v>41639</v>
      </c>
      <c r="F18" s="54"/>
      <c r="G18" s="50" t="s">
        <v>26</v>
      </c>
      <c r="H18" s="54"/>
      <c r="I18" s="54">
        <f>Tableau14[[#This Row],[Qté MP en Mettre]]-Tableau14[[#This Row],[Qté sortie]]</f>
        <v>20</v>
      </c>
    </row>
    <row r="19" spans="1:9" x14ac:dyDescent="0.2">
      <c r="A19" s="48" t="s">
        <v>27</v>
      </c>
      <c r="B19" s="49" t="s">
        <v>74</v>
      </c>
      <c r="C19" s="50" t="s">
        <v>28</v>
      </c>
      <c r="D19" s="50">
        <v>20</v>
      </c>
      <c r="E19" s="51">
        <v>41639</v>
      </c>
      <c r="F19" s="54"/>
      <c r="G19" s="50" t="s">
        <v>28</v>
      </c>
      <c r="H19" s="54"/>
      <c r="I19" s="54">
        <f>Tableau14[[#This Row],[Qté MP en Mettre]]-Tableau14[[#This Row],[Qté sortie]]</f>
        <v>20</v>
      </c>
    </row>
    <row r="20" spans="1:9" x14ac:dyDescent="0.2">
      <c r="A20" s="48" t="s">
        <v>29</v>
      </c>
      <c r="B20" s="49" t="s">
        <v>74</v>
      </c>
      <c r="C20" s="50" t="s">
        <v>30</v>
      </c>
      <c r="D20" s="50">
        <v>20</v>
      </c>
      <c r="E20" s="51">
        <v>41639</v>
      </c>
      <c r="F20" s="54"/>
      <c r="G20" s="50" t="s">
        <v>30</v>
      </c>
      <c r="H20" s="54"/>
      <c r="I20" s="54">
        <f>Tableau14[[#This Row],[Qté MP en Mettre]]-Tableau14[[#This Row],[Qté sortie]]</f>
        <v>20</v>
      </c>
    </row>
    <row r="21" spans="1:9" x14ac:dyDescent="0.2">
      <c r="A21" s="48" t="s">
        <v>31</v>
      </c>
      <c r="B21" s="49" t="s">
        <v>74</v>
      </c>
      <c r="C21" s="50" t="s">
        <v>32</v>
      </c>
      <c r="D21" s="50">
        <v>46</v>
      </c>
      <c r="E21" s="51">
        <v>41639</v>
      </c>
      <c r="F21" s="54"/>
      <c r="G21" s="50" t="s">
        <v>32</v>
      </c>
      <c r="H21" s="54"/>
      <c r="I21" s="54">
        <f>Tableau14[[#This Row],[Qté MP en Mettre]]-Tableau14[[#This Row],[Qté sortie]]</f>
        <v>46</v>
      </c>
    </row>
    <row r="22" spans="1:9" x14ac:dyDescent="0.2">
      <c r="A22" s="48" t="s">
        <v>33</v>
      </c>
      <c r="B22" s="49"/>
      <c r="C22" s="50" t="s">
        <v>34</v>
      </c>
      <c r="D22" s="50">
        <v>30</v>
      </c>
      <c r="E22" s="51">
        <v>41639</v>
      </c>
      <c r="F22" s="54"/>
      <c r="G22" s="50" t="s">
        <v>34</v>
      </c>
      <c r="H22" s="54"/>
      <c r="I22" s="54">
        <f>Tableau14[[#This Row],[Qté MP en Mettre]]-Tableau14[[#This Row],[Qté sortie]]</f>
        <v>30</v>
      </c>
    </row>
    <row r="23" spans="1:9" x14ac:dyDescent="0.2">
      <c r="A23" s="48" t="s">
        <v>35</v>
      </c>
      <c r="B23" s="49"/>
      <c r="C23" s="50" t="s">
        <v>36</v>
      </c>
      <c r="D23" s="50">
        <v>34</v>
      </c>
      <c r="E23" s="51">
        <v>41639</v>
      </c>
      <c r="F23" s="54"/>
      <c r="G23" s="50" t="s">
        <v>36</v>
      </c>
      <c r="H23" s="54"/>
      <c r="I23" s="54">
        <f>Tableau14[[#This Row],[Qté MP en Mettre]]-Tableau14[[#This Row],[Qté sortie]]</f>
        <v>34</v>
      </c>
    </row>
    <row r="24" spans="1:9" x14ac:dyDescent="0.2">
      <c r="A24" s="48" t="s">
        <v>37</v>
      </c>
      <c r="B24" s="49" t="s">
        <v>74</v>
      </c>
      <c r="C24" s="50" t="s">
        <v>38</v>
      </c>
      <c r="D24" s="50">
        <v>46</v>
      </c>
      <c r="E24" s="51">
        <v>41639</v>
      </c>
      <c r="F24" s="54"/>
      <c r="G24" s="50" t="s">
        <v>38</v>
      </c>
      <c r="H24" s="54"/>
      <c r="I24" s="54">
        <f>Tableau14[[#This Row],[Qté MP en Mettre]]-Tableau14[[#This Row],[Qté sortie]]</f>
        <v>46</v>
      </c>
    </row>
    <row r="25" spans="1:9" x14ac:dyDescent="0.2">
      <c r="A25" s="48" t="s">
        <v>39</v>
      </c>
      <c r="B25" s="49" t="s">
        <v>74</v>
      </c>
      <c r="C25" s="50" t="s">
        <v>40</v>
      </c>
      <c r="D25" s="50">
        <v>40</v>
      </c>
      <c r="E25" s="51">
        <v>41639</v>
      </c>
      <c r="F25" s="54"/>
      <c r="G25" s="50" t="s">
        <v>40</v>
      </c>
      <c r="H25" s="54"/>
      <c r="I25" s="54">
        <f>Tableau14[[#This Row],[Qté MP en Mettre]]-Tableau14[[#This Row],[Qté sortie]]</f>
        <v>40</v>
      </c>
    </row>
    <row r="26" spans="1:9" x14ac:dyDescent="0.2">
      <c r="A26" s="48" t="s">
        <v>41</v>
      </c>
      <c r="B26" s="49"/>
      <c r="C26" s="50" t="s">
        <v>42</v>
      </c>
      <c r="D26" s="50">
        <v>28</v>
      </c>
      <c r="E26" s="51">
        <v>41639</v>
      </c>
      <c r="F26" s="54"/>
      <c r="G26" s="50" t="s">
        <v>42</v>
      </c>
      <c r="H26" s="54"/>
      <c r="I26" s="54">
        <f>Tableau14[[#This Row],[Qté MP en Mettre]]-Tableau14[[#This Row],[Qté sortie]]</f>
        <v>28</v>
      </c>
    </row>
    <row r="27" spans="1:9" x14ac:dyDescent="0.2">
      <c r="A27" s="48" t="s">
        <v>43</v>
      </c>
      <c r="B27" s="49" t="s">
        <v>74</v>
      </c>
      <c r="C27" s="50" t="s">
        <v>44</v>
      </c>
      <c r="D27" s="50">
        <v>44.5</v>
      </c>
      <c r="E27" s="51">
        <v>41639</v>
      </c>
      <c r="F27" s="54"/>
      <c r="G27" s="50" t="s">
        <v>44</v>
      </c>
      <c r="H27" s="54"/>
      <c r="I27" s="54">
        <f>Tableau14[[#This Row],[Qté MP en Mettre]]-Tableau14[[#This Row],[Qté sortie]]</f>
        <v>44.5</v>
      </c>
    </row>
    <row r="28" spans="1:9" x14ac:dyDescent="0.2">
      <c r="A28" s="48" t="s">
        <v>45</v>
      </c>
      <c r="B28" s="49"/>
      <c r="C28" s="50" t="s">
        <v>46</v>
      </c>
      <c r="D28" s="50">
        <v>28</v>
      </c>
      <c r="E28" s="51">
        <v>41639</v>
      </c>
      <c r="F28" s="54"/>
      <c r="G28" s="50" t="s">
        <v>46</v>
      </c>
      <c r="H28" s="54"/>
      <c r="I28" s="54">
        <f>Tableau14[[#This Row],[Qté MP en Mettre]]-Tableau14[[#This Row],[Qté sortie]]</f>
        <v>28</v>
      </c>
    </row>
    <row r="29" spans="1:9" x14ac:dyDescent="0.2">
      <c r="A29" s="48" t="s">
        <v>47</v>
      </c>
      <c r="B29" s="49" t="s">
        <v>74</v>
      </c>
      <c r="C29" s="50" t="s">
        <v>72</v>
      </c>
      <c r="D29" s="50">
        <v>40</v>
      </c>
      <c r="E29" s="51">
        <v>41639</v>
      </c>
      <c r="F29" s="54"/>
      <c r="G29" s="50" t="s">
        <v>72</v>
      </c>
      <c r="H29" s="54"/>
      <c r="I29" s="54">
        <f>Tableau14[[#This Row],[Qté MP en Mettre]]-Tableau14[[#This Row],[Qté sortie]]</f>
        <v>40</v>
      </c>
    </row>
    <row r="30" spans="1:9" x14ac:dyDescent="0.2">
      <c r="A30" s="48" t="s">
        <v>48</v>
      </c>
      <c r="B30" s="49" t="s">
        <v>74</v>
      </c>
      <c r="C30" s="50" t="s">
        <v>49</v>
      </c>
      <c r="D30" s="50">
        <v>43</v>
      </c>
      <c r="E30" s="51">
        <v>41639</v>
      </c>
      <c r="F30" s="54"/>
      <c r="G30" s="50" t="s">
        <v>49</v>
      </c>
      <c r="H30" s="54"/>
      <c r="I30" s="54">
        <f>Tableau14[[#This Row],[Qté MP en Mettre]]-Tableau14[[#This Row],[Qté sortie]]</f>
        <v>43</v>
      </c>
    </row>
    <row r="31" spans="1:9" x14ac:dyDescent="0.2">
      <c r="A31" s="48" t="s">
        <v>50</v>
      </c>
      <c r="B31" s="49" t="s">
        <v>74</v>
      </c>
      <c r="C31" s="50" t="s">
        <v>51</v>
      </c>
      <c r="D31" s="50">
        <v>20</v>
      </c>
      <c r="E31" s="51">
        <v>41639</v>
      </c>
      <c r="F31" s="54"/>
      <c r="G31" s="50" t="s">
        <v>51</v>
      </c>
      <c r="H31" s="54"/>
      <c r="I31" s="54">
        <f>Tableau14[[#This Row],[Qté MP en Mettre]]-Tableau14[[#This Row],[Qté sortie]]</f>
        <v>20</v>
      </c>
    </row>
    <row r="32" spans="1:9" x14ac:dyDescent="0.2">
      <c r="A32" s="48" t="s">
        <v>52</v>
      </c>
      <c r="B32" s="49" t="s">
        <v>74</v>
      </c>
      <c r="C32" s="50" t="s">
        <v>53</v>
      </c>
      <c r="D32" s="50">
        <v>35</v>
      </c>
      <c r="E32" s="51">
        <v>41639</v>
      </c>
      <c r="F32" s="54"/>
      <c r="G32" s="50" t="s">
        <v>53</v>
      </c>
      <c r="H32" s="54"/>
      <c r="I32" s="54">
        <f>Tableau14[[#This Row],[Qté MP en Mettre]]-Tableau14[[#This Row],[Qté sortie]]</f>
        <v>35</v>
      </c>
    </row>
    <row r="33" spans="1:9" x14ac:dyDescent="0.2">
      <c r="A33" s="48" t="s">
        <v>54</v>
      </c>
      <c r="B33" s="49"/>
      <c r="C33" s="50" t="s">
        <v>55</v>
      </c>
      <c r="D33" s="50">
        <v>36</v>
      </c>
      <c r="E33" s="51">
        <v>41639</v>
      </c>
      <c r="F33" s="54"/>
      <c r="G33" s="50" t="s">
        <v>55</v>
      </c>
      <c r="H33" s="54"/>
      <c r="I33" s="54">
        <f>Tableau14[[#This Row],[Qté MP en Mettre]]-Tableau14[[#This Row],[Qté sortie]]</f>
        <v>36</v>
      </c>
    </row>
    <row r="34" spans="1:9" x14ac:dyDescent="0.2">
      <c r="A34" s="48" t="s">
        <v>56</v>
      </c>
      <c r="B34" s="49"/>
      <c r="C34" s="50" t="s">
        <v>57</v>
      </c>
      <c r="D34" s="50">
        <v>32</v>
      </c>
      <c r="E34" s="51">
        <v>41639</v>
      </c>
      <c r="F34" s="54"/>
      <c r="G34" s="50" t="s">
        <v>57</v>
      </c>
      <c r="H34" s="54"/>
      <c r="I34" s="54">
        <f>Tableau14[[#This Row],[Qté MP en Mettre]]-Tableau14[[#This Row],[Qté sortie]]</f>
        <v>32</v>
      </c>
    </row>
    <row r="35" spans="1:9" x14ac:dyDescent="0.2">
      <c r="A35" s="48" t="s">
        <v>58</v>
      </c>
      <c r="B35" s="49"/>
      <c r="C35" s="50" t="s">
        <v>59</v>
      </c>
      <c r="D35" s="50">
        <v>34.5</v>
      </c>
      <c r="E35" s="51">
        <v>41639</v>
      </c>
      <c r="F35" s="54"/>
      <c r="G35" s="50" t="s">
        <v>59</v>
      </c>
      <c r="H35" s="54"/>
      <c r="I35" s="54">
        <f>Tableau14[[#This Row],[Qté MP en Mettre]]-Tableau14[[#This Row],[Qté sortie]]</f>
        <v>34.5</v>
      </c>
    </row>
    <row r="36" spans="1:9" x14ac:dyDescent="0.2">
      <c r="A36" s="48" t="s">
        <v>60</v>
      </c>
      <c r="B36" s="49"/>
      <c r="C36" s="50" t="s">
        <v>61</v>
      </c>
      <c r="D36" s="50">
        <v>22</v>
      </c>
      <c r="E36" s="51">
        <v>41639</v>
      </c>
      <c r="F36" s="54"/>
      <c r="G36" s="50" t="s">
        <v>61</v>
      </c>
      <c r="H36" s="54"/>
      <c r="I36" s="54">
        <f>Tableau14[[#This Row],[Qté MP en Mettre]]-Tableau14[[#This Row],[Qté sortie]]</f>
        <v>22</v>
      </c>
    </row>
    <row r="37" spans="1:9" x14ac:dyDescent="0.2">
      <c r="A37" s="48" t="s">
        <v>62</v>
      </c>
      <c r="B37" s="49"/>
      <c r="C37" s="50" t="s">
        <v>63</v>
      </c>
      <c r="D37" s="50">
        <v>20</v>
      </c>
      <c r="E37" s="51">
        <v>41639</v>
      </c>
      <c r="F37" s="54"/>
      <c r="G37" s="50" t="s">
        <v>63</v>
      </c>
      <c r="H37" s="54"/>
      <c r="I37" s="54">
        <f>Tableau14[[#This Row],[Qté MP en Mettre]]-Tableau14[[#This Row],[Qté sortie]]</f>
        <v>20</v>
      </c>
    </row>
    <row r="38" spans="1:9" x14ac:dyDescent="0.2">
      <c r="A38" s="48" t="s">
        <v>64</v>
      </c>
      <c r="B38" s="49"/>
      <c r="C38" s="50" t="s">
        <v>65</v>
      </c>
      <c r="D38" s="50">
        <v>20</v>
      </c>
      <c r="E38" s="51">
        <v>41639</v>
      </c>
      <c r="F38" s="54"/>
      <c r="G38" s="50" t="s">
        <v>65</v>
      </c>
      <c r="H38" s="54"/>
      <c r="I38" s="54">
        <f>Tableau14[[#This Row],[Qté MP en Mettre]]-Tableau14[[#This Row],[Qté sortie]]</f>
        <v>20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1"/>
  <sheetViews>
    <sheetView zoomScaleNormal="100" workbookViewId="0">
      <selection activeCell="D24" sqref="D24"/>
    </sheetView>
  </sheetViews>
  <sheetFormatPr baseColWidth="10" defaultRowHeight="15" x14ac:dyDescent="0.25"/>
  <cols>
    <col min="3" max="3" width="19.42578125" bestFit="1" customWidth="1"/>
    <col min="4" max="4" width="50.28515625" bestFit="1" customWidth="1"/>
    <col min="5" max="5" width="39.5703125" bestFit="1" customWidth="1"/>
    <col min="6" max="6" width="26" bestFit="1" customWidth="1"/>
  </cols>
  <sheetData>
    <row r="1" spans="1:7" ht="46.5" x14ac:dyDescent="0.7">
      <c r="A1" s="3"/>
      <c r="D1" s="52" t="s">
        <v>79</v>
      </c>
      <c r="E1" s="2"/>
      <c r="F1" s="1"/>
    </row>
    <row r="4" spans="1:7" s="5" customFormat="1" x14ac:dyDescent="0.25">
      <c r="C4" s="6" t="s">
        <v>75</v>
      </c>
      <c r="D4" s="6" t="s">
        <v>84</v>
      </c>
      <c r="E4" s="6" t="s">
        <v>76</v>
      </c>
      <c r="F4" s="6" t="s">
        <v>77</v>
      </c>
      <c r="G4" s="6" t="s">
        <v>78</v>
      </c>
    </row>
    <row r="5" spans="1:7" x14ac:dyDescent="0.25">
      <c r="C5" s="4" t="s">
        <v>80</v>
      </c>
      <c r="D5" s="4" t="s">
        <v>85</v>
      </c>
      <c r="E5" s="4" t="s">
        <v>81</v>
      </c>
      <c r="F5" s="4" t="s">
        <v>82</v>
      </c>
      <c r="G5" s="4" t="s">
        <v>83</v>
      </c>
    </row>
    <row r="6" spans="1:7" x14ac:dyDescent="0.25">
      <c r="C6" s="4" t="s">
        <v>74</v>
      </c>
      <c r="D6" s="4" t="s">
        <v>86</v>
      </c>
      <c r="E6" s="4" t="s">
        <v>87</v>
      </c>
      <c r="F6" s="4" t="s">
        <v>88</v>
      </c>
      <c r="G6" s="4" t="s">
        <v>83</v>
      </c>
    </row>
    <row r="7" spans="1:7" x14ac:dyDescent="0.25">
      <c r="C7" s="4" t="s">
        <v>89</v>
      </c>
      <c r="D7" s="4" t="s">
        <v>90</v>
      </c>
      <c r="E7" s="4" t="s">
        <v>91</v>
      </c>
      <c r="F7" s="4" t="s">
        <v>92</v>
      </c>
      <c r="G7" s="4" t="s">
        <v>83</v>
      </c>
    </row>
    <row r="8" spans="1:7" x14ac:dyDescent="0.25">
      <c r="C8" s="4" t="s">
        <v>93</v>
      </c>
      <c r="D8" s="4" t="s">
        <v>94</v>
      </c>
      <c r="E8" s="4" t="s">
        <v>95</v>
      </c>
      <c r="F8" s="4" t="s">
        <v>96</v>
      </c>
      <c r="G8" s="4" t="s">
        <v>97</v>
      </c>
    </row>
    <row r="9" spans="1:7" x14ac:dyDescent="0.25">
      <c r="C9" s="4" t="s">
        <v>98</v>
      </c>
      <c r="D9" s="4" t="s">
        <v>99</v>
      </c>
      <c r="E9" s="4" t="s">
        <v>100</v>
      </c>
      <c r="F9" s="4" t="s">
        <v>101</v>
      </c>
      <c r="G9" s="4" t="s">
        <v>83</v>
      </c>
    </row>
    <row r="10" spans="1:7" x14ac:dyDescent="0.25">
      <c r="C10" s="4" t="s">
        <v>102</v>
      </c>
      <c r="D10" s="4" t="s">
        <v>103</v>
      </c>
      <c r="E10" s="4" t="s">
        <v>104</v>
      </c>
      <c r="F10" s="4" t="s">
        <v>105</v>
      </c>
      <c r="G10" s="4" t="s">
        <v>97</v>
      </c>
    </row>
    <row r="11" spans="1:7" x14ac:dyDescent="0.25">
      <c r="C11" s="10" t="s">
        <v>120</v>
      </c>
      <c r="D11" s="10" t="s">
        <v>121</v>
      </c>
      <c r="E11" s="10" t="s">
        <v>122</v>
      </c>
      <c r="F11" s="10" t="s">
        <v>123</v>
      </c>
      <c r="G11" s="10" t="s">
        <v>97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19"/>
  <sheetViews>
    <sheetView zoomScaleNormal="100" workbookViewId="0">
      <selection activeCell="G16" sqref="G16"/>
    </sheetView>
  </sheetViews>
  <sheetFormatPr baseColWidth="10" defaultRowHeight="15" x14ac:dyDescent="0.25"/>
  <cols>
    <col min="1" max="1" width="12.5703125" customWidth="1"/>
    <col min="2" max="2" width="13.5703125" bestFit="1" customWidth="1"/>
    <col min="3" max="3" width="11.5703125" bestFit="1" customWidth="1"/>
    <col min="4" max="4" width="13.7109375" bestFit="1" customWidth="1"/>
    <col min="5" max="5" width="15.7109375" bestFit="1" customWidth="1"/>
  </cols>
  <sheetData>
    <row r="2" spans="2:6" ht="26.25" x14ac:dyDescent="0.4">
      <c r="C2" s="7"/>
      <c r="F2" s="7" t="s">
        <v>106</v>
      </c>
    </row>
    <row r="7" spans="2:6" x14ac:dyDescent="0.25">
      <c r="B7" t="s">
        <v>107</v>
      </c>
      <c r="C7" t="s">
        <v>108</v>
      </c>
      <c r="D7" t="s">
        <v>109</v>
      </c>
      <c r="E7" t="s">
        <v>110</v>
      </c>
    </row>
    <row r="8" spans="2:6" x14ac:dyDescent="0.25">
      <c r="B8" s="8">
        <v>41632</v>
      </c>
      <c r="C8">
        <v>13</v>
      </c>
      <c r="D8" t="s">
        <v>111</v>
      </c>
      <c r="E8">
        <v>150</v>
      </c>
    </row>
    <row r="9" spans="2:6" x14ac:dyDescent="0.25">
      <c r="B9" s="8">
        <v>41632</v>
      </c>
      <c r="C9">
        <v>635</v>
      </c>
      <c r="D9" t="s">
        <v>112</v>
      </c>
      <c r="E9">
        <v>330</v>
      </c>
    </row>
    <row r="10" spans="2:6" x14ac:dyDescent="0.25">
      <c r="B10" s="8">
        <v>41632</v>
      </c>
      <c r="C10">
        <v>14</v>
      </c>
      <c r="D10" t="s">
        <v>111</v>
      </c>
      <c r="E10">
        <v>27</v>
      </c>
    </row>
    <row r="11" spans="2:6" x14ac:dyDescent="0.25">
      <c r="B11" s="8">
        <v>41632</v>
      </c>
      <c r="C11">
        <v>25384</v>
      </c>
      <c r="D11" t="s">
        <v>113</v>
      </c>
      <c r="E11">
        <v>1800</v>
      </c>
    </row>
    <row r="12" spans="2:6" x14ac:dyDescent="0.25">
      <c r="B12" s="8">
        <v>41639</v>
      </c>
      <c r="C12">
        <v>160</v>
      </c>
      <c r="D12" t="s">
        <v>80</v>
      </c>
      <c r="E12" s="9">
        <v>10000</v>
      </c>
    </row>
    <row r="13" spans="2:6" x14ac:dyDescent="0.25">
      <c r="B13" s="8">
        <v>41639</v>
      </c>
      <c r="C13">
        <v>47775</v>
      </c>
      <c r="D13" t="s">
        <v>74</v>
      </c>
      <c r="E13" s="9">
        <v>24668</v>
      </c>
    </row>
    <row r="14" spans="2:6" x14ac:dyDescent="0.25">
      <c r="B14" s="8">
        <v>41641</v>
      </c>
      <c r="C14" t="s">
        <v>114</v>
      </c>
      <c r="D14" t="s">
        <v>115</v>
      </c>
      <c r="E14" s="9">
        <v>18000</v>
      </c>
    </row>
    <row r="15" spans="2:6" x14ac:dyDescent="0.25">
      <c r="B15" s="8">
        <v>41641</v>
      </c>
      <c r="C15" t="s">
        <v>116</v>
      </c>
      <c r="D15" t="s">
        <v>117</v>
      </c>
      <c r="E15">
        <v>8640</v>
      </c>
    </row>
    <row r="16" spans="2:6" x14ac:dyDescent="0.25">
      <c r="B16" s="8">
        <v>41641</v>
      </c>
      <c r="C16">
        <v>71265</v>
      </c>
      <c r="D16" t="s">
        <v>117</v>
      </c>
      <c r="E16">
        <v>800</v>
      </c>
    </row>
    <row r="17" spans="2:5" x14ac:dyDescent="0.25">
      <c r="B17" s="8">
        <v>41641</v>
      </c>
      <c r="C17">
        <v>88867</v>
      </c>
      <c r="D17" t="s">
        <v>118</v>
      </c>
      <c r="E17">
        <v>1635.5</v>
      </c>
    </row>
    <row r="18" spans="2:5" x14ac:dyDescent="0.25">
      <c r="B18" s="8">
        <v>41641</v>
      </c>
      <c r="C18">
        <v>27007</v>
      </c>
      <c r="D18" t="s">
        <v>119</v>
      </c>
      <c r="E18">
        <v>2620</v>
      </c>
    </row>
    <row r="19" spans="2:5" x14ac:dyDescent="0.25">
      <c r="B19" s="8">
        <v>41643</v>
      </c>
      <c r="C19">
        <v>494</v>
      </c>
      <c r="D19" t="s">
        <v>124</v>
      </c>
      <c r="E19">
        <v>700.8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38"/>
  <sheetViews>
    <sheetView topLeftCell="A3" workbookViewId="0">
      <selection activeCell="O25" sqref="O25:O26"/>
    </sheetView>
  </sheetViews>
  <sheetFormatPr baseColWidth="10" defaultColWidth="7.85546875" defaultRowHeight="9.75" x14ac:dyDescent="0.25"/>
  <cols>
    <col min="1" max="1" width="24" style="11" customWidth="1"/>
    <col min="2" max="3" width="12.7109375" style="11" customWidth="1"/>
    <col min="4" max="4" width="14.7109375" style="11" customWidth="1"/>
    <col min="5" max="5" width="13.7109375" style="11" customWidth="1"/>
    <col min="6" max="11" width="12.7109375" style="11" customWidth="1"/>
    <col min="12" max="12" width="10.140625" style="11" customWidth="1"/>
    <col min="13" max="16384" width="7.85546875" style="11"/>
  </cols>
  <sheetData>
    <row r="1" spans="1:11" ht="20.25" x14ac:dyDescent="0.3">
      <c r="A1" s="56" t="s">
        <v>125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s="13" customFormat="1" ht="12.75" x14ac:dyDescent="0.25">
      <c r="A2" s="12"/>
      <c r="B2" s="12"/>
      <c r="C2" s="12"/>
      <c r="D2" s="34" t="s">
        <v>193</v>
      </c>
      <c r="E2" s="12"/>
      <c r="F2" s="12"/>
      <c r="G2" s="12"/>
      <c r="H2" s="12"/>
      <c r="I2" s="12"/>
      <c r="J2" s="12"/>
      <c r="K2" s="12"/>
    </row>
    <row r="3" spans="1:11" s="13" customFormat="1" ht="11.25" x14ac:dyDescent="0.25">
      <c r="A3" s="14" t="s">
        <v>126</v>
      </c>
      <c r="B3" s="57" t="s">
        <v>127</v>
      </c>
      <c r="C3" s="57"/>
      <c r="D3" s="14" t="s">
        <v>128</v>
      </c>
      <c r="E3" s="14"/>
      <c r="F3" s="15" t="s">
        <v>129</v>
      </c>
      <c r="G3" s="15"/>
      <c r="H3" s="14"/>
      <c r="I3" s="14"/>
      <c r="J3" s="14"/>
      <c r="K3" s="14"/>
    </row>
    <row r="4" spans="1:11" s="13" customFormat="1" ht="11.25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</row>
    <row r="5" spans="1:11" s="13" customFormat="1" ht="11.25" x14ac:dyDescent="0.25">
      <c r="A5" s="14" t="s">
        <v>130</v>
      </c>
      <c r="B5" s="58" t="s">
        <v>219</v>
      </c>
      <c r="C5" s="58"/>
      <c r="D5" s="14" t="s">
        <v>131</v>
      </c>
      <c r="E5" s="14"/>
      <c r="F5" s="14" t="s">
        <v>132</v>
      </c>
      <c r="G5" s="16">
        <f>SUM(C17,C28,C39,C50,C61,C72,C83,C94,C105,C116,C127,C138)</f>
        <v>16</v>
      </c>
      <c r="H5" s="14" t="s">
        <v>133</v>
      </c>
      <c r="I5" s="16">
        <f>SUM(F17,F28,F39,F50,F61,F72,F83,F94,F105,F116,F127,F138)</f>
        <v>6</v>
      </c>
      <c r="J5" s="14" t="s">
        <v>134</v>
      </c>
      <c r="K5" s="16">
        <f>SUM(G5:I5)</f>
        <v>22</v>
      </c>
    </row>
    <row r="6" spans="1:11" s="13" customFormat="1" ht="12.75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s="35" customFormat="1" ht="19.5" thickBot="1" x14ac:dyDescent="0.3">
      <c r="A7" s="59" t="s">
        <v>135</v>
      </c>
      <c r="B7" s="59"/>
      <c r="C7" s="59"/>
      <c r="D7" s="59"/>
      <c r="E7" s="59"/>
      <c r="F7" s="59"/>
      <c r="G7" s="59"/>
      <c r="H7" s="59"/>
      <c r="I7" s="59"/>
      <c r="J7" s="59"/>
      <c r="K7" s="59"/>
    </row>
    <row r="8" spans="1:11" s="19" customFormat="1" x14ac:dyDescent="0.25">
      <c r="A8" s="17" t="s">
        <v>136</v>
      </c>
      <c r="B8" s="18" t="s">
        <v>137</v>
      </c>
      <c r="C8" s="18" t="s">
        <v>138</v>
      </c>
      <c r="D8" s="18" t="s">
        <v>139</v>
      </c>
      <c r="E8" s="18" t="s">
        <v>140</v>
      </c>
      <c r="F8" s="18" t="s">
        <v>141</v>
      </c>
      <c r="G8" s="18" t="s">
        <v>142</v>
      </c>
      <c r="H8" s="18" t="s">
        <v>143</v>
      </c>
      <c r="I8" s="18" t="s">
        <v>144</v>
      </c>
      <c r="J8" s="18" t="s">
        <v>145</v>
      </c>
      <c r="K8" s="18" t="s">
        <v>146</v>
      </c>
    </row>
    <row r="9" spans="1:11" s="19" customFormat="1" ht="15" x14ac:dyDescent="0.25">
      <c r="A9" s="17" t="s">
        <v>147</v>
      </c>
      <c r="B9" s="39">
        <v>8</v>
      </c>
      <c r="C9" s="20">
        <v>2</v>
      </c>
      <c r="D9" s="20"/>
      <c r="E9" s="20"/>
      <c r="F9" s="20"/>
      <c r="G9" s="20"/>
      <c r="H9" s="20"/>
      <c r="I9" s="20"/>
      <c r="J9" s="20"/>
      <c r="K9" s="20"/>
    </row>
    <row r="10" spans="1:11" s="19" customFormat="1" x14ac:dyDescent="0.25">
      <c r="A10" s="17" t="s">
        <v>148</v>
      </c>
      <c r="B10" s="20">
        <v>8</v>
      </c>
      <c r="C10" s="20">
        <v>4</v>
      </c>
      <c r="D10" s="20"/>
      <c r="E10" s="20"/>
      <c r="F10" s="20"/>
      <c r="G10" s="20"/>
      <c r="H10" s="20"/>
      <c r="I10" s="20"/>
      <c r="J10" s="20"/>
      <c r="K10" s="20"/>
    </row>
    <row r="11" spans="1:11" s="19" customFormat="1" x14ac:dyDescent="0.25">
      <c r="A11" s="17" t="s">
        <v>149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</row>
    <row r="12" spans="1:11" s="19" customFormat="1" x14ac:dyDescent="0.25">
      <c r="A12" s="17" t="s">
        <v>150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</row>
    <row r="13" spans="1:11" s="19" customFormat="1" x14ac:dyDescent="0.25">
      <c r="A13" s="17" t="s">
        <v>151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</row>
    <row r="14" spans="1:11" s="19" customFormat="1" x14ac:dyDescent="0.25">
      <c r="A14" s="17" t="s">
        <v>152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</row>
    <row r="15" spans="1:11" s="19" customFormat="1" x14ac:dyDescent="0.25">
      <c r="A15" s="17" t="s">
        <v>153</v>
      </c>
      <c r="B15" s="20"/>
      <c r="C15" s="20"/>
      <c r="D15" s="20"/>
      <c r="E15" s="20"/>
      <c r="F15" s="20"/>
      <c r="G15" s="20"/>
      <c r="H15" s="20"/>
      <c r="I15" s="20"/>
      <c r="J15" s="20"/>
      <c r="K15" s="20"/>
    </row>
    <row r="16" spans="1:11" s="19" customFormat="1" x14ac:dyDescent="0.25">
      <c r="A16" s="40" t="s">
        <v>154</v>
      </c>
      <c r="B16" s="41">
        <f>SUBTOTAL(109,Table1[Semaine 1])</f>
        <v>16</v>
      </c>
      <c r="C16" s="41">
        <f>SUBTOTAL(109,Table1[Heures supplémentaires])</f>
        <v>6</v>
      </c>
      <c r="D16" s="41">
        <f>SUBTOTAL(109,Table1[Semaine 2])</f>
        <v>0</v>
      </c>
      <c r="E16" s="41">
        <f>SUBTOTAL(109,Table1[HeuresSup2])</f>
        <v>0</v>
      </c>
      <c r="F16" s="41">
        <f>SUBTOTAL(109,Table1[Semaine 3])</f>
        <v>0</v>
      </c>
      <c r="G16" s="41">
        <f>SUBTOTAL(109,Table1[HeuresSup3])</f>
        <v>0</v>
      </c>
      <c r="H16" s="41">
        <f>SUBTOTAL(109,Table1[Semaine 4])</f>
        <v>0</v>
      </c>
      <c r="I16" s="41">
        <f>SUBTOTAL(109,Table1[HeuresSup4])</f>
        <v>0</v>
      </c>
      <c r="J16" s="41">
        <f>SUBTOTAL(109,Table1[Semaine 5])</f>
        <v>0</v>
      </c>
      <c r="K16" s="41">
        <f>SUBTOTAL(109,Table1[HeuresSup5])</f>
        <v>0</v>
      </c>
    </row>
    <row r="17" spans="1:11" s="23" customFormat="1" ht="12" x14ac:dyDescent="0.25">
      <c r="A17" s="60" t="s">
        <v>155</v>
      </c>
      <c r="B17" s="60"/>
      <c r="C17" s="21">
        <f>SUM(B16,D16,F16,H16,J16)</f>
        <v>16</v>
      </c>
      <c r="D17" s="60" t="s">
        <v>156</v>
      </c>
      <c r="E17" s="60"/>
      <c r="F17" s="21">
        <f>SUM(C16,E16,G16,I16,K16)</f>
        <v>6</v>
      </c>
      <c r="G17" s="22"/>
      <c r="H17" s="22"/>
      <c r="I17" s="22"/>
      <c r="J17" s="22"/>
      <c r="K17" s="22"/>
    </row>
    <row r="18" spans="1:11" s="13" customFormat="1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</row>
    <row r="19" spans="1:11" s="19" customFormat="1" x14ac:dyDescent="0.25">
      <c r="A19" s="17" t="s">
        <v>157</v>
      </c>
      <c r="B19" s="18" t="s">
        <v>137</v>
      </c>
      <c r="C19" s="18" t="s">
        <v>138</v>
      </c>
      <c r="D19" s="18" t="s">
        <v>139</v>
      </c>
      <c r="E19" s="18" t="s">
        <v>140</v>
      </c>
      <c r="F19" s="18" t="s">
        <v>141</v>
      </c>
      <c r="G19" s="18" t="s">
        <v>142</v>
      </c>
      <c r="H19" s="18" t="s">
        <v>143</v>
      </c>
      <c r="I19" s="18" t="s">
        <v>144</v>
      </c>
      <c r="J19" s="18" t="s">
        <v>145</v>
      </c>
      <c r="K19" s="18" t="s">
        <v>146</v>
      </c>
    </row>
    <row r="20" spans="1:11" s="19" customFormat="1" x14ac:dyDescent="0.25">
      <c r="A20" s="17" t="s">
        <v>147</v>
      </c>
      <c r="B20" s="20"/>
      <c r="C20" s="20"/>
      <c r="D20" s="20"/>
      <c r="E20" s="20"/>
      <c r="F20" s="20"/>
      <c r="G20" s="20"/>
      <c r="H20" s="20"/>
      <c r="I20" s="20"/>
      <c r="J20" s="20"/>
      <c r="K20" s="20"/>
    </row>
    <row r="21" spans="1:11" s="19" customFormat="1" x14ac:dyDescent="0.25">
      <c r="A21" s="17" t="s">
        <v>148</v>
      </c>
      <c r="B21" s="20"/>
      <c r="C21" s="20"/>
      <c r="D21" s="20"/>
      <c r="E21" s="20"/>
      <c r="F21" s="20"/>
      <c r="G21" s="20"/>
      <c r="H21" s="20"/>
      <c r="I21" s="20"/>
      <c r="J21" s="20"/>
      <c r="K21" s="20"/>
    </row>
    <row r="22" spans="1:11" s="19" customFormat="1" x14ac:dyDescent="0.25">
      <c r="A22" s="17" t="s">
        <v>149</v>
      </c>
      <c r="B22" s="20"/>
      <c r="C22" s="20"/>
      <c r="D22" s="20"/>
      <c r="E22" s="20"/>
      <c r="F22" s="20"/>
      <c r="G22" s="20"/>
      <c r="H22" s="20"/>
      <c r="I22" s="20"/>
      <c r="J22" s="20"/>
      <c r="K22" s="20"/>
    </row>
    <row r="23" spans="1:11" s="19" customFormat="1" x14ac:dyDescent="0.25">
      <c r="A23" s="17" t="s">
        <v>150</v>
      </c>
      <c r="B23" s="20"/>
      <c r="C23" s="20"/>
      <c r="D23" s="20"/>
      <c r="E23" s="20"/>
      <c r="F23" s="20"/>
      <c r="G23" s="20"/>
      <c r="H23" s="20"/>
      <c r="I23" s="20"/>
      <c r="J23" s="20"/>
      <c r="K23" s="20"/>
    </row>
    <row r="24" spans="1:11" s="19" customFormat="1" x14ac:dyDescent="0.25">
      <c r="A24" s="17" t="s">
        <v>151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</row>
    <row r="25" spans="1:11" s="19" customFormat="1" x14ac:dyDescent="0.25">
      <c r="A25" s="17" t="s">
        <v>152</v>
      </c>
      <c r="B25" s="20"/>
      <c r="C25" s="20"/>
      <c r="D25" s="20"/>
      <c r="E25" s="20"/>
      <c r="F25" s="20"/>
      <c r="G25" s="20"/>
      <c r="H25" s="20"/>
      <c r="I25" s="20"/>
      <c r="J25" s="20"/>
      <c r="K25" s="20"/>
    </row>
    <row r="26" spans="1:11" s="19" customFormat="1" x14ac:dyDescent="0.25">
      <c r="A26" s="17" t="s">
        <v>153</v>
      </c>
      <c r="B26" s="20"/>
      <c r="C26" s="20"/>
      <c r="D26" s="20"/>
      <c r="E26" s="20"/>
      <c r="F26" s="20"/>
      <c r="G26" s="20"/>
      <c r="H26" s="20"/>
      <c r="I26" s="20"/>
      <c r="J26" s="20"/>
      <c r="K26" s="20"/>
    </row>
    <row r="27" spans="1:11" s="19" customFormat="1" x14ac:dyDescent="0.25">
      <c r="A27" s="17" t="s">
        <v>154</v>
      </c>
      <c r="B27" s="20">
        <f>SUBTOTAL(109,Table2[Semaine 1])</f>
        <v>0</v>
      </c>
      <c r="C27" s="20">
        <f>SUBTOTAL(109,Table2[Heures supplémentaires])</f>
        <v>0</v>
      </c>
      <c r="D27" s="20">
        <f>SUBTOTAL(109,Table2[Semaine 2])</f>
        <v>0</v>
      </c>
      <c r="E27" s="20">
        <f>SUBTOTAL(109,Table2[HeuresSup2])</f>
        <v>0</v>
      </c>
      <c r="F27" s="20">
        <f>SUBTOTAL(109,Table2[Semaine 3])</f>
        <v>0</v>
      </c>
      <c r="G27" s="20">
        <f>SUBTOTAL(109,Table2[HeuresSup3])</f>
        <v>0</v>
      </c>
      <c r="H27" s="20">
        <f>SUBTOTAL(109,Table2[Semaine 4])</f>
        <v>0</v>
      </c>
      <c r="I27" s="20">
        <f>SUBTOTAL(109,Table2[HeuresSup4])</f>
        <v>0</v>
      </c>
      <c r="J27" s="20">
        <f>SUBTOTAL(109,Table2[Semaine 5])</f>
        <v>0</v>
      </c>
      <c r="K27" s="20">
        <f>SUBTOTAL(109,Table2[HeuresSup5])</f>
        <v>0</v>
      </c>
    </row>
    <row r="28" spans="1:11" s="19" customFormat="1" ht="12" x14ac:dyDescent="0.25">
      <c r="A28" s="60" t="s">
        <v>158</v>
      </c>
      <c r="B28" s="60"/>
      <c r="C28" s="21">
        <f>SUM(B27,D27,F27,H27,J27)</f>
        <v>0</v>
      </c>
      <c r="D28" s="60" t="s">
        <v>159</v>
      </c>
      <c r="E28" s="60"/>
      <c r="F28" s="21">
        <f>SUM(C27,E27,G27,I27,K27)</f>
        <v>0</v>
      </c>
      <c r="G28" s="22"/>
      <c r="H28" s="22"/>
      <c r="I28" s="22"/>
      <c r="J28" s="22"/>
      <c r="K28" s="22"/>
    </row>
    <row r="29" spans="1:11" s="13" customFormat="1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</row>
    <row r="30" spans="1:11" s="13" customFormat="1" x14ac:dyDescent="0.25">
      <c r="A30" s="17" t="s">
        <v>160</v>
      </c>
      <c r="B30" s="18" t="s">
        <v>137</v>
      </c>
      <c r="C30" s="18" t="s">
        <v>138</v>
      </c>
      <c r="D30" s="18" t="s">
        <v>139</v>
      </c>
      <c r="E30" s="18" t="s">
        <v>140</v>
      </c>
      <c r="F30" s="18" t="s">
        <v>141</v>
      </c>
      <c r="G30" s="18" t="s">
        <v>142</v>
      </c>
      <c r="H30" s="18" t="s">
        <v>143</v>
      </c>
      <c r="I30" s="18" t="s">
        <v>144</v>
      </c>
      <c r="J30" s="18" t="s">
        <v>145</v>
      </c>
      <c r="K30" s="18" t="s">
        <v>146</v>
      </c>
    </row>
    <row r="31" spans="1:11" s="13" customFormat="1" x14ac:dyDescent="0.25">
      <c r="A31" s="17" t="s">
        <v>147</v>
      </c>
      <c r="B31" s="20"/>
      <c r="C31" s="20"/>
      <c r="D31" s="20"/>
      <c r="E31" s="20"/>
      <c r="F31" s="20"/>
      <c r="G31" s="20"/>
      <c r="H31" s="20"/>
      <c r="I31" s="20"/>
      <c r="J31" s="20"/>
      <c r="K31" s="20"/>
    </row>
    <row r="32" spans="1:11" s="13" customFormat="1" x14ac:dyDescent="0.25">
      <c r="A32" s="17" t="s">
        <v>148</v>
      </c>
      <c r="B32" s="20"/>
      <c r="C32" s="20"/>
      <c r="D32" s="20"/>
      <c r="E32" s="20"/>
      <c r="F32" s="20"/>
      <c r="G32" s="20"/>
      <c r="H32" s="20"/>
      <c r="I32" s="20"/>
      <c r="J32" s="20"/>
      <c r="K32" s="20"/>
    </row>
    <row r="33" spans="1:11" s="13" customFormat="1" x14ac:dyDescent="0.25">
      <c r="A33" s="17" t="s">
        <v>149</v>
      </c>
      <c r="B33" s="20"/>
      <c r="C33" s="20"/>
      <c r="D33" s="20"/>
      <c r="E33" s="20"/>
      <c r="F33" s="20"/>
      <c r="G33" s="20"/>
      <c r="H33" s="20"/>
      <c r="I33" s="20"/>
      <c r="J33" s="20"/>
      <c r="K33" s="20"/>
    </row>
    <row r="34" spans="1:11" s="13" customFormat="1" x14ac:dyDescent="0.25">
      <c r="A34" s="17" t="s">
        <v>150</v>
      </c>
      <c r="B34" s="20"/>
      <c r="C34" s="20"/>
      <c r="D34" s="20"/>
      <c r="E34" s="20"/>
      <c r="F34" s="20"/>
      <c r="G34" s="20"/>
      <c r="H34" s="20"/>
      <c r="I34" s="20"/>
      <c r="J34" s="20"/>
      <c r="K34" s="20"/>
    </row>
    <row r="35" spans="1:11" s="13" customFormat="1" x14ac:dyDescent="0.25">
      <c r="A35" s="17" t="s">
        <v>151</v>
      </c>
      <c r="B35" s="20"/>
      <c r="C35" s="20"/>
      <c r="D35" s="20"/>
      <c r="E35" s="20"/>
      <c r="F35" s="20"/>
      <c r="G35" s="20"/>
      <c r="H35" s="20"/>
      <c r="I35" s="20"/>
      <c r="J35" s="20"/>
      <c r="K35" s="20"/>
    </row>
    <row r="36" spans="1:11" s="13" customFormat="1" x14ac:dyDescent="0.25">
      <c r="A36" s="17" t="s">
        <v>152</v>
      </c>
      <c r="B36" s="20"/>
      <c r="C36" s="20"/>
      <c r="D36" s="20"/>
      <c r="E36" s="20"/>
      <c r="F36" s="20"/>
      <c r="G36" s="20"/>
      <c r="H36" s="20"/>
      <c r="I36" s="20"/>
      <c r="J36" s="20"/>
      <c r="K36" s="20"/>
    </row>
    <row r="37" spans="1:11" s="13" customFormat="1" x14ac:dyDescent="0.25">
      <c r="A37" s="17" t="s">
        <v>153</v>
      </c>
      <c r="B37" s="20"/>
      <c r="C37" s="20"/>
      <c r="D37" s="20"/>
      <c r="E37" s="20"/>
      <c r="F37" s="20"/>
      <c r="G37" s="20"/>
      <c r="H37" s="20"/>
      <c r="I37" s="20"/>
      <c r="J37" s="20"/>
      <c r="K37" s="20"/>
    </row>
    <row r="38" spans="1:11" s="13" customFormat="1" x14ac:dyDescent="0.25">
      <c r="A38" s="17" t="s">
        <v>154</v>
      </c>
      <c r="B38" s="20">
        <f t="shared" ref="B38:K38" si="0">SUBTOTAL(109,B31:B37)</f>
        <v>0</v>
      </c>
      <c r="C38" s="20">
        <f t="shared" si="0"/>
        <v>0</v>
      </c>
      <c r="D38" s="20">
        <f t="shared" si="0"/>
        <v>0</v>
      </c>
      <c r="E38" s="20">
        <f t="shared" si="0"/>
        <v>0</v>
      </c>
      <c r="F38" s="20">
        <f t="shared" si="0"/>
        <v>0</v>
      </c>
      <c r="G38" s="20">
        <f t="shared" si="0"/>
        <v>0</v>
      </c>
      <c r="H38" s="20">
        <f t="shared" si="0"/>
        <v>0</v>
      </c>
      <c r="I38" s="20">
        <f t="shared" si="0"/>
        <v>0</v>
      </c>
      <c r="J38" s="20">
        <f t="shared" si="0"/>
        <v>0</v>
      </c>
      <c r="K38" s="20">
        <f t="shared" si="0"/>
        <v>0</v>
      </c>
    </row>
    <row r="39" spans="1:11" s="13" customFormat="1" ht="12" x14ac:dyDescent="0.15">
      <c r="A39" s="60" t="s">
        <v>161</v>
      </c>
      <c r="B39" s="60"/>
      <c r="C39" s="24">
        <f>SUM(B38,D38,F38,H38,J38)</f>
        <v>0</v>
      </c>
      <c r="D39" s="60" t="s">
        <v>162</v>
      </c>
      <c r="E39" s="60"/>
      <c r="F39" s="24">
        <f>SUM(C38,E38,G38,I38,K38)</f>
        <v>0</v>
      </c>
      <c r="G39" s="25"/>
      <c r="H39" s="25"/>
      <c r="I39" s="25"/>
      <c r="J39" s="25"/>
      <c r="K39" s="25"/>
    </row>
    <row r="40" spans="1:11" s="36" customFormat="1" ht="19.5" thickBot="1" x14ac:dyDescent="0.3">
      <c r="A40" s="61" t="s">
        <v>163</v>
      </c>
      <c r="B40" s="61"/>
      <c r="C40" s="61"/>
      <c r="D40" s="61"/>
      <c r="E40" s="61"/>
      <c r="F40" s="61"/>
      <c r="G40" s="61"/>
      <c r="H40" s="61"/>
      <c r="I40" s="61"/>
      <c r="J40" s="61"/>
      <c r="K40" s="61"/>
    </row>
    <row r="41" spans="1:11" s="19" customFormat="1" x14ac:dyDescent="0.25">
      <c r="A41" s="26" t="s">
        <v>164</v>
      </c>
      <c r="B41" s="27" t="s">
        <v>137</v>
      </c>
      <c r="C41" s="27" t="s">
        <v>138</v>
      </c>
      <c r="D41" s="27" t="s">
        <v>139</v>
      </c>
      <c r="E41" s="27" t="s">
        <v>140</v>
      </c>
      <c r="F41" s="27" t="s">
        <v>141</v>
      </c>
      <c r="G41" s="27" t="s">
        <v>142</v>
      </c>
      <c r="H41" s="27" t="s">
        <v>143</v>
      </c>
      <c r="I41" s="27" t="s">
        <v>144</v>
      </c>
      <c r="J41" s="27" t="s">
        <v>145</v>
      </c>
      <c r="K41" s="27" t="s">
        <v>146</v>
      </c>
    </row>
    <row r="42" spans="1:11" s="19" customFormat="1" x14ac:dyDescent="0.25">
      <c r="A42" s="26" t="s">
        <v>147</v>
      </c>
      <c r="B42" s="28"/>
      <c r="C42" s="28"/>
      <c r="D42" s="28"/>
      <c r="E42" s="28"/>
      <c r="F42" s="28"/>
      <c r="G42" s="28"/>
      <c r="H42" s="28"/>
      <c r="I42" s="28"/>
      <c r="J42" s="28"/>
      <c r="K42" s="28"/>
    </row>
    <row r="43" spans="1:11" s="19" customFormat="1" x14ac:dyDescent="0.25">
      <c r="A43" s="26" t="s">
        <v>148</v>
      </c>
      <c r="B43" s="28"/>
      <c r="C43" s="28"/>
      <c r="D43" s="28"/>
      <c r="E43" s="28"/>
      <c r="F43" s="28"/>
      <c r="G43" s="28"/>
      <c r="H43" s="28"/>
      <c r="I43" s="28"/>
      <c r="J43" s="28"/>
      <c r="K43" s="28"/>
    </row>
    <row r="44" spans="1:11" s="19" customFormat="1" x14ac:dyDescent="0.25">
      <c r="A44" s="26" t="s">
        <v>149</v>
      </c>
      <c r="B44" s="28"/>
      <c r="C44" s="28"/>
      <c r="D44" s="28"/>
      <c r="E44" s="28"/>
      <c r="F44" s="28"/>
      <c r="G44" s="28"/>
      <c r="H44" s="28"/>
      <c r="I44" s="28"/>
      <c r="J44" s="28"/>
      <c r="K44" s="28"/>
    </row>
    <row r="45" spans="1:11" s="19" customFormat="1" x14ac:dyDescent="0.25">
      <c r="A45" s="26" t="s">
        <v>150</v>
      </c>
      <c r="B45" s="28"/>
      <c r="C45" s="28"/>
      <c r="D45" s="28"/>
      <c r="E45" s="28"/>
      <c r="F45" s="28"/>
      <c r="G45" s="28"/>
      <c r="H45" s="28"/>
      <c r="I45" s="28"/>
      <c r="J45" s="28"/>
      <c r="K45" s="28"/>
    </row>
    <row r="46" spans="1:11" s="19" customFormat="1" x14ac:dyDescent="0.25">
      <c r="A46" s="26" t="s">
        <v>151</v>
      </c>
      <c r="B46" s="28"/>
      <c r="C46" s="28"/>
      <c r="D46" s="28"/>
      <c r="E46" s="28"/>
      <c r="F46" s="28"/>
      <c r="G46" s="28"/>
      <c r="H46" s="28"/>
      <c r="I46" s="28"/>
      <c r="J46" s="28"/>
      <c r="K46" s="28"/>
    </row>
    <row r="47" spans="1:11" s="19" customFormat="1" x14ac:dyDescent="0.25">
      <c r="A47" s="26" t="s">
        <v>152</v>
      </c>
      <c r="B47" s="28"/>
      <c r="C47" s="28"/>
      <c r="D47" s="28"/>
      <c r="E47" s="28"/>
      <c r="F47" s="28"/>
      <c r="G47" s="28"/>
      <c r="H47" s="28"/>
      <c r="I47" s="28"/>
      <c r="J47" s="28"/>
      <c r="K47" s="28"/>
    </row>
    <row r="48" spans="1:11" s="19" customFormat="1" x14ac:dyDescent="0.25">
      <c r="A48" s="26" t="s">
        <v>153</v>
      </c>
      <c r="B48" s="28"/>
      <c r="C48" s="28"/>
      <c r="D48" s="28"/>
      <c r="E48" s="28"/>
      <c r="F48" s="28"/>
      <c r="G48" s="28"/>
      <c r="H48" s="28"/>
      <c r="I48" s="28"/>
      <c r="J48" s="28"/>
      <c r="K48" s="28"/>
    </row>
    <row r="49" spans="1:11" s="19" customFormat="1" x14ac:dyDescent="0.25">
      <c r="A49" s="26" t="s">
        <v>154</v>
      </c>
      <c r="B49" s="28">
        <f t="shared" ref="B49:K49" si="1">SUBTOTAL(109,B42:B48)</f>
        <v>0</v>
      </c>
      <c r="C49" s="28">
        <f t="shared" si="1"/>
        <v>0</v>
      </c>
      <c r="D49" s="28">
        <f t="shared" si="1"/>
        <v>0</v>
      </c>
      <c r="E49" s="28">
        <f t="shared" si="1"/>
        <v>0</v>
      </c>
      <c r="F49" s="28">
        <f t="shared" si="1"/>
        <v>0</v>
      </c>
      <c r="G49" s="28">
        <f t="shared" si="1"/>
        <v>0</v>
      </c>
      <c r="H49" s="28">
        <f t="shared" si="1"/>
        <v>0</v>
      </c>
      <c r="I49" s="28">
        <f t="shared" si="1"/>
        <v>0</v>
      </c>
      <c r="J49" s="28">
        <f t="shared" si="1"/>
        <v>0</v>
      </c>
      <c r="K49" s="28">
        <f t="shared" si="1"/>
        <v>0</v>
      </c>
    </row>
    <row r="50" spans="1:11" s="19" customFormat="1" ht="12" x14ac:dyDescent="0.25">
      <c r="A50" s="62" t="s">
        <v>165</v>
      </c>
      <c r="B50" s="62"/>
      <c r="C50" s="29">
        <f>SUM(B49,D49,F49,H49,J49)</f>
        <v>0</v>
      </c>
      <c r="D50" s="62" t="s">
        <v>166</v>
      </c>
      <c r="E50" s="62"/>
      <c r="F50" s="29">
        <f>SUM(C49,E49,G49,I49,K49)</f>
        <v>0</v>
      </c>
      <c r="G50" s="30"/>
      <c r="H50" s="30"/>
      <c r="I50" s="30"/>
      <c r="J50" s="30"/>
      <c r="K50" s="30"/>
    </row>
    <row r="51" spans="1:11" s="19" customFormat="1" x14ac:dyDescent="0.25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</row>
    <row r="52" spans="1:11" s="19" customFormat="1" x14ac:dyDescent="0.25">
      <c r="A52" s="26" t="s">
        <v>167</v>
      </c>
      <c r="B52" s="27" t="s">
        <v>137</v>
      </c>
      <c r="C52" s="27" t="s">
        <v>138</v>
      </c>
      <c r="D52" s="27" t="s">
        <v>139</v>
      </c>
      <c r="E52" s="27" t="s">
        <v>140</v>
      </c>
      <c r="F52" s="27" t="s">
        <v>141</v>
      </c>
      <c r="G52" s="27" t="s">
        <v>142</v>
      </c>
      <c r="H52" s="27" t="s">
        <v>143</v>
      </c>
      <c r="I52" s="27" t="s">
        <v>144</v>
      </c>
      <c r="J52" s="27" t="s">
        <v>145</v>
      </c>
      <c r="K52" s="27" t="s">
        <v>146</v>
      </c>
    </row>
    <row r="53" spans="1:11" s="19" customFormat="1" x14ac:dyDescent="0.25">
      <c r="A53" s="26" t="s">
        <v>147</v>
      </c>
      <c r="B53" s="28"/>
      <c r="C53" s="28"/>
      <c r="D53" s="28"/>
      <c r="E53" s="28"/>
      <c r="F53" s="28"/>
      <c r="G53" s="28"/>
      <c r="H53" s="28"/>
      <c r="I53" s="28"/>
      <c r="J53" s="28"/>
      <c r="K53" s="28"/>
    </row>
    <row r="54" spans="1:11" s="19" customFormat="1" x14ac:dyDescent="0.25">
      <c r="A54" s="26" t="s">
        <v>148</v>
      </c>
      <c r="B54" s="28"/>
      <c r="C54" s="28"/>
      <c r="D54" s="28"/>
      <c r="E54" s="28"/>
      <c r="F54" s="28"/>
      <c r="G54" s="28"/>
      <c r="H54" s="28"/>
      <c r="I54" s="28"/>
      <c r="J54" s="28"/>
      <c r="K54" s="28"/>
    </row>
    <row r="55" spans="1:11" s="19" customFormat="1" x14ac:dyDescent="0.25">
      <c r="A55" s="26" t="s">
        <v>149</v>
      </c>
      <c r="B55" s="28"/>
      <c r="C55" s="28"/>
      <c r="D55" s="28"/>
      <c r="E55" s="28"/>
      <c r="F55" s="28"/>
      <c r="G55" s="28"/>
      <c r="H55" s="28"/>
      <c r="I55" s="28"/>
      <c r="J55" s="28"/>
      <c r="K55" s="28"/>
    </row>
    <row r="56" spans="1:11" s="19" customFormat="1" x14ac:dyDescent="0.25">
      <c r="A56" s="26" t="s">
        <v>150</v>
      </c>
      <c r="B56" s="28"/>
      <c r="C56" s="28"/>
      <c r="D56" s="28"/>
      <c r="E56" s="28"/>
      <c r="F56" s="28"/>
      <c r="G56" s="28"/>
      <c r="H56" s="28"/>
      <c r="I56" s="28"/>
      <c r="J56" s="28"/>
      <c r="K56" s="28"/>
    </row>
    <row r="57" spans="1:11" s="19" customFormat="1" x14ac:dyDescent="0.25">
      <c r="A57" s="26" t="s">
        <v>151</v>
      </c>
      <c r="B57" s="28"/>
      <c r="C57" s="28"/>
      <c r="D57" s="28"/>
      <c r="E57" s="28"/>
      <c r="F57" s="28"/>
      <c r="G57" s="28"/>
      <c r="H57" s="28"/>
      <c r="I57" s="28"/>
      <c r="J57" s="28"/>
      <c r="K57" s="28"/>
    </row>
    <row r="58" spans="1:11" s="19" customFormat="1" x14ac:dyDescent="0.25">
      <c r="A58" s="26" t="s">
        <v>152</v>
      </c>
      <c r="B58" s="28"/>
      <c r="C58" s="28"/>
      <c r="D58" s="28"/>
      <c r="E58" s="28"/>
      <c r="F58" s="28"/>
      <c r="G58" s="28"/>
      <c r="H58" s="28"/>
      <c r="I58" s="28"/>
      <c r="J58" s="28"/>
      <c r="K58" s="28"/>
    </row>
    <row r="59" spans="1:11" s="19" customFormat="1" x14ac:dyDescent="0.25">
      <c r="A59" s="26" t="s">
        <v>153</v>
      </c>
      <c r="B59" s="28"/>
      <c r="C59" s="28"/>
      <c r="D59" s="28"/>
      <c r="E59" s="28"/>
      <c r="F59" s="28"/>
      <c r="G59" s="28"/>
      <c r="H59" s="28"/>
      <c r="I59" s="28"/>
      <c r="J59" s="28"/>
      <c r="K59" s="28"/>
    </row>
    <row r="60" spans="1:11" s="19" customFormat="1" x14ac:dyDescent="0.25">
      <c r="A60" s="26" t="s">
        <v>154</v>
      </c>
      <c r="B60" s="28">
        <f t="shared" ref="B60:K60" si="2">SUBTOTAL(109,B53:B59)</f>
        <v>0</v>
      </c>
      <c r="C60" s="28">
        <f t="shared" si="2"/>
        <v>0</v>
      </c>
      <c r="D60" s="28">
        <f t="shared" si="2"/>
        <v>0</v>
      </c>
      <c r="E60" s="28">
        <f t="shared" si="2"/>
        <v>0</v>
      </c>
      <c r="F60" s="28">
        <f t="shared" si="2"/>
        <v>0</v>
      </c>
      <c r="G60" s="28">
        <f t="shared" si="2"/>
        <v>0</v>
      </c>
      <c r="H60" s="28">
        <f t="shared" si="2"/>
        <v>0</v>
      </c>
      <c r="I60" s="28">
        <f t="shared" si="2"/>
        <v>0</v>
      </c>
      <c r="J60" s="28">
        <f t="shared" si="2"/>
        <v>0</v>
      </c>
      <c r="K60" s="28">
        <f t="shared" si="2"/>
        <v>0</v>
      </c>
    </row>
    <row r="61" spans="1:11" s="19" customFormat="1" ht="12" x14ac:dyDescent="0.25">
      <c r="A61" s="60" t="s">
        <v>168</v>
      </c>
      <c r="B61" s="60"/>
      <c r="C61" s="21">
        <f>SUM(B60,D60,F60,H60,J60)</f>
        <v>0</v>
      </c>
      <c r="D61" s="60" t="s">
        <v>169</v>
      </c>
      <c r="E61" s="60"/>
      <c r="F61" s="21">
        <f>SUM(C60,E60,G60,I60,K60)</f>
        <v>0</v>
      </c>
      <c r="G61" s="22"/>
      <c r="H61" s="22"/>
      <c r="I61" s="22"/>
      <c r="J61" s="22"/>
      <c r="K61" s="22"/>
    </row>
    <row r="62" spans="1:11" s="19" customFormat="1" x14ac:dyDescent="0.25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</row>
    <row r="63" spans="1:11" s="19" customFormat="1" x14ac:dyDescent="0.25">
      <c r="A63" s="26" t="s">
        <v>170</v>
      </c>
      <c r="B63" s="27" t="s">
        <v>137</v>
      </c>
      <c r="C63" s="27" t="s">
        <v>138</v>
      </c>
      <c r="D63" s="27" t="s">
        <v>139</v>
      </c>
      <c r="E63" s="27" t="s">
        <v>140</v>
      </c>
      <c r="F63" s="27" t="s">
        <v>141</v>
      </c>
      <c r="G63" s="27" t="s">
        <v>142</v>
      </c>
      <c r="H63" s="27" t="s">
        <v>143</v>
      </c>
      <c r="I63" s="27" t="s">
        <v>144</v>
      </c>
      <c r="J63" s="27" t="s">
        <v>145</v>
      </c>
      <c r="K63" s="27" t="s">
        <v>146</v>
      </c>
    </row>
    <row r="64" spans="1:11" s="19" customFormat="1" x14ac:dyDescent="0.25">
      <c r="A64" s="26" t="s">
        <v>147</v>
      </c>
      <c r="B64" s="28"/>
      <c r="C64" s="28"/>
      <c r="D64" s="28"/>
      <c r="E64" s="28"/>
      <c r="F64" s="28"/>
      <c r="G64" s="28"/>
      <c r="H64" s="28"/>
      <c r="I64" s="28"/>
      <c r="J64" s="28"/>
      <c r="K64" s="28"/>
    </row>
    <row r="65" spans="1:11" s="19" customFormat="1" x14ac:dyDescent="0.25">
      <c r="A65" s="26" t="s">
        <v>148</v>
      </c>
      <c r="B65" s="28"/>
      <c r="C65" s="28"/>
      <c r="D65" s="28"/>
      <c r="E65" s="28"/>
      <c r="F65" s="28"/>
      <c r="G65" s="28"/>
      <c r="H65" s="28"/>
      <c r="I65" s="28"/>
      <c r="J65" s="28"/>
      <c r="K65" s="28"/>
    </row>
    <row r="66" spans="1:11" s="19" customFormat="1" x14ac:dyDescent="0.25">
      <c r="A66" s="26" t="s">
        <v>149</v>
      </c>
      <c r="B66" s="28"/>
      <c r="C66" s="28"/>
      <c r="D66" s="28"/>
      <c r="E66" s="28"/>
      <c r="F66" s="28"/>
      <c r="G66" s="28"/>
      <c r="H66" s="28"/>
      <c r="I66" s="28"/>
      <c r="J66" s="28"/>
      <c r="K66" s="28"/>
    </row>
    <row r="67" spans="1:11" s="19" customFormat="1" x14ac:dyDescent="0.25">
      <c r="A67" s="26" t="s">
        <v>150</v>
      </c>
      <c r="B67" s="28"/>
      <c r="C67" s="28"/>
      <c r="D67" s="28"/>
      <c r="E67" s="28"/>
      <c r="F67" s="28"/>
      <c r="G67" s="28"/>
      <c r="H67" s="28"/>
      <c r="I67" s="28"/>
      <c r="J67" s="28"/>
      <c r="K67" s="28"/>
    </row>
    <row r="68" spans="1:11" s="19" customFormat="1" x14ac:dyDescent="0.25">
      <c r="A68" s="26" t="s">
        <v>151</v>
      </c>
      <c r="B68" s="28"/>
      <c r="C68" s="28"/>
      <c r="D68" s="28"/>
      <c r="E68" s="28"/>
      <c r="F68" s="28"/>
      <c r="G68" s="28"/>
      <c r="H68" s="28"/>
      <c r="I68" s="28"/>
      <c r="J68" s="28"/>
      <c r="K68" s="28"/>
    </row>
    <row r="69" spans="1:11" s="19" customFormat="1" x14ac:dyDescent="0.25">
      <c r="A69" s="26" t="s">
        <v>152</v>
      </c>
      <c r="B69" s="28"/>
      <c r="C69" s="28"/>
      <c r="D69" s="28"/>
      <c r="E69" s="28"/>
      <c r="F69" s="28"/>
      <c r="G69" s="28"/>
      <c r="H69" s="28"/>
      <c r="I69" s="28"/>
      <c r="J69" s="28"/>
      <c r="K69" s="28"/>
    </row>
    <row r="70" spans="1:11" s="19" customFormat="1" x14ac:dyDescent="0.25">
      <c r="A70" s="26" t="s">
        <v>153</v>
      </c>
      <c r="B70" s="28"/>
      <c r="C70" s="28"/>
      <c r="D70" s="28"/>
      <c r="E70" s="28"/>
      <c r="F70" s="28"/>
      <c r="G70" s="28"/>
      <c r="H70" s="28"/>
      <c r="I70" s="28"/>
      <c r="J70" s="28"/>
      <c r="K70" s="28"/>
    </row>
    <row r="71" spans="1:11" s="19" customFormat="1" x14ac:dyDescent="0.25">
      <c r="A71" s="31" t="s">
        <v>154</v>
      </c>
      <c r="B71" s="32">
        <f t="shared" ref="B71:K71" si="3">SUBTOTAL(109,B64:B70)</f>
        <v>0</v>
      </c>
      <c r="C71" s="32">
        <f t="shared" si="3"/>
        <v>0</v>
      </c>
      <c r="D71" s="32">
        <f t="shared" si="3"/>
        <v>0</v>
      </c>
      <c r="E71" s="32">
        <f t="shared" si="3"/>
        <v>0</v>
      </c>
      <c r="F71" s="32">
        <f t="shared" si="3"/>
        <v>0</v>
      </c>
      <c r="G71" s="32">
        <f t="shared" si="3"/>
        <v>0</v>
      </c>
      <c r="H71" s="32">
        <f t="shared" si="3"/>
        <v>0</v>
      </c>
      <c r="I71" s="32">
        <f t="shared" si="3"/>
        <v>0</v>
      </c>
      <c r="J71" s="32">
        <f t="shared" si="3"/>
        <v>0</v>
      </c>
      <c r="K71" s="32">
        <f t="shared" si="3"/>
        <v>0</v>
      </c>
    </row>
    <row r="72" spans="1:11" s="19" customFormat="1" ht="12" x14ac:dyDescent="0.25">
      <c r="A72" s="60" t="s">
        <v>171</v>
      </c>
      <c r="B72" s="60"/>
      <c r="C72" s="21">
        <f>SUM(B71,D71,F71,H71,J71)</f>
        <v>0</v>
      </c>
      <c r="D72" s="60" t="s">
        <v>172</v>
      </c>
      <c r="E72" s="60"/>
      <c r="F72" s="21">
        <f>SUM(C71,E71,G71,I71,K71)</f>
        <v>0</v>
      </c>
    </row>
    <row r="73" spans="1:11" s="36" customFormat="1" ht="19.5" thickBot="1" x14ac:dyDescent="0.3">
      <c r="A73" s="63" t="s">
        <v>173</v>
      </c>
      <c r="B73" s="63"/>
      <c r="C73" s="63"/>
      <c r="D73" s="63"/>
      <c r="E73" s="63"/>
      <c r="F73" s="63"/>
      <c r="G73" s="63"/>
      <c r="H73" s="63"/>
      <c r="I73" s="63"/>
      <c r="J73" s="63"/>
      <c r="K73" s="63"/>
    </row>
    <row r="74" spans="1:11" s="19" customFormat="1" x14ac:dyDescent="0.25">
      <c r="A74" s="31" t="s">
        <v>174</v>
      </c>
      <c r="B74" s="33" t="s">
        <v>137</v>
      </c>
      <c r="C74" s="33" t="s">
        <v>138</v>
      </c>
      <c r="D74" s="33" t="s">
        <v>139</v>
      </c>
      <c r="E74" s="33" t="s">
        <v>140</v>
      </c>
      <c r="F74" s="33" t="s">
        <v>141</v>
      </c>
      <c r="G74" s="33" t="s">
        <v>142</v>
      </c>
      <c r="H74" s="33" t="s">
        <v>143</v>
      </c>
      <c r="I74" s="33" t="s">
        <v>144</v>
      </c>
      <c r="J74" s="33" t="s">
        <v>145</v>
      </c>
      <c r="K74" s="33" t="s">
        <v>146</v>
      </c>
    </row>
    <row r="75" spans="1:11" s="19" customFormat="1" x14ac:dyDescent="0.25">
      <c r="A75" s="31" t="s">
        <v>147</v>
      </c>
      <c r="B75" s="32"/>
      <c r="C75" s="32"/>
      <c r="D75" s="32"/>
      <c r="E75" s="32"/>
      <c r="F75" s="32"/>
      <c r="G75" s="32"/>
      <c r="H75" s="32"/>
      <c r="I75" s="32"/>
      <c r="J75" s="32"/>
      <c r="K75" s="32"/>
    </row>
    <row r="76" spans="1:11" s="19" customFormat="1" x14ac:dyDescent="0.25">
      <c r="A76" s="31" t="s">
        <v>148</v>
      </c>
      <c r="B76" s="32"/>
      <c r="C76" s="32"/>
      <c r="D76" s="32"/>
      <c r="E76" s="32"/>
      <c r="F76" s="32"/>
      <c r="G76" s="32"/>
      <c r="H76" s="32"/>
      <c r="I76" s="32"/>
      <c r="J76" s="32"/>
      <c r="K76" s="32"/>
    </row>
    <row r="77" spans="1:11" s="19" customFormat="1" x14ac:dyDescent="0.25">
      <c r="A77" s="31" t="s">
        <v>149</v>
      </c>
      <c r="B77" s="32"/>
      <c r="C77" s="32"/>
      <c r="D77" s="32"/>
      <c r="E77" s="32"/>
      <c r="F77" s="32"/>
      <c r="G77" s="32"/>
      <c r="H77" s="32"/>
      <c r="I77" s="32"/>
      <c r="J77" s="32"/>
      <c r="K77" s="32"/>
    </row>
    <row r="78" spans="1:11" s="19" customFormat="1" x14ac:dyDescent="0.25">
      <c r="A78" s="31" t="s">
        <v>150</v>
      </c>
      <c r="B78" s="32"/>
      <c r="C78" s="32"/>
      <c r="D78" s="32"/>
      <c r="E78" s="32"/>
      <c r="F78" s="32"/>
      <c r="G78" s="32"/>
      <c r="H78" s="32"/>
      <c r="I78" s="32"/>
      <c r="J78" s="32"/>
      <c r="K78" s="32"/>
    </row>
    <row r="79" spans="1:11" s="19" customFormat="1" x14ac:dyDescent="0.25">
      <c r="A79" s="31" t="s">
        <v>151</v>
      </c>
      <c r="B79" s="32"/>
      <c r="C79" s="32"/>
      <c r="D79" s="32"/>
      <c r="E79" s="32"/>
      <c r="F79" s="32"/>
      <c r="G79" s="32"/>
      <c r="H79" s="32"/>
      <c r="I79" s="32"/>
      <c r="J79" s="32"/>
      <c r="K79" s="32"/>
    </row>
    <row r="80" spans="1:11" s="19" customFormat="1" x14ac:dyDescent="0.25">
      <c r="A80" s="31" t="s">
        <v>152</v>
      </c>
      <c r="B80" s="32"/>
      <c r="C80" s="32"/>
      <c r="D80" s="32"/>
      <c r="E80" s="32"/>
      <c r="F80" s="32"/>
      <c r="G80" s="32"/>
      <c r="H80" s="32"/>
      <c r="I80" s="32"/>
      <c r="J80" s="32"/>
      <c r="K80" s="32"/>
    </row>
    <row r="81" spans="1:11" s="19" customFormat="1" x14ac:dyDescent="0.25">
      <c r="A81" s="31" t="s">
        <v>153</v>
      </c>
      <c r="B81" s="32"/>
      <c r="C81" s="32"/>
      <c r="D81" s="32"/>
      <c r="E81" s="32"/>
      <c r="F81" s="32"/>
      <c r="G81" s="32"/>
      <c r="H81" s="32"/>
      <c r="I81" s="32"/>
      <c r="J81" s="32"/>
      <c r="K81" s="32"/>
    </row>
    <row r="82" spans="1:11" s="19" customFormat="1" x14ac:dyDescent="0.25">
      <c r="A82" s="31" t="s">
        <v>154</v>
      </c>
      <c r="B82" s="32">
        <f t="shared" ref="B82:K82" si="4">SUBTOTAL(109,B75:B81)</f>
        <v>0</v>
      </c>
      <c r="C82" s="32">
        <f t="shared" si="4"/>
        <v>0</v>
      </c>
      <c r="D82" s="32">
        <f t="shared" si="4"/>
        <v>0</v>
      </c>
      <c r="E82" s="32">
        <f t="shared" si="4"/>
        <v>0</v>
      </c>
      <c r="F82" s="32">
        <f t="shared" si="4"/>
        <v>0</v>
      </c>
      <c r="G82" s="32">
        <f t="shared" si="4"/>
        <v>0</v>
      </c>
      <c r="H82" s="32">
        <f t="shared" si="4"/>
        <v>0</v>
      </c>
      <c r="I82" s="32">
        <f t="shared" si="4"/>
        <v>0</v>
      </c>
      <c r="J82" s="32">
        <f t="shared" si="4"/>
        <v>0</v>
      </c>
      <c r="K82" s="32">
        <f t="shared" si="4"/>
        <v>0</v>
      </c>
    </row>
    <row r="83" spans="1:11" s="19" customFormat="1" ht="12" x14ac:dyDescent="0.25">
      <c r="A83" s="60" t="s">
        <v>175</v>
      </c>
      <c r="B83" s="60"/>
      <c r="C83" s="21">
        <f>SUM(B82,D82,F82,H82,J82)</f>
        <v>0</v>
      </c>
      <c r="D83" s="60" t="s">
        <v>176</v>
      </c>
      <c r="E83" s="60"/>
      <c r="F83" s="21">
        <f>SUM(C82,E82,G82,I82,K82)</f>
        <v>0</v>
      </c>
    </row>
    <row r="84" spans="1:11" s="19" customFormat="1" x14ac:dyDescent="0.25"/>
    <row r="85" spans="1:11" s="19" customFormat="1" x14ac:dyDescent="0.25">
      <c r="A85" s="31" t="s">
        <v>177</v>
      </c>
      <c r="B85" s="33" t="s">
        <v>137</v>
      </c>
      <c r="C85" s="33" t="s">
        <v>138</v>
      </c>
      <c r="D85" s="33" t="s">
        <v>139</v>
      </c>
      <c r="E85" s="33" t="s">
        <v>140</v>
      </c>
      <c r="F85" s="33" t="s">
        <v>141</v>
      </c>
      <c r="G85" s="33" t="s">
        <v>142</v>
      </c>
      <c r="H85" s="33" t="s">
        <v>143</v>
      </c>
      <c r="I85" s="33" t="s">
        <v>144</v>
      </c>
      <c r="J85" s="33" t="s">
        <v>145</v>
      </c>
      <c r="K85" s="33" t="s">
        <v>146</v>
      </c>
    </row>
    <row r="86" spans="1:11" s="19" customFormat="1" x14ac:dyDescent="0.25">
      <c r="A86" s="31" t="s">
        <v>147</v>
      </c>
      <c r="B86" s="32"/>
      <c r="C86" s="32"/>
      <c r="D86" s="32"/>
      <c r="E86" s="32"/>
      <c r="F86" s="32"/>
      <c r="G86" s="32"/>
      <c r="H86" s="32"/>
      <c r="I86" s="32"/>
      <c r="J86" s="32"/>
      <c r="K86" s="32"/>
    </row>
    <row r="87" spans="1:11" s="19" customFormat="1" x14ac:dyDescent="0.25">
      <c r="A87" s="31" t="s">
        <v>148</v>
      </c>
      <c r="B87" s="32"/>
      <c r="C87" s="32"/>
      <c r="D87" s="32"/>
      <c r="E87" s="32"/>
      <c r="F87" s="32"/>
      <c r="G87" s="32"/>
      <c r="H87" s="32"/>
      <c r="I87" s="32"/>
      <c r="J87" s="32"/>
      <c r="K87" s="32"/>
    </row>
    <row r="88" spans="1:11" s="19" customFormat="1" x14ac:dyDescent="0.25">
      <c r="A88" s="31" t="s">
        <v>149</v>
      </c>
      <c r="B88" s="32"/>
      <c r="C88" s="32"/>
      <c r="D88" s="32"/>
      <c r="E88" s="32"/>
      <c r="F88" s="32"/>
      <c r="G88" s="32"/>
      <c r="H88" s="32"/>
      <c r="I88" s="32"/>
      <c r="J88" s="32"/>
      <c r="K88" s="32"/>
    </row>
    <row r="89" spans="1:11" s="19" customFormat="1" x14ac:dyDescent="0.25">
      <c r="A89" s="31" t="s">
        <v>150</v>
      </c>
      <c r="B89" s="32"/>
      <c r="C89" s="32"/>
      <c r="D89" s="32"/>
      <c r="E89" s="32"/>
      <c r="F89" s="32"/>
      <c r="G89" s="32"/>
      <c r="H89" s="32"/>
      <c r="I89" s="32"/>
      <c r="J89" s="32"/>
      <c r="K89" s="32"/>
    </row>
    <row r="90" spans="1:11" s="19" customFormat="1" x14ac:dyDescent="0.25">
      <c r="A90" s="31" t="s">
        <v>151</v>
      </c>
      <c r="B90" s="32"/>
      <c r="C90" s="32"/>
      <c r="D90" s="32"/>
      <c r="E90" s="32"/>
      <c r="F90" s="32"/>
      <c r="G90" s="32"/>
      <c r="H90" s="32"/>
      <c r="I90" s="32"/>
      <c r="J90" s="32"/>
      <c r="K90" s="32"/>
    </row>
    <row r="91" spans="1:11" s="19" customFormat="1" x14ac:dyDescent="0.25">
      <c r="A91" s="31" t="s">
        <v>152</v>
      </c>
      <c r="B91" s="32"/>
      <c r="C91" s="32"/>
      <c r="D91" s="32"/>
      <c r="E91" s="32"/>
      <c r="F91" s="32"/>
      <c r="G91" s="32"/>
      <c r="H91" s="32"/>
      <c r="I91" s="32"/>
      <c r="J91" s="32"/>
      <c r="K91" s="32"/>
    </row>
    <row r="92" spans="1:11" s="19" customFormat="1" x14ac:dyDescent="0.25">
      <c r="A92" s="31" t="s">
        <v>153</v>
      </c>
      <c r="B92" s="32"/>
      <c r="C92" s="32"/>
      <c r="D92" s="32"/>
      <c r="E92" s="32"/>
      <c r="F92" s="32"/>
      <c r="G92" s="32"/>
      <c r="H92" s="32"/>
      <c r="I92" s="32"/>
      <c r="J92" s="32"/>
      <c r="K92" s="32"/>
    </row>
    <row r="93" spans="1:11" s="19" customFormat="1" x14ac:dyDescent="0.25">
      <c r="A93" s="31" t="s">
        <v>154</v>
      </c>
      <c r="B93" s="32">
        <f t="shared" ref="B93:K93" si="5">SUBTOTAL(109,B86:B92)</f>
        <v>0</v>
      </c>
      <c r="C93" s="32">
        <f t="shared" si="5"/>
        <v>0</v>
      </c>
      <c r="D93" s="32">
        <f t="shared" si="5"/>
        <v>0</v>
      </c>
      <c r="E93" s="32">
        <f t="shared" si="5"/>
        <v>0</v>
      </c>
      <c r="F93" s="32">
        <f t="shared" si="5"/>
        <v>0</v>
      </c>
      <c r="G93" s="32">
        <f t="shared" si="5"/>
        <v>0</v>
      </c>
      <c r="H93" s="32">
        <f t="shared" si="5"/>
        <v>0</v>
      </c>
      <c r="I93" s="32">
        <f t="shared" si="5"/>
        <v>0</v>
      </c>
      <c r="J93" s="32">
        <f t="shared" si="5"/>
        <v>0</v>
      </c>
      <c r="K93" s="32">
        <f t="shared" si="5"/>
        <v>0</v>
      </c>
    </row>
    <row r="94" spans="1:11" s="19" customFormat="1" ht="12" x14ac:dyDescent="0.25">
      <c r="A94" s="60" t="s">
        <v>178</v>
      </c>
      <c r="B94" s="60"/>
      <c r="C94" s="21">
        <f>SUM(B93,D93,F93,H93,J93)</f>
        <v>0</v>
      </c>
      <c r="D94" s="60" t="s">
        <v>179</v>
      </c>
      <c r="E94" s="60"/>
      <c r="F94" s="21">
        <f>SUM(C93,E93,G93,I93,K93)</f>
        <v>0</v>
      </c>
    </row>
    <row r="95" spans="1:11" s="19" customFormat="1" x14ac:dyDescent="0.25"/>
    <row r="96" spans="1:11" s="19" customFormat="1" x14ac:dyDescent="0.25">
      <c r="A96" s="31" t="s">
        <v>180</v>
      </c>
      <c r="B96" s="33" t="s">
        <v>137</v>
      </c>
      <c r="C96" s="33" t="s">
        <v>138</v>
      </c>
      <c r="D96" s="33" t="s">
        <v>139</v>
      </c>
      <c r="E96" s="33" t="s">
        <v>140</v>
      </c>
      <c r="F96" s="33" t="s">
        <v>141</v>
      </c>
      <c r="G96" s="33" t="s">
        <v>142</v>
      </c>
      <c r="H96" s="33" t="s">
        <v>143</v>
      </c>
      <c r="I96" s="33" t="s">
        <v>144</v>
      </c>
      <c r="J96" s="33" t="s">
        <v>145</v>
      </c>
      <c r="K96" s="33" t="s">
        <v>146</v>
      </c>
    </row>
    <row r="97" spans="1:11" s="19" customFormat="1" x14ac:dyDescent="0.25">
      <c r="A97" s="31" t="s">
        <v>147</v>
      </c>
      <c r="B97" s="32"/>
      <c r="C97" s="32"/>
      <c r="D97" s="32"/>
      <c r="E97" s="32"/>
      <c r="F97" s="32"/>
      <c r="G97" s="32"/>
      <c r="H97" s="32"/>
      <c r="I97" s="32"/>
      <c r="J97" s="32"/>
      <c r="K97" s="32"/>
    </row>
    <row r="98" spans="1:11" s="19" customFormat="1" x14ac:dyDescent="0.25">
      <c r="A98" s="31" t="s">
        <v>148</v>
      </c>
      <c r="B98" s="32"/>
      <c r="C98" s="32"/>
      <c r="D98" s="32"/>
      <c r="E98" s="32"/>
      <c r="F98" s="32"/>
      <c r="G98" s="32"/>
      <c r="H98" s="32"/>
      <c r="I98" s="32"/>
      <c r="J98" s="32"/>
      <c r="K98" s="32"/>
    </row>
    <row r="99" spans="1:11" s="19" customFormat="1" x14ac:dyDescent="0.25">
      <c r="A99" s="31" t="s">
        <v>149</v>
      </c>
      <c r="B99" s="32"/>
      <c r="C99" s="32"/>
      <c r="D99" s="32"/>
      <c r="E99" s="32"/>
      <c r="F99" s="32"/>
      <c r="G99" s="32"/>
      <c r="H99" s="32"/>
      <c r="I99" s="32"/>
      <c r="J99" s="32"/>
      <c r="K99" s="32"/>
    </row>
    <row r="100" spans="1:11" s="19" customFormat="1" x14ac:dyDescent="0.25">
      <c r="A100" s="31" t="s">
        <v>150</v>
      </c>
      <c r="B100" s="32"/>
      <c r="C100" s="32"/>
      <c r="D100" s="32"/>
      <c r="E100" s="32"/>
      <c r="F100" s="32"/>
      <c r="G100" s="32"/>
      <c r="H100" s="32"/>
      <c r="I100" s="32"/>
      <c r="J100" s="32"/>
      <c r="K100" s="32"/>
    </row>
    <row r="101" spans="1:11" s="19" customFormat="1" x14ac:dyDescent="0.25">
      <c r="A101" s="31" t="s">
        <v>151</v>
      </c>
      <c r="B101" s="32"/>
      <c r="C101" s="32"/>
      <c r="D101" s="32"/>
      <c r="E101" s="32"/>
      <c r="F101" s="32"/>
      <c r="G101" s="32"/>
      <c r="H101" s="32"/>
      <c r="I101" s="32"/>
      <c r="J101" s="32"/>
      <c r="K101" s="32"/>
    </row>
    <row r="102" spans="1:11" s="19" customFormat="1" x14ac:dyDescent="0.25">
      <c r="A102" s="31" t="s">
        <v>152</v>
      </c>
      <c r="B102" s="32"/>
      <c r="C102" s="32"/>
      <c r="D102" s="32"/>
      <c r="E102" s="32"/>
      <c r="F102" s="32"/>
      <c r="G102" s="32"/>
      <c r="H102" s="32"/>
      <c r="I102" s="32"/>
      <c r="J102" s="32"/>
      <c r="K102" s="32"/>
    </row>
    <row r="103" spans="1:11" s="19" customFormat="1" x14ac:dyDescent="0.25">
      <c r="A103" s="31" t="s">
        <v>153</v>
      </c>
      <c r="B103" s="32"/>
      <c r="C103" s="32"/>
      <c r="D103" s="32"/>
      <c r="E103" s="32"/>
      <c r="F103" s="32"/>
      <c r="G103" s="32"/>
      <c r="H103" s="32"/>
      <c r="I103" s="32"/>
      <c r="J103" s="32"/>
      <c r="K103" s="32"/>
    </row>
    <row r="104" spans="1:11" s="19" customFormat="1" x14ac:dyDescent="0.25">
      <c r="A104" s="31" t="s">
        <v>154</v>
      </c>
      <c r="B104" s="32">
        <f t="shared" ref="B104:K104" si="6">SUBTOTAL(109,B97:B103)</f>
        <v>0</v>
      </c>
      <c r="C104" s="32">
        <f t="shared" si="6"/>
        <v>0</v>
      </c>
      <c r="D104" s="32">
        <f t="shared" si="6"/>
        <v>0</v>
      </c>
      <c r="E104" s="32">
        <f t="shared" si="6"/>
        <v>0</v>
      </c>
      <c r="F104" s="32">
        <f t="shared" si="6"/>
        <v>0</v>
      </c>
      <c r="G104" s="32">
        <f t="shared" si="6"/>
        <v>0</v>
      </c>
      <c r="H104" s="32">
        <f t="shared" si="6"/>
        <v>0</v>
      </c>
      <c r="I104" s="32">
        <f t="shared" si="6"/>
        <v>0</v>
      </c>
      <c r="J104" s="32">
        <f t="shared" si="6"/>
        <v>0</v>
      </c>
      <c r="K104" s="32">
        <f t="shared" si="6"/>
        <v>0</v>
      </c>
    </row>
    <row r="105" spans="1:11" s="19" customFormat="1" ht="12" x14ac:dyDescent="0.25">
      <c r="A105" s="60" t="s">
        <v>181</v>
      </c>
      <c r="B105" s="60"/>
      <c r="C105" s="21">
        <f>SUM(B104,D104,F104,H104,J104)</f>
        <v>0</v>
      </c>
      <c r="D105" s="60" t="s">
        <v>182</v>
      </c>
      <c r="E105" s="60"/>
      <c r="F105" s="21">
        <f>SUM(C104,E104,G104,I104,K104)</f>
        <v>0</v>
      </c>
    </row>
    <row r="106" spans="1:11" s="36" customFormat="1" ht="18.75" x14ac:dyDescent="0.25">
      <c r="A106" s="64" t="s">
        <v>183</v>
      </c>
      <c r="B106" s="64"/>
      <c r="C106" s="64"/>
      <c r="D106" s="64"/>
      <c r="E106" s="64"/>
      <c r="F106" s="64"/>
      <c r="G106" s="64"/>
      <c r="H106" s="64"/>
      <c r="I106" s="64"/>
      <c r="J106" s="64"/>
      <c r="K106" s="64"/>
    </row>
    <row r="107" spans="1:11" s="19" customFormat="1" x14ac:dyDescent="0.25">
      <c r="A107" s="31" t="s">
        <v>184</v>
      </c>
      <c r="B107" s="33" t="s">
        <v>137</v>
      </c>
      <c r="C107" s="33" t="s">
        <v>138</v>
      </c>
      <c r="D107" s="33" t="s">
        <v>139</v>
      </c>
      <c r="E107" s="33" t="s">
        <v>140</v>
      </c>
      <c r="F107" s="33" t="s">
        <v>141</v>
      </c>
      <c r="G107" s="33" t="s">
        <v>142</v>
      </c>
      <c r="H107" s="33" t="s">
        <v>143</v>
      </c>
      <c r="I107" s="33" t="s">
        <v>144</v>
      </c>
      <c r="J107" s="33" t="s">
        <v>145</v>
      </c>
      <c r="K107" s="33" t="s">
        <v>146</v>
      </c>
    </row>
    <row r="108" spans="1:11" s="19" customFormat="1" x14ac:dyDescent="0.25">
      <c r="A108" s="31" t="s">
        <v>147</v>
      </c>
      <c r="B108" s="32"/>
      <c r="C108" s="32"/>
      <c r="D108" s="32"/>
      <c r="E108" s="32"/>
      <c r="F108" s="32"/>
      <c r="G108" s="32"/>
      <c r="H108" s="32"/>
      <c r="I108" s="32"/>
      <c r="J108" s="32"/>
      <c r="K108" s="32"/>
    </row>
    <row r="109" spans="1:11" s="19" customFormat="1" x14ac:dyDescent="0.25">
      <c r="A109" s="31" t="s">
        <v>148</v>
      </c>
      <c r="B109" s="32"/>
      <c r="C109" s="32"/>
      <c r="D109" s="32"/>
      <c r="E109" s="32"/>
      <c r="F109" s="32"/>
      <c r="G109" s="32"/>
      <c r="H109" s="32"/>
      <c r="I109" s="32"/>
      <c r="J109" s="32"/>
      <c r="K109" s="32"/>
    </row>
    <row r="110" spans="1:11" s="19" customFormat="1" x14ac:dyDescent="0.25">
      <c r="A110" s="31" t="s">
        <v>149</v>
      </c>
      <c r="B110" s="32"/>
      <c r="C110" s="32"/>
      <c r="D110" s="32"/>
      <c r="E110" s="32"/>
      <c r="F110" s="32"/>
      <c r="G110" s="32"/>
      <c r="H110" s="32"/>
      <c r="I110" s="32"/>
      <c r="J110" s="32"/>
      <c r="K110" s="32"/>
    </row>
    <row r="111" spans="1:11" s="19" customFormat="1" x14ac:dyDescent="0.25">
      <c r="A111" s="31" t="s">
        <v>150</v>
      </c>
      <c r="B111" s="32"/>
      <c r="C111" s="32"/>
      <c r="D111" s="32"/>
      <c r="E111" s="32"/>
      <c r="F111" s="32"/>
      <c r="G111" s="32"/>
      <c r="H111" s="32"/>
      <c r="I111" s="32"/>
      <c r="J111" s="32"/>
      <c r="K111" s="32"/>
    </row>
    <row r="112" spans="1:11" s="19" customFormat="1" x14ac:dyDescent="0.25">
      <c r="A112" s="31" t="s">
        <v>151</v>
      </c>
      <c r="B112" s="32"/>
      <c r="C112" s="32"/>
      <c r="D112" s="32"/>
      <c r="E112" s="32"/>
      <c r="F112" s="32"/>
      <c r="G112" s="32"/>
      <c r="H112" s="32"/>
      <c r="I112" s="32"/>
      <c r="J112" s="32"/>
      <c r="K112" s="32"/>
    </row>
    <row r="113" spans="1:11" s="19" customFormat="1" x14ac:dyDescent="0.25">
      <c r="A113" s="31" t="s">
        <v>152</v>
      </c>
      <c r="B113" s="32"/>
      <c r="C113" s="32"/>
      <c r="D113" s="32"/>
      <c r="E113" s="32"/>
      <c r="F113" s="32"/>
      <c r="G113" s="32"/>
      <c r="H113" s="32"/>
      <c r="I113" s="32"/>
      <c r="J113" s="32"/>
      <c r="K113" s="32"/>
    </row>
    <row r="114" spans="1:11" s="19" customFormat="1" x14ac:dyDescent="0.25">
      <c r="A114" s="31" t="s">
        <v>153</v>
      </c>
      <c r="B114" s="32"/>
      <c r="C114" s="32"/>
      <c r="D114" s="32"/>
      <c r="E114" s="32"/>
      <c r="F114" s="32"/>
      <c r="G114" s="32"/>
      <c r="H114" s="32"/>
      <c r="I114" s="32"/>
      <c r="J114" s="32"/>
      <c r="K114" s="32"/>
    </row>
    <row r="115" spans="1:11" s="19" customFormat="1" x14ac:dyDescent="0.25">
      <c r="A115" s="31" t="s">
        <v>154</v>
      </c>
      <c r="B115" s="32">
        <f t="shared" ref="B115:K115" si="7">SUBTOTAL(109,B108:B114)</f>
        <v>0</v>
      </c>
      <c r="C115" s="32">
        <f t="shared" si="7"/>
        <v>0</v>
      </c>
      <c r="D115" s="32">
        <f t="shared" si="7"/>
        <v>0</v>
      </c>
      <c r="E115" s="32">
        <f t="shared" si="7"/>
        <v>0</v>
      </c>
      <c r="F115" s="32">
        <f t="shared" si="7"/>
        <v>0</v>
      </c>
      <c r="G115" s="32">
        <f t="shared" si="7"/>
        <v>0</v>
      </c>
      <c r="H115" s="32">
        <f t="shared" si="7"/>
        <v>0</v>
      </c>
      <c r="I115" s="32">
        <f t="shared" si="7"/>
        <v>0</v>
      </c>
      <c r="J115" s="32">
        <f t="shared" si="7"/>
        <v>0</v>
      </c>
      <c r="K115" s="32">
        <f t="shared" si="7"/>
        <v>0</v>
      </c>
    </row>
    <row r="116" spans="1:11" s="19" customFormat="1" ht="12" x14ac:dyDescent="0.25">
      <c r="A116" s="62" t="s">
        <v>185</v>
      </c>
      <c r="B116" s="62"/>
      <c r="C116" s="29">
        <f>SUM(B115,D115,F115,H115,J115)</f>
        <v>0</v>
      </c>
      <c r="D116" s="62" t="s">
        <v>186</v>
      </c>
      <c r="E116" s="62"/>
      <c r="F116" s="29">
        <f>SUM(C115,E115,G115,I115,K115)</f>
        <v>0</v>
      </c>
    </row>
    <row r="117" spans="1:11" s="19" customFormat="1" x14ac:dyDescent="0.25"/>
    <row r="118" spans="1:11" s="19" customFormat="1" x14ac:dyDescent="0.25">
      <c r="A118" s="31" t="s">
        <v>187</v>
      </c>
      <c r="B118" s="33" t="s">
        <v>137</v>
      </c>
      <c r="C118" s="33" t="s">
        <v>138</v>
      </c>
      <c r="D118" s="33" t="s">
        <v>139</v>
      </c>
      <c r="E118" s="33" t="s">
        <v>140</v>
      </c>
      <c r="F118" s="33" t="s">
        <v>141</v>
      </c>
      <c r="G118" s="33" t="s">
        <v>142</v>
      </c>
      <c r="H118" s="33" t="s">
        <v>143</v>
      </c>
      <c r="I118" s="33" t="s">
        <v>144</v>
      </c>
      <c r="J118" s="33" t="s">
        <v>145</v>
      </c>
      <c r="K118" s="33" t="s">
        <v>146</v>
      </c>
    </row>
    <row r="119" spans="1:11" s="19" customFormat="1" x14ac:dyDescent="0.25">
      <c r="A119" s="31" t="s">
        <v>147</v>
      </c>
      <c r="B119" s="32"/>
      <c r="C119" s="32"/>
      <c r="D119" s="32"/>
      <c r="E119" s="32"/>
      <c r="F119" s="32"/>
      <c r="G119" s="32"/>
      <c r="H119" s="32"/>
      <c r="I119" s="32"/>
      <c r="J119" s="32"/>
      <c r="K119" s="32"/>
    </row>
    <row r="120" spans="1:11" s="19" customFormat="1" x14ac:dyDescent="0.25">
      <c r="A120" s="31" t="s">
        <v>148</v>
      </c>
      <c r="B120" s="32"/>
      <c r="C120" s="32"/>
      <c r="D120" s="32"/>
      <c r="E120" s="32"/>
      <c r="F120" s="32"/>
      <c r="G120" s="32"/>
      <c r="H120" s="32"/>
      <c r="I120" s="32"/>
      <c r="J120" s="32"/>
      <c r="K120" s="32"/>
    </row>
    <row r="121" spans="1:11" s="19" customFormat="1" x14ac:dyDescent="0.25">
      <c r="A121" s="31" t="s">
        <v>149</v>
      </c>
      <c r="B121" s="32"/>
      <c r="C121" s="32"/>
      <c r="D121" s="32"/>
      <c r="E121" s="32"/>
      <c r="F121" s="32"/>
      <c r="G121" s="32"/>
      <c r="H121" s="32"/>
      <c r="I121" s="32"/>
      <c r="J121" s="32"/>
      <c r="K121" s="32"/>
    </row>
    <row r="122" spans="1:11" s="19" customFormat="1" x14ac:dyDescent="0.25">
      <c r="A122" s="31" t="s">
        <v>150</v>
      </c>
      <c r="B122" s="32"/>
      <c r="C122" s="32"/>
      <c r="D122" s="32"/>
      <c r="E122" s="32"/>
      <c r="F122" s="32"/>
      <c r="G122" s="32"/>
      <c r="H122" s="32"/>
      <c r="I122" s="32"/>
      <c r="J122" s="32"/>
      <c r="K122" s="32"/>
    </row>
    <row r="123" spans="1:11" s="19" customFormat="1" x14ac:dyDescent="0.25">
      <c r="A123" s="31" t="s">
        <v>151</v>
      </c>
      <c r="B123" s="32"/>
      <c r="C123" s="32"/>
      <c r="D123" s="32"/>
      <c r="E123" s="32"/>
      <c r="F123" s="32"/>
      <c r="G123" s="32"/>
      <c r="H123" s="32"/>
      <c r="I123" s="32"/>
      <c r="J123" s="32"/>
      <c r="K123" s="32"/>
    </row>
    <row r="124" spans="1:11" s="19" customFormat="1" x14ac:dyDescent="0.25">
      <c r="A124" s="31" t="s">
        <v>152</v>
      </c>
      <c r="B124" s="32"/>
      <c r="C124" s="32"/>
      <c r="D124" s="32"/>
      <c r="E124" s="32"/>
      <c r="F124" s="32"/>
      <c r="G124" s="32"/>
      <c r="H124" s="32"/>
      <c r="I124" s="32"/>
      <c r="J124" s="32"/>
      <c r="K124" s="32"/>
    </row>
    <row r="125" spans="1:11" s="19" customFormat="1" x14ac:dyDescent="0.25">
      <c r="A125" s="31" t="s">
        <v>153</v>
      </c>
      <c r="B125" s="32"/>
      <c r="C125" s="32"/>
      <c r="D125" s="32"/>
      <c r="E125" s="32"/>
      <c r="F125" s="32"/>
      <c r="G125" s="32"/>
      <c r="H125" s="32"/>
      <c r="I125" s="32"/>
      <c r="J125" s="32"/>
      <c r="K125" s="32"/>
    </row>
    <row r="126" spans="1:11" s="19" customFormat="1" x14ac:dyDescent="0.25">
      <c r="A126" s="31" t="s">
        <v>154</v>
      </c>
      <c r="B126" s="32">
        <f t="shared" ref="B126:K126" si="8">SUBTOTAL(109,B119:B125)</f>
        <v>0</v>
      </c>
      <c r="C126" s="32">
        <f t="shared" si="8"/>
        <v>0</v>
      </c>
      <c r="D126" s="32">
        <f t="shared" si="8"/>
        <v>0</v>
      </c>
      <c r="E126" s="32">
        <f t="shared" si="8"/>
        <v>0</v>
      </c>
      <c r="F126" s="32">
        <f t="shared" si="8"/>
        <v>0</v>
      </c>
      <c r="G126" s="32">
        <f t="shared" si="8"/>
        <v>0</v>
      </c>
      <c r="H126" s="32">
        <f t="shared" si="8"/>
        <v>0</v>
      </c>
      <c r="I126" s="32">
        <f t="shared" si="8"/>
        <v>0</v>
      </c>
      <c r="J126" s="32">
        <f t="shared" si="8"/>
        <v>0</v>
      </c>
      <c r="K126" s="32">
        <f t="shared" si="8"/>
        <v>0</v>
      </c>
    </row>
    <row r="127" spans="1:11" s="19" customFormat="1" ht="12" x14ac:dyDescent="0.25">
      <c r="A127" s="62" t="s">
        <v>188</v>
      </c>
      <c r="B127" s="62"/>
      <c r="C127" s="29">
        <f>SUM(B126,D126,F126,H126,J126)</f>
        <v>0</v>
      </c>
      <c r="D127" s="62" t="s">
        <v>189</v>
      </c>
      <c r="E127" s="62"/>
      <c r="F127" s="29">
        <f>SUM(C126,E126,G126,I126,K126)</f>
        <v>0</v>
      </c>
    </row>
    <row r="128" spans="1:11" s="19" customFormat="1" x14ac:dyDescent="0.25"/>
    <row r="129" spans="1:11" s="19" customFormat="1" x14ac:dyDescent="0.25">
      <c r="A129" s="31" t="s">
        <v>190</v>
      </c>
      <c r="B129" s="33" t="s">
        <v>137</v>
      </c>
      <c r="C129" s="33" t="s">
        <v>138</v>
      </c>
      <c r="D129" s="33" t="s">
        <v>139</v>
      </c>
      <c r="E129" s="33" t="s">
        <v>140</v>
      </c>
      <c r="F129" s="33" t="s">
        <v>141</v>
      </c>
      <c r="G129" s="33" t="s">
        <v>142</v>
      </c>
      <c r="H129" s="33" t="s">
        <v>143</v>
      </c>
      <c r="I129" s="33" t="s">
        <v>144</v>
      </c>
      <c r="J129" s="33" t="s">
        <v>145</v>
      </c>
      <c r="K129" s="33" t="s">
        <v>146</v>
      </c>
    </row>
    <row r="130" spans="1:11" s="19" customFormat="1" x14ac:dyDescent="0.25">
      <c r="A130" s="31" t="s">
        <v>147</v>
      </c>
      <c r="B130" s="32"/>
      <c r="C130" s="32"/>
      <c r="D130" s="32"/>
      <c r="E130" s="32"/>
      <c r="F130" s="32"/>
      <c r="G130" s="32"/>
      <c r="H130" s="32"/>
      <c r="I130" s="32"/>
      <c r="J130" s="32"/>
      <c r="K130" s="32"/>
    </row>
    <row r="131" spans="1:11" s="19" customFormat="1" x14ac:dyDescent="0.25">
      <c r="A131" s="31" t="s">
        <v>148</v>
      </c>
      <c r="B131" s="32"/>
      <c r="C131" s="32"/>
      <c r="D131" s="32"/>
      <c r="E131" s="32"/>
      <c r="F131" s="32"/>
      <c r="G131" s="32"/>
      <c r="H131" s="32"/>
      <c r="I131" s="32"/>
      <c r="J131" s="32"/>
      <c r="K131" s="32"/>
    </row>
    <row r="132" spans="1:11" s="19" customFormat="1" x14ac:dyDescent="0.25">
      <c r="A132" s="31" t="s">
        <v>149</v>
      </c>
      <c r="B132" s="32"/>
      <c r="C132" s="32"/>
      <c r="D132" s="32"/>
      <c r="E132" s="32"/>
      <c r="F132" s="32"/>
      <c r="G132" s="32"/>
      <c r="H132" s="32"/>
      <c r="I132" s="32"/>
      <c r="J132" s="32"/>
      <c r="K132" s="32"/>
    </row>
    <row r="133" spans="1:11" s="19" customFormat="1" x14ac:dyDescent="0.25">
      <c r="A133" s="31" t="s">
        <v>150</v>
      </c>
      <c r="B133" s="32"/>
      <c r="C133" s="32"/>
      <c r="D133" s="32"/>
      <c r="E133" s="32"/>
      <c r="F133" s="32"/>
      <c r="G133" s="32"/>
      <c r="H133" s="32"/>
      <c r="I133" s="32"/>
      <c r="J133" s="32"/>
      <c r="K133" s="32"/>
    </row>
    <row r="134" spans="1:11" s="19" customFormat="1" x14ac:dyDescent="0.25">
      <c r="A134" s="31" t="s">
        <v>151</v>
      </c>
      <c r="B134" s="32"/>
      <c r="C134" s="32"/>
      <c r="D134" s="32"/>
      <c r="E134" s="32"/>
      <c r="F134" s="32"/>
      <c r="G134" s="32"/>
      <c r="H134" s="32"/>
      <c r="I134" s="32"/>
      <c r="J134" s="32"/>
      <c r="K134" s="32"/>
    </row>
    <row r="135" spans="1:11" s="19" customFormat="1" x14ac:dyDescent="0.25">
      <c r="A135" s="31" t="s">
        <v>152</v>
      </c>
      <c r="B135" s="32"/>
      <c r="C135" s="32"/>
      <c r="D135" s="32"/>
      <c r="E135" s="32"/>
      <c r="F135" s="32"/>
      <c r="G135" s="32"/>
      <c r="H135" s="32"/>
      <c r="I135" s="32"/>
      <c r="J135" s="32"/>
      <c r="K135" s="32"/>
    </row>
    <row r="136" spans="1:11" s="19" customFormat="1" x14ac:dyDescent="0.25">
      <c r="A136" s="31" t="s">
        <v>153</v>
      </c>
      <c r="B136" s="32"/>
      <c r="C136" s="32"/>
      <c r="D136" s="32"/>
      <c r="E136" s="32"/>
      <c r="F136" s="32"/>
      <c r="G136" s="32"/>
      <c r="H136" s="32"/>
      <c r="I136" s="32"/>
      <c r="J136" s="32"/>
      <c r="K136" s="32"/>
    </row>
    <row r="137" spans="1:11" s="19" customFormat="1" x14ac:dyDescent="0.25">
      <c r="A137" s="31" t="s">
        <v>154</v>
      </c>
      <c r="B137" s="32">
        <f t="shared" ref="B137:K137" si="9">SUBTOTAL(109,B130:B136)</f>
        <v>0</v>
      </c>
      <c r="C137" s="32">
        <f t="shared" si="9"/>
        <v>0</v>
      </c>
      <c r="D137" s="32">
        <f t="shared" si="9"/>
        <v>0</v>
      </c>
      <c r="E137" s="32">
        <f t="shared" si="9"/>
        <v>0</v>
      </c>
      <c r="F137" s="32">
        <f t="shared" si="9"/>
        <v>0</v>
      </c>
      <c r="G137" s="32">
        <f t="shared" si="9"/>
        <v>0</v>
      </c>
      <c r="H137" s="32">
        <f t="shared" si="9"/>
        <v>0</v>
      </c>
      <c r="I137" s="32">
        <f t="shared" si="9"/>
        <v>0</v>
      </c>
      <c r="J137" s="32">
        <f t="shared" si="9"/>
        <v>0</v>
      </c>
      <c r="K137" s="32">
        <f t="shared" si="9"/>
        <v>0</v>
      </c>
    </row>
    <row r="138" spans="1:11" s="19" customFormat="1" ht="12" x14ac:dyDescent="0.25">
      <c r="A138" s="62" t="s">
        <v>191</v>
      </c>
      <c r="B138" s="62"/>
      <c r="C138" s="29">
        <f>SUM(B137,D137,F137,H137,J137)</f>
        <v>0</v>
      </c>
      <c r="D138" s="62" t="s">
        <v>192</v>
      </c>
      <c r="E138" s="62"/>
      <c r="F138" s="29">
        <f>SUM(C137,E137,G137,I137,K137)</f>
        <v>0</v>
      </c>
    </row>
  </sheetData>
  <mergeCells count="31">
    <mergeCell ref="A127:B127"/>
    <mergeCell ref="D127:E127"/>
    <mergeCell ref="A138:B138"/>
    <mergeCell ref="D138:E138"/>
    <mergeCell ref="A94:B94"/>
    <mergeCell ref="D94:E94"/>
    <mergeCell ref="A105:B105"/>
    <mergeCell ref="D105:E105"/>
    <mergeCell ref="A106:K106"/>
    <mergeCell ref="A116:B116"/>
    <mergeCell ref="D116:E116"/>
    <mergeCell ref="A83:B83"/>
    <mergeCell ref="D83:E83"/>
    <mergeCell ref="A28:B28"/>
    <mergeCell ref="D28:E28"/>
    <mergeCell ref="A39:B39"/>
    <mergeCell ref="D39:E39"/>
    <mergeCell ref="A40:K40"/>
    <mergeCell ref="A50:B50"/>
    <mergeCell ref="D50:E50"/>
    <mergeCell ref="A61:B61"/>
    <mergeCell ref="D61:E61"/>
    <mergeCell ref="A72:B72"/>
    <mergeCell ref="D72:E72"/>
    <mergeCell ref="A73:K73"/>
    <mergeCell ref="A1:K1"/>
    <mergeCell ref="B3:C3"/>
    <mergeCell ref="B5:C5"/>
    <mergeCell ref="A7:K7"/>
    <mergeCell ref="A17:B17"/>
    <mergeCell ref="D17:E17"/>
  </mergeCells>
  <pageMargins left="0.7" right="0.7" top="0.75" bottom="0.75" header="0.3" footer="0.3"/>
  <pageSetup paperSize="9"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Information</vt:lpstr>
      <vt:lpstr>Stock MP</vt:lpstr>
      <vt:lpstr>Liste FRS</vt:lpstr>
      <vt:lpstr>Liste facture et BL</vt:lpstr>
      <vt:lpstr>Fichier de présence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OUAD AZRAK</dc:creator>
  <cp:lastModifiedBy>Taoufik</cp:lastModifiedBy>
  <dcterms:created xsi:type="dcterms:W3CDTF">2014-01-11T21:46:55Z</dcterms:created>
  <dcterms:modified xsi:type="dcterms:W3CDTF">2014-01-14T21:22:12Z</dcterms:modified>
</cp:coreProperties>
</file>