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0" yWindow="0" windowWidth="20295" windowHeight="12165"/>
  </bookViews>
  <sheets>
    <sheet name="Accueil" sheetId="47" r:id="rId1"/>
    <sheet name="Dashboard" sheetId="48" r:id="rId2"/>
    <sheet name="Baseo" sheetId="42" r:id="rId3"/>
    <sheet name="Graph" sheetId="40" r:id="rId4"/>
    <sheet name="liste" sheetId="44" r:id="rId5"/>
    <sheet name="Recherche" sheetId="46" r:id="rId6"/>
  </sheets>
  <functionGroups/>
  <definedNames>
    <definedName name="_xlnm._FilterDatabase" localSheetId="2" hidden="1">Baseo!$A$1:$AI$117</definedName>
    <definedName name="_xlnm._FilterDatabase" localSheetId="5" hidden="1">Recherche!$A$2:$R$3</definedName>
    <definedName name="Catégories">liste!$A$2:$A$16</definedName>
    <definedName name="_xlnm.Criteria" localSheetId="5">Recherche!$A$2:$F$3</definedName>
    <definedName name="ecoenp">Baseo!$AC$2:$AC$93</definedName>
    <definedName name="_xlnm.Extract" localSheetId="5">Recherche!$A$5:$F$5</definedName>
    <definedName name="Nbalertes">Baseo!$G$2:$G$93</definedName>
    <definedName name="Nom_site">Baseo!$B$2:$B$93</definedName>
    <definedName name="plagess">Baseo!$B$2:$AC$93</definedName>
    <definedName name="points">Baseo!$G$2:$G$24</definedName>
    <definedName name="Site">liste!$B$2:$B$193</definedName>
    <definedName name="Titres">liste!$C$2:$C$23</definedName>
    <definedName name="Zone">Baseo!$A$1:$AI$78</definedName>
  </definedNames>
  <calcPr calcId="125725"/>
</workbook>
</file>

<file path=xl/calcChain.xml><?xml version="1.0" encoding="utf-8"?>
<calcChain xmlns="http://schemas.openxmlformats.org/spreadsheetml/2006/main">
  <c r="A16" i="48"/>
  <c r="A15"/>
  <c r="A14"/>
  <c r="A13"/>
  <c r="A10"/>
  <c r="A9"/>
  <c r="A8"/>
  <c r="A7"/>
  <c r="A6"/>
  <c r="A17" l="1"/>
  <c r="C2" a="1"/>
  <c r="C2" l="1"/>
  <c r="C4"/>
  <c r="C3"/>
  <c r="K5" i="46" l="1"/>
  <c r="I5"/>
  <c r="J6" i="47"/>
  <c r="B4" i="48"/>
  <c r="A4"/>
  <c r="C17"/>
  <c r="C16"/>
  <c r="C15"/>
  <c r="C14"/>
  <c r="C13"/>
  <c r="C10"/>
  <c r="C9"/>
  <c r="C8"/>
  <c r="C7"/>
  <c r="C6"/>
  <c r="B6" i="44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4"/>
  <c r="B5"/>
  <c r="B3" l="1"/>
  <c r="F5" i="46" l="1"/>
  <c r="E5"/>
  <c r="D5"/>
  <c r="C5"/>
  <c r="B5"/>
  <c r="A5"/>
</calcChain>
</file>

<file path=xl/sharedStrings.xml><?xml version="1.0" encoding="utf-8"?>
<sst xmlns="http://schemas.openxmlformats.org/spreadsheetml/2006/main" count="135" uniqueCount="94">
  <si>
    <t>Sites</t>
  </si>
  <si>
    <t>Localisation</t>
  </si>
  <si>
    <t>AIRE DEPOTAGE CAMPING</t>
  </si>
  <si>
    <t>I10JA052195</t>
  </si>
  <si>
    <t>Aire de Camping Car</t>
  </si>
  <si>
    <t>Associations - Le compteur se trouve dans la pièce à droite, dans un placard à gauche de la pièce attenante à celle-ci</t>
  </si>
  <si>
    <t>ARROSAGE ABATTOIR</t>
  </si>
  <si>
    <t>1 AVENUE GENERALE DE GAULLE</t>
  </si>
  <si>
    <t>Eau dans le regard</t>
  </si>
  <si>
    <t>Bâtiment</t>
  </si>
  <si>
    <t>Adresse</t>
  </si>
  <si>
    <t xml:space="preserve">  Gestion Des Fluides  </t>
  </si>
  <si>
    <t>Raccordé a:</t>
  </si>
  <si>
    <t>N° Compteur</t>
  </si>
  <si>
    <t>Fréquence</t>
  </si>
  <si>
    <t>Durée</t>
  </si>
  <si>
    <t>Complément Informations</t>
  </si>
  <si>
    <t>Stade</t>
  </si>
  <si>
    <t>Janvier</t>
  </si>
  <si>
    <t>Février</t>
  </si>
  <si>
    <t>Mars</t>
  </si>
  <si>
    <t>Avril</t>
  </si>
  <si>
    <t>Mai</t>
  </si>
  <si>
    <t>date</t>
  </si>
  <si>
    <t>juin</t>
  </si>
  <si>
    <t>juillet</t>
  </si>
  <si>
    <t>août</t>
  </si>
  <si>
    <t>septembre</t>
  </si>
  <si>
    <t>octobre</t>
  </si>
  <si>
    <t>novembre</t>
  </si>
  <si>
    <t>décembre</t>
  </si>
  <si>
    <t>consommations</t>
  </si>
  <si>
    <t>janvier</t>
  </si>
  <si>
    <t>février</t>
  </si>
  <si>
    <t>mars</t>
  </si>
  <si>
    <t>avril</t>
  </si>
  <si>
    <t>mai</t>
  </si>
  <si>
    <t>Moy Mensuelle N-1</t>
  </si>
  <si>
    <t>Total Conso</t>
  </si>
  <si>
    <t>Seuil d'Alerte</t>
  </si>
  <si>
    <t>Part % EV</t>
  </si>
  <si>
    <t>Eco en %</t>
  </si>
  <si>
    <t>Moyenne mens</t>
  </si>
  <si>
    <t>% / seuil</t>
  </si>
  <si>
    <t>Nombre d'Alertes</t>
  </si>
  <si>
    <t>EV</t>
  </si>
  <si>
    <t>Conso N-1</t>
  </si>
  <si>
    <t>Catégorie</t>
  </si>
  <si>
    <t>QUAI LUTIN</t>
  </si>
  <si>
    <t>ANCIEN CES VALETTE</t>
  </si>
  <si>
    <t>34 RUE PORTE MUTIN</t>
  </si>
  <si>
    <t>D09LA428107</t>
  </si>
  <si>
    <t>L M V</t>
  </si>
  <si>
    <t>C18la161761</t>
  </si>
  <si>
    <t>E V</t>
  </si>
  <si>
    <t>Divers</t>
  </si>
  <si>
    <t>Bâtiment + E V</t>
  </si>
  <si>
    <t>Gymnase</t>
  </si>
  <si>
    <t>Ecole</t>
  </si>
  <si>
    <t>Divers + E V</t>
  </si>
  <si>
    <t>Eco 
en €</t>
  </si>
  <si>
    <t>Prix au m3
 en €</t>
  </si>
  <si>
    <t>Montant
M3 en €</t>
  </si>
  <si>
    <t>Montant EV
 en €</t>
  </si>
  <si>
    <t>ZAG 7</t>
  </si>
  <si>
    <t>GFDGSD</t>
  </si>
  <si>
    <t>D1234569854</t>
  </si>
  <si>
    <t>FDSSDFS</t>
  </si>
  <si>
    <t>SFDSDF</t>
  </si>
  <si>
    <t>FSDFQ</t>
  </si>
  <si>
    <t>SDFSDQF</t>
  </si>
  <si>
    <t xml:space="preserve">Nombre </t>
  </si>
  <si>
    <t>Catégories</t>
  </si>
  <si>
    <t>Titres</t>
  </si>
  <si>
    <t>Tableau de Bord</t>
  </si>
  <si>
    <t>Electricité</t>
  </si>
  <si>
    <t>Part en %</t>
  </si>
  <si>
    <t>Montant en €</t>
  </si>
  <si>
    <t>Espaces Verts</t>
  </si>
  <si>
    <r>
      <t xml:space="preserve">Le  Top  5    </t>
    </r>
    <r>
      <rPr>
        <b/>
        <sz val="18"/>
        <color rgb="FF00B050"/>
        <rFont val="Calibri"/>
        <family val="2"/>
        <scheme val="minor"/>
      </rPr>
      <t>☺</t>
    </r>
  </si>
  <si>
    <r>
      <rPr>
        <b/>
        <sz val="14"/>
        <color rgb="FFFF0000"/>
        <rFont val="Calibri"/>
        <family val="2"/>
        <scheme val="minor"/>
      </rPr>
      <t xml:space="preserve">Le Flop  5   </t>
    </r>
    <r>
      <rPr>
        <b/>
        <sz val="16"/>
        <color rgb="FFFF0000"/>
        <rFont val="Wingdings"/>
        <charset val="2"/>
      </rPr>
      <t xml:space="preserve"> L </t>
    </r>
  </si>
  <si>
    <t> </t>
  </si>
  <si>
    <r>
      <rPr>
        <b/>
        <sz val="14"/>
        <color theme="8" tint="-0.249977111117893"/>
        <rFont val="Calibri"/>
        <family val="2"/>
        <scheme val="minor"/>
      </rPr>
      <t>Activité Globale</t>
    </r>
    <r>
      <rPr>
        <b/>
        <sz val="9"/>
        <color theme="8" tint="-0.249977111117893"/>
        <rFont val="Calibri"/>
        <family val="2"/>
        <scheme val="minor"/>
      </rPr>
      <t xml:space="preserve"> </t>
    </r>
    <r>
      <rPr>
        <sz val="9"/>
        <color theme="8" tint="-0.249977111117893"/>
        <rFont val="Calibri"/>
        <family val="2"/>
        <scheme val="minor"/>
      </rPr>
      <t>- Ensemble des Compteurs ( N / N-1 )</t>
    </r>
  </si>
  <si>
    <t>Massifs</t>
  </si>
  <si>
    <t>1/2 heure à 5 h du matin</t>
  </si>
  <si>
    <t>Sites à Surveiller</t>
  </si>
  <si>
    <t>Compteurs &amp; Consommations</t>
  </si>
  <si>
    <t>GAZ</t>
  </si>
  <si>
    <t>Filtrer</t>
  </si>
  <si>
    <t xml:space="preserve">   </t>
  </si>
  <si>
    <t>Total</t>
  </si>
  <si>
    <r>
      <rPr>
        <sz val="10"/>
        <color theme="1"/>
        <rFont val="Times New Roman"/>
        <family val="1"/>
      </rPr>
      <t>Montant N-1</t>
    </r>
    <r>
      <rPr>
        <sz val="11"/>
        <color theme="1"/>
        <rFont val="Times New Roman"/>
        <family val="1"/>
      </rPr>
      <t xml:space="preserve">
M3 en €</t>
    </r>
  </si>
  <si>
    <t xml:space="preserve">Au pied du panneau publicitaire, rond point de l'abattoir </t>
  </si>
  <si>
    <t xml:space="preserve">Derrière la haie 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</si>
</sst>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[$-40C]mmm\-yy;@"/>
    <numFmt numFmtId="167" formatCode="#,##0.00\ [$€-40C]"/>
    <numFmt numFmtId="168" formatCode="0#########"/>
    <numFmt numFmtId="169" formatCode="#,##0\ &quot;€&quot;"/>
    <numFmt numFmtId="170" formatCode="0%\ &quot; ↘&quot;"/>
    <numFmt numFmtId="171" formatCode="0%\ &quot; ì&quot;"/>
  </numFmts>
  <fonts count="39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sz val="9"/>
      <name val="Arial"/>
      <family val="2"/>
    </font>
    <font>
      <sz val="11"/>
      <color theme="1"/>
      <name val="Times New Roman"/>
      <family val="1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Times New Roman"/>
      <family val="1"/>
    </font>
    <font>
      <sz val="12"/>
      <color theme="0"/>
      <name val="Calibri"/>
      <family val="2"/>
      <scheme val="minor"/>
    </font>
    <font>
      <sz val="24"/>
      <color rgb="FFC00000"/>
      <name val="Monotype Corsiva"/>
      <family val="4"/>
    </font>
    <font>
      <sz val="11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8" tint="-0.24997711111789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theme="0"/>
      <name val="Bell MT"/>
      <family val="1"/>
    </font>
    <font>
      <b/>
      <sz val="14"/>
      <color rgb="FF00B05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6"/>
      <color rgb="FFFF0000"/>
      <name val="Wingdings"/>
      <charset val="2"/>
    </font>
    <font>
      <b/>
      <sz val="14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b/>
      <sz val="14"/>
      <color theme="8" tint="-0.249977111117893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b/>
      <sz val="12"/>
      <color theme="0" tint="-4.9989318521683403E-2"/>
      <name val="Bell MT"/>
      <family val="1"/>
    </font>
    <font>
      <b/>
      <sz val="11"/>
      <color rgb="FFC00000"/>
      <name val="Calibri"/>
      <family val="2"/>
      <scheme val="minor"/>
    </font>
    <font>
      <sz val="48"/>
      <color theme="3" tint="-0.249977111117893"/>
      <name val="Calibri"/>
      <family val="2"/>
      <scheme val="minor"/>
    </font>
    <font>
      <b/>
      <sz val="11"/>
      <color rgb="FF119C9F"/>
      <name val="Calibri"/>
      <family val="2"/>
      <scheme val="minor"/>
    </font>
    <font>
      <sz val="22"/>
      <color rgb="FF00B050"/>
      <name val="Wingdings"/>
      <charset val="2"/>
    </font>
    <font>
      <b/>
      <sz val="14"/>
      <color rgb="FFFF0000"/>
      <name val="Calibri"/>
      <family val="2"/>
    </font>
    <font>
      <b/>
      <sz val="11"/>
      <color rgb="FF00B050"/>
      <name val="Calibri"/>
      <family val="2"/>
    </font>
    <font>
      <sz val="14"/>
      <color theme="1"/>
      <name val="Wingdings"/>
      <charset val="2"/>
    </font>
    <font>
      <sz val="12"/>
      <color rgb="FFFFFFFF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Times New Roman"/>
      <family val="1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theme="8" tint="-0.25098422193060094"/>
        </stop>
      </gradientFill>
    </fill>
    <fill>
      <gradientFill degree="90">
        <stop position="0">
          <color theme="0" tint="-0.1490218817712943"/>
        </stop>
        <stop position="1">
          <color rgb="FFC00000"/>
        </stop>
      </gradient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D6A300"/>
        </stop>
      </gradientFill>
    </fill>
    <fill>
      <gradientFill degree="90">
        <stop position="0">
          <color theme="0"/>
        </stop>
        <stop position="1">
          <color rgb="FFA2D00E"/>
        </stop>
      </gradientFill>
    </fill>
    <fill>
      <patternFill patternType="solid">
        <fgColor theme="9" tint="0.59999389629810485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 style="thin">
        <color rgb="FF2C778C"/>
      </left>
      <right/>
      <top style="thin">
        <color rgb="FF2C778C"/>
      </top>
      <bottom/>
      <diagonal/>
    </border>
    <border>
      <left/>
      <right/>
      <top style="thin">
        <color rgb="FF2C778C"/>
      </top>
      <bottom/>
      <diagonal/>
    </border>
    <border>
      <left/>
      <right style="thin">
        <color rgb="FF2C778C"/>
      </right>
      <top style="thin">
        <color rgb="FF2C778C"/>
      </top>
      <bottom/>
      <diagonal/>
    </border>
    <border>
      <left style="thin">
        <color rgb="FF2C778C"/>
      </left>
      <right/>
      <top/>
      <bottom/>
      <diagonal/>
    </border>
    <border>
      <left/>
      <right style="thin">
        <color rgb="FF2C778C"/>
      </right>
      <top/>
      <bottom/>
      <diagonal/>
    </border>
    <border>
      <left style="thin">
        <color rgb="FF2C778C"/>
      </left>
      <right/>
      <top/>
      <bottom style="thin">
        <color rgb="FF2C778C"/>
      </bottom>
      <diagonal/>
    </border>
    <border>
      <left/>
      <right/>
      <top/>
      <bottom style="thin">
        <color rgb="FF2C778C"/>
      </bottom>
      <diagonal/>
    </border>
    <border>
      <left/>
      <right style="thin">
        <color rgb="FF2C778C"/>
      </right>
      <top/>
      <bottom style="thin">
        <color rgb="FF2C778C"/>
      </bottom>
      <diagonal/>
    </border>
    <border>
      <left style="thin">
        <color rgb="FF2C778C"/>
      </left>
      <right/>
      <top/>
      <bottom style="thin">
        <color theme="3" tint="-0.249977111117893"/>
      </bottom>
      <diagonal/>
    </border>
    <border>
      <left/>
      <right/>
      <top/>
      <bottom style="thin">
        <color theme="3" tint="-0.249977111117893"/>
      </bottom>
      <diagonal/>
    </border>
    <border>
      <left/>
      <right style="thin">
        <color rgb="FF2C778C"/>
      </right>
      <top/>
      <bottom style="thin">
        <color theme="3" tint="-0.249977111117893"/>
      </bottom>
      <diagonal/>
    </border>
    <border>
      <left/>
      <right/>
      <top style="thin">
        <color theme="3" tint="-0.249977111117893"/>
      </top>
      <bottom/>
      <diagonal/>
    </border>
    <border>
      <left/>
      <right style="thin">
        <color theme="3" tint="-0.249977111117893"/>
      </right>
      <top style="thin">
        <color theme="3" tint="-0.249977111117893"/>
      </top>
      <bottom/>
      <diagonal/>
    </border>
    <border>
      <left style="thin">
        <color theme="3" tint="-0.249977111117893"/>
      </left>
      <right/>
      <top/>
      <bottom/>
      <diagonal/>
    </border>
    <border>
      <left style="thin">
        <color theme="3" tint="-0.249977111117893"/>
      </left>
      <right/>
      <top/>
      <bottom style="thin">
        <color theme="3" tint="-0.249977111117893"/>
      </bottom>
      <diagonal/>
    </border>
    <border>
      <left style="thin">
        <color theme="3" tint="-0.249977111117893"/>
      </left>
      <right/>
      <top style="thin">
        <color theme="3" tint="-0.249977111117893"/>
      </top>
      <bottom/>
      <diagonal/>
    </border>
    <border>
      <left style="thin">
        <color rgb="FF2C778C"/>
      </left>
      <right style="thin">
        <color theme="3" tint="-0.249977111117893"/>
      </right>
      <top/>
      <bottom/>
      <diagonal/>
    </border>
    <border>
      <left/>
      <right style="thin">
        <color theme="3" tint="-0.249977111117893"/>
      </right>
      <top/>
      <bottom/>
      <diagonal/>
    </border>
    <border>
      <left/>
      <right style="thin">
        <color theme="3" tint="-0.249977111117893"/>
      </right>
      <top/>
      <bottom style="thin">
        <color theme="3" tint="-0.249977111117893"/>
      </bottom>
      <diagonal/>
    </border>
    <border>
      <left style="thin">
        <color theme="4" tint="-0.249977111117893"/>
      </left>
      <right/>
      <top style="thin">
        <color theme="4" tint="-0.249977111117893"/>
      </top>
      <bottom/>
      <diagonal/>
    </border>
    <border>
      <left/>
      <right style="thin">
        <color theme="0"/>
      </right>
      <top style="thin">
        <color theme="4" tint="-0.249977111117893"/>
      </top>
      <bottom/>
      <diagonal/>
    </border>
    <border>
      <left style="thin">
        <color theme="0"/>
      </left>
      <right style="thin">
        <color theme="4" tint="-0.249977111117893"/>
      </right>
      <top style="thin">
        <color theme="4" tint="-0.249977111117893"/>
      </top>
      <bottom/>
      <diagonal/>
    </border>
    <border>
      <left style="thin">
        <color theme="4" tint="-0.249977111117893"/>
      </left>
      <right/>
      <top/>
      <bottom/>
      <diagonal/>
    </border>
    <border>
      <left/>
      <right style="thin">
        <color theme="4" tint="-0.249977111117893"/>
      </right>
      <top/>
      <bottom/>
      <diagonal/>
    </border>
    <border>
      <left style="thin">
        <color theme="4" tint="-0.249977111117893"/>
      </left>
      <right/>
      <top style="thin">
        <color theme="0"/>
      </top>
      <bottom/>
      <diagonal/>
    </border>
    <border>
      <left/>
      <right style="thin">
        <color theme="4" tint="-0.249977111117893"/>
      </right>
      <top style="thin">
        <color theme="0"/>
      </top>
      <bottom/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/>
      <right/>
      <top/>
      <bottom style="thin">
        <color theme="4" tint="-0.249977111117893"/>
      </bottom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</borders>
  <cellStyleXfs count="4">
    <xf numFmtId="0" fontId="0" fillId="0" borderId="0"/>
    <xf numFmtId="0" fontId="1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86">
    <xf numFmtId="0" fontId="0" fillId="0" borderId="0" xfId="0"/>
    <xf numFmtId="0" fontId="1" fillId="0" borderId="1" xfId="0" applyFont="1" applyFill="1" applyBorder="1" applyAlignment="1">
      <alignment horizontal="left" vertical="center" wrapText="1"/>
    </xf>
    <xf numFmtId="0" fontId="1" fillId="0" borderId="5" xfId="0" applyFont="1" applyFill="1" applyBorder="1" applyAlignment="1">
      <alignment vertical="center" wrapText="1"/>
    </xf>
    <xf numFmtId="164" fontId="3" fillId="0" borderId="5" xfId="2" applyNumberFormat="1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0" xfId="1" applyAlignment="1">
      <alignment horizontal="center"/>
    </xf>
    <xf numFmtId="0" fontId="1" fillId="0" borderId="0" xfId="1"/>
    <xf numFmtId="165" fontId="1" fillId="0" borderId="0" xfId="1" applyNumberFormat="1" applyFont="1" applyAlignment="1">
      <alignment horizontal="center"/>
    </xf>
    <xf numFmtId="0" fontId="4" fillId="0" borderId="0" xfId="0" applyFont="1" applyAlignment="1">
      <alignment vertic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9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wrapText="1"/>
    </xf>
    <xf numFmtId="0" fontId="1" fillId="0" borderId="6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167" fontId="4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/>
    </xf>
    <xf numFmtId="1" fontId="4" fillId="0" borderId="0" xfId="0" applyNumberFormat="1" applyFont="1"/>
    <xf numFmtId="0" fontId="4" fillId="0" borderId="1" xfId="0" applyNumberFormat="1" applyFont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wrapText="1"/>
    </xf>
    <xf numFmtId="0" fontId="4" fillId="0" borderId="0" xfId="0" applyNumberFormat="1" applyFont="1"/>
    <xf numFmtId="0" fontId="4" fillId="0" borderId="1" xfId="0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/>
    </xf>
    <xf numFmtId="0" fontId="1" fillId="0" borderId="0" xfId="0" applyFont="1" applyFill="1" applyBorder="1" applyAlignment="1">
      <alignment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2" fontId="4" fillId="0" borderId="0" xfId="0" applyNumberFormat="1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horizont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" fontId="4" fillId="0" borderId="0" xfId="0" applyNumberFormat="1" applyFont="1" applyFill="1" applyBorder="1" applyAlignment="1">
      <alignment horizontal="center" vertical="center"/>
    </xf>
    <xf numFmtId="9" fontId="4" fillId="0" borderId="0" xfId="0" applyNumberFormat="1" applyFont="1" applyFill="1" applyBorder="1" applyAlignment="1">
      <alignment horizontal="center" vertical="center"/>
    </xf>
    <xf numFmtId="167" fontId="4" fillId="0" borderId="0" xfId="0" applyNumberFormat="1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2" fontId="4" fillId="0" borderId="0" xfId="0" applyNumberFormat="1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8" fontId="4" fillId="0" borderId="0" xfId="0" applyNumberFormat="1" applyFont="1" applyFill="1" applyBorder="1" applyAlignment="1">
      <alignment horizontal="center" vertical="center"/>
    </xf>
    <xf numFmtId="168" fontId="4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/>
    </xf>
    <xf numFmtId="0" fontId="11" fillId="0" borderId="0" xfId="0" applyNumberFormat="1" applyFont="1" applyFill="1" applyBorder="1" applyAlignment="1">
      <alignment horizontal="center" vertical="center" wrapText="1"/>
    </xf>
    <xf numFmtId="0" fontId="4" fillId="0" borderId="0" xfId="0" quotePrefix="1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5" fillId="0" borderId="0" xfId="0" applyNumberFormat="1" applyFont="1" applyFill="1" applyBorder="1"/>
    <xf numFmtId="0" fontId="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right" vertical="center"/>
    </xf>
    <xf numFmtId="0" fontId="12" fillId="4" borderId="0" xfId="0" applyFont="1" applyFill="1" applyAlignment="1">
      <alignment horizontal="center" vertical="center"/>
    </xf>
    <xf numFmtId="3" fontId="12" fillId="4" borderId="0" xfId="0" applyNumberFormat="1" applyFont="1" applyFill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8" fillId="4" borderId="0" xfId="0" applyFont="1" applyFill="1" applyAlignment="1">
      <alignment horizontal="center" vertical="center"/>
    </xf>
    <xf numFmtId="0" fontId="0" fillId="5" borderId="0" xfId="0" applyFill="1" applyAlignment="1"/>
    <xf numFmtId="0" fontId="17" fillId="0" borderId="0" xfId="0" applyFont="1" applyFill="1" applyAlignment="1">
      <alignment vertical="center"/>
    </xf>
    <xf numFmtId="0" fontId="0" fillId="0" borderId="0" xfId="0" applyFill="1" applyAlignment="1"/>
    <xf numFmtId="0" fontId="13" fillId="0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 applyAlignment="1"/>
    <xf numFmtId="0" fontId="0" fillId="5" borderId="16" xfId="0" applyFill="1" applyBorder="1" applyAlignment="1"/>
    <xf numFmtId="0" fontId="0" fillId="5" borderId="17" xfId="0" applyFill="1" applyBorder="1" applyAlignment="1"/>
    <xf numFmtId="0" fontId="0" fillId="5" borderId="18" xfId="0" applyFill="1" applyBorder="1" applyAlignment="1"/>
    <xf numFmtId="0" fontId="0" fillId="5" borderId="12" xfId="0" applyFill="1" applyBorder="1" applyAlignment="1"/>
    <xf numFmtId="0" fontId="4" fillId="0" borderId="3" xfId="0" applyNumberFormat="1" applyFont="1" applyFill="1" applyBorder="1" applyAlignment="1">
      <alignment horizontal="center" vertical="center"/>
    </xf>
    <xf numFmtId="0" fontId="4" fillId="0" borderId="0" xfId="0" applyFont="1" applyFill="1"/>
    <xf numFmtId="1" fontId="4" fillId="0" borderId="0" xfId="0" applyNumberFormat="1" applyFont="1" applyAlignment="1">
      <alignment horizontal="center"/>
    </xf>
    <xf numFmtId="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167" fontId="4" fillId="0" borderId="0" xfId="0" applyNumberFormat="1" applyFont="1" applyAlignment="1">
      <alignment horizontal="center"/>
    </xf>
    <xf numFmtId="9" fontId="24" fillId="0" borderId="0" xfId="3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33" fillId="0" borderId="0" xfId="0" applyFont="1" applyFill="1" applyAlignment="1"/>
    <xf numFmtId="170" fontId="34" fillId="0" borderId="0" xfId="0" applyNumberFormat="1" applyFont="1" applyFill="1" applyAlignment="1"/>
    <xf numFmtId="44" fontId="0" fillId="0" borderId="0" xfId="0" applyNumberFormat="1"/>
    <xf numFmtId="0" fontId="35" fillId="0" borderId="0" xfId="0" applyFont="1" applyFill="1" applyAlignment="1"/>
    <xf numFmtId="169" fontId="18" fillId="8" borderId="0" xfId="0" applyNumberFormat="1" applyFont="1" applyFill="1" applyBorder="1" applyAlignment="1">
      <alignment horizontal="center" vertical="center"/>
    </xf>
    <xf numFmtId="0" fontId="28" fillId="10" borderId="32" xfId="0" applyFont="1" applyFill="1" applyBorder="1" applyAlignment="1">
      <alignment horizontal="center" vertical="center"/>
    </xf>
    <xf numFmtId="9" fontId="18" fillId="8" borderId="33" xfId="3" applyFont="1" applyFill="1" applyBorder="1" applyAlignment="1">
      <alignment horizontal="center" vertical="center"/>
    </xf>
    <xf numFmtId="9" fontId="14" fillId="5" borderId="34" xfId="3" applyFont="1" applyFill="1" applyBorder="1" applyAlignment="1">
      <alignment horizontal="center"/>
    </xf>
    <xf numFmtId="9" fontId="24" fillId="5" borderId="34" xfId="3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36" fillId="0" borderId="0" xfId="0" applyFont="1" applyAlignment="1">
      <alignment horizontal="center"/>
    </xf>
    <xf numFmtId="0" fontId="1" fillId="14" borderId="8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29" fillId="11" borderId="34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3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9" fontId="24" fillId="5" borderId="39" xfId="3" applyNumberFormat="1" applyFont="1" applyFill="1" applyBorder="1" applyAlignment="1">
      <alignment horizontal="center"/>
    </xf>
    <xf numFmtId="0" fontId="13" fillId="5" borderId="11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0" fillId="5" borderId="14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6" borderId="2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171" fontId="15" fillId="5" borderId="24" xfId="0" applyNumberFormat="1" applyFont="1" applyFill="1" applyBorder="1" applyAlignment="1">
      <alignment horizontal="center" vertical="center"/>
    </xf>
    <xf numFmtId="171" fontId="15" fillId="5" borderId="25" xfId="0" applyNumberFormat="1" applyFont="1" applyFill="1" applyBorder="1" applyAlignment="1">
      <alignment horizontal="center" vertical="center"/>
    </xf>
    <xf numFmtId="170" fontId="16" fillId="5" borderId="0" xfId="0" applyNumberFormat="1" applyFont="1" applyFill="1" applyBorder="1" applyAlignment="1">
      <alignment horizontal="center" vertical="center"/>
    </xf>
    <xf numFmtId="170" fontId="16" fillId="5" borderId="20" xfId="0" applyNumberFormat="1" applyFont="1" applyFill="1" applyBorder="1" applyAlignment="1">
      <alignment horizontal="center" vertical="center"/>
    </xf>
    <xf numFmtId="0" fontId="31" fillId="5" borderId="14" xfId="0" applyFont="1" applyFill="1" applyBorder="1" applyAlignment="1">
      <alignment horizontal="center" vertical="center"/>
    </xf>
    <xf numFmtId="0" fontId="31" fillId="5" borderId="0" xfId="0" applyFont="1" applyFill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/>
    </xf>
    <xf numFmtId="0" fontId="30" fillId="12" borderId="0" xfId="0" applyFont="1" applyFill="1" applyAlignment="1">
      <alignment horizontal="center" vertical="center"/>
    </xf>
    <xf numFmtId="0" fontId="32" fillId="0" borderId="0" xfId="0" applyFont="1" applyFill="1" applyAlignment="1">
      <alignment horizontal="center"/>
    </xf>
    <xf numFmtId="0" fontId="24" fillId="0" borderId="0" xfId="0" applyFont="1" applyFill="1" applyBorder="1" applyAlignment="1">
      <alignment horizontal="left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17" fillId="5" borderId="26" xfId="0" applyFont="1" applyFill="1" applyBorder="1" applyAlignment="1">
      <alignment horizontal="center" vertical="center"/>
    </xf>
    <xf numFmtId="0" fontId="17" fillId="5" borderId="22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/>
    </xf>
    <xf numFmtId="9" fontId="16" fillId="5" borderId="28" xfId="0" applyNumberFormat="1" applyFont="1" applyFill="1" applyBorder="1" applyAlignment="1">
      <alignment horizontal="center" vertical="center"/>
    </xf>
    <xf numFmtId="9" fontId="16" fillId="5" borderId="29" xfId="0" applyNumberFormat="1" applyFont="1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14" fillId="5" borderId="33" xfId="0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/>
    </xf>
    <xf numFmtId="0" fontId="24" fillId="5" borderId="33" xfId="0" applyFont="1" applyFill="1" applyBorder="1" applyAlignment="1">
      <alignment horizontal="center"/>
    </xf>
    <xf numFmtId="0" fontId="24" fillId="5" borderId="0" xfId="0" applyFont="1" applyFill="1" applyBorder="1" applyAlignment="1">
      <alignment horizontal="center"/>
    </xf>
    <xf numFmtId="0" fontId="24" fillId="5" borderId="37" xfId="0" applyFont="1" applyFill="1" applyBorder="1" applyAlignment="1">
      <alignment horizontal="center"/>
    </xf>
    <xf numFmtId="0" fontId="24" fillId="5" borderId="38" xfId="0" applyFont="1" applyFill="1" applyBorder="1" applyAlignment="1">
      <alignment horizontal="center"/>
    </xf>
    <xf numFmtId="0" fontId="30" fillId="13" borderId="0" xfId="0" applyFont="1" applyFill="1" applyAlignment="1">
      <alignment horizontal="center" vertical="center"/>
    </xf>
    <xf numFmtId="0" fontId="0" fillId="9" borderId="33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9" borderId="34" xfId="0" applyFill="1" applyBorder="1" applyAlignment="1">
      <alignment horizontal="center"/>
    </xf>
    <xf numFmtId="0" fontId="22" fillId="5" borderId="33" xfId="0" applyFont="1" applyFill="1" applyBorder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2" fillId="5" borderId="34" xfId="0" applyFont="1" applyFill="1" applyBorder="1" applyAlignment="1">
      <alignment horizontal="center" vertical="center"/>
    </xf>
    <xf numFmtId="0" fontId="19" fillId="7" borderId="30" xfId="0" applyFont="1" applyFill="1" applyBorder="1" applyAlignment="1">
      <alignment horizontal="center" vertical="center"/>
    </xf>
    <xf numFmtId="0" fontId="19" fillId="7" borderId="31" xfId="0" applyFont="1" applyFill="1" applyBorder="1" applyAlignment="1">
      <alignment horizontal="center" vertical="center"/>
    </xf>
    <xf numFmtId="0" fontId="14" fillId="8" borderId="33" xfId="0" applyFont="1" applyFill="1" applyBorder="1" applyAlignment="1">
      <alignment horizontal="center" vertical="center"/>
    </xf>
    <xf numFmtId="0" fontId="14" fillId="8" borderId="9" xfId="0" applyFont="1" applyFill="1" applyBorder="1" applyAlignment="1">
      <alignment horizontal="center" vertical="center"/>
    </xf>
    <xf numFmtId="0" fontId="20" fillId="5" borderId="35" xfId="0" applyFont="1" applyFill="1" applyBorder="1" applyAlignment="1">
      <alignment horizontal="center" vertical="top"/>
    </xf>
    <xf numFmtId="0" fontId="20" fillId="5" borderId="10" xfId="0" applyFont="1" applyFill="1" applyBorder="1" applyAlignment="1">
      <alignment horizontal="center" vertical="top"/>
    </xf>
    <xf numFmtId="0" fontId="20" fillId="5" borderId="36" xfId="0" applyFont="1" applyFill="1" applyBorder="1" applyAlignment="1">
      <alignment horizontal="center" vertical="top"/>
    </xf>
  </cellXfs>
  <cellStyles count="4">
    <cellStyle name="Milliers" xfId="2" builtinId="3"/>
    <cellStyle name="Normal" xfId="0" builtinId="0"/>
    <cellStyle name="Normal 2" xfId="1"/>
    <cellStyle name="Pourcentage" xfId="3" builtinId="5"/>
  </cellStyles>
  <dxfs count="7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 patternType="solid">
          <fgColor auto="1"/>
          <bgColor theme="3" tint="0.39994506668294322"/>
        </patternFill>
      </fill>
    </dxf>
    <dxf>
      <font>
        <color rgb="FF00B050"/>
      </font>
    </dxf>
    <dxf>
      <font>
        <color rgb="FFFF0000"/>
      </font>
    </dxf>
    <dxf>
      <font>
        <color rgb="FFFF0000"/>
      </font>
      <numFmt numFmtId="172" formatCode="0%\ &quot; ↗&quot;"/>
    </dxf>
    <dxf>
      <font>
        <color rgb="FF00B050"/>
      </font>
      <numFmt numFmtId="170" formatCode="0%\ &quot; ↘&quot;"/>
    </dxf>
  </dxfs>
  <tableStyles count="0" defaultTableStyle="TableStyleMedium9" defaultPivotStyle="PivotStyleLight16"/>
  <colors>
    <mruColors>
      <color rgb="FFA2D00E"/>
      <color rgb="FF119C9F"/>
      <color rgb="FFD6A300"/>
      <color rgb="FFFFD03B"/>
      <color rgb="FFF09C8E"/>
      <color rgb="FF2C778C"/>
      <color rgb="FFDEA900"/>
      <color rgb="FFC89800"/>
      <color rgb="FF329C9C"/>
      <color rgb="FF7ABC3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tx>
        <c:rich>
          <a:bodyPr/>
          <a:lstStyle/>
          <a:p>
            <a:pPr>
              <a:defRPr/>
            </a:pPr>
            <a:r>
              <a:rPr lang="en-US" b="0">
                <a:solidFill>
                  <a:schemeClr val="bg1"/>
                </a:solidFill>
                <a:latin typeface="Bodoni MT" pitchFamily="18" charset="0"/>
              </a:rPr>
              <a:t>Consommations</a:t>
            </a:r>
          </a:p>
        </c:rich>
      </c:tx>
      <c:layout>
        <c:manualLayout>
          <c:xMode val="edge"/>
          <c:yMode val="edge"/>
          <c:x val="0.28843576917614788"/>
          <c:y val="5.9895833333334134E-2"/>
        </c:manualLayout>
      </c:layout>
    </c:title>
    <c:plotArea>
      <c:layout>
        <c:manualLayout>
          <c:layoutTarget val="inner"/>
          <c:xMode val="edge"/>
          <c:yMode val="edge"/>
          <c:x val="0.13469401177257231"/>
          <c:y val="0.23046918958510579"/>
          <c:w val="0.71836806278705156"/>
          <c:h val="0.47656340897256688"/>
        </c:manualLayout>
      </c:layout>
      <c:lineChart>
        <c:grouping val="standard"/>
        <c:ser>
          <c:idx val="1"/>
          <c:order val="1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1500</c:v>
                </c:pt>
                <c:pt idx="1">
                  <c:v>3000</c:v>
                </c:pt>
                <c:pt idx="2">
                  <c:v>1800</c:v>
                </c:pt>
                <c:pt idx="3">
                  <c:v>2200</c:v>
                </c:pt>
                <c:pt idx="4">
                  <c:v>2100</c:v>
                </c:pt>
                <c:pt idx="5">
                  <c:v>2500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387-43B3-931F-595B51958AF8}"/>
            </c:ext>
          </c:extLst>
        </c:ser>
        <c:ser>
          <c:idx val="0"/>
          <c:order val="0"/>
          <c:tx>
            <c:strRef>
              <c:f>Graph!$B$1</c:f>
              <c:strCache>
                <c:ptCount val="1"/>
                <c:pt idx="0">
                  <c:v>consommations</c:v>
                </c:pt>
              </c:strCache>
            </c:strRef>
          </c:tx>
          <c:spPr>
            <a:ln w="19050"/>
          </c:spPr>
          <c:trendline>
            <c:name>Tendance</c:name>
            <c:spPr>
              <a:ln w="22225">
                <a:solidFill>
                  <a:schemeClr val="accent5">
                    <a:lumMod val="75000"/>
                  </a:schemeClr>
                </a:solidFill>
              </a:ln>
            </c:spPr>
            <c:trendlineType val="log"/>
          </c:trendline>
          <c:cat>
            <c:strRef>
              <c:f>Graph!$A$2:$A$13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Graph!$B$2:$B$13</c:f>
              <c:numCache>
                <c:formatCode>General</c:formatCode>
                <c:ptCount val="12"/>
                <c:pt idx="0">
                  <c:v>1500</c:v>
                </c:pt>
                <c:pt idx="1">
                  <c:v>3000</c:v>
                </c:pt>
                <c:pt idx="2">
                  <c:v>1800</c:v>
                </c:pt>
                <c:pt idx="3">
                  <c:v>2200</c:v>
                </c:pt>
                <c:pt idx="4">
                  <c:v>2100</c:v>
                </c:pt>
                <c:pt idx="5">
                  <c:v>2500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0F97-4B00-AB88-4ED2748E1C47}"/>
            </c:ext>
          </c:extLst>
        </c:ser>
        <c:marker val="1"/>
        <c:axId val="80789504"/>
        <c:axId val="80791040"/>
      </c:lineChart>
      <c:catAx>
        <c:axId val="80789504"/>
        <c:scaling>
          <c:orientation val="minMax"/>
        </c:scaling>
        <c:axPos val="b"/>
        <c:numFmt formatCode="dd/mm/yyyy" sourceLinked="0"/>
        <c:tickLblPos val="nextTo"/>
        <c:spPr>
          <a:noFill/>
        </c:spPr>
        <c:txPr>
          <a:bodyPr rot="-2700000" vert="horz"/>
          <a:lstStyle/>
          <a:p>
            <a:pPr>
              <a:defRPr baseline="0">
                <a:solidFill>
                  <a:schemeClr val="bg1"/>
                </a:solidFill>
                <a:latin typeface="+mn-lt"/>
              </a:defRPr>
            </a:pPr>
            <a:endParaRPr lang="fr-FR"/>
          </a:p>
        </c:txPr>
        <c:crossAx val="80791040"/>
        <c:crosses val="autoZero"/>
        <c:auto val="1"/>
        <c:lblAlgn val="ctr"/>
        <c:lblOffset val="100"/>
        <c:tickLblSkip val="1"/>
        <c:tickMarkSkip val="1"/>
      </c:catAx>
      <c:valAx>
        <c:axId val="80791040"/>
        <c:scaling>
          <c:orientation val="minMax"/>
        </c:scaling>
        <c:axPos val="l"/>
        <c:majorGridlines/>
        <c:numFmt formatCode="General" sourceLinked="1"/>
        <c:tickLblPos val="nextTo"/>
        <c:spPr>
          <a:noFill/>
          <a:effectLst>
            <a:outerShdw blurRad="50800" dist="50800" dir="5400000" algn="ctr" rotWithShape="0">
              <a:schemeClr val="bg1"/>
            </a:outerShdw>
          </a:effectLst>
        </c:spPr>
        <c:txPr>
          <a:bodyPr rot="0" vert="horz"/>
          <a:lstStyle/>
          <a:p>
            <a:pPr>
              <a:defRPr baseline="0">
                <a:solidFill>
                  <a:schemeClr val="bg1"/>
                </a:solidFill>
                <a:latin typeface="+mn-lt"/>
              </a:defRPr>
            </a:pPr>
            <a:endParaRPr lang="fr-FR"/>
          </a:p>
        </c:txPr>
        <c:crossAx val="80789504"/>
        <c:crosses val="autoZero"/>
        <c:crossBetween val="between"/>
      </c:valAx>
    </c:plotArea>
    <c:legend>
      <c:legendPos val="r"/>
      <c:legendEntry>
        <c:idx val="0"/>
        <c:delete val="1"/>
      </c:legendEntry>
      <c:layout>
        <c:manualLayout>
          <c:xMode val="edge"/>
          <c:yMode val="edge"/>
          <c:x val="0.7127365492139135"/>
          <c:y val="7.1615403543307088E-2"/>
          <c:w val="0.28467938501675288"/>
          <c:h val="0.15190534776903353"/>
        </c:manualLayout>
      </c:layout>
      <c:txPr>
        <a:bodyPr/>
        <a:lstStyle/>
        <a:p>
          <a:pPr>
            <a:defRPr baseline="0"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</c:chart>
  <c:spPr>
    <a:solidFill>
      <a:srgbClr val="067180"/>
    </a:solidFill>
  </c:sp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NULL"/><Relationship Id="rId3" Type="http://schemas.openxmlformats.org/officeDocument/2006/relationships/image" Target="NULL"/><Relationship Id="rId7" Type="http://schemas.openxmlformats.org/officeDocument/2006/relationships/image" Target="NULL"/><Relationship Id="rId12" Type="http://schemas.openxmlformats.org/officeDocument/2006/relationships/image" Target="NULL"/><Relationship Id="rId2" Type="http://schemas.openxmlformats.org/officeDocument/2006/relationships/image" Target="NULL"/><Relationship Id="rId1" Type="http://schemas.openxmlformats.org/officeDocument/2006/relationships/image" Target="NULL"/><Relationship Id="rId6" Type="http://schemas.openxmlformats.org/officeDocument/2006/relationships/image" Target="NULL"/><Relationship Id="rId11" Type="http://schemas.openxmlformats.org/officeDocument/2006/relationships/image" Target="NULL"/><Relationship Id="rId5" Type="http://schemas.openxmlformats.org/officeDocument/2006/relationships/image" Target="NULL"/><Relationship Id="rId10" Type="http://schemas.openxmlformats.org/officeDocument/2006/relationships/image" Target="NULL"/><Relationship Id="rId4" Type="http://schemas.openxmlformats.org/officeDocument/2006/relationships/image" Target="NULL"/><Relationship Id="rId9" Type="http://schemas.openxmlformats.org/officeDocument/2006/relationships/image" Target="NUL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371475</xdr:colOff>
      <xdr:row>7</xdr:row>
      <xdr:rowOff>47625</xdr:rowOff>
    </xdr:from>
    <xdr:to>
      <xdr:col>7</xdr:col>
      <xdr:colOff>676275</xdr:colOff>
      <xdr:row>20</xdr:row>
      <xdr:rowOff>57150</xdr:rowOff>
    </xdr:to>
    <xdr:sp macro="" textlink="">
      <xdr:nvSpPr>
        <xdr:cNvPr id="18" name="Rectangle à coins arrondis 17"/>
        <xdr:cNvSpPr/>
      </xdr:nvSpPr>
      <xdr:spPr>
        <a:xfrm>
          <a:off x="4181475" y="2190750"/>
          <a:ext cx="1724025" cy="2295525"/>
        </a:xfrm>
        <a:prstGeom prst="roundRect">
          <a:avLst/>
        </a:prstGeom>
        <a:solidFill>
          <a:srgbClr val="7ABC32">
            <a:alpha val="23000"/>
          </a:srgb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619125</xdr:colOff>
      <xdr:row>7</xdr:row>
      <xdr:rowOff>57150</xdr:rowOff>
    </xdr:from>
    <xdr:to>
      <xdr:col>5</xdr:col>
      <xdr:colOff>76201</xdr:colOff>
      <xdr:row>20</xdr:row>
      <xdr:rowOff>19050</xdr:rowOff>
    </xdr:to>
    <xdr:sp macro="" textlink="">
      <xdr:nvSpPr>
        <xdr:cNvPr id="17" name="Rectangle à coins arrondis 16"/>
        <xdr:cNvSpPr/>
      </xdr:nvSpPr>
      <xdr:spPr>
        <a:xfrm>
          <a:off x="2143125" y="2200275"/>
          <a:ext cx="1743076" cy="2247900"/>
        </a:xfrm>
        <a:prstGeom prst="roundRect">
          <a:avLst/>
        </a:prstGeom>
        <a:solidFill>
          <a:srgbClr val="FFDE75">
            <a:alpha val="31000"/>
          </a:srgb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28575</xdr:colOff>
      <xdr:row>7</xdr:row>
      <xdr:rowOff>66675</xdr:rowOff>
    </xdr:from>
    <xdr:to>
      <xdr:col>2</xdr:col>
      <xdr:colOff>266700</xdr:colOff>
      <xdr:row>20</xdr:row>
      <xdr:rowOff>28575</xdr:rowOff>
    </xdr:to>
    <xdr:sp macro="" textlink="">
      <xdr:nvSpPr>
        <xdr:cNvPr id="8" name="Rectangle à coins arrondis 7"/>
        <xdr:cNvSpPr/>
      </xdr:nvSpPr>
      <xdr:spPr>
        <a:xfrm>
          <a:off x="28575" y="2209800"/>
          <a:ext cx="1762125" cy="2247900"/>
        </a:xfrm>
        <a:prstGeom prst="roundRect">
          <a:avLst/>
        </a:prstGeom>
        <a:solidFill>
          <a:schemeClr val="accent5">
            <a:lumMod val="75000"/>
            <a:alpha val="40000"/>
          </a:schemeClr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285750</xdr:colOff>
      <xdr:row>8</xdr:row>
      <xdr:rowOff>0</xdr:rowOff>
    </xdr:from>
    <xdr:to>
      <xdr:col>2</xdr:col>
      <xdr:colOff>19050</xdr:colOff>
      <xdr:row>10</xdr:row>
      <xdr:rowOff>114300</xdr:rowOff>
    </xdr:to>
    <xdr:sp macro="[0]!Rechercher_compteurs" textlink="">
      <xdr:nvSpPr>
        <xdr:cNvPr id="3" name="Rectangle à coins arrondis 2"/>
        <xdr:cNvSpPr/>
      </xdr:nvSpPr>
      <xdr:spPr>
        <a:xfrm>
          <a:off x="285750" y="2333625"/>
          <a:ext cx="1257300" cy="495300"/>
        </a:xfrm>
        <a:prstGeom prst="roundRect">
          <a:avLst/>
        </a:prstGeom>
        <a:solidFill>
          <a:srgbClr val="2C778C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Rechercher</a:t>
          </a:r>
        </a:p>
      </xdr:txBody>
    </xdr:sp>
    <xdr:clientData/>
  </xdr:twoCellAnchor>
  <xdr:twoCellAnchor>
    <xdr:from>
      <xdr:col>0</xdr:col>
      <xdr:colOff>285750</xdr:colOff>
      <xdr:row>11</xdr:row>
      <xdr:rowOff>238125</xdr:rowOff>
    </xdr:from>
    <xdr:to>
      <xdr:col>2</xdr:col>
      <xdr:colOff>19050</xdr:colOff>
      <xdr:row>14</xdr:row>
      <xdr:rowOff>66675</xdr:rowOff>
    </xdr:to>
    <xdr:sp macro="[0]!ajouter_compteurs" textlink="">
      <xdr:nvSpPr>
        <xdr:cNvPr id="5" name="Rectangle à coins arrondis 4"/>
        <xdr:cNvSpPr/>
      </xdr:nvSpPr>
      <xdr:spPr>
        <a:xfrm>
          <a:off x="285750" y="2914650"/>
          <a:ext cx="1257300" cy="647700"/>
        </a:xfrm>
        <a:prstGeom prst="roundRect">
          <a:avLst/>
        </a:prstGeom>
        <a:solidFill>
          <a:srgbClr val="2C778C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Ajouter</a:t>
          </a:r>
        </a:p>
      </xdr:txBody>
    </xdr:sp>
    <xdr:clientData/>
  </xdr:twoCellAnchor>
  <xdr:twoCellAnchor editAs="oneCell">
    <xdr:from>
      <xdr:col>0</xdr:col>
      <xdr:colOff>647700</xdr:colOff>
      <xdr:row>3</xdr:row>
      <xdr:rowOff>171451</xdr:rowOff>
    </xdr:from>
    <xdr:to>
      <xdr:col>1</xdr:col>
      <xdr:colOff>428625</xdr:colOff>
      <xdr:row>7</xdr:row>
      <xdr:rowOff>1317</xdr:rowOff>
    </xdr:to>
    <xdr:pic>
      <xdr:nvPicPr>
        <xdr:cNvPr id="6" name="Picture 3">
          <a:extLst>
            <a:ext uri="{FF2B5EF4-FFF2-40B4-BE49-F238E27FC236}">
              <a16:creationId xmlns="" xmlns:a16="http://schemas.microsoft.com/office/drawing/2014/main" id="{00000000-0008-0000-0000-000003D0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647700" y="1552576"/>
          <a:ext cx="542925" cy="59186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285750</xdr:colOff>
      <xdr:row>16</xdr:row>
      <xdr:rowOff>104775</xdr:rowOff>
    </xdr:from>
    <xdr:to>
      <xdr:col>2</xdr:col>
      <xdr:colOff>19050</xdr:colOff>
      <xdr:row>19</xdr:row>
      <xdr:rowOff>28575</xdr:rowOff>
    </xdr:to>
    <xdr:sp macro="[0]!requetes" textlink="">
      <xdr:nvSpPr>
        <xdr:cNvPr id="7" name="Rectangle à coins arrondis 6"/>
        <xdr:cNvSpPr/>
      </xdr:nvSpPr>
      <xdr:spPr>
        <a:xfrm>
          <a:off x="285750" y="3771900"/>
          <a:ext cx="1257300" cy="495300"/>
        </a:xfrm>
        <a:prstGeom prst="roundRect">
          <a:avLst/>
        </a:prstGeom>
        <a:solidFill>
          <a:srgbClr val="2C778C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Requêtes</a:t>
          </a:r>
        </a:p>
      </xdr:txBody>
    </xdr:sp>
    <xdr:clientData/>
  </xdr:twoCellAnchor>
  <xdr:twoCellAnchor editAs="oneCell">
    <xdr:from>
      <xdr:col>3</xdr:col>
      <xdr:colOff>533400</xdr:colOff>
      <xdr:row>3</xdr:row>
      <xdr:rowOff>180976</xdr:rowOff>
    </xdr:from>
    <xdr:to>
      <xdr:col>4</xdr:col>
      <xdr:colOff>238125</xdr:colOff>
      <xdr:row>6</xdr:row>
      <xdr:rowOff>76200</xdr:rowOff>
    </xdr:to>
    <xdr:pic>
      <xdr:nvPicPr>
        <xdr:cNvPr id="12185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lum/>
        </a:blip>
        <a:srcRect/>
        <a:stretch>
          <a:fillRect/>
        </a:stretch>
      </xdr:blipFill>
      <xdr:spPr bwMode="auto">
        <a:xfrm>
          <a:off x="2819400" y="1562101"/>
          <a:ext cx="466725" cy="46672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>
    <xdr:from>
      <xdr:col>0</xdr:col>
      <xdr:colOff>209550</xdr:colOff>
      <xdr:row>2</xdr:row>
      <xdr:rowOff>66675</xdr:rowOff>
    </xdr:from>
    <xdr:to>
      <xdr:col>2</xdr:col>
      <xdr:colOff>180975</xdr:colOff>
      <xdr:row>3</xdr:row>
      <xdr:rowOff>47625</xdr:rowOff>
    </xdr:to>
    <xdr:sp macro="" textlink="">
      <xdr:nvSpPr>
        <xdr:cNvPr id="9" name="Rectangle à coins arrondis 8"/>
        <xdr:cNvSpPr/>
      </xdr:nvSpPr>
      <xdr:spPr>
        <a:xfrm>
          <a:off x="209550" y="819150"/>
          <a:ext cx="1495425" cy="314325"/>
        </a:xfrm>
        <a:prstGeom prst="roundRect">
          <a:avLst/>
        </a:prstGeom>
        <a:solidFill>
          <a:schemeClr val="accent5">
            <a:lumMod val="75000"/>
          </a:schemeClr>
        </a:solidFill>
        <a:ln w="19050"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latin typeface="Mongolian Baiti" pitchFamily="66" charset="0"/>
              <a:cs typeface="Mongolian Baiti" pitchFamily="66" charset="0"/>
            </a:rPr>
            <a:t>Eau</a:t>
          </a:r>
        </a:p>
      </xdr:txBody>
    </xdr:sp>
    <xdr:clientData/>
  </xdr:twoCellAnchor>
  <xdr:twoCellAnchor>
    <xdr:from>
      <xdr:col>3</xdr:col>
      <xdr:colOff>19050</xdr:colOff>
      <xdr:row>2</xdr:row>
      <xdr:rowOff>57150</xdr:rowOff>
    </xdr:from>
    <xdr:to>
      <xdr:col>4</xdr:col>
      <xdr:colOff>752475</xdr:colOff>
      <xdr:row>3</xdr:row>
      <xdr:rowOff>38100</xdr:rowOff>
    </xdr:to>
    <xdr:sp macro="" textlink="">
      <xdr:nvSpPr>
        <xdr:cNvPr id="10" name="Rectangle à coins arrondis 9"/>
        <xdr:cNvSpPr/>
      </xdr:nvSpPr>
      <xdr:spPr>
        <a:xfrm>
          <a:off x="2305050" y="809625"/>
          <a:ext cx="1495425" cy="314325"/>
        </a:xfrm>
        <a:prstGeom prst="roundRect">
          <a:avLst/>
        </a:prstGeom>
        <a:solidFill>
          <a:srgbClr val="DEA900"/>
        </a:solidFill>
        <a:ln w="1905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Mongolian Baiti" pitchFamily="66" charset="0"/>
              <a:cs typeface="Mongolian Baiti" pitchFamily="66" charset="0"/>
            </a:rPr>
            <a:t>Gaz</a:t>
          </a:r>
        </a:p>
      </xdr:txBody>
    </xdr:sp>
    <xdr:clientData/>
  </xdr:twoCellAnchor>
  <xdr:twoCellAnchor>
    <xdr:from>
      <xdr:col>3</xdr:col>
      <xdr:colOff>114300</xdr:colOff>
      <xdr:row>7</xdr:row>
      <xdr:rowOff>171450</xdr:rowOff>
    </xdr:from>
    <xdr:to>
      <xdr:col>4</xdr:col>
      <xdr:colOff>609600</xdr:colOff>
      <xdr:row>10</xdr:row>
      <xdr:rowOff>95250</xdr:rowOff>
    </xdr:to>
    <xdr:sp macro="" textlink="">
      <xdr:nvSpPr>
        <xdr:cNvPr id="11" name="Rectangle à coins arrondis 10"/>
        <xdr:cNvSpPr/>
      </xdr:nvSpPr>
      <xdr:spPr>
        <a:xfrm>
          <a:off x="2400300" y="2314575"/>
          <a:ext cx="1257300" cy="495300"/>
        </a:xfrm>
        <a:prstGeom prst="roundRect">
          <a:avLst/>
        </a:prstGeom>
        <a:solidFill>
          <a:srgbClr val="C89800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Lucida Sans Unicode" pitchFamily="34" charset="0"/>
              <a:cs typeface="Lucida Sans Unicode" pitchFamily="34" charset="0"/>
            </a:rPr>
            <a:t>Rechercher</a:t>
          </a:r>
        </a:p>
      </xdr:txBody>
    </xdr:sp>
    <xdr:clientData/>
  </xdr:twoCellAnchor>
  <xdr:twoCellAnchor>
    <xdr:from>
      <xdr:col>5</xdr:col>
      <xdr:colOff>676275</xdr:colOff>
      <xdr:row>7</xdr:row>
      <xdr:rowOff>133350</xdr:rowOff>
    </xdr:from>
    <xdr:to>
      <xdr:col>7</xdr:col>
      <xdr:colOff>409575</xdr:colOff>
      <xdr:row>10</xdr:row>
      <xdr:rowOff>57150</xdr:rowOff>
    </xdr:to>
    <xdr:sp macro="" textlink="">
      <xdr:nvSpPr>
        <xdr:cNvPr id="12" name="Rectangle à coins arrondis 11"/>
        <xdr:cNvSpPr/>
      </xdr:nvSpPr>
      <xdr:spPr>
        <a:xfrm>
          <a:off x="4486275" y="2276475"/>
          <a:ext cx="1257300" cy="495300"/>
        </a:xfrm>
        <a:prstGeom prst="roundRect">
          <a:avLst/>
        </a:prstGeom>
        <a:solidFill>
          <a:srgbClr val="7ABC32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Rechercher</a:t>
          </a:r>
        </a:p>
      </xdr:txBody>
    </xdr:sp>
    <xdr:clientData/>
  </xdr:twoCellAnchor>
  <xdr:twoCellAnchor>
    <xdr:from>
      <xdr:col>3</xdr:col>
      <xdr:colOff>114300</xdr:colOff>
      <xdr:row>11</xdr:row>
      <xdr:rowOff>257175</xdr:rowOff>
    </xdr:from>
    <xdr:to>
      <xdr:col>4</xdr:col>
      <xdr:colOff>609600</xdr:colOff>
      <xdr:row>14</xdr:row>
      <xdr:rowOff>85725</xdr:rowOff>
    </xdr:to>
    <xdr:sp macro="" textlink="">
      <xdr:nvSpPr>
        <xdr:cNvPr id="13" name="Rectangle à coins arrondis 12"/>
        <xdr:cNvSpPr/>
      </xdr:nvSpPr>
      <xdr:spPr>
        <a:xfrm>
          <a:off x="2400300" y="2933700"/>
          <a:ext cx="1257300" cy="647700"/>
        </a:xfrm>
        <a:prstGeom prst="roundRect">
          <a:avLst/>
        </a:prstGeom>
        <a:solidFill>
          <a:srgbClr val="C89800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Lucida Sans Unicode" pitchFamily="34" charset="0"/>
              <a:cs typeface="Lucida Sans Unicode" pitchFamily="34" charset="0"/>
            </a:rPr>
            <a:t>Ajouter</a:t>
          </a:r>
        </a:p>
      </xdr:txBody>
    </xdr:sp>
    <xdr:clientData/>
  </xdr:twoCellAnchor>
  <xdr:twoCellAnchor>
    <xdr:from>
      <xdr:col>6</xdr:col>
      <xdr:colOff>0</xdr:colOff>
      <xdr:row>11</xdr:row>
      <xdr:rowOff>276225</xdr:rowOff>
    </xdr:from>
    <xdr:to>
      <xdr:col>7</xdr:col>
      <xdr:colOff>428625</xdr:colOff>
      <xdr:row>14</xdr:row>
      <xdr:rowOff>104775</xdr:rowOff>
    </xdr:to>
    <xdr:sp macro="" textlink="">
      <xdr:nvSpPr>
        <xdr:cNvPr id="14" name="Rectangle à coins arrondis 13"/>
        <xdr:cNvSpPr/>
      </xdr:nvSpPr>
      <xdr:spPr>
        <a:xfrm>
          <a:off x="4467225" y="2952750"/>
          <a:ext cx="1190625" cy="647700"/>
        </a:xfrm>
        <a:prstGeom prst="roundRect">
          <a:avLst/>
        </a:prstGeom>
        <a:solidFill>
          <a:srgbClr val="7ABC32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Ajouter</a:t>
          </a:r>
        </a:p>
      </xdr:txBody>
    </xdr:sp>
    <xdr:clientData/>
  </xdr:twoCellAnchor>
  <xdr:twoCellAnchor>
    <xdr:from>
      <xdr:col>5</xdr:col>
      <xdr:colOff>695325</xdr:colOff>
      <xdr:row>16</xdr:row>
      <xdr:rowOff>171450</xdr:rowOff>
    </xdr:from>
    <xdr:to>
      <xdr:col>7</xdr:col>
      <xdr:colOff>428625</xdr:colOff>
      <xdr:row>19</xdr:row>
      <xdr:rowOff>95250</xdr:rowOff>
    </xdr:to>
    <xdr:sp macro="" textlink="">
      <xdr:nvSpPr>
        <xdr:cNvPr id="15" name="Rectangle à coins arrondis 14"/>
        <xdr:cNvSpPr/>
      </xdr:nvSpPr>
      <xdr:spPr>
        <a:xfrm>
          <a:off x="4505325" y="3838575"/>
          <a:ext cx="1257300" cy="495300"/>
        </a:xfrm>
        <a:prstGeom prst="roundRect">
          <a:avLst/>
        </a:prstGeom>
        <a:solidFill>
          <a:srgbClr val="7ABC32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latin typeface="Lucida Sans Unicode" pitchFamily="34" charset="0"/>
              <a:cs typeface="Lucida Sans Unicode" pitchFamily="34" charset="0"/>
            </a:rPr>
            <a:t>Requêtes</a:t>
          </a:r>
        </a:p>
      </xdr:txBody>
    </xdr:sp>
    <xdr:clientData/>
  </xdr:twoCellAnchor>
  <xdr:twoCellAnchor>
    <xdr:from>
      <xdr:col>3</xdr:col>
      <xdr:colOff>76200</xdr:colOff>
      <xdr:row>16</xdr:row>
      <xdr:rowOff>123825</xdr:rowOff>
    </xdr:from>
    <xdr:to>
      <xdr:col>4</xdr:col>
      <xdr:colOff>571500</xdr:colOff>
      <xdr:row>19</xdr:row>
      <xdr:rowOff>47625</xdr:rowOff>
    </xdr:to>
    <xdr:sp macro="" textlink="">
      <xdr:nvSpPr>
        <xdr:cNvPr id="16" name="Rectangle à coins arrondis 15"/>
        <xdr:cNvSpPr/>
      </xdr:nvSpPr>
      <xdr:spPr>
        <a:xfrm>
          <a:off x="2362200" y="3790950"/>
          <a:ext cx="1257300" cy="495300"/>
        </a:xfrm>
        <a:prstGeom prst="roundRect">
          <a:avLst/>
        </a:prstGeom>
        <a:solidFill>
          <a:srgbClr val="C89800"/>
        </a:solidFill>
        <a:ln w="15875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latin typeface="Lucida Sans Unicode" pitchFamily="34" charset="0"/>
              <a:cs typeface="Lucida Sans Unicode" pitchFamily="34" charset="0"/>
            </a:rPr>
            <a:t>Requêtes</a:t>
          </a:r>
        </a:p>
      </xdr:txBody>
    </xdr:sp>
    <xdr:clientData/>
  </xdr:twoCellAnchor>
  <xdr:twoCellAnchor editAs="oneCell">
    <xdr:from>
      <xdr:col>6</xdr:col>
      <xdr:colOff>400050</xdr:colOff>
      <xdr:row>3</xdr:row>
      <xdr:rowOff>180976</xdr:rowOff>
    </xdr:from>
    <xdr:to>
      <xdr:col>7</xdr:col>
      <xdr:colOff>19050</xdr:colOff>
      <xdr:row>6</xdr:row>
      <xdr:rowOff>85725</xdr:rowOff>
    </xdr:to>
    <xdr:pic>
      <xdr:nvPicPr>
        <xdr:cNvPr id="12185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lum contrast="-10000"/>
        </a:blip>
        <a:srcRect/>
        <a:stretch>
          <a:fillRect/>
        </a:stretch>
      </xdr:blipFill>
      <xdr:spPr bwMode="auto">
        <a:xfrm>
          <a:off x="4972050" y="1562101"/>
          <a:ext cx="381000" cy="476249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5</xdr:col>
      <xdr:colOff>571500</xdr:colOff>
      <xdr:row>2</xdr:row>
      <xdr:rowOff>57150</xdr:rowOff>
    </xdr:from>
    <xdr:to>
      <xdr:col>7</xdr:col>
      <xdr:colOff>542925</xdr:colOff>
      <xdr:row>3</xdr:row>
      <xdr:rowOff>38100</xdr:rowOff>
    </xdr:to>
    <xdr:sp macro="" textlink="">
      <xdr:nvSpPr>
        <xdr:cNvPr id="19" name="Rectangle à coins arrondis 18"/>
        <xdr:cNvSpPr/>
      </xdr:nvSpPr>
      <xdr:spPr>
        <a:xfrm>
          <a:off x="4381500" y="809625"/>
          <a:ext cx="1390650" cy="314325"/>
        </a:xfrm>
        <a:prstGeom prst="roundRect">
          <a:avLst/>
        </a:prstGeom>
        <a:solidFill>
          <a:srgbClr val="A2D00E"/>
        </a:solidFill>
        <a:ln w="19050"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Mongolian Baiti" pitchFamily="66" charset="0"/>
              <a:cs typeface="Mongolian Baiti" pitchFamily="66" charset="0"/>
            </a:rPr>
            <a:t>Electricité</a:t>
          </a:r>
        </a:p>
      </xdr:txBody>
    </xdr:sp>
    <xdr:clientData/>
  </xdr:twoCellAnchor>
  <xdr:twoCellAnchor>
    <xdr:from>
      <xdr:col>9</xdr:col>
      <xdr:colOff>95251</xdr:colOff>
      <xdr:row>3</xdr:row>
      <xdr:rowOff>47625</xdr:rowOff>
    </xdr:from>
    <xdr:to>
      <xdr:col>9</xdr:col>
      <xdr:colOff>942975</xdr:colOff>
      <xdr:row>4</xdr:row>
      <xdr:rowOff>142875</xdr:rowOff>
    </xdr:to>
    <xdr:sp macro="[0]!Dash_eau" textlink="">
      <xdr:nvSpPr>
        <xdr:cNvPr id="20" name="Rectangle à coins arrondis 19"/>
        <xdr:cNvSpPr/>
      </xdr:nvSpPr>
      <xdr:spPr>
        <a:xfrm>
          <a:off x="6210301" y="1028700"/>
          <a:ext cx="847724" cy="285750"/>
        </a:xfrm>
        <a:prstGeom prst="roundRect">
          <a:avLst/>
        </a:prstGeom>
        <a:solidFill>
          <a:schemeClr val="accent5">
            <a:lumMod val="75000"/>
          </a:schemeClr>
        </a:solidFill>
        <a:ln w="19050">
          <a:solidFill>
            <a:schemeClr val="accent5">
              <a:lumMod val="75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latin typeface="Mongolian Baiti" pitchFamily="66" charset="0"/>
              <a:cs typeface="Mongolian Baiti" pitchFamily="66" charset="0"/>
            </a:rPr>
            <a:t>Eau</a:t>
          </a:r>
        </a:p>
      </xdr:txBody>
    </xdr:sp>
    <xdr:clientData/>
  </xdr:twoCellAnchor>
  <xdr:twoCellAnchor>
    <xdr:from>
      <xdr:col>10</xdr:col>
      <xdr:colOff>161925</xdr:colOff>
      <xdr:row>3</xdr:row>
      <xdr:rowOff>57150</xdr:rowOff>
    </xdr:from>
    <xdr:to>
      <xdr:col>10</xdr:col>
      <xdr:colOff>1047750</xdr:colOff>
      <xdr:row>4</xdr:row>
      <xdr:rowOff>142875</xdr:rowOff>
    </xdr:to>
    <xdr:sp macro="[0]!Dash_gaz" textlink="">
      <xdr:nvSpPr>
        <xdr:cNvPr id="21" name="Rectangle à coins arrondis 20"/>
        <xdr:cNvSpPr/>
      </xdr:nvSpPr>
      <xdr:spPr>
        <a:xfrm>
          <a:off x="7324725" y="1038225"/>
          <a:ext cx="885825" cy="276225"/>
        </a:xfrm>
        <a:prstGeom prst="roundRect">
          <a:avLst/>
        </a:prstGeom>
        <a:solidFill>
          <a:srgbClr val="DEA900"/>
        </a:solidFill>
        <a:ln w="19050">
          <a:solidFill>
            <a:srgbClr val="FFC00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Mongolian Baiti" pitchFamily="66" charset="0"/>
              <a:cs typeface="Mongolian Baiti" pitchFamily="66" charset="0"/>
            </a:rPr>
            <a:t>Gaz</a:t>
          </a:r>
        </a:p>
      </xdr:txBody>
    </xdr:sp>
    <xdr:clientData/>
  </xdr:twoCellAnchor>
  <xdr:twoCellAnchor>
    <xdr:from>
      <xdr:col>11</xdr:col>
      <xdr:colOff>238125</xdr:colOff>
      <xdr:row>3</xdr:row>
      <xdr:rowOff>38100</xdr:rowOff>
    </xdr:from>
    <xdr:to>
      <xdr:col>11</xdr:col>
      <xdr:colOff>1323975</xdr:colOff>
      <xdr:row>4</xdr:row>
      <xdr:rowOff>133351</xdr:rowOff>
    </xdr:to>
    <xdr:sp macro="[0]!Dash_elec" textlink="">
      <xdr:nvSpPr>
        <xdr:cNvPr id="22" name="Rectangle à coins arrondis 21"/>
        <xdr:cNvSpPr/>
      </xdr:nvSpPr>
      <xdr:spPr>
        <a:xfrm>
          <a:off x="8486775" y="1019175"/>
          <a:ext cx="1085850" cy="285751"/>
        </a:xfrm>
        <a:prstGeom prst="roundRect">
          <a:avLst/>
        </a:prstGeom>
        <a:solidFill>
          <a:srgbClr val="A2D00E"/>
        </a:solidFill>
        <a:ln w="19050">
          <a:solidFill>
            <a:srgbClr val="A2D00E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bg1"/>
              </a:solidFill>
              <a:latin typeface="Mongolian Baiti" pitchFamily="66" charset="0"/>
              <a:cs typeface="Mongolian Baiti" pitchFamily="66" charset="0"/>
            </a:rPr>
            <a:t>Electricité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2" name="Picture 40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896350" y="10848974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3" name="Picture 40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8896350" y="997267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4" name="Picture 40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896350" y="1460182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5" name="Picture 40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896350" y="18649950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6" name="Picture 40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8896350" y="2374582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7" name="Picture 40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8896350" y="26860500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8" name="Picture 40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8896350" y="3052762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9" name="Picture 40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8896350" y="3603307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10" name="Picture 40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8896350" y="4132897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11" name="Picture 4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8896350" y="45777150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12" name="Picture 40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8896350" y="50101500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754857</xdr:colOff>
      <xdr:row>4</xdr:row>
      <xdr:rowOff>0</xdr:rowOff>
    </xdr:to>
    <xdr:pic>
      <xdr:nvPicPr>
        <xdr:cNvPr id="13" name="Picture 40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8896350" y="59045475"/>
          <a:ext cx="754857" cy="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7</xdr:row>
      <xdr:rowOff>133350</xdr:rowOff>
    </xdr:from>
    <xdr:to>
      <xdr:col>9</xdr:col>
      <xdr:colOff>161925</xdr:colOff>
      <xdr:row>22</xdr:row>
      <xdr:rowOff>142875</xdr:rowOff>
    </xdr:to>
    <xdr:graphicFrame macro="">
      <xdr:nvGraphicFramePr>
        <xdr:cNvPr id="2" name="Chart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57149</xdr:colOff>
      <xdr:row>4</xdr:row>
      <xdr:rowOff>104775</xdr:rowOff>
    </xdr:from>
    <xdr:to>
      <xdr:col>10</xdr:col>
      <xdr:colOff>752474</xdr:colOff>
      <xdr:row>4</xdr:row>
      <xdr:rowOff>371475</xdr:rowOff>
    </xdr:to>
    <xdr:sp macro="" textlink="">
      <xdr:nvSpPr>
        <xdr:cNvPr id="8" name="Rectangle à coins arrondis 7"/>
        <xdr:cNvSpPr/>
      </xdr:nvSpPr>
      <xdr:spPr>
        <a:xfrm>
          <a:off x="7543799" y="1724025"/>
          <a:ext cx="695325" cy="266700"/>
        </a:xfrm>
        <a:prstGeom prst="roundRect">
          <a:avLst/>
        </a:prstGeom>
        <a:solidFill>
          <a:schemeClr val="accent5">
            <a:lumMod val="75000"/>
            <a:alpha val="0"/>
          </a:schemeClr>
        </a:solidFill>
        <a:ln w="12700">
          <a:solidFill>
            <a:schemeClr val="bg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400"/>
        </a:p>
      </xdr:txBody>
    </xdr:sp>
    <xdr:clientData/>
  </xdr:twoCellAnchor>
  <xdr:twoCellAnchor>
    <xdr:from>
      <xdr:col>0</xdr:col>
      <xdr:colOff>66676</xdr:colOff>
      <xdr:row>0</xdr:row>
      <xdr:rowOff>0</xdr:rowOff>
    </xdr:from>
    <xdr:to>
      <xdr:col>6</xdr:col>
      <xdr:colOff>28576</xdr:colOff>
      <xdr:row>0</xdr:row>
      <xdr:rowOff>581025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66676" y="0"/>
          <a:ext cx="5295900" cy="58102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/>
            <a:t>Recherche Multi critères</a:t>
          </a:r>
        </a:p>
      </xdr:txBody>
    </xdr:sp>
    <xdr:clientData/>
  </xdr:twoCellAnchor>
  <xdr:twoCellAnchor>
    <xdr:from>
      <xdr:col>8</xdr:col>
      <xdr:colOff>152401</xdr:colOff>
      <xdr:row>1</xdr:row>
      <xdr:rowOff>57151</xdr:rowOff>
    </xdr:from>
    <xdr:to>
      <xdr:col>9</xdr:col>
      <xdr:colOff>133350</xdr:colOff>
      <xdr:row>1</xdr:row>
      <xdr:rowOff>342901</xdr:rowOff>
    </xdr:to>
    <xdr:sp macro="[0]!filtrer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6296026" y="752476"/>
          <a:ext cx="619124" cy="2857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Filtrer</a:t>
          </a:r>
          <a:endParaRPr lang="fr-FR" sz="1200"/>
        </a:p>
        <a:p>
          <a:pPr algn="ctr"/>
          <a:r>
            <a:rPr lang="fr-FR" sz="1200"/>
            <a:t>Filtrer</a:t>
          </a:r>
        </a:p>
      </xdr:txBody>
    </xdr:sp>
    <xdr:clientData fPrintsWithSheet="0"/>
  </xdr:twoCellAnchor>
  <xdr:twoCellAnchor>
    <xdr:from>
      <xdr:col>7</xdr:col>
      <xdr:colOff>47625</xdr:colOff>
      <xdr:row>1</xdr:row>
      <xdr:rowOff>57150</xdr:rowOff>
    </xdr:from>
    <xdr:to>
      <xdr:col>8</xdr:col>
      <xdr:colOff>66674</xdr:colOff>
      <xdr:row>1</xdr:row>
      <xdr:rowOff>323850</xdr:rowOff>
    </xdr:to>
    <xdr:sp macro="[0]!Effacer_données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5524500" y="752475"/>
          <a:ext cx="647699" cy="266700"/>
        </a:xfrm>
        <a:prstGeom prst="roundRect">
          <a:avLst/>
        </a:prstGeom>
        <a:solidFill>
          <a:schemeClr val="accent2">
            <a:lumMod val="75000"/>
            <a:alpha val="59000"/>
          </a:schemeClr>
        </a:solidFill>
        <a:ln w="15875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i="1">
              <a:solidFill>
                <a:schemeClr val="bg1"/>
              </a:solidFill>
            </a:rPr>
            <a:t>Effacer</a:t>
          </a:r>
        </a:p>
      </xdr:txBody>
    </xdr:sp>
    <xdr:clientData fPrintsWithSheet="0"/>
  </xdr:twoCellAnchor>
  <xdr:twoCellAnchor>
    <xdr:from>
      <xdr:col>8</xdr:col>
      <xdr:colOff>95249</xdr:colOff>
      <xdr:row>4</xdr:row>
      <xdr:rowOff>104775</xdr:rowOff>
    </xdr:from>
    <xdr:to>
      <xdr:col>8</xdr:col>
      <xdr:colOff>533400</xdr:colOff>
      <xdr:row>4</xdr:row>
      <xdr:rowOff>371475</xdr:rowOff>
    </xdr:to>
    <xdr:sp macro="" textlink="">
      <xdr:nvSpPr>
        <xdr:cNvPr id="6" name="Rectangle à coins arrondis 5"/>
        <xdr:cNvSpPr/>
      </xdr:nvSpPr>
      <xdr:spPr>
        <a:xfrm>
          <a:off x="6238874" y="1724025"/>
          <a:ext cx="438151" cy="266700"/>
        </a:xfrm>
        <a:prstGeom prst="roundRect">
          <a:avLst/>
        </a:prstGeom>
        <a:solidFill>
          <a:schemeClr val="bg1">
            <a:alpha val="0"/>
          </a:schemeClr>
        </a:solidFill>
        <a:ln w="12700">
          <a:solidFill>
            <a:schemeClr val="bg1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400"/>
        </a:p>
      </xdr:txBody>
    </xdr:sp>
    <xdr:clientData/>
  </xdr:twoCellAnchor>
  <xdr:twoCellAnchor>
    <xdr:from>
      <xdr:col>9</xdr:col>
      <xdr:colOff>238126</xdr:colOff>
      <xdr:row>1</xdr:row>
      <xdr:rowOff>85722</xdr:rowOff>
    </xdr:from>
    <xdr:to>
      <xdr:col>9</xdr:col>
      <xdr:colOff>409575</xdr:colOff>
      <xdr:row>1</xdr:row>
      <xdr:rowOff>304799</xdr:rowOff>
    </xdr:to>
    <xdr:sp macro="[0]!Z_A" textlink="">
      <xdr:nvSpPr>
        <xdr:cNvPr id="9" name="Triangle isocèle 8"/>
        <xdr:cNvSpPr/>
      </xdr:nvSpPr>
      <xdr:spPr>
        <a:xfrm flipV="1">
          <a:off x="7019926" y="781047"/>
          <a:ext cx="171449" cy="219077"/>
        </a:xfrm>
        <a:prstGeom prst="triangle">
          <a:avLst/>
        </a:prstGeom>
        <a:solidFill>
          <a:schemeClr val="accent1">
            <a:lumMod val="75000"/>
          </a:schemeClr>
        </a:solidFill>
        <a:ln>
          <a:solidFill>
            <a:schemeClr val="accent1">
              <a:lumMod val="75000"/>
            </a:schemeClr>
          </a:solidFill>
        </a:ln>
        <a:scene3d>
          <a:camera prst="perspectiveRelaxedModerately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9</xdr:col>
      <xdr:colOff>428624</xdr:colOff>
      <xdr:row>1</xdr:row>
      <xdr:rowOff>104775</xdr:rowOff>
    </xdr:from>
    <xdr:to>
      <xdr:col>9</xdr:col>
      <xdr:colOff>609599</xdr:colOff>
      <xdr:row>1</xdr:row>
      <xdr:rowOff>314325</xdr:rowOff>
    </xdr:to>
    <xdr:sp macro="[0]!A_Z" textlink="">
      <xdr:nvSpPr>
        <xdr:cNvPr id="10" name="Triangle isocèle 9"/>
        <xdr:cNvSpPr/>
      </xdr:nvSpPr>
      <xdr:spPr>
        <a:xfrm>
          <a:off x="7210424" y="800100"/>
          <a:ext cx="180975" cy="209550"/>
        </a:xfrm>
        <a:prstGeom prst="triangle">
          <a:avLst/>
        </a:prstGeom>
        <a:solidFill>
          <a:schemeClr val="accent2">
            <a:lumMod val="75000"/>
          </a:schemeClr>
        </a:solidFill>
        <a:ln>
          <a:solidFill>
            <a:schemeClr val="accent2">
              <a:lumMod val="75000"/>
            </a:schemeClr>
          </a:solidFill>
        </a:ln>
        <a:scene3d>
          <a:camera prst="perspectiveRelaxedModerately"/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10</xdr:col>
      <xdr:colOff>38099</xdr:colOff>
      <xdr:row>1</xdr:row>
      <xdr:rowOff>57150</xdr:rowOff>
    </xdr:from>
    <xdr:to>
      <xdr:col>10</xdr:col>
      <xdr:colOff>714374</xdr:colOff>
      <xdr:row>1</xdr:row>
      <xdr:rowOff>342900</xdr:rowOff>
    </xdr:to>
    <xdr:sp macro="[0]!quitter_requetes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7524749" y="752475"/>
          <a:ext cx="676275" cy="285750"/>
        </a:xfrm>
        <a:prstGeom prst="roundRect">
          <a:avLst/>
        </a:prstGeom>
        <a:solidFill>
          <a:srgbClr val="00B050"/>
        </a:solidFill>
        <a:ln w="15875">
          <a:solidFill>
            <a:schemeClr val="bg1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>
              <a:solidFill>
                <a:schemeClr val="lt1"/>
              </a:solidFill>
              <a:latin typeface="+mn-lt"/>
              <a:ea typeface="+mn-ea"/>
              <a:cs typeface="+mn-cs"/>
            </a:rPr>
            <a:t>Q</a:t>
          </a:r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uitter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29"/>
  <sheetViews>
    <sheetView showGridLines="0" tabSelected="1" workbookViewId="0">
      <selection activeCell="J8" sqref="J8:L24"/>
    </sheetView>
  </sheetViews>
  <sheetFormatPr baseColWidth="10" defaultRowHeight="15"/>
  <cols>
    <col min="1" max="1" width="11.42578125" customWidth="1"/>
    <col min="6" max="6" width="9.85546875" customWidth="1"/>
    <col min="9" max="9" width="1.85546875" style="104" customWidth="1"/>
    <col min="10" max="10" width="15.7109375" customWidth="1"/>
    <col min="11" max="11" width="16.28515625" customWidth="1"/>
    <col min="12" max="12" width="22.140625" customWidth="1"/>
    <col min="13" max="13" width="6" customWidth="1"/>
    <col min="14" max="14" width="3.42578125" customWidth="1"/>
  </cols>
  <sheetData>
    <row r="1" spans="1:17" ht="36" customHeight="1">
      <c r="A1" s="139" t="s">
        <v>11</v>
      </c>
      <c r="B1" s="140"/>
      <c r="C1" s="140"/>
      <c r="D1" s="140"/>
      <c r="E1" s="140"/>
      <c r="F1" s="140"/>
      <c r="G1" s="140"/>
      <c r="H1" s="141"/>
      <c r="I1" s="102"/>
      <c r="J1" s="139" t="s">
        <v>74</v>
      </c>
      <c r="K1" s="140"/>
      <c r="L1" s="141"/>
      <c r="M1" s="101"/>
      <c r="N1" s="101"/>
      <c r="O1" s="101"/>
      <c r="P1" s="101"/>
      <c r="Q1" s="101"/>
    </row>
    <row r="2" spans="1:17" ht="15" customHeight="1">
      <c r="A2" s="151" t="s">
        <v>86</v>
      </c>
      <c r="B2" s="152"/>
      <c r="C2" s="152"/>
      <c r="D2" s="152"/>
      <c r="E2" s="152"/>
      <c r="F2" s="152"/>
      <c r="G2" s="152"/>
      <c r="H2" s="153"/>
      <c r="I2" s="100"/>
      <c r="J2" s="157" t="s">
        <v>81</v>
      </c>
      <c r="K2" s="158"/>
      <c r="L2" s="159"/>
      <c r="M2" s="100"/>
      <c r="N2" s="100"/>
      <c r="O2" s="100"/>
      <c r="P2" s="100"/>
      <c r="Q2" s="100"/>
    </row>
    <row r="3" spans="1:17" ht="26.25" customHeight="1">
      <c r="A3" s="142"/>
      <c r="B3" s="143"/>
      <c r="C3" s="143"/>
      <c r="D3" s="143"/>
      <c r="E3" s="143"/>
      <c r="F3" s="143"/>
      <c r="G3" s="143"/>
      <c r="H3" s="144"/>
      <c r="I3" s="118"/>
      <c r="J3" s="160" t="s">
        <v>82</v>
      </c>
      <c r="K3" s="161"/>
      <c r="L3" s="162"/>
      <c r="O3" s="99"/>
      <c r="P3" s="99"/>
      <c r="Q3" s="99"/>
    </row>
    <row r="4" spans="1:17" ht="15" customHeight="1">
      <c r="A4" s="142"/>
      <c r="B4" s="143"/>
      <c r="C4" s="143"/>
      <c r="D4" s="143"/>
      <c r="E4" s="143"/>
      <c r="F4" s="143"/>
      <c r="G4" s="143"/>
      <c r="H4" s="144"/>
      <c r="I4" s="103"/>
      <c r="J4" s="145"/>
      <c r="K4" s="146"/>
      <c r="L4" s="165"/>
      <c r="O4" s="100" t="s">
        <v>89</v>
      </c>
      <c r="P4" s="100"/>
      <c r="Q4" s="100"/>
    </row>
    <row r="5" spans="1:17" ht="15" customHeight="1">
      <c r="A5" s="142"/>
      <c r="B5" s="143"/>
      <c r="C5" s="143"/>
      <c r="D5" s="143"/>
      <c r="E5" s="143"/>
      <c r="F5" s="143"/>
      <c r="G5" s="143"/>
      <c r="H5" s="144"/>
      <c r="I5" s="103"/>
      <c r="J5" s="145"/>
      <c r="K5" s="146"/>
      <c r="L5" s="165"/>
      <c r="O5" s="100"/>
      <c r="P5" s="100"/>
      <c r="Q5" s="100"/>
    </row>
    <row r="6" spans="1:17" ht="15" customHeight="1">
      <c r="A6" s="142"/>
      <c r="B6" s="143"/>
      <c r="C6" s="143"/>
      <c r="D6" s="143"/>
      <c r="E6" s="143"/>
      <c r="F6" s="143"/>
      <c r="G6" s="143"/>
      <c r="H6" s="144"/>
      <c r="I6" s="103"/>
      <c r="J6" s="147">
        <f>SUM(Baseo!Y2:Y86)/SUM(Baseo!AB2:AB86)</f>
        <v>0.75279582490148045</v>
      </c>
      <c r="K6" s="149">
        <v>-0.08</v>
      </c>
      <c r="L6" s="163">
        <v>0.06</v>
      </c>
      <c r="M6" s="121"/>
      <c r="N6" s="155"/>
      <c r="O6" s="119"/>
      <c r="P6" s="120"/>
      <c r="Q6" s="100"/>
    </row>
    <row r="7" spans="1:17" ht="15" customHeight="1">
      <c r="A7" s="142"/>
      <c r="B7" s="143"/>
      <c r="C7" s="143"/>
      <c r="D7" s="143"/>
      <c r="E7" s="143"/>
      <c r="F7" s="143"/>
      <c r="G7" s="143"/>
      <c r="H7" s="144"/>
      <c r="I7" s="103"/>
      <c r="J7" s="148"/>
      <c r="K7" s="150"/>
      <c r="L7" s="164"/>
      <c r="N7" s="155"/>
      <c r="O7" s="100"/>
      <c r="P7" s="122"/>
      <c r="Q7" s="122"/>
    </row>
    <row r="8" spans="1:17" ht="15" customHeight="1">
      <c r="A8" s="142"/>
      <c r="B8" s="143"/>
      <c r="C8" s="143"/>
      <c r="D8" s="143"/>
      <c r="E8" s="143"/>
      <c r="F8" s="143"/>
      <c r="G8" s="143"/>
      <c r="H8" s="144"/>
      <c r="I8" s="103"/>
      <c r="J8" s="154" t="s">
        <v>87</v>
      </c>
      <c r="K8" s="154"/>
      <c r="L8" s="154"/>
      <c r="M8" s="106"/>
      <c r="N8" s="100"/>
      <c r="O8" s="100"/>
      <c r="P8" s="100"/>
      <c r="Q8" s="100"/>
    </row>
    <row r="9" spans="1:17" ht="22.5" customHeight="1">
      <c r="A9" s="142"/>
      <c r="B9" s="143"/>
      <c r="C9" s="143"/>
      <c r="D9" s="143"/>
      <c r="E9" s="143"/>
      <c r="F9" s="143"/>
      <c r="G9" s="143"/>
      <c r="H9" s="144"/>
      <c r="I9" s="103"/>
      <c r="J9" s="154"/>
      <c r="K9" s="154"/>
      <c r="L9" s="154"/>
      <c r="M9" s="106"/>
      <c r="N9" s="100"/>
      <c r="O9" s="100"/>
      <c r="P9" s="100"/>
      <c r="Q9" s="100"/>
    </row>
    <row r="10" spans="1:17" ht="15" customHeight="1">
      <c r="A10" s="142"/>
      <c r="B10" s="143"/>
      <c r="C10" s="143"/>
      <c r="D10" s="143"/>
      <c r="E10" s="143"/>
      <c r="F10" s="143"/>
      <c r="G10" s="143"/>
      <c r="H10" s="144"/>
      <c r="I10" s="103"/>
      <c r="J10" s="154"/>
      <c r="K10" s="154"/>
      <c r="L10" s="154"/>
      <c r="M10" s="68"/>
    </row>
    <row r="11" spans="1:17" ht="21" customHeight="1">
      <c r="A11" s="142"/>
      <c r="B11" s="143"/>
      <c r="C11" s="143"/>
      <c r="D11" s="143"/>
      <c r="E11" s="143"/>
      <c r="F11" s="143"/>
      <c r="G11" s="143"/>
      <c r="H11" s="144"/>
      <c r="I11" s="103"/>
      <c r="J11" s="154"/>
      <c r="K11" s="154"/>
      <c r="L11" s="154"/>
    </row>
    <row r="12" spans="1:17" ht="22.5" customHeight="1">
      <c r="A12" s="142"/>
      <c r="B12" s="143"/>
      <c r="C12" s="143"/>
      <c r="D12" s="143"/>
      <c r="E12" s="143"/>
      <c r="F12" s="143"/>
      <c r="G12" s="143"/>
      <c r="H12" s="144"/>
      <c r="I12" s="105"/>
      <c r="J12" s="154"/>
      <c r="K12" s="154"/>
      <c r="L12" s="154"/>
    </row>
    <row r="13" spans="1:17" ht="27" customHeight="1">
      <c r="A13" s="142"/>
      <c r="B13" s="143"/>
      <c r="C13" s="143"/>
      <c r="D13" s="143"/>
      <c r="E13" s="143"/>
      <c r="F13" s="143"/>
      <c r="G13" s="143"/>
      <c r="H13" s="144"/>
      <c r="I13" s="103"/>
      <c r="J13" s="154"/>
      <c r="K13" s="154"/>
      <c r="L13" s="154"/>
    </row>
    <row r="14" spans="1:17" ht="15" customHeight="1">
      <c r="A14" s="142"/>
      <c r="B14" s="143"/>
      <c r="C14" s="143"/>
      <c r="D14" s="143"/>
      <c r="E14" s="143"/>
      <c r="F14" s="143"/>
      <c r="G14" s="143"/>
      <c r="H14" s="144"/>
      <c r="I14" s="103"/>
      <c r="J14" s="154"/>
      <c r="K14" s="154"/>
      <c r="L14" s="154"/>
    </row>
    <row r="15" spans="1:17" ht="15" customHeight="1">
      <c r="A15" s="142"/>
      <c r="B15" s="143"/>
      <c r="C15" s="143"/>
      <c r="D15" s="143"/>
      <c r="E15" s="143"/>
      <c r="F15" s="143"/>
      <c r="G15" s="143"/>
      <c r="H15" s="144"/>
      <c r="I15" s="103"/>
      <c r="J15" s="154"/>
      <c r="K15" s="154"/>
      <c r="L15" s="154"/>
    </row>
    <row r="16" spans="1:17" ht="15" customHeight="1">
      <c r="A16" s="142"/>
      <c r="B16" s="143"/>
      <c r="C16" s="143"/>
      <c r="D16" s="143"/>
      <c r="E16" s="143"/>
      <c r="F16" s="143"/>
      <c r="G16" s="143"/>
      <c r="H16" s="144"/>
      <c r="I16" s="103"/>
      <c r="J16" s="154"/>
      <c r="K16" s="154"/>
      <c r="L16" s="154"/>
    </row>
    <row r="17" spans="1:13" ht="15" customHeight="1">
      <c r="A17" s="142"/>
      <c r="B17" s="143"/>
      <c r="C17" s="143"/>
      <c r="D17" s="143"/>
      <c r="E17" s="143"/>
      <c r="F17" s="143"/>
      <c r="G17" s="143"/>
      <c r="H17" s="144"/>
      <c r="I17" s="103"/>
      <c r="J17" s="154"/>
      <c r="K17" s="154"/>
      <c r="L17" s="154"/>
    </row>
    <row r="18" spans="1:13" ht="5.25" customHeight="1">
      <c r="A18" s="142"/>
      <c r="B18" s="143"/>
      <c r="C18" s="143"/>
      <c r="D18" s="143"/>
      <c r="E18" s="143"/>
      <c r="F18" s="143"/>
      <c r="G18" s="143"/>
      <c r="H18" s="144"/>
      <c r="I18" s="103"/>
      <c r="J18" s="154"/>
      <c r="K18" s="154"/>
      <c r="L18" s="154"/>
    </row>
    <row r="19" spans="1:13" ht="22.5" customHeight="1">
      <c r="A19" s="142"/>
      <c r="B19" s="143"/>
      <c r="C19" s="143"/>
      <c r="D19" s="143"/>
      <c r="E19" s="143"/>
      <c r="F19" s="143"/>
      <c r="G19" s="143"/>
      <c r="H19" s="144"/>
      <c r="I19" s="103"/>
      <c r="J19" s="154"/>
      <c r="K19" s="154"/>
      <c r="L19" s="154"/>
    </row>
    <row r="20" spans="1:13" ht="15" customHeight="1">
      <c r="A20" s="142"/>
      <c r="B20" s="143"/>
      <c r="C20" s="143"/>
      <c r="D20" s="143"/>
      <c r="E20" s="143"/>
      <c r="F20" s="143"/>
      <c r="G20" s="143"/>
      <c r="H20" s="144"/>
      <c r="I20" s="103"/>
      <c r="J20" s="154"/>
      <c r="K20" s="154"/>
      <c r="L20" s="154"/>
    </row>
    <row r="21" spans="1:13" ht="15" customHeight="1">
      <c r="A21" s="142"/>
      <c r="B21" s="143"/>
      <c r="C21" s="143"/>
      <c r="D21" s="143"/>
      <c r="E21" s="143"/>
      <c r="F21" s="143"/>
      <c r="G21" s="143"/>
      <c r="H21" s="144"/>
      <c r="I21" s="103"/>
      <c r="J21" s="154"/>
      <c r="K21" s="154"/>
      <c r="L21" s="154"/>
    </row>
    <row r="22" spans="1:13" ht="15" customHeight="1">
      <c r="A22" s="142"/>
      <c r="B22" s="143"/>
      <c r="C22" s="143"/>
      <c r="D22" s="143"/>
      <c r="E22" s="143"/>
      <c r="F22" s="143"/>
      <c r="G22" s="143"/>
      <c r="H22" s="144"/>
      <c r="I22" s="103"/>
      <c r="J22" s="154"/>
      <c r="K22" s="154"/>
      <c r="L22" s="154"/>
    </row>
    <row r="23" spans="1:13" ht="18.75" customHeight="1">
      <c r="A23" s="107"/>
      <c r="B23" s="108"/>
      <c r="C23" s="108"/>
      <c r="D23" s="108"/>
      <c r="E23" s="108"/>
      <c r="F23" s="108"/>
      <c r="G23" s="108"/>
      <c r="H23" s="109"/>
      <c r="I23" s="100"/>
      <c r="J23" s="154"/>
      <c r="K23" s="154"/>
      <c r="L23" s="154"/>
    </row>
    <row r="24" spans="1:13" ht="19.5" customHeight="1">
      <c r="A24" s="110"/>
      <c r="B24" s="110"/>
      <c r="C24" s="110"/>
      <c r="D24" s="110"/>
      <c r="E24" s="110"/>
      <c r="F24" s="110"/>
      <c r="G24" s="110"/>
      <c r="H24" s="110"/>
      <c r="I24" s="103"/>
      <c r="J24" s="154"/>
      <c r="K24" s="154"/>
      <c r="L24" s="154"/>
    </row>
    <row r="25" spans="1:13">
      <c r="A25" s="98"/>
      <c r="B25" s="98"/>
      <c r="C25" s="98"/>
      <c r="D25" s="98"/>
      <c r="E25" s="98"/>
      <c r="F25" s="98"/>
      <c r="G25" s="98"/>
      <c r="H25" s="98"/>
      <c r="I25" s="103"/>
      <c r="J25" s="156"/>
      <c r="K25" s="156"/>
      <c r="L25" s="117"/>
      <c r="M25" s="68"/>
    </row>
    <row r="26" spans="1:13">
      <c r="A26" s="98"/>
      <c r="B26" s="98"/>
      <c r="C26" s="98"/>
      <c r="D26" s="98"/>
      <c r="E26" s="98"/>
      <c r="F26" s="98"/>
      <c r="G26" s="98"/>
      <c r="H26" s="98"/>
      <c r="I26" s="103"/>
      <c r="J26" s="45"/>
      <c r="K26" s="45"/>
      <c r="L26" s="45"/>
    </row>
    <row r="27" spans="1:13">
      <c r="A27" s="98"/>
      <c r="B27" s="98"/>
      <c r="C27" s="98"/>
      <c r="D27" s="98"/>
      <c r="E27" s="98"/>
      <c r="F27" s="98"/>
      <c r="G27" s="98"/>
      <c r="H27" s="98"/>
      <c r="I27" s="103"/>
    </row>
    <row r="28" spans="1:13">
      <c r="A28" s="98"/>
      <c r="B28" s="98"/>
      <c r="C28" s="98"/>
      <c r="D28" s="98"/>
      <c r="E28" s="98"/>
      <c r="F28" s="98"/>
      <c r="G28" s="98"/>
      <c r="H28" s="98"/>
      <c r="I28" s="103"/>
    </row>
    <row r="29" spans="1:13">
      <c r="A29" s="98"/>
      <c r="B29" s="98"/>
      <c r="C29" s="98"/>
      <c r="D29" s="98"/>
      <c r="E29" s="98"/>
      <c r="F29" s="98"/>
      <c r="G29" s="98"/>
      <c r="H29" s="98"/>
      <c r="I29" s="103"/>
    </row>
  </sheetData>
  <mergeCells count="15">
    <mergeCell ref="N6:N7"/>
    <mergeCell ref="J25:K25"/>
    <mergeCell ref="J2:L2"/>
    <mergeCell ref="J3:L3"/>
    <mergeCell ref="L6:L7"/>
    <mergeCell ref="L4:L5"/>
    <mergeCell ref="A1:H1"/>
    <mergeCell ref="A3:H22"/>
    <mergeCell ref="J4:J5"/>
    <mergeCell ref="K4:K5"/>
    <mergeCell ref="J6:J7"/>
    <mergeCell ref="K6:K7"/>
    <mergeCell ref="J1:L1"/>
    <mergeCell ref="A2:H2"/>
    <mergeCell ref="J8:L24"/>
  </mergeCells>
  <conditionalFormatting sqref="J6:L7">
    <cfRule type="cellIs" dxfId="6" priority="73" operator="lessThan">
      <formula>0</formula>
    </cfRule>
    <cfRule type="cellIs" dxfId="5" priority="74" operator="greaterThan">
      <formula>0</formula>
    </cfRule>
  </conditionalFormatting>
  <pageMargins left="0.64" right="0.31496062992125984" top="0.74803149606299213" bottom="0.74803149606299213" header="0.31496062992125984" footer="0.31496062992125984"/>
  <pageSetup paperSize="9" scale="9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P17"/>
  <sheetViews>
    <sheetView workbookViewId="0">
      <selection activeCell="E1" sqref="E1:G17"/>
    </sheetView>
  </sheetViews>
  <sheetFormatPr baseColWidth="10" defaultRowHeight="15"/>
  <cols>
    <col min="1" max="1" width="15.7109375" customWidth="1"/>
    <col min="2" max="2" width="16.28515625" customWidth="1"/>
    <col min="3" max="3" width="22.140625" customWidth="1"/>
    <col min="4" max="4" width="5.42578125" customWidth="1"/>
    <col min="5" max="5" width="19.28515625" customWidth="1"/>
    <col min="6" max="6" width="17.28515625" customWidth="1"/>
    <col min="8" max="8" width="5.42578125" customWidth="1"/>
    <col min="9" max="9" width="19.28515625" customWidth="1"/>
    <col min="10" max="10" width="17.28515625" customWidth="1"/>
  </cols>
  <sheetData>
    <row r="1" spans="1:16" ht="16.5">
      <c r="A1" s="179" t="s">
        <v>78</v>
      </c>
      <c r="B1" s="180"/>
      <c r="C1" s="124" t="s">
        <v>85</v>
      </c>
      <c r="E1" s="154" t="s">
        <v>87</v>
      </c>
      <c r="F1" s="154"/>
      <c r="G1" s="154"/>
      <c r="I1" s="172" t="s">
        <v>75</v>
      </c>
      <c r="J1" s="172"/>
      <c r="K1" s="172"/>
      <c r="N1" s="135"/>
      <c r="O1" s="135"/>
      <c r="P1" s="135"/>
    </row>
    <row r="2" spans="1:16">
      <c r="A2" s="181" t="s">
        <v>76</v>
      </c>
      <c r="B2" s="182" t="s">
        <v>77</v>
      </c>
      <c r="C2" s="133" t="str">
        <f t="array" aca="1" ref="C2:C4" ca="1">INDEX(Nom_site,MATCH(LARGE(points-ROW(points)/10^10,ROW(INDIRECT("1:"&amp;ROWS(Nom_site)))),points-ROW(points)/10^10,0))</f>
        <v>ZAG 7</v>
      </c>
      <c r="E2" s="154"/>
      <c r="F2" s="154"/>
      <c r="G2" s="154"/>
      <c r="I2" s="172"/>
      <c r="J2" s="172"/>
      <c r="K2" s="172"/>
      <c r="O2" s="136"/>
      <c r="P2" s="137"/>
    </row>
    <row r="3" spans="1:16">
      <c r="A3" s="181"/>
      <c r="B3" s="182"/>
      <c r="C3" s="133" t="str">
        <f ca="1"/>
        <v>AIRE DEPOTAGE CAMPING</v>
      </c>
      <c r="E3" s="154"/>
      <c r="F3" s="154"/>
      <c r="G3" s="154"/>
      <c r="I3" s="172"/>
      <c r="J3" s="172"/>
      <c r="K3" s="172"/>
      <c r="O3" s="136"/>
      <c r="P3" s="137"/>
    </row>
    <row r="4" spans="1:16">
      <c r="A4" s="125">
        <f>(AVERAGE(Baseo!$AF$2:$AF$86))/100</f>
        <v>0.19</v>
      </c>
      <c r="B4" s="123">
        <f>SUM(Baseo!$AG$2:$AG$86)</f>
        <v>5077</v>
      </c>
      <c r="C4" s="133" t="str">
        <f ca="1"/>
        <v>ANCIEN CES VALETTE</v>
      </c>
      <c r="E4" s="154"/>
      <c r="F4" s="154"/>
      <c r="G4" s="154"/>
      <c r="I4" s="172"/>
      <c r="J4" s="172"/>
      <c r="K4" s="172"/>
      <c r="O4" s="136"/>
      <c r="P4" s="137"/>
    </row>
    <row r="5" spans="1:16" ht="23.25">
      <c r="A5" s="183" t="s">
        <v>79</v>
      </c>
      <c r="B5" s="184"/>
      <c r="C5" s="185"/>
      <c r="E5" s="154"/>
      <c r="F5" s="154"/>
      <c r="G5" s="154"/>
      <c r="I5" s="172"/>
      <c r="J5" s="172"/>
      <c r="K5" s="172"/>
      <c r="P5" s="137"/>
    </row>
    <row r="6" spans="1:16">
      <c r="A6" s="166" t="str">
        <f>INDEX(Nom_site,MATCH(SMALL(ecoenp,1),ecoenp,0))</f>
        <v>ARROSAGE ABATTOIR</v>
      </c>
      <c r="B6" s="167"/>
      <c r="C6" s="126">
        <f>VLOOKUP(A6,plagess,28)</f>
        <v>-0.73</v>
      </c>
      <c r="E6" s="154"/>
      <c r="F6" s="154"/>
      <c r="G6" s="154"/>
      <c r="I6" s="172"/>
      <c r="J6" s="172"/>
      <c r="K6" s="172"/>
      <c r="P6" s="137"/>
    </row>
    <row r="7" spans="1:16">
      <c r="A7" s="166" t="str">
        <f>INDEX(Nom_site,MATCH(SMALL(ecoenp,2),ecoenp,0))</f>
        <v>ZAG 7</v>
      </c>
      <c r="B7" s="167"/>
      <c r="C7" s="126">
        <f>VLOOKUP(A7,plagess,28)</f>
        <v>1.34</v>
      </c>
      <c r="E7" s="154"/>
      <c r="F7" s="154"/>
      <c r="G7" s="154"/>
      <c r="I7" s="172"/>
      <c r="J7" s="172"/>
      <c r="K7" s="172"/>
      <c r="P7" s="137"/>
    </row>
    <row r="8" spans="1:16">
      <c r="A8" s="166" t="e">
        <f>INDEX(Nom_site,MATCH(SMALL(ecoenp,3),ecoenp,0))</f>
        <v>#NUM!</v>
      </c>
      <c r="B8" s="167"/>
      <c r="C8" s="126" t="e">
        <f>VLOOKUP(A8,plagess,28)</f>
        <v>#NUM!</v>
      </c>
      <c r="E8" s="154"/>
      <c r="F8" s="154"/>
      <c r="G8" s="154"/>
      <c r="I8" s="172"/>
      <c r="J8" s="172"/>
      <c r="K8" s="172"/>
    </row>
    <row r="9" spans="1:16">
      <c r="A9" s="166" t="e">
        <f>INDEX(Nom_site,MATCH(SMALL(ecoenp,4),ecoenp,0))</f>
        <v>#NUM!</v>
      </c>
      <c r="B9" s="167"/>
      <c r="C9" s="126" t="e">
        <f>VLOOKUP(A9,plagess,28)</f>
        <v>#NUM!</v>
      </c>
      <c r="E9" s="154"/>
      <c r="F9" s="154"/>
      <c r="G9" s="154"/>
      <c r="I9" s="172"/>
      <c r="J9" s="172"/>
      <c r="K9" s="172"/>
    </row>
    <row r="10" spans="1:16">
      <c r="A10" s="166" t="e">
        <f>INDEX(Nom_site,MATCH(SMALL(ecoenp,5),ecoenp,0))</f>
        <v>#NUM!</v>
      </c>
      <c r="B10" s="167"/>
      <c r="C10" s="126" t="e">
        <f>VLOOKUP(A10,plagess,28)</f>
        <v>#NUM!</v>
      </c>
      <c r="E10" s="154"/>
      <c r="F10" s="154"/>
      <c r="G10" s="154"/>
      <c r="I10" s="172"/>
      <c r="J10" s="172"/>
      <c r="K10" s="172"/>
    </row>
    <row r="11" spans="1:16" ht="5.25" customHeight="1">
      <c r="A11" s="173"/>
      <c r="B11" s="174"/>
      <c r="C11" s="175"/>
      <c r="E11" s="154"/>
      <c r="F11" s="154"/>
      <c r="G11" s="154"/>
      <c r="I11" s="172"/>
      <c r="J11" s="172"/>
      <c r="K11" s="172"/>
    </row>
    <row r="12" spans="1:16" ht="21" customHeight="1">
      <c r="A12" s="176" t="s">
        <v>80</v>
      </c>
      <c r="B12" s="177"/>
      <c r="C12" s="178"/>
      <c r="E12" s="154"/>
      <c r="F12" s="154"/>
      <c r="G12" s="154"/>
      <c r="I12" s="172"/>
      <c r="J12" s="172"/>
      <c r="K12" s="172"/>
    </row>
    <row r="13" spans="1:16">
      <c r="A13" s="168" t="str">
        <f>INDEX(Nom_site,MATCH(LARGE(ecoenp,1),ecoenp,0))</f>
        <v>ZAG 7</v>
      </c>
      <c r="B13" s="169"/>
      <c r="C13" s="127">
        <f>VLOOKUP(A13,plagess,28)</f>
        <v>1.34</v>
      </c>
      <c r="E13" s="154"/>
      <c r="F13" s="154"/>
      <c r="G13" s="154"/>
      <c r="I13" s="172"/>
      <c r="J13" s="172"/>
      <c r="K13" s="172"/>
    </row>
    <row r="14" spans="1:16">
      <c r="A14" s="168" t="str">
        <f>INDEX(Nom_site,MATCH(LARGE(ecoenp,2),ecoenp,0))</f>
        <v>ARROSAGE ABATTOIR</v>
      </c>
      <c r="B14" s="169"/>
      <c r="C14" s="127">
        <f>VLOOKUP(A14,plagess,28)</f>
        <v>-0.73</v>
      </c>
      <c r="E14" s="154"/>
      <c r="F14" s="154"/>
      <c r="G14" s="154"/>
      <c r="I14" s="172"/>
      <c r="J14" s="172"/>
      <c r="K14" s="172"/>
    </row>
    <row r="15" spans="1:16">
      <c r="A15" s="168" t="e">
        <f>INDEX(Nom_site,MATCH(LARGE(ecoenp,3),ecoenp,0))</f>
        <v>#NUM!</v>
      </c>
      <c r="B15" s="169"/>
      <c r="C15" s="127" t="e">
        <f>VLOOKUP(A15,plagess,28)</f>
        <v>#NUM!</v>
      </c>
      <c r="E15" s="154"/>
      <c r="F15" s="154"/>
      <c r="G15" s="154"/>
      <c r="I15" s="172"/>
      <c r="J15" s="172"/>
      <c r="K15" s="172"/>
    </row>
    <row r="16" spans="1:16">
      <c r="A16" s="168" t="e">
        <f>INDEX(Nom_site,MATCH(LARGE(ecoenp,4),ecoenp,0))</f>
        <v>#NUM!</v>
      </c>
      <c r="B16" s="169"/>
      <c r="C16" s="127" t="e">
        <f>VLOOKUP(A16,plagess,28)</f>
        <v>#NUM!</v>
      </c>
      <c r="E16" s="154"/>
      <c r="F16" s="154"/>
      <c r="G16" s="154"/>
      <c r="I16" s="172"/>
      <c r="J16" s="172"/>
      <c r="K16" s="172"/>
    </row>
    <row r="17" spans="1:11">
      <c r="A17" s="170" t="e">
        <f>INDEX(Nom_site,MATCH(LARGE(ecoenp,5),ecoenp,0))</f>
        <v>#NUM!</v>
      </c>
      <c r="B17" s="171"/>
      <c r="C17" s="138" t="e">
        <f>VLOOKUP(A17,plagess,28)</f>
        <v>#NUM!</v>
      </c>
      <c r="E17" s="154"/>
      <c r="F17" s="154"/>
      <c r="G17" s="154"/>
      <c r="I17" s="172"/>
      <c r="J17" s="172"/>
      <c r="K17" s="172"/>
    </row>
  </sheetData>
  <mergeCells count="18">
    <mergeCell ref="E1:G17"/>
    <mergeCell ref="I1:K17"/>
    <mergeCell ref="A8:B8"/>
    <mergeCell ref="A9:B9"/>
    <mergeCell ref="A10:B10"/>
    <mergeCell ref="A11:C11"/>
    <mergeCell ref="A12:C12"/>
    <mergeCell ref="A14:B14"/>
    <mergeCell ref="A13:B13"/>
    <mergeCell ref="A1:B1"/>
    <mergeCell ref="A2:A3"/>
    <mergeCell ref="B2:B3"/>
    <mergeCell ref="A5:C5"/>
    <mergeCell ref="A6:B6"/>
    <mergeCell ref="A7:B7"/>
    <mergeCell ref="A15:B15"/>
    <mergeCell ref="A16:B16"/>
    <mergeCell ref="A17:B17"/>
  </mergeCells>
  <conditionalFormatting sqref="C6:C17">
    <cfRule type="cellIs" dxfId="4" priority="1" stopIfTrue="1" operator="greaterThan">
      <formula>0</formula>
    </cfRule>
    <cfRule type="cellIs" dxfId="3" priority="2" stopIfTrue="1" operator="less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AJ5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F2" sqref="F2"/>
    </sheetView>
  </sheetViews>
  <sheetFormatPr baseColWidth="10" defaultColWidth="11.42578125" defaultRowHeight="15.75"/>
  <cols>
    <col min="1" max="1" width="11.42578125" style="112"/>
    <col min="2" max="2" width="28" style="14" customWidth="1"/>
    <col min="3" max="3" width="26.28515625" style="14" customWidth="1"/>
    <col min="4" max="4" width="26.28515625" style="15" customWidth="1"/>
    <col min="5" max="6" width="20.7109375" style="14" customWidth="1"/>
    <col min="7" max="7" width="12.7109375" style="15" customWidth="1"/>
    <col min="8" max="9" width="11.42578125" style="7"/>
    <col min="10" max="10" width="21.28515625" style="11" customWidth="1"/>
    <col min="11" max="22" width="11.42578125" style="27"/>
    <col min="23" max="24" width="11.42578125" style="113"/>
    <col min="25" max="25" width="11.5703125" style="113" bestFit="1" customWidth="1"/>
    <col min="26" max="26" width="11.5703125" style="114" customWidth="1"/>
    <col min="27" max="27" width="11.5703125" style="15" bestFit="1" customWidth="1"/>
    <col min="28" max="28" width="11.42578125" style="15"/>
    <col min="29" max="30" width="11.5703125" style="115" customWidth="1"/>
    <col min="31" max="31" width="11.42578125" style="115"/>
    <col min="32" max="32" width="8.42578125" style="115" customWidth="1"/>
    <col min="33" max="33" width="13" style="116" bestFit="1" customWidth="1"/>
    <col min="34" max="34" width="9.28515625" style="13" customWidth="1"/>
    <col min="35" max="35" width="11.42578125" style="43"/>
    <col min="36" max="16384" width="11.42578125" style="12"/>
  </cols>
  <sheetData>
    <row r="1" spans="1:36" s="38" customFormat="1" ht="47.25">
      <c r="A1" s="111" t="s">
        <v>47</v>
      </c>
      <c r="B1" s="33" t="s">
        <v>0</v>
      </c>
      <c r="C1" s="34" t="s">
        <v>10</v>
      </c>
      <c r="D1" s="35" t="s">
        <v>13</v>
      </c>
      <c r="E1" s="35" t="s">
        <v>1</v>
      </c>
      <c r="F1" s="35" t="s">
        <v>12</v>
      </c>
      <c r="G1" s="36" t="s">
        <v>44</v>
      </c>
      <c r="H1" s="24" t="s">
        <v>14</v>
      </c>
      <c r="I1" s="24" t="s">
        <v>15</v>
      </c>
      <c r="J1" s="24" t="s">
        <v>16</v>
      </c>
      <c r="K1" s="28" t="s">
        <v>32</v>
      </c>
      <c r="L1" s="28" t="s">
        <v>33</v>
      </c>
      <c r="M1" s="28" t="s">
        <v>34</v>
      </c>
      <c r="N1" s="28" t="s">
        <v>35</v>
      </c>
      <c r="O1" s="28" t="s">
        <v>36</v>
      </c>
      <c r="P1" s="28" t="s">
        <v>24</v>
      </c>
      <c r="Q1" s="28" t="s">
        <v>25</v>
      </c>
      <c r="R1" s="28" t="s">
        <v>26</v>
      </c>
      <c r="S1" s="28" t="s">
        <v>27</v>
      </c>
      <c r="T1" s="28" t="s">
        <v>28</v>
      </c>
      <c r="U1" s="28" t="s">
        <v>29</v>
      </c>
      <c r="V1" s="28" t="s">
        <v>30</v>
      </c>
      <c r="W1" s="29" t="s">
        <v>38</v>
      </c>
      <c r="X1" s="24" t="s">
        <v>39</v>
      </c>
      <c r="Y1" s="30" t="s">
        <v>42</v>
      </c>
      <c r="Z1" s="24" t="s">
        <v>43</v>
      </c>
      <c r="AA1" s="24" t="s">
        <v>46</v>
      </c>
      <c r="AB1" s="37" t="s">
        <v>37</v>
      </c>
      <c r="AC1" s="24" t="s">
        <v>41</v>
      </c>
      <c r="AD1" s="24" t="s">
        <v>60</v>
      </c>
      <c r="AE1" s="24" t="s">
        <v>61</v>
      </c>
      <c r="AF1" s="24" t="s">
        <v>40</v>
      </c>
      <c r="AG1" s="24" t="s">
        <v>63</v>
      </c>
      <c r="AH1" s="25" t="s">
        <v>45</v>
      </c>
      <c r="AI1" s="41" t="s">
        <v>91</v>
      </c>
      <c r="AJ1" s="134"/>
    </row>
    <row r="2" spans="1:36">
      <c r="A2" s="5" t="s">
        <v>55</v>
      </c>
      <c r="B2" s="1" t="s">
        <v>2</v>
      </c>
      <c r="C2" s="1" t="s">
        <v>48</v>
      </c>
      <c r="D2" s="5" t="s">
        <v>3</v>
      </c>
      <c r="E2" s="4" t="s">
        <v>93</v>
      </c>
      <c r="F2" s="3" t="s">
        <v>4</v>
      </c>
      <c r="G2" s="6">
        <v>0</v>
      </c>
      <c r="H2" s="18"/>
      <c r="I2" s="18"/>
      <c r="J2" s="19"/>
      <c r="K2" s="26">
        <v>1500</v>
      </c>
      <c r="L2" s="26">
        <v>800</v>
      </c>
      <c r="M2" s="26">
        <v>4000</v>
      </c>
      <c r="N2" s="26">
        <v>5300</v>
      </c>
      <c r="O2" s="26">
        <v>2400</v>
      </c>
      <c r="P2" s="26">
        <v>5200</v>
      </c>
      <c r="Q2" s="26"/>
      <c r="R2" s="26"/>
      <c r="S2" s="26"/>
      <c r="T2" s="26"/>
      <c r="U2" s="26"/>
      <c r="V2" s="26"/>
      <c r="W2" s="26">
        <v>19200</v>
      </c>
      <c r="X2" s="26">
        <v>2220</v>
      </c>
      <c r="Y2" s="26">
        <v>3200</v>
      </c>
      <c r="Z2" s="16">
        <v>1.44</v>
      </c>
      <c r="AA2" s="17"/>
      <c r="AB2" s="17"/>
      <c r="AC2" s="16"/>
      <c r="AD2" s="40">
        <v>78.34</v>
      </c>
      <c r="AE2" s="40">
        <v>4.08</v>
      </c>
      <c r="AF2" s="40"/>
      <c r="AG2" s="23"/>
      <c r="AH2" s="17"/>
      <c r="AI2" s="42">
        <v>0</v>
      </c>
      <c r="AJ2" s="13"/>
    </row>
    <row r="3" spans="1:36" ht="76.5">
      <c r="A3" s="5" t="s">
        <v>9</v>
      </c>
      <c r="B3" s="1" t="s">
        <v>49</v>
      </c>
      <c r="C3" s="1" t="s">
        <v>50</v>
      </c>
      <c r="D3" s="5" t="s">
        <v>53</v>
      </c>
      <c r="E3" s="2" t="s">
        <v>5</v>
      </c>
      <c r="F3" s="3" t="s">
        <v>9</v>
      </c>
      <c r="G3" s="6">
        <v>0</v>
      </c>
      <c r="H3" s="18"/>
      <c r="I3" s="18"/>
      <c r="J3" s="19"/>
      <c r="K3" s="26">
        <v>10</v>
      </c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>
        <v>10</v>
      </c>
      <c r="X3" s="26"/>
      <c r="Y3" s="26">
        <v>10</v>
      </c>
      <c r="Z3" s="16"/>
      <c r="AA3" s="17"/>
      <c r="AB3" s="17"/>
      <c r="AC3" s="40"/>
      <c r="AD3" s="40"/>
      <c r="AE3" s="40">
        <v>1.5</v>
      </c>
      <c r="AF3" s="40"/>
      <c r="AG3" s="23"/>
      <c r="AH3" s="17"/>
      <c r="AI3" s="42"/>
      <c r="AJ3" s="13"/>
    </row>
    <row r="4" spans="1:36" ht="47.25">
      <c r="A4" s="5" t="s">
        <v>54</v>
      </c>
      <c r="B4" s="1" t="s">
        <v>6</v>
      </c>
      <c r="C4" s="1" t="s">
        <v>7</v>
      </c>
      <c r="D4" s="5" t="s">
        <v>51</v>
      </c>
      <c r="E4" s="4" t="s">
        <v>92</v>
      </c>
      <c r="F4" s="6" t="s">
        <v>83</v>
      </c>
      <c r="G4" s="6">
        <v>0</v>
      </c>
      <c r="H4" s="18" t="s">
        <v>52</v>
      </c>
      <c r="I4" s="18" t="s">
        <v>84</v>
      </c>
      <c r="J4" s="19" t="s">
        <v>8</v>
      </c>
      <c r="K4" s="26">
        <v>1500</v>
      </c>
      <c r="L4" s="26">
        <v>3000</v>
      </c>
      <c r="M4" s="26">
        <v>1800</v>
      </c>
      <c r="N4" s="26">
        <v>2200</v>
      </c>
      <c r="O4" s="26">
        <v>2100</v>
      </c>
      <c r="P4" s="26">
        <v>2500</v>
      </c>
      <c r="Q4" s="26"/>
      <c r="R4" s="26"/>
      <c r="S4" s="26"/>
      <c r="T4" s="26"/>
      <c r="U4" s="26"/>
      <c r="V4" s="26"/>
      <c r="W4" s="26">
        <v>13100</v>
      </c>
      <c r="X4" s="26"/>
      <c r="Y4" s="26">
        <v>2183</v>
      </c>
      <c r="Z4" s="16"/>
      <c r="AA4" s="17">
        <v>97666</v>
      </c>
      <c r="AB4" s="17">
        <v>8139</v>
      </c>
      <c r="AC4" s="16">
        <v>-0.73</v>
      </c>
      <c r="AD4" s="40">
        <v>-58.61</v>
      </c>
      <c r="AE4" s="40">
        <v>1.64</v>
      </c>
      <c r="AF4" s="40">
        <v>5</v>
      </c>
      <c r="AG4" s="23">
        <v>655</v>
      </c>
      <c r="AH4" s="17" t="s">
        <v>45</v>
      </c>
      <c r="AI4" s="42">
        <v>160.16999999999999</v>
      </c>
      <c r="AJ4" s="13"/>
    </row>
    <row r="5" spans="1:36">
      <c r="A5" s="31" t="s">
        <v>55</v>
      </c>
      <c r="B5" s="131" t="s">
        <v>64</v>
      </c>
      <c r="C5" s="20" t="s">
        <v>65</v>
      </c>
      <c r="D5" s="21" t="s">
        <v>66</v>
      </c>
      <c r="E5" s="5" t="s">
        <v>67</v>
      </c>
      <c r="F5" s="22" t="s">
        <v>68</v>
      </c>
      <c r="G5" s="39">
        <v>1</v>
      </c>
      <c r="H5" s="18" t="s">
        <v>69</v>
      </c>
      <c r="I5" s="18">
        <v>18</v>
      </c>
      <c r="J5" s="19" t="s">
        <v>70</v>
      </c>
      <c r="K5" s="26">
        <v>1800</v>
      </c>
      <c r="L5" s="26">
        <v>2000</v>
      </c>
      <c r="M5" s="26">
        <v>2200</v>
      </c>
      <c r="N5" s="26">
        <v>900</v>
      </c>
      <c r="O5" s="26">
        <v>1400</v>
      </c>
      <c r="P5" s="26">
        <v>1500</v>
      </c>
      <c r="Q5" s="26">
        <v>1700</v>
      </c>
      <c r="R5" s="26">
        <v>1900</v>
      </c>
      <c r="S5" s="26"/>
      <c r="T5" s="26"/>
      <c r="U5" s="26"/>
      <c r="V5" s="26"/>
      <c r="W5" s="26">
        <v>13400</v>
      </c>
      <c r="X5" s="26">
        <v>1900</v>
      </c>
      <c r="Y5" s="26">
        <v>1675</v>
      </c>
      <c r="Z5" s="16">
        <v>-0.12</v>
      </c>
      <c r="AA5" s="17">
        <v>15000</v>
      </c>
      <c r="AB5" s="17">
        <v>1250</v>
      </c>
      <c r="AC5" s="16">
        <v>1.34</v>
      </c>
      <c r="AD5" s="40">
        <v>8.64</v>
      </c>
      <c r="AE5" s="40">
        <v>2.54</v>
      </c>
      <c r="AF5" s="40">
        <v>33</v>
      </c>
      <c r="AG5" s="23">
        <v>4422</v>
      </c>
      <c r="AH5" s="17"/>
      <c r="AI5" s="42">
        <v>38.1</v>
      </c>
      <c r="AJ5" s="13"/>
    </row>
  </sheetData>
  <sortState ref="A2:AI5">
    <sortCondition ref="B1"/>
  </sortState>
  <pageMargins left="0.70866141732283472" right="0.70866141732283472" top="0.74803149606299213" bottom="0.74803149606299213" header="0.31496062992125984" footer="0.31496062992125984"/>
  <pageSetup paperSize="8" scale="5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B13"/>
  <sheetViews>
    <sheetView workbookViewId="0">
      <selection activeCell="C11" sqref="C11"/>
    </sheetView>
  </sheetViews>
  <sheetFormatPr baseColWidth="10" defaultColWidth="11.42578125" defaultRowHeight="12.75"/>
  <cols>
    <col min="1" max="1" width="11.42578125" style="8"/>
    <col min="2" max="2" width="15.42578125" style="8" customWidth="1"/>
    <col min="3" max="16384" width="11.42578125" style="9"/>
  </cols>
  <sheetData>
    <row r="1" spans="1:2">
      <c r="A1" s="8" t="s">
        <v>23</v>
      </c>
      <c r="B1" s="8" t="s">
        <v>31</v>
      </c>
    </row>
    <row r="2" spans="1:2">
      <c r="A2" s="10" t="s">
        <v>18</v>
      </c>
      <c r="B2" s="8">
        <v>1500</v>
      </c>
    </row>
    <row r="3" spans="1:2">
      <c r="A3" s="10" t="s">
        <v>19</v>
      </c>
      <c r="B3" s="8">
        <v>3000</v>
      </c>
    </row>
    <row r="4" spans="1:2">
      <c r="A4" s="10" t="s">
        <v>20</v>
      </c>
      <c r="B4" s="8">
        <v>1800</v>
      </c>
    </row>
    <row r="5" spans="1:2">
      <c r="A5" s="10" t="s">
        <v>21</v>
      </c>
      <c r="B5" s="8">
        <v>2200</v>
      </c>
    </row>
    <row r="6" spans="1:2">
      <c r="A6" s="10" t="s">
        <v>22</v>
      </c>
      <c r="B6" s="8">
        <v>2100</v>
      </c>
    </row>
    <row r="7" spans="1:2">
      <c r="A7" s="10" t="s">
        <v>24</v>
      </c>
      <c r="B7" s="8">
        <v>2500</v>
      </c>
    </row>
    <row r="8" spans="1:2">
      <c r="A8" s="10" t="s">
        <v>25</v>
      </c>
    </row>
    <row r="9" spans="1:2">
      <c r="A9" s="10" t="s">
        <v>26</v>
      </c>
    </row>
    <row r="10" spans="1:2">
      <c r="A10" s="10" t="s">
        <v>27</v>
      </c>
    </row>
    <row r="11" spans="1:2">
      <c r="A11" s="10" t="s">
        <v>28</v>
      </c>
    </row>
    <row r="12" spans="1:2">
      <c r="A12" s="10" t="s">
        <v>29</v>
      </c>
    </row>
    <row r="13" spans="1:2">
      <c r="A13" s="10" t="s">
        <v>30</v>
      </c>
    </row>
  </sheetData>
  <pageMargins left="0.78740157499999996" right="0.78740157499999996" top="0.984251969" bottom="0.984251969" header="0.4921259845" footer="0.4921259845"/>
  <headerFooter alignWithMargins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C245"/>
  <sheetViews>
    <sheetView workbookViewId="0">
      <selection activeCell="B3" sqref="B3:B245"/>
    </sheetView>
  </sheetViews>
  <sheetFormatPr baseColWidth="10" defaultRowHeight="15"/>
  <cols>
    <col min="1" max="1" width="13.85546875" style="68" customWidth="1"/>
    <col min="2" max="2" width="21.28515625" style="68" bestFit="1" customWidth="1"/>
    <col min="3" max="3" width="23.28515625" customWidth="1"/>
  </cols>
  <sheetData>
    <row r="1" spans="1:3" ht="20.25" customHeight="1">
      <c r="A1" s="69" t="s">
        <v>72</v>
      </c>
      <c r="B1" s="69" t="s">
        <v>0</v>
      </c>
      <c r="C1" s="70" t="s">
        <v>73</v>
      </c>
    </row>
    <row r="3" spans="1:3" ht="25.5">
      <c r="A3" s="46" t="s">
        <v>54</v>
      </c>
      <c r="B3" s="44" t="str">
        <f>IF(Baseo!B2="","",Baseo!B2)</f>
        <v>AIRE DEPOTAGE CAMPING</v>
      </c>
      <c r="C3" s="58" t="s">
        <v>47</v>
      </c>
    </row>
    <row r="4" spans="1:3" ht="15.75">
      <c r="A4" s="32" t="s">
        <v>55</v>
      </c>
      <c r="B4" s="44" t="str">
        <f>IF(Baseo!B3="","",Baseo!B3)</f>
        <v>ANCIEN CES VALETTE</v>
      </c>
      <c r="C4" s="58" t="s">
        <v>0</v>
      </c>
    </row>
    <row r="5" spans="1:3" ht="25.5">
      <c r="A5" s="32" t="s">
        <v>9</v>
      </c>
      <c r="B5" s="44" t="str">
        <f>IF(Baseo!B4="","",Baseo!B4)</f>
        <v>ARROSAGE ABATTOIR</v>
      </c>
      <c r="C5" s="58" t="s">
        <v>10</v>
      </c>
    </row>
    <row r="6" spans="1:3" ht="25.5">
      <c r="A6" s="32" t="s">
        <v>56</v>
      </c>
      <c r="B6" s="44" t="e">
        <f>IF(Baseo!#REF!="","",Baseo!#REF!)</f>
        <v>#REF!</v>
      </c>
      <c r="C6" s="58" t="s">
        <v>13</v>
      </c>
    </row>
    <row r="7" spans="1:3" ht="25.5">
      <c r="A7" s="32" t="s">
        <v>57</v>
      </c>
      <c r="B7" s="44" t="e">
        <f>IF(Baseo!#REF!="","",Baseo!#REF!)</f>
        <v>#REF!</v>
      </c>
      <c r="C7" s="59" t="s">
        <v>44</v>
      </c>
    </row>
    <row r="8" spans="1:3" ht="25.5">
      <c r="A8" s="32" t="s">
        <v>58</v>
      </c>
      <c r="B8" s="44" t="e">
        <f>IF(Baseo!#REF!="","",Baseo!#REF!)</f>
        <v>#REF!</v>
      </c>
      <c r="C8" s="59" t="s">
        <v>14</v>
      </c>
    </row>
    <row r="9" spans="1:3" ht="25.5">
      <c r="A9" s="32" t="s">
        <v>59</v>
      </c>
      <c r="B9" s="44" t="e">
        <f>IF(Baseo!#REF!="","",Baseo!#REF!)</f>
        <v>#REF!</v>
      </c>
      <c r="C9" s="59" t="s">
        <v>15</v>
      </c>
    </row>
    <row r="10" spans="1:3" ht="31.5">
      <c r="A10" s="32" t="s">
        <v>17</v>
      </c>
      <c r="B10" s="44" t="e">
        <f>IF(Baseo!#REF!="","",Baseo!#REF!)</f>
        <v>#REF!</v>
      </c>
      <c r="C10" s="59" t="s">
        <v>16</v>
      </c>
    </row>
    <row r="11" spans="1:3" ht="25.5">
      <c r="B11" s="44" t="e">
        <f>IF(Baseo!#REF!="","",Baseo!#REF!)</f>
        <v>#REF!</v>
      </c>
      <c r="C11" s="65" t="s">
        <v>38</v>
      </c>
    </row>
    <row r="12" spans="1:3" ht="25.5">
      <c r="B12" s="44" t="e">
        <f>IF(Baseo!#REF!="","",Baseo!#REF!)</f>
        <v>#REF!</v>
      </c>
      <c r="C12" s="61" t="s">
        <v>39</v>
      </c>
    </row>
    <row r="13" spans="1:3" ht="25.5">
      <c r="B13" s="44" t="e">
        <f>IF(Baseo!#REF!="","",Baseo!#REF!)</f>
        <v>#REF!</v>
      </c>
      <c r="C13" s="61" t="s">
        <v>42</v>
      </c>
    </row>
    <row r="14" spans="1:3" ht="15.75">
      <c r="B14" s="44" t="e">
        <f>IF(Baseo!#REF!="","",Baseo!#REF!)</f>
        <v>#REF!</v>
      </c>
      <c r="C14" s="61" t="s">
        <v>43</v>
      </c>
    </row>
    <row r="15" spans="1:3" ht="15.75">
      <c r="B15" s="44" t="e">
        <f>IF(Baseo!#REF!="","",Baseo!#REF!)</f>
        <v>#REF!</v>
      </c>
      <c r="C15" s="61" t="s">
        <v>46</v>
      </c>
    </row>
    <row r="16" spans="1:3" ht="15.75">
      <c r="B16" s="44" t="e">
        <f>IF(Baseo!#REF!="","",Baseo!#REF!)</f>
        <v>#REF!</v>
      </c>
      <c r="C16" s="66" t="s">
        <v>37</v>
      </c>
    </row>
    <row r="17" spans="2:3" ht="25.5">
      <c r="B17" s="44" t="e">
        <f>IF(Baseo!#REF!="","",Baseo!#REF!)</f>
        <v>#REF!</v>
      </c>
      <c r="C17" s="61" t="s">
        <v>41</v>
      </c>
    </row>
    <row r="18" spans="2:3" ht="15.75">
      <c r="B18" s="44" t="e">
        <f>IF(Baseo!#REF!="","",Baseo!#REF!)</f>
        <v>#REF!</v>
      </c>
      <c r="C18" s="65" t="s">
        <v>60</v>
      </c>
    </row>
    <row r="19" spans="2:3" ht="15.75">
      <c r="B19" s="44" t="e">
        <f>IF(Baseo!#REF!="","",Baseo!#REF!)</f>
        <v>#REF!</v>
      </c>
      <c r="C19" s="65" t="s">
        <v>61</v>
      </c>
    </row>
    <row r="20" spans="2:3" ht="15.75">
      <c r="B20" s="44" t="e">
        <f>IF(Baseo!#REF!="","",Baseo!#REF!)</f>
        <v>#REF!</v>
      </c>
      <c r="C20" s="61" t="s">
        <v>40</v>
      </c>
    </row>
    <row r="21" spans="2:3" ht="15.75">
      <c r="B21" s="44" t="e">
        <f>IF(Baseo!#REF!="","",Baseo!#REF!)</f>
        <v>#REF!</v>
      </c>
      <c r="C21" s="65" t="s">
        <v>63</v>
      </c>
    </row>
    <row r="22" spans="2:3" ht="15.75">
      <c r="B22" s="44" t="e">
        <f>IF(Baseo!#REF!="","",Baseo!#REF!)</f>
        <v>#REF!</v>
      </c>
      <c r="C22" s="61" t="s">
        <v>45</v>
      </c>
    </row>
    <row r="23" spans="2:3" ht="30">
      <c r="B23" s="44" t="e">
        <f>IF(Baseo!#REF!="","",Baseo!#REF!)</f>
        <v>#REF!</v>
      </c>
      <c r="C23" s="67" t="s">
        <v>62</v>
      </c>
    </row>
    <row r="24" spans="2:3">
      <c r="B24" s="44" t="e">
        <f>IF(Baseo!#REF!="","",Baseo!#REF!)</f>
        <v>#REF!</v>
      </c>
    </row>
    <row r="25" spans="2:3" ht="25.5">
      <c r="B25" s="44" t="e">
        <f>IF(Baseo!#REF!="","",Baseo!#REF!)</f>
        <v>#REF!</v>
      </c>
    </row>
    <row r="26" spans="2:3">
      <c r="B26" s="44" t="e">
        <f>IF(Baseo!#REF!="","",Baseo!#REF!)</f>
        <v>#REF!</v>
      </c>
    </row>
    <row r="27" spans="2:3" ht="38.25">
      <c r="B27" s="44" t="e">
        <f>IF(Baseo!#REF!="","",Baseo!#REF!)</f>
        <v>#REF!</v>
      </c>
    </row>
    <row r="28" spans="2:3" ht="38.25">
      <c r="B28" s="44" t="e">
        <f>IF(Baseo!#REF!="","",Baseo!#REF!)</f>
        <v>#REF!</v>
      </c>
    </row>
    <row r="29" spans="2:3">
      <c r="B29" s="44" t="e">
        <f>IF(Baseo!#REF!="","",Baseo!#REF!)</f>
        <v>#REF!</v>
      </c>
    </row>
    <row r="30" spans="2:3">
      <c r="B30" s="44" t="e">
        <f>IF(Baseo!#REF!="","",Baseo!#REF!)</f>
        <v>#REF!</v>
      </c>
    </row>
    <row r="31" spans="2:3" ht="25.5">
      <c r="B31" s="44" t="e">
        <f>IF(Baseo!#REF!="","",Baseo!#REF!)</f>
        <v>#REF!</v>
      </c>
    </row>
    <row r="32" spans="2:3" ht="25.5">
      <c r="B32" s="44" t="e">
        <f>IF(Baseo!#REF!="","",Baseo!#REF!)</f>
        <v>#REF!</v>
      </c>
    </row>
    <row r="33" spans="2:2" ht="25.5">
      <c r="B33" s="44" t="e">
        <f>IF(Baseo!#REF!="","",Baseo!#REF!)</f>
        <v>#REF!</v>
      </c>
    </row>
    <row r="34" spans="2:2">
      <c r="B34" s="44" t="e">
        <f>IF(Baseo!#REF!="","",Baseo!#REF!)</f>
        <v>#REF!</v>
      </c>
    </row>
    <row r="35" spans="2:2">
      <c r="B35" s="44" t="e">
        <f>IF(Baseo!#REF!="","",Baseo!#REF!)</f>
        <v>#REF!</v>
      </c>
    </row>
    <row r="36" spans="2:2">
      <c r="B36" s="44" t="e">
        <f>IF(Baseo!#REF!="","",Baseo!#REF!)</f>
        <v>#REF!</v>
      </c>
    </row>
    <row r="37" spans="2:2">
      <c r="B37" s="44" t="e">
        <f>IF(Baseo!#REF!="","",Baseo!#REF!)</f>
        <v>#REF!</v>
      </c>
    </row>
    <row r="38" spans="2:2">
      <c r="B38" s="44" t="e">
        <f>IF(Baseo!#REF!="","",Baseo!#REF!)</f>
        <v>#REF!</v>
      </c>
    </row>
    <row r="39" spans="2:2" ht="25.5">
      <c r="B39" s="44" t="e">
        <f>IF(Baseo!#REF!="","",Baseo!#REF!)</f>
        <v>#REF!</v>
      </c>
    </row>
    <row r="40" spans="2:2" ht="25.5">
      <c r="B40" s="44" t="e">
        <f>IF(Baseo!#REF!="","",Baseo!#REF!)</f>
        <v>#REF!</v>
      </c>
    </row>
    <row r="41" spans="2:2" ht="25.5">
      <c r="B41" s="44" t="e">
        <f>IF(Baseo!#REF!="","",Baseo!#REF!)</f>
        <v>#REF!</v>
      </c>
    </row>
    <row r="42" spans="2:2" ht="25.5">
      <c r="B42" s="44" t="e">
        <f>IF(Baseo!#REF!="","",Baseo!#REF!)</f>
        <v>#REF!</v>
      </c>
    </row>
    <row r="43" spans="2:2" ht="25.5">
      <c r="B43" s="44" t="e">
        <f>IF(Baseo!#REF!="","",Baseo!#REF!)</f>
        <v>#REF!</v>
      </c>
    </row>
    <row r="44" spans="2:2">
      <c r="B44" s="44" t="e">
        <f>IF(Baseo!#REF!="","",Baseo!#REF!)</f>
        <v>#REF!</v>
      </c>
    </row>
    <row r="45" spans="2:2">
      <c r="B45" s="44" t="e">
        <f>IF(Baseo!#REF!="","",Baseo!#REF!)</f>
        <v>#REF!</v>
      </c>
    </row>
    <row r="46" spans="2:2" ht="25.5">
      <c r="B46" s="44" t="e">
        <f>IF(Baseo!#REF!="","",Baseo!#REF!)</f>
        <v>#REF!</v>
      </c>
    </row>
    <row r="47" spans="2:2" ht="25.5">
      <c r="B47" s="44" t="e">
        <f>IF(Baseo!#REF!="","",Baseo!#REF!)</f>
        <v>#REF!</v>
      </c>
    </row>
    <row r="48" spans="2:2">
      <c r="B48" s="44" t="e">
        <f>IF(Baseo!#REF!="","",Baseo!#REF!)</f>
        <v>#REF!</v>
      </c>
    </row>
    <row r="49" spans="2:2" ht="25.5">
      <c r="B49" s="44" t="e">
        <f>IF(Baseo!#REF!="","",Baseo!#REF!)</f>
        <v>#REF!</v>
      </c>
    </row>
    <row r="50" spans="2:2" ht="25.5">
      <c r="B50" s="44" t="e">
        <f>IF(Baseo!#REF!="","",Baseo!#REF!)</f>
        <v>#REF!</v>
      </c>
    </row>
    <row r="51" spans="2:2">
      <c r="B51" s="44" t="e">
        <f>IF(Baseo!#REF!="","",Baseo!#REF!)</f>
        <v>#REF!</v>
      </c>
    </row>
    <row r="52" spans="2:2">
      <c r="B52" s="44" t="e">
        <f>IF(Baseo!#REF!="","",Baseo!#REF!)</f>
        <v>#REF!</v>
      </c>
    </row>
    <row r="53" spans="2:2" ht="25.5">
      <c r="B53" s="44" t="e">
        <f>IF(Baseo!#REF!="","",Baseo!#REF!)</f>
        <v>#REF!</v>
      </c>
    </row>
    <row r="54" spans="2:2">
      <c r="B54" s="44" t="e">
        <f>IF(Baseo!#REF!="","",Baseo!#REF!)</f>
        <v>#REF!</v>
      </c>
    </row>
    <row r="55" spans="2:2" ht="25.5">
      <c r="B55" s="44" t="e">
        <f>IF(Baseo!#REF!="","",Baseo!#REF!)</f>
        <v>#REF!</v>
      </c>
    </row>
    <row r="56" spans="2:2" ht="25.5">
      <c r="B56" s="44" t="e">
        <f>IF(Baseo!#REF!="","",Baseo!#REF!)</f>
        <v>#REF!</v>
      </c>
    </row>
    <row r="57" spans="2:2" ht="25.5">
      <c r="B57" s="44" t="e">
        <f>IF(Baseo!#REF!="","",Baseo!#REF!)</f>
        <v>#REF!</v>
      </c>
    </row>
    <row r="58" spans="2:2" ht="25.5">
      <c r="B58" s="44" t="e">
        <f>IF(Baseo!#REF!="","",Baseo!#REF!)</f>
        <v>#REF!</v>
      </c>
    </row>
    <row r="59" spans="2:2" ht="25.5">
      <c r="B59" s="44" t="e">
        <f>IF(Baseo!#REF!="","",Baseo!#REF!)</f>
        <v>#REF!</v>
      </c>
    </row>
    <row r="60" spans="2:2">
      <c r="B60" s="44" t="e">
        <f>IF(Baseo!#REF!="","",Baseo!#REF!)</f>
        <v>#REF!</v>
      </c>
    </row>
    <row r="61" spans="2:2">
      <c r="B61" s="44" t="e">
        <f>IF(Baseo!#REF!="","",Baseo!#REF!)</f>
        <v>#REF!</v>
      </c>
    </row>
    <row r="62" spans="2:2" ht="25.5">
      <c r="B62" s="44" t="e">
        <f>IF(Baseo!#REF!="","",Baseo!#REF!)</f>
        <v>#REF!</v>
      </c>
    </row>
    <row r="63" spans="2:2" ht="25.5">
      <c r="B63" s="44" t="e">
        <f>IF(Baseo!#REF!="","",Baseo!#REF!)</f>
        <v>#REF!</v>
      </c>
    </row>
    <row r="64" spans="2:2" ht="25.5">
      <c r="B64" s="44" t="e">
        <f>IF(Baseo!#REF!="","",Baseo!#REF!)</f>
        <v>#REF!</v>
      </c>
    </row>
    <row r="65" spans="2:2">
      <c r="B65" s="44" t="e">
        <f>IF(Baseo!#REF!="","",Baseo!#REF!)</f>
        <v>#REF!</v>
      </c>
    </row>
    <row r="66" spans="2:2">
      <c r="B66" s="44" t="e">
        <f>IF(Baseo!#REF!="","",Baseo!#REF!)</f>
        <v>#REF!</v>
      </c>
    </row>
    <row r="67" spans="2:2">
      <c r="B67" s="44" t="e">
        <f>IF(Baseo!#REF!="","",Baseo!#REF!)</f>
        <v>#REF!</v>
      </c>
    </row>
    <row r="68" spans="2:2" ht="25.5">
      <c r="B68" s="44" t="e">
        <f>IF(Baseo!#REF!="","",Baseo!#REF!)</f>
        <v>#REF!</v>
      </c>
    </row>
    <row r="69" spans="2:2" ht="25.5">
      <c r="B69" s="44" t="e">
        <f>IF(Baseo!#REF!="","",Baseo!#REF!)</f>
        <v>#REF!</v>
      </c>
    </row>
    <row r="70" spans="2:2" ht="25.5">
      <c r="B70" s="44" t="e">
        <f>IF(Baseo!#REF!="","",Baseo!#REF!)</f>
        <v>#REF!</v>
      </c>
    </row>
    <row r="71" spans="2:2" ht="25.5">
      <c r="B71" s="44" t="e">
        <f>IF(Baseo!#REF!="","",Baseo!#REF!)</f>
        <v>#REF!</v>
      </c>
    </row>
    <row r="72" spans="2:2" ht="25.5">
      <c r="B72" s="44" t="e">
        <f>IF(Baseo!#REF!="","",Baseo!#REF!)</f>
        <v>#REF!</v>
      </c>
    </row>
    <row r="73" spans="2:2" ht="25.5">
      <c r="B73" s="44" t="e">
        <f>IF(Baseo!#REF!="","",Baseo!#REF!)</f>
        <v>#REF!</v>
      </c>
    </row>
    <row r="74" spans="2:2">
      <c r="B74" s="44" t="e">
        <f>IF(Baseo!#REF!="","",Baseo!#REF!)</f>
        <v>#REF!</v>
      </c>
    </row>
    <row r="75" spans="2:2">
      <c r="B75" s="44" t="e">
        <f>IF(Baseo!#REF!="","",Baseo!#REF!)</f>
        <v>#REF!</v>
      </c>
    </row>
    <row r="76" spans="2:2">
      <c r="B76" s="44" t="e">
        <f>IF(Baseo!#REF!="","",Baseo!#REF!)</f>
        <v>#REF!</v>
      </c>
    </row>
    <row r="77" spans="2:2">
      <c r="B77" s="44" t="e">
        <f>IF(Baseo!#REF!="","",Baseo!#REF!)</f>
        <v>#REF!</v>
      </c>
    </row>
    <row r="78" spans="2:2" ht="25.5">
      <c r="B78" s="44" t="e">
        <f>IF(Baseo!#REF!="","",Baseo!#REF!)</f>
        <v>#REF!</v>
      </c>
    </row>
    <row r="79" spans="2:2">
      <c r="B79" s="44" t="e">
        <f>IF(Baseo!#REF!="","",Baseo!#REF!)</f>
        <v>#REF!</v>
      </c>
    </row>
    <row r="80" spans="2:2" ht="25.5">
      <c r="B80" s="44" t="e">
        <f>IF(Baseo!#REF!="","",Baseo!#REF!)</f>
        <v>#REF!</v>
      </c>
    </row>
    <row r="81" spans="2:2" ht="25.5">
      <c r="B81" s="44" t="e">
        <f>IF(Baseo!#REF!="","",Baseo!#REF!)</f>
        <v>#REF!</v>
      </c>
    </row>
    <row r="82" spans="2:2">
      <c r="B82" s="44" t="e">
        <f>IF(Baseo!#REF!="","",Baseo!#REF!)</f>
        <v>#REF!</v>
      </c>
    </row>
    <row r="83" spans="2:2">
      <c r="B83" s="44" t="e">
        <f>IF(Baseo!#REF!="","",Baseo!#REF!)</f>
        <v>#REF!</v>
      </c>
    </row>
    <row r="84" spans="2:2">
      <c r="B84" s="44" t="e">
        <f>IF(Baseo!#REF!="","",Baseo!#REF!)</f>
        <v>#REF!</v>
      </c>
    </row>
    <row r="85" spans="2:2">
      <c r="B85" s="44" t="e">
        <f>IF(Baseo!#REF!="","",Baseo!#REF!)</f>
        <v>#REF!</v>
      </c>
    </row>
    <row r="86" spans="2:2" ht="38.25">
      <c r="B86" s="44" t="e">
        <f>IF(Baseo!#REF!="","",Baseo!#REF!)</f>
        <v>#REF!</v>
      </c>
    </row>
    <row r="87" spans="2:2" ht="25.5">
      <c r="B87" s="44" t="e">
        <f>IF(Baseo!#REF!="","",Baseo!#REF!)</f>
        <v>#REF!</v>
      </c>
    </row>
    <row r="88" spans="2:2">
      <c r="B88" s="44" t="e">
        <f>IF(Baseo!#REF!="","",Baseo!#REF!)</f>
        <v>#REF!</v>
      </c>
    </row>
    <row r="89" spans="2:2">
      <c r="B89" s="44" t="e">
        <f>IF(Baseo!#REF!="","",Baseo!#REF!)</f>
        <v>#REF!</v>
      </c>
    </row>
    <row r="90" spans="2:2" ht="25.5">
      <c r="B90" s="44" t="e">
        <f>IF(Baseo!#REF!="","",Baseo!#REF!)</f>
        <v>#REF!</v>
      </c>
    </row>
    <row r="91" spans="2:2" ht="25.5">
      <c r="B91" s="44" t="e">
        <f>IF(Baseo!#REF!="","",Baseo!#REF!)</f>
        <v>#REF!</v>
      </c>
    </row>
    <row r="92" spans="2:2">
      <c r="B92" s="44" t="e">
        <f>IF(Baseo!#REF!="","",Baseo!#REF!)</f>
        <v>#REF!</v>
      </c>
    </row>
    <row r="93" spans="2:2">
      <c r="B93" s="44" t="e">
        <f>IF(Baseo!#REF!="","",Baseo!#REF!)</f>
        <v>#REF!</v>
      </c>
    </row>
    <row r="94" spans="2:2">
      <c r="B94" s="44" t="e">
        <f>IF(Baseo!#REF!="","",Baseo!#REF!)</f>
        <v>#REF!</v>
      </c>
    </row>
    <row r="95" spans="2:2" ht="25.5">
      <c r="B95" s="44" t="e">
        <f>IF(Baseo!#REF!="","",Baseo!#REF!)</f>
        <v>#REF!</v>
      </c>
    </row>
    <row r="96" spans="2:2" ht="38.25">
      <c r="B96" s="44" t="e">
        <f>IF(Baseo!#REF!="","",Baseo!#REF!)</f>
        <v>#REF!</v>
      </c>
    </row>
    <row r="97" spans="2:2">
      <c r="B97" s="44" t="str">
        <f>IF(Baseo!B5="","",Baseo!B5)</f>
        <v>ZAG 7</v>
      </c>
    </row>
    <row r="98" spans="2:2">
      <c r="B98" s="44" t="str">
        <f>IF(Baseo!B6="","",Baseo!B6)</f>
        <v/>
      </c>
    </row>
    <row r="99" spans="2:2">
      <c r="B99" s="44" t="str">
        <f>IF(Baseo!B7="","",Baseo!B7)</f>
        <v/>
      </c>
    </row>
    <row r="100" spans="2:2">
      <c r="B100" s="44" t="str">
        <f>IF(Baseo!B8="","",Baseo!B8)</f>
        <v/>
      </c>
    </row>
    <row r="101" spans="2:2">
      <c r="B101" s="44" t="str">
        <f>IF(Baseo!B9="","",Baseo!B9)</f>
        <v/>
      </c>
    </row>
    <row r="102" spans="2:2">
      <c r="B102" s="44" t="str">
        <f>IF(Baseo!B10="","",Baseo!B10)</f>
        <v/>
      </c>
    </row>
    <row r="103" spans="2:2">
      <c r="B103" s="44" t="str">
        <f>IF(Baseo!B11="","",Baseo!B11)</f>
        <v/>
      </c>
    </row>
    <row r="104" spans="2:2">
      <c r="B104" s="44" t="str">
        <f>IF(Baseo!B12="","",Baseo!B12)</f>
        <v/>
      </c>
    </row>
    <row r="105" spans="2:2">
      <c r="B105" s="44" t="str">
        <f>IF(Baseo!B13="","",Baseo!B13)</f>
        <v/>
      </c>
    </row>
    <row r="106" spans="2:2">
      <c r="B106" s="44" t="str">
        <f>IF(Baseo!B14="","",Baseo!B14)</f>
        <v/>
      </c>
    </row>
    <row r="107" spans="2:2">
      <c r="B107" s="44" t="str">
        <f>IF(Baseo!B15="","",Baseo!B15)</f>
        <v/>
      </c>
    </row>
    <row r="108" spans="2:2">
      <c r="B108" s="44" t="str">
        <f>IF(Baseo!B16="","",Baseo!B16)</f>
        <v/>
      </c>
    </row>
    <row r="109" spans="2:2">
      <c r="B109" s="44" t="str">
        <f>IF(Baseo!B17="","",Baseo!B17)</f>
        <v/>
      </c>
    </row>
    <row r="110" spans="2:2">
      <c r="B110" s="44" t="str">
        <f>IF(Baseo!B18="","",Baseo!B18)</f>
        <v/>
      </c>
    </row>
    <row r="111" spans="2:2">
      <c r="B111" s="44" t="str">
        <f>IF(Baseo!B19="","",Baseo!B19)</f>
        <v/>
      </c>
    </row>
    <row r="112" spans="2:2">
      <c r="B112" s="44" t="str">
        <f>IF(Baseo!B20="","",Baseo!B20)</f>
        <v/>
      </c>
    </row>
    <row r="113" spans="2:2">
      <c r="B113" s="44" t="str">
        <f>IF(Baseo!B21="","",Baseo!B21)</f>
        <v/>
      </c>
    </row>
    <row r="114" spans="2:2">
      <c r="B114" s="44" t="str">
        <f>IF(Baseo!B22="","",Baseo!B22)</f>
        <v/>
      </c>
    </row>
    <row r="115" spans="2:2">
      <c r="B115" s="44" t="str">
        <f>IF(Baseo!B23="","",Baseo!B23)</f>
        <v/>
      </c>
    </row>
    <row r="116" spans="2:2">
      <c r="B116" s="44" t="str">
        <f>IF(Baseo!B24="","",Baseo!B24)</f>
        <v/>
      </c>
    </row>
    <row r="117" spans="2:2">
      <c r="B117" s="44" t="str">
        <f>IF(Baseo!B25="","",Baseo!B25)</f>
        <v/>
      </c>
    </row>
    <row r="118" spans="2:2">
      <c r="B118" s="44" t="str">
        <f>IF(Baseo!B26="","",Baseo!B26)</f>
        <v/>
      </c>
    </row>
    <row r="119" spans="2:2">
      <c r="B119" s="44" t="str">
        <f>IF(Baseo!B27="","",Baseo!B27)</f>
        <v/>
      </c>
    </row>
    <row r="120" spans="2:2">
      <c r="B120" s="44" t="str">
        <f>IF(Baseo!B28="","",Baseo!B28)</f>
        <v/>
      </c>
    </row>
    <row r="121" spans="2:2">
      <c r="B121" s="44" t="str">
        <f>IF(Baseo!B29="","",Baseo!B29)</f>
        <v/>
      </c>
    </row>
    <row r="122" spans="2:2">
      <c r="B122" s="44" t="str">
        <f>IF(Baseo!B30="","",Baseo!B30)</f>
        <v/>
      </c>
    </row>
    <row r="123" spans="2:2">
      <c r="B123" s="44" t="str">
        <f>IF(Baseo!B31="","",Baseo!B31)</f>
        <v/>
      </c>
    </row>
    <row r="124" spans="2:2">
      <c r="B124" s="44" t="str">
        <f>IF(Baseo!B32="","",Baseo!B32)</f>
        <v/>
      </c>
    </row>
    <row r="125" spans="2:2">
      <c r="B125" s="44" t="str">
        <f>IF(Baseo!B33="","",Baseo!B33)</f>
        <v/>
      </c>
    </row>
    <row r="126" spans="2:2">
      <c r="B126" s="44" t="str">
        <f>IF(Baseo!B34="","",Baseo!B34)</f>
        <v/>
      </c>
    </row>
    <row r="127" spans="2:2">
      <c r="B127" s="44" t="str">
        <f>IF(Baseo!B35="","",Baseo!B35)</f>
        <v/>
      </c>
    </row>
    <row r="128" spans="2:2">
      <c r="B128" s="44" t="str">
        <f>IF(Baseo!B36="","",Baseo!B36)</f>
        <v/>
      </c>
    </row>
    <row r="129" spans="2:2">
      <c r="B129" s="44" t="str">
        <f>IF(Baseo!B37="","",Baseo!B37)</f>
        <v/>
      </c>
    </row>
    <row r="130" spans="2:2">
      <c r="B130" s="44" t="str">
        <f>IF(Baseo!B38="","",Baseo!B38)</f>
        <v/>
      </c>
    </row>
    <row r="131" spans="2:2">
      <c r="B131" s="44" t="str">
        <f>IF(Baseo!B39="","",Baseo!B39)</f>
        <v/>
      </c>
    </row>
    <row r="132" spans="2:2">
      <c r="B132" s="44" t="str">
        <f>IF(Baseo!B40="","",Baseo!B40)</f>
        <v/>
      </c>
    </row>
    <row r="133" spans="2:2">
      <c r="B133" s="44" t="str">
        <f>IF(Baseo!B41="","",Baseo!B41)</f>
        <v/>
      </c>
    </row>
    <row r="134" spans="2:2">
      <c r="B134" s="44" t="str">
        <f>IF(Baseo!B42="","",Baseo!B42)</f>
        <v/>
      </c>
    </row>
    <row r="135" spans="2:2">
      <c r="B135" s="44" t="str">
        <f>IF(Baseo!B43="","",Baseo!B43)</f>
        <v/>
      </c>
    </row>
    <row r="136" spans="2:2">
      <c r="B136" s="44" t="str">
        <f>IF(Baseo!B44="","",Baseo!B44)</f>
        <v/>
      </c>
    </row>
    <row r="137" spans="2:2">
      <c r="B137" s="44" t="str">
        <f>IF(Baseo!B45="","",Baseo!B45)</f>
        <v/>
      </c>
    </row>
    <row r="138" spans="2:2">
      <c r="B138" s="44" t="str">
        <f>IF(Baseo!B46="","",Baseo!B46)</f>
        <v/>
      </c>
    </row>
    <row r="139" spans="2:2">
      <c r="B139" s="44" t="str">
        <f>IF(Baseo!B47="","",Baseo!B47)</f>
        <v/>
      </c>
    </row>
    <row r="140" spans="2:2">
      <c r="B140" s="44" t="str">
        <f>IF(Baseo!B48="","",Baseo!B48)</f>
        <v/>
      </c>
    </row>
    <row r="141" spans="2:2">
      <c r="B141" s="44" t="str">
        <f>IF(Baseo!B49="","",Baseo!B49)</f>
        <v/>
      </c>
    </row>
    <row r="142" spans="2:2">
      <c r="B142" s="44" t="str">
        <f>IF(Baseo!B50="","",Baseo!B50)</f>
        <v/>
      </c>
    </row>
    <row r="143" spans="2:2">
      <c r="B143" s="44" t="str">
        <f>IF(Baseo!B51="","",Baseo!B51)</f>
        <v/>
      </c>
    </row>
    <row r="144" spans="2:2">
      <c r="B144" s="44" t="str">
        <f>IF(Baseo!B52="","",Baseo!B52)</f>
        <v/>
      </c>
    </row>
    <row r="145" spans="2:2">
      <c r="B145" s="44" t="str">
        <f>IF(Baseo!B53="","",Baseo!B53)</f>
        <v/>
      </c>
    </row>
    <row r="146" spans="2:2">
      <c r="B146" s="44" t="str">
        <f>IF(Baseo!B54="","",Baseo!B54)</f>
        <v/>
      </c>
    </row>
    <row r="147" spans="2:2">
      <c r="B147" s="44" t="str">
        <f>IF(Baseo!B55="","",Baseo!B55)</f>
        <v/>
      </c>
    </row>
    <row r="148" spans="2:2">
      <c r="B148" s="44" t="str">
        <f>IF(Baseo!B56="","",Baseo!B56)</f>
        <v/>
      </c>
    </row>
    <row r="149" spans="2:2">
      <c r="B149" s="44" t="str">
        <f>IF(Baseo!B57="","",Baseo!B57)</f>
        <v/>
      </c>
    </row>
    <row r="150" spans="2:2">
      <c r="B150" s="44" t="str">
        <f>IF(Baseo!B58="","",Baseo!B58)</f>
        <v/>
      </c>
    </row>
    <row r="151" spans="2:2">
      <c r="B151" s="44" t="str">
        <f>IF(Baseo!B59="","",Baseo!B59)</f>
        <v/>
      </c>
    </row>
    <row r="152" spans="2:2">
      <c r="B152" s="44" t="str">
        <f>IF(Baseo!B60="","",Baseo!B60)</f>
        <v/>
      </c>
    </row>
    <row r="153" spans="2:2">
      <c r="B153" s="44" t="str">
        <f>IF(Baseo!B61="","",Baseo!B61)</f>
        <v/>
      </c>
    </row>
    <row r="154" spans="2:2">
      <c r="B154" s="44" t="str">
        <f>IF(Baseo!B62="","",Baseo!B62)</f>
        <v/>
      </c>
    </row>
    <row r="155" spans="2:2">
      <c r="B155" s="44" t="str">
        <f>IF(Baseo!B63="","",Baseo!B63)</f>
        <v/>
      </c>
    </row>
    <row r="156" spans="2:2">
      <c r="B156" s="44" t="str">
        <f>IF(Baseo!B64="","",Baseo!B64)</f>
        <v/>
      </c>
    </row>
    <row r="157" spans="2:2">
      <c r="B157" s="44" t="str">
        <f>IF(Baseo!B65="","",Baseo!B65)</f>
        <v/>
      </c>
    </row>
    <row r="158" spans="2:2">
      <c r="B158" s="44" t="str">
        <f>IF(Baseo!B66="","",Baseo!B66)</f>
        <v/>
      </c>
    </row>
    <row r="159" spans="2:2">
      <c r="B159" s="44" t="str">
        <f>IF(Baseo!B67="","",Baseo!B67)</f>
        <v/>
      </c>
    </row>
    <row r="160" spans="2:2">
      <c r="B160" s="44" t="str">
        <f>IF(Baseo!B68="","",Baseo!B68)</f>
        <v/>
      </c>
    </row>
    <row r="161" spans="2:2">
      <c r="B161" s="44" t="str">
        <f>IF(Baseo!B69="","",Baseo!B69)</f>
        <v/>
      </c>
    </row>
    <row r="162" spans="2:2">
      <c r="B162" s="44" t="str">
        <f>IF(Baseo!B70="","",Baseo!B70)</f>
        <v/>
      </c>
    </row>
    <row r="163" spans="2:2">
      <c r="B163" s="44" t="str">
        <f>IF(Baseo!B71="","",Baseo!B71)</f>
        <v/>
      </c>
    </row>
    <row r="164" spans="2:2">
      <c r="B164" s="44" t="str">
        <f>IF(Baseo!B72="","",Baseo!B72)</f>
        <v/>
      </c>
    </row>
    <row r="165" spans="2:2">
      <c r="B165" s="44" t="str">
        <f>IF(Baseo!B73="","",Baseo!B73)</f>
        <v/>
      </c>
    </row>
    <row r="166" spans="2:2">
      <c r="B166" s="44" t="str">
        <f>IF(Baseo!B74="","",Baseo!B74)</f>
        <v/>
      </c>
    </row>
    <row r="167" spans="2:2">
      <c r="B167" s="44" t="str">
        <f>IF(Baseo!B75="","",Baseo!B75)</f>
        <v/>
      </c>
    </row>
    <row r="168" spans="2:2">
      <c r="B168" s="44" t="str">
        <f>IF(Baseo!B76="","",Baseo!B76)</f>
        <v/>
      </c>
    </row>
    <row r="169" spans="2:2">
      <c r="B169" s="44" t="str">
        <f>IF(Baseo!B77="","",Baseo!B77)</f>
        <v/>
      </c>
    </row>
    <row r="170" spans="2:2">
      <c r="B170" s="44" t="str">
        <f>IF(Baseo!B78="","",Baseo!B78)</f>
        <v/>
      </c>
    </row>
    <row r="171" spans="2:2">
      <c r="B171" s="44" t="str">
        <f>IF(Baseo!B79="","",Baseo!B79)</f>
        <v/>
      </c>
    </row>
    <row r="172" spans="2:2">
      <c r="B172" s="44" t="str">
        <f>IF(Baseo!B80="","",Baseo!B80)</f>
        <v/>
      </c>
    </row>
    <row r="173" spans="2:2">
      <c r="B173" s="44" t="str">
        <f>IF(Baseo!B81="","",Baseo!B81)</f>
        <v/>
      </c>
    </row>
    <row r="174" spans="2:2">
      <c r="B174" s="44" t="str">
        <f>IF(Baseo!B82="","",Baseo!B82)</f>
        <v/>
      </c>
    </row>
    <row r="175" spans="2:2">
      <c r="B175" s="44" t="str">
        <f>IF(Baseo!B83="","",Baseo!B83)</f>
        <v/>
      </c>
    </row>
    <row r="176" spans="2:2">
      <c r="B176" s="44" t="str">
        <f>IF(Baseo!B84="","",Baseo!B84)</f>
        <v/>
      </c>
    </row>
    <row r="177" spans="2:2">
      <c r="B177" s="44" t="str">
        <f>IF(Baseo!B85="","",Baseo!B85)</f>
        <v/>
      </c>
    </row>
    <row r="178" spans="2:2">
      <c r="B178" s="44" t="str">
        <f>IF(Baseo!B86="","",Baseo!B86)</f>
        <v/>
      </c>
    </row>
    <row r="179" spans="2:2">
      <c r="B179" s="44" t="str">
        <f>IF(Baseo!B87="","",Baseo!B87)</f>
        <v/>
      </c>
    </row>
    <row r="180" spans="2:2">
      <c r="B180" s="44" t="str">
        <f>IF(Baseo!B88="","",Baseo!B88)</f>
        <v/>
      </c>
    </row>
    <row r="181" spans="2:2">
      <c r="B181" s="44" t="str">
        <f>IF(Baseo!B89="","",Baseo!B89)</f>
        <v/>
      </c>
    </row>
    <row r="182" spans="2:2">
      <c r="B182" s="44" t="str">
        <f>IF(Baseo!B90="","",Baseo!B90)</f>
        <v/>
      </c>
    </row>
    <row r="183" spans="2:2">
      <c r="B183" s="44" t="str">
        <f>IF(Baseo!B91="","",Baseo!B91)</f>
        <v/>
      </c>
    </row>
    <row r="184" spans="2:2">
      <c r="B184" s="44" t="str">
        <f>IF(Baseo!B92="","",Baseo!B92)</f>
        <v/>
      </c>
    </row>
    <row r="185" spans="2:2">
      <c r="B185" s="44" t="str">
        <f>IF(Baseo!B93="","",Baseo!B93)</f>
        <v/>
      </c>
    </row>
    <row r="186" spans="2:2">
      <c r="B186" s="44" t="str">
        <f>IF(Baseo!B94="","",Baseo!B94)</f>
        <v/>
      </c>
    </row>
    <row r="187" spans="2:2">
      <c r="B187" s="44" t="str">
        <f>IF(Baseo!B95="","",Baseo!B95)</f>
        <v/>
      </c>
    </row>
    <row r="188" spans="2:2">
      <c r="B188" s="44" t="str">
        <f>IF(Baseo!B96="","",Baseo!B96)</f>
        <v/>
      </c>
    </row>
    <row r="189" spans="2:2">
      <c r="B189" s="44" t="str">
        <f>IF(Baseo!B97="","",Baseo!B97)</f>
        <v/>
      </c>
    </row>
    <row r="190" spans="2:2">
      <c r="B190" s="44" t="str">
        <f>IF(Baseo!B98="","",Baseo!B98)</f>
        <v/>
      </c>
    </row>
    <row r="191" spans="2:2">
      <c r="B191" s="44" t="str">
        <f>IF(Baseo!B99="","",Baseo!B99)</f>
        <v/>
      </c>
    </row>
    <row r="192" spans="2:2">
      <c r="B192" s="44" t="str">
        <f>IF(Baseo!B100="","",Baseo!B100)</f>
        <v/>
      </c>
    </row>
    <row r="193" spans="2:2">
      <c r="B193" s="44" t="str">
        <f>IF(Baseo!B101="","",Baseo!B101)</f>
        <v/>
      </c>
    </row>
    <row r="194" spans="2:2">
      <c r="B194" s="44" t="str">
        <f>IF(Baseo!B102="","",Baseo!B102)</f>
        <v/>
      </c>
    </row>
    <row r="195" spans="2:2">
      <c r="B195" s="44" t="str">
        <f>IF(Baseo!B103="","",Baseo!B103)</f>
        <v/>
      </c>
    </row>
    <row r="196" spans="2:2">
      <c r="B196" s="44" t="str">
        <f>IF(Baseo!B104="","",Baseo!B104)</f>
        <v/>
      </c>
    </row>
    <row r="197" spans="2:2">
      <c r="B197" s="44" t="str">
        <f>IF(Baseo!B105="","",Baseo!B105)</f>
        <v/>
      </c>
    </row>
    <row r="198" spans="2:2">
      <c r="B198" s="44" t="str">
        <f>IF(Baseo!B106="","",Baseo!B106)</f>
        <v/>
      </c>
    </row>
    <row r="199" spans="2:2">
      <c r="B199" s="44" t="str">
        <f>IF(Baseo!B107="","",Baseo!B107)</f>
        <v/>
      </c>
    </row>
    <row r="200" spans="2:2">
      <c r="B200" s="44" t="str">
        <f>IF(Baseo!B108="","",Baseo!B108)</f>
        <v/>
      </c>
    </row>
    <row r="201" spans="2:2">
      <c r="B201" s="44" t="str">
        <f>IF(Baseo!B109="","",Baseo!B109)</f>
        <v/>
      </c>
    </row>
    <row r="202" spans="2:2">
      <c r="B202" s="44" t="str">
        <f>IF(Baseo!B110="","",Baseo!B110)</f>
        <v/>
      </c>
    </row>
    <row r="203" spans="2:2">
      <c r="B203" s="44" t="str">
        <f>IF(Baseo!B111="","",Baseo!B111)</f>
        <v/>
      </c>
    </row>
    <row r="204" spans="2:2">
      <c r="B204" s="44" t="str">
        <f>IF(Baseo!B112="","",Baseo!B112)</f>
        <v/>
      </c>
    </row>
    <row r="205" spans="2:2">
      <c r="B205" s="44" t="str">
        <f>IF(Baseo!B113="","",Baseo!B113)</f>
        <v/>
      </c>
    </row>
    <row r="206" spans="2:2">
      <c r="B206" s="44" t="str">
        <f>IF(Baseo!B114="","",Baseo!B114)</f>
        <v/>
      </c>
    </row>
    <row r="207" spans="2:2">
      <c r="B207" s="44" t="str">
        <f>IF(Baseo!B115="","",Baseo!B115)</f>
        <v/>
      </c>
    </row>
    <row r="208" spans="2:2">
      <c r="B208" s="44" t="str">
        <f>IF(Baseo!B116="","",Baseo!B116)</f>
        <v/>
      </c>
    </row>
    <row r="209" spans="2:2">
      <c r="B209" s="44" t="str">
        <f>IF(Baseo!B117="","",Baseo!B117)</f>
        <v/>
      </c>
    </row>
    <row r="210" spans="2:2">
      <c r="B210" s="44" t="str">
        <f>IF(Baseo!B118="","",Baseo!B118)</f>
        <v/>
      </c>
    </row>
    <row r="211" spans="2:2">
      <c r="B211" s="44" t="str">
        <f>IF(Baseo!B119="","",Baseo!B119)</f>
        <v/>
      </c>
    </row>
    <row r="212" spans="2:2">
      <c r="B212" s="44" t="str">
        <f>IF(Baseo!B120="","",Baseo!B120)</f>
        <v/>
      </c>
    </row>
    <row r="213" spans="2:2">
      <c r="B213" s="44" t="str">
        <f>IF(Baseo!B121="","",Baseo!B121)</f>
        <v/>
      </c>
    </row>
    <row r="214" spans="2:2">
      <c r="B214" s="44" t="str">
        <f>IF(Baseo!B122="","",Baseo!B122)</f>
        <v/>
      </c>
    </row>
    <row r="215" spans="2:2">
      <c r="B215" s="44" t="str">
        <f>IF(Baseo!B123="","",Baseo!B123)</f>
        <v/>
      </c>
    </row>
    <row r="216" spans="2:2">
      <c r="B216" s="44" t="str">
        <f>IF(Baseo!B124="","",Baseo!B124)</f>
        <v/>
      </c>
    </row>
    <row r="217" spans="2:2">
      <c r="B217" s="44" t="str">
        <f>IF(Baseo!B125="","",Baseo!B125)</f>
        <v/>
      </c>
    </row>
    <row r="218" spans="2:2">
      <c r="B218" s="44" t="str">
        <f>IF(Baseo!B126="","",Baseo!B126)</f>
        <v/>
      </c>
    </row>
    <row r="219" spans="2:2">
      <c r="B219" s="44" t="str">
        <f>IF(Baseo!B127="","",Baseo!B127)</f>
        <v/>
      </c>
    </row>
    <row r="220" spans="2:2">
      <c r="B220" s="44" t="str">
        <f>IF(Baseo!B128="","",Baseo!B128)</f>
        <v/>
      </c>
    </row>
    <row r="221" spans="2:2">
      <c r="B221" s="44" t="str">
        <f>IF(Baseo!B129="","",Baseo!B129)</f>
        <v/>
      </c>
    </row>
    <row r="222" spans="2:2">
      <c r="B222" s="44" t="str">
        <f>IF(Baseo!B130="","",Baseo!B130)</f>
        <v/>
      </c>
    </row>
    <row r="223" spans="2:2">
      <c r="B223" s="44" t="str">
        <f>IF(Baseo!B131="","",Baseo!B131)</f>
        <v/>
      </c>
    </row>
    <row r="224" spans="2:2">
      <c r="B224" s="44" t="str">
        <f>IF(Baseo!B132="","",Baseo!B132)</f>
        <v/>
      </c>
    </row>
    <row r="225" spans="2:2">
      <c r="B225" s="44" t="str">
        <f>IF(Baseo!B133="","",Baseo!B133)</f>
        <v/>
      </c>
    </row>
    <row r="226" spans="2:2">
      <c r="B226" s="44" t="str">
        <f>IF(Baseo!B134="","",Baseo!B134)</f>
        <v/>
      </c>
    </row>
    <row r="227" spans="2:2">
      <c r="B227" s="44" t="str">
        <f>IF(Baseo!B135="","",Baseo!B135)</f>
        <v/>
      </c>
    </row>
    <row r="228" spans="2:2">
      <c r="B228" s="44" t="str">
        <f>IF(Baseo!B136="","",Baseo!B136)</f>
        <v/>
      </c>
    </row>
    <row r="229" spans="2:2">
      <c r="B229" s="44" t="str">
        <f>IF(Baseo!B137="","",Baseo!B137)</f>
        <v/>
      </c>
    </row>
    <row r="230" spans="2:2">
      <c r="B230" s="44" t="str">
        <f>IF(Baseo!B138="","",Baseo!B138)</f>
        <v/>
      </c>
    </row>
    <row r="231" spans="2:2">
      <c r="B231" s="44" t="str">
        <f>IF(Baseo!B139="","",Baseo!B139)</f>
        <v/>
      </c>
    </row>
    <row r="232" spans="2:2">
      <c r="B232" s="44" t="str">
        <f>IF(Baseo!B140="","",Baseo!B140)</f>
        <v/>
      </c>
    </row>
    <row r="233" spans="2:2">
      <c r="B233" s="44" t="str">
        <f>IF(Baseo!B141="","",Baseo!B141)</f>
        <v/>
      </c>
    </row>
    <row r="234" spans="2:2">
      <c r="B234" s="44" t="str">
        <f>IF(Baseo!B142="","",Baseo!B142)</f>
        <v/>
      </c>
    </row>
    <row r="235" spans="2:2">
      <c r="B235" s="44" t="str">
        <f>IF(Baseo!B143="","",Baseo!B143)</f>
        <v/>
      </c>
    </row>
    <row r="236" spans="2:2">
      <c r="B236" s="44" t="str">
        <f>IF(Baseo!B144="","",Baseo!B144)</f>
        <v/>
      </c>
    </row>
    <row r="237" spans="2:2">
      <c r="B237" s="44" t="str">
        <f>IF(Baseo!B145="","",Baseo!B145)</f>
        <v/>
      </c>
    </row>
    <row r="238" spans="2:2">
      <c r="B238" s="44" t="str">
        <f>IF(Baseo!B146="","",Baseo!B146)</f>
        <v/>
      </c>
    </row>
    <row r="239" spans="2:2">
      <c r="B239" s="44" t="str">
        <f>IF(Baseo!B147="","",Baseo!B147)</f>
        <v/>
      </c>
    </row>
    <row r="240" spans="2:2">
      <c r="B240" s="44" t="str">
        <f>IF(Baseo!B148="","",Baseo!B148)</f>
        <v/>
      </c>
    </row>
    <row r="241" spans="2:2">
      <c r="B241" s="44" t="str">
        <f>IF(Baseo!B149="","",Baseo!B149)</f>
        <v/>
      </c>
    </row>
    <row r="242" spans="2:2">
      <c r="B242" s="44" t="str">
        <f>IF(Baseo!B150="","",Baseo!B150)</f>
        <v/>
      </c>
    </row>
    <row r="243" spans="2:2">
      <c r="B243" s="44" t="str">
        <f>IF(Baseo!B151="","",Baseo!B151)</f>
        <v/>
      </c>
    </row>
    <row r="244" spans="2:2">
      <c r="B244" s="44" t="str">
        <f>IF(Baseo!B152="","",Baseo!B152)</f>
        <v/>
      </c>
    </row>
    <row r="245" spans="2:2">
      <c r="B245" s="44" t="str">
        <f>IF(Baseo!B153="","",Baseo!B153)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R200"/>
  <sheetViews>
    <sheetView workbookViewId="0">
      <selection activeCell="A3" sqref="A3"/>
    </sheetView>
  </sheetViews>
  <sheetFormatPr baseColWidth="10" defaultRowHeight="15"/>
  <cols>
    <col min="1" max="1" width="11.28515625" customWidth="1"/>
    <col min="2" max="2" width="20" bestFit="1" customWidth="1"/>
    <col min="3" max="3" width="13.85546875" customWidth="1"/>
    <col min="5" max="5" width="11.42578125" style="87"/>
    <col min="6" max="6" width="12" customWidth="1"/>
    <col min="7" max="7" width="2.7109375" customWidth="1"/>
    <col min="8" max="8" width="9.42578125" customWidth="1"/>
    <col min="9" max="9" width="9.5703125" customWidth="1"/>
    <col min="10" max="10" width="10.5703125" customWidth="1"/>
    <col min="11" max="11" width="11.85546875" customWidth="1"/>
    <col min="53" max="70" width="11.42578125" style="45"/>
  </cols>
  <sheetData>
    <row r="1" spans="1:70" ht="54.75" customHeight="1"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4"/>
      <c r="AX1" s="84"/>
      <c r="AY1" s="84"/>
      <c r="AZ1" s="84"/>
    </row>
    <row r="2" spans="1:70" ht="28.5" customHeight="1">
      <c r="A2" s="81" t="s">
        <v>47</v>
      </c>
      <c r="B2" s="81" t="s">
        <v>0</v>
      </c>
      <c r="C2" s="81" t="s">
        <v>13</v>
      </c>
      <c r="D2" s="81" t="s">
        <v>46</v>
      </c>
      <c r="E2" s="81" t="s">
        <v>40</v>
      </c>
      <c r="F2" s="81" t="s">
        <v>46</v>
      </c>
      <c r="G2" s="90"/>
      <c r="I2" s="78"/>
      <c r="J2" s="78"/>
      <c r="K2" s="130" t="s">
        <v>88</v>
      </c>
      <c r="L2" s="78"/>
      <c r="M2" s="79"/>
      <c r="N2" s="54"/>
      <c r="O2" s="78"/>
      <c r="P2" s="78"/>
      <c r="Q2" s="47"/>
      <c r="R2" s="80"/>
      <c r="AJ2" s="46"/>
      <c r="AK2" s="46"/>
      <c r="AL2" s="82"/>
      <c r="AM2" s="83"/>
      <c r="AN2" s="46"/>
      <c r="AO2" s="47"/>
      <c r="AP2" s="48"/>
      <c r="AQ2" s="47"/>
      <c r="AR2" s="47"/>
      <c r="AS2" s="48"/>
      <c r="AT2" s="47"/>
      <c r="AU2" s="49"/>
      <c r="AV2" s="50"/>
      <c r="AW2" s="47"/>
      <c r="AX2" s="47"/>
      <c r="AY2" s="47"/>
      <c r="AZ2" s="51"/>
      <c r="BA2" s="46"/>
      <c r="BB2" s="46"/>
      <c r="BC2" s="46"/>
      <c r="BD2" s="46"/>
      <c r="BE2" s="46"/>
      <c r="BF2" s="46"/>
      <c r="BG2" s="47"/>
      <c r="BH2" s="47"/>
      <c r="BI2" s="47"/>
      <c r="BJ2" s="47"/>
      <c r="BK2" s="48"/>
      <c r="BL2" s="47"/>
      <c r="BM2" s="49"/>
      <c r="BN2" s="50"/>
      <c r="BO2" s="47"/>
      <c r="BP2" s="47"/>
      <c r="BQ2" s="47"/>
      <c r="BR2" s="51"/>
    </row>
    <row r="3" spans="1:70" ht="21.75" customHeight="1">
      <c r="A3" s="97"/>
      <c r="B3" s="97"/>
      <c r="C3" s="97"/>
      <c r="D3" s="97"/>
      <c r="E3" s="97"/>
      <c r="F3" s="97"/>
      <c r="G3" s="92"/>
      <c r="H3" s="58"/>
      <c r="I3" s="58"/>
      <c r="J3" s="58"/>
      <c r="K3" s="58"/>
      <c r="L3" s="58"/>
      <c r="M3" s="58"/>
      <c r="N3" s="59"/>
      <c r="O3" s="59"/>
      <c r="P3" s="59"/>
      <c r="Q3" s="59"/>
      <c r="R3" s="58"/>
      <c r="S3" s="58"/>
      <c r="T3" s="58"/>
      <c r="U3" s="58"/>
      <c r="V3" s="58"/>
      <c r="W3" s="58"/>
      <c r="X3" s="58"/>
      <c r="Y3" s="58"/>
      <c r="Z3" s="58"/>
      <c r="AA3" s="58"/>
      <c r="AB3" s="58"/>
      <c r="AC3" s="58"/>
      <c r="AD3" s="60"/>
      <c r="AE3" s="59"/>
      <c r="AF3" s="61"/>
      <c r="AG3" s="59"/>
      <c r="AH3" s="59"/>
      <c r="AI3" s="62"/>
      <c r="AJ3" s="59"/>
      <c r="AK3" s="59"/>
      <c r="AL3" s="59"/>
      <c r="AM3" s="59"/>
      <c r="AN3" s="59"/>
      <c r="AO3" s="63"/>
      <c r="AP3" s="64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</row>
    <row r="4" spans="1:70" ht="22.5" customHeight="1"/>
    <row r="5" spans="1:70" ht="35.25" customHeight="1">
      <c r="A5" s="85" t="str">
        <f t="shared" ref="A5:F5" si="0">IF(A2="","",A2)</f>
        <v>Catégorie</v>
      </c>
      <c r="B5" s="85" t="str">
        <f t="shared" si="0"/>
        <v>Sites</v>
      </c>
      <c r="C5" s="85" t="str">
        <f t="shared" si="0"/>
        <v>N° Compteur</v>
      </c>
      <c r="D5" s="85" t="str">
        <f t="shared" si="0"/>
        <v>Conso N-1</v>
      </c>
      <c r="E5" s="85" t="str">
        <f t="shared" si="0"/>
        <v>Part % EV</v>
      </c>
      <c r="F5" s="85" t="str">
        <f t="shared" si="0"/>
        <v>Conso N-1</v>
      </c>
      <c r="G5" s="85"/>
      <c r="H5" s="93" t="s">
        <v>71</v>
      </c>
      <c r="I5" s="94">
        <f>COUNTA(A6:A110)</f>
        <v>0</v>
      </c>
      <c r="J5" s="94" t="s">
        <v>90</v>
      </c>
      <c r="K5" s="95">
        <f>IF(J5="Total",SUM(F6:F110),AVERAGE(F6:F110))</f>
        <v>0</v>
      </c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1"/>
      <c r="Z5" s="61"/>
      <c r="AA5" s="61"/>
      <c r="AB5" s="61"/>
      <c r="AC5" s="66"/>
      <c r="AD5" s="61"/>
      <c r="AE5" s="61"/>
      <c r="AF5" s="61"/>
      <c r="AG5" s="61"/>
      <c r="AH5" s="61"/>
      <c r="AI5" s="61"/>
      <c r="AJ5" s="67"/>
      <c r="AK5" s="53"/>
      <c r="AL5" s="53"/>
      <c r="AM5" s="53"/>
      <c r="AN5" s="55"/>
      <c r="AO5" s="53"/>
      <c r="AP5" s="53"/>
      <c r="AQ5" s="55"/>
      <c r="AR5" s="54"/>
      <c r="AS5" s="54"/>
      <c r="AT5" s="53"/>
      <c r="AU5" s="53"/>
    </row>
    <row r="6" spans="1:70" ht="27" customHeight="1">
      <c r="A6" s="32"/>
      <c r="B6" s="56"/>
      <c r="C6" s="32"/>
      <c r="D6" s="46"/>
      <c r="E6" s="65"/>
      <c r="F6" s="46"/>
      <c r="G6" s="72"/>
      <c r="H6" s="57"/>
      <c r="I6" s="47"/>
      <c r="J6" s="47"/>
      <c r="K6" s="71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3"/>
      <c r="AB6" s="46"/>
      <c r="AC6" s="46"/>
      <c r="AD6" s="65"/>
      <c r="AE6" s="65"/>
      <c r="AF6" s="65"/>
      <c r="AG6" s="65"/>
      <c r="AH6" s="74"/>
      <c r="AI6" s="46"/>
      <c r="AJ6" s="75"/>
      <c r="AK6" s="53"/>
      <c r="AL6" s="53"/>
      <c r="AM6" s="53"/>
      <c r="AN6" s="53"/>
      <c r="AO6" s="53"/>
      <c r="AP6" s="53"/>
      <c r="AQ6" s="53"/>
      <c r="AR6" s="54"/>
      <c r="AS6" s="54"/>
      <c r="AT6" s="53"/>
      <c r="AU6" s="53"/>
    </row>
    <row r="7" spans="1:70" ht="15.75">
      <c r="A7" s="32"/>
      <c r="B7" s="56"/>
      <c r="C7" s="32"/>
      <c r="D7" s="46"/>
      <c r="E7" s="65"/>
      <c r="F7" s="46"/>
      <c r="G7" s="72"/>
      <c r="H7" s="57"/>
      <c r="I7" s="47"/>
      <c r="J7" s="47"/>
      <c r="K7" s="71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3"/>
      <c r="AB7" s="46"/>
      <c r="AC7" s="46"/>
      <c r="AD7" s="65"/>
      <c r="AE7" s="65"/>
      <c r="AF7" s="65"/>
      <c r="AG7" s="65"/>
      <c r="AH7" s="74"/>
      <c r="AI7" s="46"/>
      <c r="AJ7" s="75"/>
      <c r="AK7" s="53"/>
      <c r="AL7" s="53"/>
      <c r="AM7" s="53"/>
      <c r="AN7" s="55"/>
      <c r="AO7" s="53"/>
      <c r="AP7" s="53"/>
      <c r="AQ7" s="55"/>
      <c r="AR7" s="54"/>
      <c r="AS7" s="54"/>
      <c r="AT7" s="53"/>
      <c r="AU7" s="53"/>
    </row>
    <row r="8" spans="1:70" ht="15.75">
      <c r="A8" s="32"/>
      <c r="B8" s="56"/>
      <c r="C8" s="32"/>
      <c r="D8" s="46"/>
      <c r="E8" s="65"/>
      <c r="F8" s="46"/>
      <c r="G8" s="72"/>
      <c r="H8" s="57"/>
      <c r="I8" s="47"/>
      <c r="J8" s="47"/>
      <c r="K8" s="71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  <c r="Z8" s="72"/>
      <c r="AA8" s="73"/>
      <c r="AB8" s="46"/>
      <c r="AC8" s="46"/>
      <c r="AD8" s="65"/>
      <c r="AE8" s="65"/>
      <c r="AF8" s="65"/>
      <c r="AG8" s="65"/>
      <c r="AH8" s="74"/>
      <c r="AI8" s="46"/>
      <c r="AJ8" s="75"/>
      <c r="AK8" s="53"/>
      <c r="AL8" s="53"/>
      <c r="AM8" s="53"/>
      <c r="AN8" s="55"/>
      <c r="AO8" s="53"/>
      <c r="AP8" s="53"/>
      <c r="AQ8" s="55"/>
      <c r="AR8" s="54"/>
      <c r="AS8" s="54"/>
      <c r="AT8" s="53"/>
      <c r="AU8" s="53"/>
    </row>
    <row r="9" spans="1:70" ht="15.75">
      <c r="A9" s="32"/>
      <c r="B9" s="56"/>
      <c r="C9" s="32"/>
      <c r="D9" s="46"/>
      <c r="E9" s="65"/>
      <c r="F9" s="46"/>
      <c r="G9" s="72"/>
      <c r="H9" s="57"/>
      <c r="I9" s="47"/>
      <c r="J9" s="47"/>
      <c r="K9" s="71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3"/>
      <c r="AB9" s="46"/>
      <c r="AC9" s="46"/>
      <c r="AD9" s="65"/>
      <c r="AE9" s="65"/>
      <c r="AF9" s="65"/>
      <c r="AG9" s="65"/>
      <c r="AH9" s="74"/>
      <c r="AI9" s="46"/>
      <c r="AJ9" s="75"/>
      <c r="AK9" s="53"/>
      <c r="AL9" s="53"/>
      <c r="AM9" s="53"/>
      <c r="AN9" s="55"/>
      <c r="AO9" s="53"/>
      <c r="AP9" s="53"/>
      <c r="AQ9" s="55"/>
      <c r="AR9" s="54"/>
      <c r="AS9" s="54"/>
      <c r="AT9" s="53"/>
      <c r="AU9" s="53"/>
    </row>
    <row r="10" spans="1:70" ht="15.75">
      <c r="A10" s="32"/>
      <c r="B10" s="56"/>
      <c r="C10" s="32"/>
      <c r="D10" s="46"/>
      <c r="E10" s="65"/>
      <c r="F10" s="46"/>
      <c r="G10" s="72"/>
      <c r="H10" s="57"/>
      <c r="I10" s="47"/>
      <c r="J10" s="47"/>
      <c r="K10" s="71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3"/>
      <c r="AB10" s="46"/>
      <c r="AC10" s="46"/>
      <c r="AD10" s="65"/>
      <c r="AE10" s="65"/>
      <c r="AF10" s="65"/>
      <c r="AG10" s="65"/>
      <c r="AH10" s="74"/>
      <c r="AI10" s="46"/>
      <c r="AJ10" s="75"/>
      <c r="AK10" s="53"/>
      <c r="AL10" s="53"/>
      <c r="AM10" s="53"/>
      <c r="AN10" s="55"/>
      <c r="AO10" s="53"/>
      <c r="AP10" s="53"/>
      <c r="AQ10" s="55"/>
      <c r="AR10" s="54"/>
      <c r="AS10" s="54"/>
      <c r="AT10" s="53"/>
      <c r="AU10" s="53"/>
    </row>
    <row r="11" spans="1:70" ht="31.5" customHeight="1">
      <c r="A11" s="76"/>
      <c r="B11" s="96"/>
      <c r="C11" s="76"/>
      <c r="D11" s="77"/>
      <c r="E11" s="129"/>
      <c r="F11" s="77"/>
      <c r="G11" s="72"/>
      <c r="H11" s="57"/>
      <c r="I11" s="47"/>
      <c r="J11" s="47"/>
      <c r="K11" s="71"/>
      <c r="L11" s="72"/>
      <c r="M11" s="72"/>
      <c r="N11" s="86"/>
      <c r="O11" s="86"/>
      <c r="P11" s="86"/>
      <c r="Q11" s="86"/>
      <c r="R11" s="72"/>
      <c r="S11" s="72"/>
      <c r="T11" s="72"/>
      <c r="U11" s="72"/>
      <c r="V11" s="72"/>
      <c r="W11" s="72"/>
      <c r="X11" s="72"/>
      <c r="Y11" s="72"/>
      <c r="Z11" s="72"/>
      <c r="AA11" s="73"/>
      <c r="AB11" s="46"/>
      <c r="AC11" s="46"/>
      <c r="AD11" s="65"/>
      <c r="AE11" s="65"/>
      <c r="AF11" s="65"/>
      <c r="AG11" s="65"/>
      <c r="AH11" s="74"/>
      <c r="AI11" s="46"/>
      <c r="AJ11" s="75"/>
      <c r="AK11" s="53"/>
      <c r="AL11" s="53"/>
      <c r="AM11" s="53"/>
      <c r="AN11" s="53"/>
      <c r="AO11" s="53"/>
      <c r="AP11" s="53"/>
      <c r="AQ11" s="53"/>
      <c r="AR11" s="54"/>
      <c r="AS11" s="54"/>
      <c r="AT11" s="53"/>
      <c r="AU11" s="53"/>
    </row>
    <row r="12" spans="1:70" ht="15.75">
      <c r="A12" s="32"/>
      <c r="B12" s="56"/>
      <c r="C12" s="32"/>
      <c r="D12" s="46"/>
      <c r="E12" s="65"/>
      <c r="F12" s="46"/>
      <c r="G12" s="72"/>
      <c r="H12" s="57"/>
      <c r="I12" s="47"/>
      <c r="J12" s="47"/>
      <c r="K12" s="71"/>
      <c r="L12" s="72"/>
      <c r="M12" s="72"/>
      <c r="N12" s="72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3"/>
      <c r="AB12" s="46"/>
      <c r="AC12" s="46"/>
      <c r="AD12" s="65"/>
      <c r="AE12" s="65"/>
      <c r="AF12" s="65"/>
      <c r="AG12" s="65"/>
      <c r="AH12" s="74"/>
      <c r="AI12" s="46"/>
      <c r="AJ12" s="75"/>
      <c r="AK12" s="53"/>
      <c r="AL12" s="53"/>
      <c r="AM12" s="53"/>
      <c r="AN12" s="53"/>
      <c r="AO12" s="53"/>
      <c r="AP12" s="53"/>
      <c r="AQ12" s="53"/>
      <c r="AR12" s="54"/>
      <c r="AS12" s="54"/>
      <c r="AT12" s="53"/>
      <c r="AU12" s="53"/>
    </row>
    <row r="13" spans="1:70" ht="15.75">
      <c r="A13" s="32"/>
      <c r="B13" s="56"/>
      <c r="C13" s="32"/>
      <c r="D13" s="46"/>
      <c r="E13" s="65"/>
      <c r="F13" s="46"/>
      <c r="G13" s="72"/>
      <c r="H13" s="57"/>
      <c r="I13" s="47"/>
      <c r="J13" s="47"/>
      <c r="K13" s="71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3"/>
      <c r="AB13" s="46"/>
      <c r="AC13" s="46"/>
      <c r="AD13" s="65"/>
      <c r="AE13" s="65"/>
      <c r="AF13" s="65"/>
      <c r="AG13" s="65"/>
      <c r="AH13" s="74"/>
      <c r="AI13" s="46"/>
      <c r="AJ13" s="75"/>
      <c r="AK13" s="53"/>
      <c r="AL13" s="53"/>
      <c r="AM13" s="53"/>
      <c r="AN13" s="53"/>
      <c r="AO13" s="53"/>
      <c r="AP13" s="53"/>
      <c r="AQ13" s="53"/>
      <c r="AR13" s="54"/>
      <c r="AS13" s="54"/>
      <c r="AT13" s="53"/>
      <c r="AU13" s="53"/>
    </row>
    <row r="14" spans="1:70" ht="15.75">
      <c r="A14" s="32"/>
      <c r="B14" s="56"/>
      <c r="C14" s="32"/>
      <c r="D14" s="46"/>
      <c r="E14" s="65"/>
      <c r="F14" s="46"/>
      <c r="G14" s="72"/>
      <c r="H14" s="57"/>
      <c r="I14" s="47"/>
      <c r="J14" s="47"/>
      <c r="K14" s="71"/>
      <c r="L14" s="72"/>
      <c r="M14" s="72"/>
      <c r="N14" s="72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3"/>
      <c r="AB14" s="46"/>
      <c r="AC14" s="46"/>
      <c r="AD14" s="65"/>
      <c r="AE14" s="65"/>
      <c r="AF14" s="65"/>
      <c r="AG14" s="65"/>
      <c r="AH14" s="74"/>
      <c r="AI14" s="46"/>
      <c r="AJ14" s="75"/>
      <c r="AK14" s="53"/>
      <c r="AL14" s="53"/>
      <c r="AM14" s="53"/>
      <c r="AN14" s="55"/>
      <c r="AO14" s="53"/>
      <c r="AP14" s="53"/>
      <c r="AQ14" s="55"/>
      <c r="AR14" s="54"/>
      <c r="AS14" s="54"/>
      <c r="AT14" s="53"/>
      <c r="AU14" s="53"/>
    </row>
    <row r="15" spans="1:70" ht="15.75">
      <c r="A15" s="32"/>
      <c r="B15" s="44"/>
      <c r="C15" s="76"/>
      <c r="D15" s="46"/>
      <c r="E15" s="65"/>
      <c r="F15" s="46"/>
      <c r="G15" s="72"/>
      <c r="H15" s="57"/>
      <c r="I15" s="47"/>
      <c r="J15" s="47"/>
      <c r="K15" s="71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3"/>
      <c r="AB15" s="46"/>
      <c r="AC15" s="46"/>
      <c r="AD15" s="65"/>
      <c r="AE15" s="65"/>
      <c r="AF15" s="65"/>
      <c r="AG15" s="65"/>
      <c r="AH15" s="74"/>
      <c r="AI15" s="46"/>
      <c r="AJ15" s="75"/>
      <c r="AK15" s="53"/>
      <c r="AL15" s="53"/>
      <c r="AM15" s="53"/>
      <c r="AN15" s="53"/>
      <c r="AO15" s="53"/>
      <c r="AP15" s="53"/>
      <c r="AQ15" s="53"/>
      <c r="AR15" s="54"/>
      <c r="AS15" s="54"/>
      <c r="AT15" s="53"/>
      <c r="AU15" s="53"/>
    </row>
    <row r="16" spans="1:70" ht="15.75">
      <c r="A16" s="32"/>
      <c r="B16" s="56"/>
      <c r="C16" s="32"/>
      <c r="D16" s="46"/>
      <c r="E16" s="65"/>
      <c r="F16" s="46"/>
      <c r="G16" s="72"/>
      <c r="H16" s="57"/>
      <c r="I16" s="47"/>
      <c r="J16" s="47"/>
      <c r="K16" s="71"/>
      <c r="L16" s="72"/>
      <c r="M16" s="72"/>
      <c r="N16" s="72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3"/>
      <c r="AB16" s="46"/>
      <c r="AC16" s="46"/>
      <c r="AD16" s="65"/>
      <c r="AE16" s="65"/>
      <c r="AF16" s="65"/>
      <c r="AG16" s="65"/>
      <c r="AH16" s="74"/>
      <c r="AI16" s="46"/>
      <c r="AJ16" s="75"/>
      <c r="AK16" s="53"/>
      <c r="AL16" s="53"/>
      <c r="AM16" s="53"/>
      <c r="AN16" s="53"/>
      <c r="AO16" s="53"/>
      <c r="AP16" s="53"/>
      <c r="AQ16" s="53"/>
      <c r="AR16" s="54"/>
      <c r="AS16" s="54"/>
      <c r="AT16" s="53"/>
      <c r="AU16" s="53"/>
    </row>
    <row r="17" spans="1:47" ht="15.75">
      <c r="A17" s="32"/>
      <c r="B17" s="56"/>
      <c r="C17" s="32"/>
      <c r="D17" s="46"/>
      <c r="E17" s="65"/>
      <c r="F17" s="46"/>
      <c r="G17" s="72"/>
      <c r="H17" s="57"/>
      <c r="I17" s="47"/>
      <c r="J17" s="47"/>
      <c r="K17" s="71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3"/>
      <c r="AB17" s="46"/>
      <c r="AC17" s="46"/>
      <c r="AD17" s="65"/>
      <c r="AE17" s="65"/>
      <c r="AF17" s="65"/>
      <c r="AG17" s="65"/>
      <c r="AH17" s="74"/>
      <c r="AI17" s="46"/>
      <c r="AJ17" s="75"/>
      <c r="AK17" s="53"/>
      <c r="AL17" s="53"/>
      <c r="AM17" s="53"/>
      <c r="AN17" s="53"/>
      <c r="AO17" s="53"/>
      <c r="AP17" s="53"/>
      <c r="AQ17" s="53"/>
      <c r="AR17" s="54"/>
      <c r="AS17" s="54"/>
      <c r="AT17" s="53"/>
      <c r="AU17" s="53"/>
    </row>
    <row r="18" spans="1:47" ht="15.75">
      <c r="A18" s="32"/>
      <c r="B18" s="44"/>
      <c r="C18" s="76"/>
      <c r="D18" s="46"/>
      <c r="E18" s="65"/>
      <c r="F18" s="46"/>
      <c r="G18" s="72"/>
      <c r="H18" s="57"/>
      <c r="I18" s="47"/>
      <c r="J18" s="47"/>
      <c r="K18" s="71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3"/>
      <c r="AB18" s="46"/>
      <c r="AC18" s="46"/>
      <c r="AD18" s="65"/>
      <c r="AE18" s="65"/>
      <c r="AF18" s="65"/>
      <c r="AG18" s="65"/>
      <c r="AH18" s="74"/>
      <c r="AI18" s="46"/>
      <c r="AJ18" s="75"/>
      <c r="AK18" s="53"/>
      <c r="AL18" s="53"/>
      <c r="AM18" s="53"/>
      <c r="AN18" s="53"/>
      <c r="AO18" s="53"/>
      <c r="AP18" s="53"/>
      <c r="AQ18" s="53"/>
      <c r="AR18" s="54"/>
      <c r="AS18" s="54"/>
      <c r="AT18" s="53"/>
      <c r="AU18" s="53"/>
    </row>
    <row r="19" spans="1:47" ht="15.75">
      <c r="A19" s="32"/>
      <c r="B19" s="56"/>
      <c r="C19" s="32"/>
      <c r="D19" s="46"/>
      <c r="E19" s="65"/>
      <c r="F19" s="46"/>
      <c r="G19" s="72"/>
      <c r="H19" s="57"/>
      <c r="I19" s="47"/>
      <c r="J19" s="47"/>
      <c r="K19" s="71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3"/>
      <c r="AB19" s="46"/>
      <c r="AC19" s="46"/>
      <c r="AD19" s="65"/>
      <c r="AE19" s="65"/>
      <c r="AF19" s="65"/>
      <c r="AG19" s="65"/>
      <c r="AH19" s="74"/>
      <c r="AI19" s="46"/>
      <c r="AJ19" s="75"/>
      <c r="AK19" s="53"/>
      <c r="AL19" s="53"/>
      <c r="AM19" s="53"/>
      <c r="AN19" s="53"/>
      <c r="AO19" s="53"/>
      <c r="AP19" s="53"/>
      <c r="AQ19" s="53"/>
      <c r="AR19" s="54"/>
      <c r="AS19" s="54"/>
      <c r="AT19" s="53"/>
      <c r="AU19" s="53"/>
    </row>
    <row r="20" spans="1:47" ht="15.75">
      <c r="A20" s="32"/>
      <c r="B20" s="56"/>
      <c r="C20" s="32"/>
      <c r="D20" s="46"/>
      <c r="E20" s="65"/>
      <c r="F20" s="46"/>
      <c r="G20" s="72"/>
      <c r="H20" s="77"/>
      <c r="I20" s="47"/>
      <c r="J20" s="47"/>
      <c r="K20" s="71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3"/>
      <c r="AB20" s="46"/>
      <c r="AC20" s="46"/>
      <c r="AD20" s="73"/>
      <c r="AE20" s="65"/>
      <c r="AF20" s="65"/>
      <c r="AG20" s="65"/>
      <c r="AH20" s="74"/>
      <c r="AI20" s="46"/>
      <c r="AJ20" s="75"/>
      <c r="AK20" s="53"/>
      <c r="AL20" s="53"/>
      <c r="AM20" s="53"/>
      <c r="AN20" s="53"/>
      <c r="AO20" s="53"/>
      <c r="AP20" s="53"/>
      <c r="AQ20" s="53"/>
      <c r="AR20" s="54"/>
      <c r="AS20" s="54"/>
      <c r="AT20" s="53"/>
      <c r="AU20" s="53"/>
    </row>
    <row r="21" spans="1:47" ht="15.75">
      <c r="A21" s="32"/>
      <c r="B21" s="56"/>
      <c r="C21" s="32"/>
      <c r="D21" s="46"/>
      <c r="E21" s="65"/>
      <c r="F21" s="46"/>
      <c r="G21" s="72"/>
      <c r="H21" s="57"/>
      <c r="I21" s="47"/>
      <c r="J21" s="47"/>
      <c r="K21" s="71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3"/>
      <c r="AB21" s="46"/>
      <c r="AC21" s="46"/>
      <c r="AD21" s="65"/>
      <c r="AE21" s="65"/>
      <c r="AF21" s="65"/>
      <c r="AG21" s="65"/>
      <c r="AH21" s="74"/>
      <c r="AI21" s="46"/>
      <c r="AJ21" s="75"/>
      <c r="AK21" s="53"/>
      <c r="AL21" s="53"/>
      <c r="AM21" s="53"/>
      <c r="AN21" s="53"/>
      <c r="AO21" s="53"/>
      <c r="AP21" s="53"/>
      <c r="AQ21" s="53"/>
      <c r="AR21" s="54"/>
      <c r="AS21" s="54"/>
      <c r="AT21" s="53"/>
      <c r="AU21" s="53"/>
    </row>
    <row r="22" spans="1:47" ht="15.75">
      <c r="A22" s="32"/>
      <c r="B22" s="56"/>
      <c r="C22" s="32"/>
      <c r="D22" s="46"/>
      <c r="E22" s="65"/>
      <c r="F22" s="46"/>
      <c r="G22" s="72"/>
      <c r="H22" s="57"/>
      <c r="I22" s="47"/>
      <c r="J22" s="47"/>
      <c r="K22" s="71"/>
      <c r="L22" s="72"/>
      <c r="M22" s="72"/>
      <c r="N22" s="72"/>
      <c r="O22" s="72"/>
      <c r="P22" s="72"/>
      <c r="Q22" s="72"/>
      <c r="R22" s="72"/>
      <c r="S22" s="72"/>
      <c r="T22" s="72"/>
      <c r="U22" s="72"/>
      <c r="V22" s="72"/>
      <c r="W22" s="72"/>
      <c r="X22" s="72"/>
      <c r="Y22" s="72"/>
      <c r="Z22" s="72"/>
      <c r="AA22" s="73"/>
      <c r="AB22" s="46"/>
      <c r="AC22" s="46"/>
      <c r="AD22" s="65"/>
      <c r="AE22" s="65"/>
      <c r="AF22" s="65"/>
      <c r="AG22" s="65"/>
      <c r="AH22" s="74"/>
      <c r="AI22" s="46"/>
      <c r="AJ22" s="75"/>
      <c r="AK22" s="53"/>
      <c r="AL22" s="53"/>
      <c r="AM22" s="53"/>
      <c r="AN22" s="53"/>
      <c r="AO22" s="53"/>
      <c r="AP22" s="53"/>
      <c r="AQ22" s="53"/>
      <c r="AR22" s="54"/>
      <c r="AS22" s="54"/>
      <c r="AT22" s="53"/>
      <c r="AU22" s="53"/>
    </row>
    <row r="23" spans="1:47" ht="15.75">
      <c r="A23" s="32"/>
      <c r="B23" s="44"/>
      <c r="C23" s="76"/>
      <c r="D23" s="46"/>
      <c r="E23" s="65"/>
      <c r="F23" s="46"/>
      <c r="G23" s="72"/>
      <c r="H23" s="77"/>
      <c r="I23" s="47"/>
      <c r="J23" s="47"/>
      <c r="K23" s="71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3"/>
      <c r="AB23" s="46"/>
      <c r="AC23" s="46"/>
      <c r="AD23" s="73"/>
      <c r="AE23" s="65"/>
      <c r="AF23" s="65"/>
      <c r="AG23" s="65"/>
      <c r="AH23" s="74"/>
      <c r="AI23" s="46"/>
      <c r="AJ23" s="75"/>
      <c r="AK23" s="53"/>
      <c r="AL23" s="53"/>
      <c r="AM23" s="53"/>
      <c r="AN23" s="55"/>
      <c r="AO23" s="53"/>
      <c r="AP23" s="53"/>
      <c r="AQ23" s="55"/>
      <c r="AR23" s="54"/>
      <c r="AS23" s="54"/>
      <c r="AT23" s="53"/>
      <c r="AU23" s="53"/>
    </row>
    <row r="24" spans="1:47" ht="15.75">
      <c r="A24" s="32"/>
      <c r="B24" s="56"/>
      <c r="C24" s="32"/>
      <c r="D24" s="46"/>
      <c r="E24" s="65"/>
      <c r="F24" s="46"/>
      <c r="G24" s="72"/>
      <c r="H24" s="46"/>
      <c r="I24" s="53"/>
      <c r="J24" s="53"/>
      <c r="K24" s="53"/>
      <c r="L24" s="53"/>
      <c r="M24" s="54"/>
      <c r="N24" s="54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4"/>
      <c r="AS24" s="54"/>
      <c r="AT24" s="53"/>
      <c r="AU24" s="53"/>
    </row>
    <row r="25" spans="1:47" ht="15.75">
      <c r="A25" s="32"/>
      <c r="B25" s="56"/>
      <c r="C25" s="32"/>
      <c r="D25" s="46"/>
      <c r="E25" s="65"/>
      <c r="F25" s="46"/>
      <c r="G25" s="72"/>
      <c r="H25" s="46"/>
      <c r="I25" s="53"/>
      <c r="J25" s="53"/>
      <c r="K25" s="53"/>
      <c r="L25" s="53"/>
      <c r="M25" s="54"/>
      <c r="N25" s="54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4"/>
      <c r="AS25" s="54"/>
      <c r="AT25" s="53"/>
      <c r="AU25" s="53"/>
    </row>
    <row r="26" spans="1:47" ht="15.75">
      <c r="A26" s="32"/>
      <c r="B26" s="56"/>
      <c r="C26" s="32"/>
      <c r="D26" s="46"/>
      <c r="E26" s="65"/>
      <c r="F26" s="46"/>
      <c r="G26" s="72"/>
      <c r="H26" s="46"/>
      <c r="I26" s="55"/>
      <c r="J26" s="53"/>
      <c r="K26" s="53"/>
      <c r="L26" s="55"/>
      <c r="M26" s="54"/>
      <c r="N26" s="54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5"/>
      <c r="AO26" s="53"/>
      <c r="AP26" s="53"/>
      <c r="AQ26" s="55"/>
      <c r="AR26" s="54"/>
      <c r="AS26" s="54"/>
      <c r="AT26" s="53"/>
      <c r="AU26" s="53"/>
    </row>
    <row r="27" spans="1:47" ht="15.75">
      <c r="A27" s="32"/>
      <c r="B27" s="56"/>
      <c r="C27" s="132"/>
      <c r="D27" s="46"/>
      <c r="E27" s="65"/>
      <c r="F27" s="46"/>
      <c r="G27" s="89"/>
      <c r="H27" s="45"/>
    </row>
    <row r="28" spans="1:47" ht="15.75">
      <c r="A28" s="32"/>
      <c r="B28" s="56"/>
      <c r="C28" s="32"/>
      <c r="D28" s="46"/>
      <c r="E28" s="65"/>
      <c r="F28" s="46"/>
      <c r="G28" s="72"/>
      <c r="H28" s="45"/>
    </row>
    <row r="29" spans="1:47" ht="15.75">
      <c r="A29" s="32"/>
      <c r="B29" s="56"/>
      <c r="C29" s="32"/>
      <c r="D29" s="46"/>
      <c r="E29" s="65"/>
      <c r="F29" s="46"/>
      <c r="G29" s="72"/>
      <c r="H29" s="45"/>
    </row>
    <row r="30" spans="1:47" ht="15.75">
      <c r="A30" s="32"/>
      <c r="B30" s="56"/>
      <c r="C30" s="32"/>
      <c r="D30" s="46"/>
      <c r="E30" s="65"/>
      <c r="F30" s="46"/>
      <c r="G30" s="72"/>
      <c r="H30" s="45"/>
    </row>
    <row r="31" spans="1:47" ht="15.75">
      <c r="A31" s="32"/>
      <c r="B31" s="56"/>
      <c r="C31" s="32"/>
      <c r="D31" s="46"/>
      <c r="E31" s="65"/>
      <c r="F31" s="46"/>
      <c r="G31" s="72"/>
      <c r="H31" s="45"/>
    </row>
    <row r="32" spans="1:47" ht="15.75">
      <c r="A32" s="32"/>
      <c r="B32" s="56"/>
      <c r="C32" s="32"/>
      <c r="D32" s="46"/>
      <c r="E32" s="65"/>
      <c r="F32" s="46"/>
      <c r="G32" s="72"/>
      <c r="H32" s="45"/>
    </row>
    <row r="33" spans="1:8" ht="15.75">
      <c r="A33" s="32"/>
      <c r="B33" s="56"/>
      <c r="C33" s="32"/>
      <c r="D33" s="46"/>
      <c r="E33" s="65"/>
      <c r="F33" s="46"/>
      <c r="G33" s="72"/>
      <c r="H33" s="45"/>
    </row>
    <row r="34" spans="1:8" ht="15.75">
      <c r="A34" s="32"/>
      <c r="B34" s="56"/>
      <c r="C34" s="32"/>
      <c r="D34" s="46"/>
      <c r="E34" s="65"/>
      <c r="F34" s="46"/>
      <c r="G34" s="72"/>
      <c r="H34" s="45"/>
    </row>
    <row r="35" spans="1:8" ht="15.75">
      <c r="A35" s="32"/>
      <c r="B35" s="56"/>
      <c r="C35" s="32"/>
      <c r="D35" s="46"/>
      <c r="E35" s="65"/>
      <c r="F35" s="46"/>
      <c r="G35" s="72"/>
      <c r="H35" s="45"/>
    </row>
    <row r="36" spans="1:8" ht="15.75">
      <c r="A36" s="32"/>
      <c r="B36" s="56"/>
      <c r="C36" s="32"/>
      <c r="D36" s="46"/>
      <c r="E36" s="65"/>
      <c r="F36" s="46"/>
      <c r="G36" s="72"/>
      <c r="H36" s="45"/>
    </row>
    <row r="37" spans="1:8" ht="15.75">
      <c r="A37" s="32"/>
      <c r="B37" s="56"/>
      <c r="C37" s="32"/>
      <c r="D37" s="46"/>
      <c r="E37" s="65"/>
      <c r="F37" s="46"/>
      <c r="G37" s="72"/>
      <c r="H37" s="45"/>
    </row>
    <row r="38" spans="1:8" ht="15.75">
      <c r="A38" s="32"/>
      <c r="B38" s="56"/>
      <c r="C38" s="32"/>
      <c r="D38" s="46"/>
      <c r="E38" s="65"/>
      <c r="F38" s="46"/>
      <c r="G38" s="72"/>
      <c r="H38" s="45"/>
    </row>
    <row r="39" spans="1:8" ht="15.75">
      <c r="A39" s="32"/>
      <c r="B39" s="56"/>
      <c r="C39" s="32"/>
      <c r="D39" s="46"/>
      <c r="E39" s="65"/>
      <c r="F39" s="46"/>
      <c r="G39" s="72"/>
      <c r="H39" s="45"/>
    </row>
    <row r="40" spans="1:8" ht="15.75">
      <c r="A40" s="32"/>
      <c r="B40" s="56"/>
      <c r="C40" s="32"/>
      <c r="D40" s="46"/>
      <c r="E40" s="65"/>
      <c r="F40" s="46"/>
      <c r="G40" s="72"/>
      <c r="H40" s="45"/>
    </row>
    <row r="41" spans="1:8" ht="15.75">
      <c r="A41" s="32"/>
      <c r="B41" s="44"/>
      <c r="C41" s="76"/>
      <c r="D41" s="46"/>
      <c r="E41" s="65"/>
      <c r="F41" s="46"/>
      <c r="G41" s="72"/>
      <c r="H41" s="45"/>
    </row>
    <row r="42" spans="1:8" ht="15.75">
      <c r="A42" s="32"/>
      <c r="B42" s="56"/>
      <c r="C42" s="32"/>
      <c r="D42" s="46"/>
      <c r="E42" s="65"/>
      <c r="F42" s="46"/>
      <c r="G42" s="72"/>
      <c r="H42" s="45"/>
    </row>
    <row r="43" spans="1:8" ht="15.75">
      <c r="A43" s="32"/>
      <c r="B43" s="56"/>
      <c r="C43" s="32"/>
      <c r="D43" s="46"/>
      <c r="E43" s="65"/>
      <c r="F43" s="46"/>
      <c r="G43" s="72"/>
      <c r="H43" s="45"/>
    </row>
    <row r="44" spans="1:8" ht="15.75">
      <c r="A44" s="32"/>
      <c r="B44" s="56"/>
      <c r="C44" s="32"/>
      <c r="D44" s="46"/>
      <c r="E44" s="65"/>
      <c r="F44" s="46"/>
      <c r="G44" s="72"/>
      <c r="H44" s="45"/>
    </row>
    <row r="45" spans="1:8" ht="15.75">
      <c r="A45" s="32"/>
      <c r="B45" s="56"/>
      <c r="C45" s="32"/>
      <c r="D45" s="46"/>
      <c r="E45" s="65"/>
      <c r="F45" s="46"/>
      <c r="G45" s="72"/>
      <c r="H45" s="45"/>
    </row>
    <row r="46" spans="1:8" ht="15.75">
      <c r="A46" s="32"/>
      <c r="B46" s="56"/>
      <c r="C46" s="32"/>
      <c r="D46" s="46"/>
      <c r="E46" s="65"/>
      <c r="F46" s="46"/>
      <c r="G46" s="72"/>
      <c r="H46" s="45"/>
    </row>
    <row r="47" spans="1:8" ht="15.75">
      <c r="A47" s="32"/>
      <c r="B47" s="56"/>
      <c r="C47" s="32"/>
      <c r="D47" s="46"/>
      <c r="E47" s="65"/>
      <c r="F47" s="46"/>
      <c r="G47" s="72"/>
      <c r="H47" s="45"/>
    </row>
    <row r="48" spans="1:8" ht="15.75">
      <c r="A48" s="32"/>
      <c r="B48" s="56"/>
      <c r="C48" s="32"/>
      <c r="D48" s="46"/>
      <c r="E48" s="65"/>
      <c r="F48" s="46"/>
      <c r="G48" s="72"/>
      <c r="H48" s="45"/>
    </row>
    <row r="49" spans="1:8" ht="15.75">
      <c r="A49" s="32"/>
      <c r="B49" s="56"/>
      <c r="C49" s="32"/>
      <c r="D49" s="46"/>
      <c r="E49" s="65"/>
      <c r="F49" s="46"/>
      <c r="G49" s="72"/>
      <c r="H49" s="45"/>
    </row>
    <row r="50" spans="1:8" ht="15.75">
      <c r="A50" s="32"/>
      <c r="B50" s="56"/>
      <c r="C50" s="32"/>
      <c r="D50" s="46"/>
      <c r="E50" s="65"/>
      <c r="F50" s="46"/>
      <c r="G50" s="45"/>
      <c r="H50" s="45"/>
    </row>
    <row r="51" spans="1:8" ht="15.75">
      <c r="A51" s="32"/>
      <c r="B51" s="44"/>
      <c r="C51" s="76"/>
      <c r="D51" s="46"/>
      <c r="E51" s="65"/>
      <c r="F51" s="46"/>
      <c r="G51" s="45"/>
      <c r="H51" s="45"/>
    </row>
    <row r="52" spans="1:8" ht="15.75">
      <c r="A52" s="32"/>
      <c r="B52" s="56"/>
      <c r="C52" s="32"/>
      <c r="D52" s="46"/>
      <c r="E52" s="65"/>
      <c r="F52" s="46"/>
      <c r="G52" s="45"/>
      <c r="H52" s="45"/>
    </row>
    <row r="53" spans="1:8" ht="15.75">
      <c r="A53" s="32"/>
      <c r="B53" s="56"/>
      <c r="C53" s="32"/>
      <c r="D53" s="46"/>
      <c r="E53" s="65"/>
      <c r="F53" s="46"/>
      <c r="G53" s="45"/>
      <c r="H53" s="45"/>
    </row>
    <row r="54" spans="1:8" ht="15.75">
      <c r="A54" s="32"/>
      <c r="B54" s="56"/>
      <c r="C54" s="32"/>
      <c r="D54" s="46"/>
      <c r="E54" s="65"/>
      <c r="F54" s="46"/>
      <c r="G54" s="45"/>
      <c r="H54" s="45"/>
    </row>
    <row r="55" spans="1:8" ht="15.75">
      <c r="A55" s="32"/>
      <c r="B55" s="56"/>
      <c r="C55" s="32"/>
      <c r="D55" s="46"/>
      <c r="E55" s="65"/>
      <c r="F55" s="46"/>
      <c r="G55" s="45"/>
      <c r="H55" s="45"/>
    </row>
    <row r="56" spans="1:8" ht="15.75">
      <c r="A56" s="32"/>
      <c r="B56" s="56"/>
      <c r="C56" s="32"/>
      <c r="D56" s="46"/>
      <c r="E56" s="65"/>
      <c r="F56" s="46"/>
      <c r="G56" s="45"/>
      <c r="H56" s="45"/>
    </row>
    <row r="57" spans="1:8" ht="15.75">
      <c r="A57" s="32"/>
      <c r="B57" s="56"/>
      <c r="C57" s="32"/>
      <c r="D57" s="46"/>
      <c r="E57" s="65"/>
      <c r="F57" s="46"/>
      <c r="G57" s="45"/>
      <c r="H57" s="45"/>
    </row>
    <row r="58" spans="1:8" ht="15.75">
      <c r="A58" s="32"/>
      <c r="B58" s="56"/>
      <c r="C58" s="32"/>
      <c r="D58" s="46"/>
      <c r="E58" s="65"/>
      <c r="F58" s="46"/>
      <c r="G58" s="45"/>
      <c r="H58" s="45"/>
    </row>
    <row r="59" spans="1:8" ht="15.75">
      <c r="A59" s="32"/>
      <c r="B59" s="56"/>
      <c r="C59" s="32"/>
      <c r="D59" s="46"/>
      <c r="E59" s="65"/>
      <c r="F59" s="46"/>
      <c r="G59" s="45"/>
      <c r="H59" s="45"/>
    </row>
    <row r="60" spans="1:8" ht="15.75">
      <c r="A60" s="32"/>
      <c r="B60" s="56"/>
      <c r="C60" s="32"/>
      <c r="D60" s="46"/>
      <c r="E60" s="65"/>
      <c r="F60" s="46"/>
      <c r="G60" s="45"/>
      <c r="H60" s="45"/>
    </row>
    <row r="61" spans="1:8" ht="15.75">
      <c r="A61" s="32"/>
      <c r="B61" s="56"/>
      <c r="C61" s="32"/>
      <c r="D61" s="46"/>
      <c r="E61" s="65"/>
      <c r="F61" s="46"/>
      <c r="G61" s="45"/>
      <c r="H61" s="45"/>
    </row>
    <row r="62" spans="1:8" ht="15.75">
      <c r="A62" s="32"/>
      <c r="B62" s="56"/>
      <c r="C62" s="32"/>
      <c r="D62" s="46"/>
      <c r="E62" s="65"/>
      <c r="F62" s="46"/>
      <c r="G62" s="45"/>
      <c r="H62" s="45"/>
    </row>
    <row r="63" spans="1:8" ht="15.75">
      <c r="A63" s="32"/>
      <c r="B63" s="56"/>
      <c r="C63" s="32"/>
      <c r="D63" s="46"/>
      <c r="E63" s="65"/>
      <c r="F63" s="46"/>
      <c r="G63" s="45"/>
      <c r="H63" s="45"/>
    </row>
    <row r="64" spans="1:8" ht="15.75">
      <c r="A64" s="32"/>
      <c r="B64" s="56"/>
      <c r="C64" s="32"/>
      <c r="D64" s="46"/>
      <c r="E64" s="65"/>
      <c r="F64" s="46"/>
      <c r="G64" s="45"/>
      <c r="H64" s="45"/>
    </row>
    <row r="65" spans="1:8" ht="15.75">
      <c r="A65" s="32"/>
      <c r="B65" s="56"/>
      <c r="C65" s="32"/>
      <c r="D65" s="46"/>
      <c r="E65" s="65"/>
      <c r="F65" s="46"/>
      <c r="G65" s="45"/>
      <c r="H65" s="45"/>
    </row>
    <row r="66" spans="1:8" ht="15.75">
      <c r="A66" s="32"/>
      <c r="B66" s="56"/>
      <c r="C66" s="32"/>
      <c r="D66" s="46"/>
      <c r="E66" s="65"/>
      <c r="F66" s="46"/>
      <c r="G66" s="45"/>
      <c r="H66" s="45"/>
    </row>
    <row r="67" spans="1:8" ht="15.75">
      <c r="A67" s="32"/>
      <c r="B67" s="56"/>
      <c r="C67" s="32"/>
      <c r="D67" s="46"/>
      <c r="E67" s="65"/>
      <c r="F67" s="46"/>
      <c r="G67" s="45"/>
      <c r="H67" s="45"/>
    </row>
    <row r="68" spans="1:8" ht="15.75">
      <c r="A68" s="32"/>
      <c r="B68" s="56"/>
      <c r="C68" s="32"/>
      <c r="D68" s="46"/>
      <c r="E68" s="65"/>
      <c r="F68" s="46"/>
      <c r="G68" s="45"/>
      <c r="H68" s="45"/>
    </row>
    <row r="69" spans="1:8" ht="15.75">
      <c r="A69" s="32"/>
      <c r="B69" s="56"/>
      <c r="C69" s="32"/>
      <c r="D69" s="46"/>
      <c r="E69" s="65"/>
      <c r="F69" s="46"/>
      <c r="G69" s="45"/>
      <c r="H69" s="45"/>
    </row>
    <row r="70" spans="1:8" ht="15.75">
      <c r="A70" s="32"/>
      <c r="B70" s="56"/>
      <c r="C70" s="32"/>
      <c r="D70" s="46"/>
      <c r="E70" s="65"/>
      <c r="F70" s="46"/>
      <c r="G70" s="45"/>
      <c r="H70" s="45"/>
    </row>
    <row r="71" spans="1:8" ht="15.75">
      <c r="A71" s="32"/>
      <c r="B71" s="56"/>
      <c r="C71" s="32"/>
      <c r="D71" s="46"/>
      <c r="E71" s="65"/>
      <c r="F71" s="46"/>
      <c r="G71" s="45"/>
      <c r="H71" s="45"/>
    </row>
    <row r="72" spans="1:8" ht="15.75">
      <c r="A72" s="32"/>
      <c r="B72" s="56"/>
      <c r="C72" s="32"/>
      <c r="D72" s="46"/>
      <c r="E72" s="65"/>
      <c r="F72" s="46"/>
      <c r="G72" s="45"/>
      <c r="H72" s="45"/>
    </row>
    <row r="73" spans="1:8" ht="15.75">
      <c r="A73" s="32"/>
      <c r="B73" s="56"/>
      <c r="C73" s="32"/>
      <c r="D73" s="46"/>
      <c r="E73" s="65"/>
      <c r="F73" s="46"/>
      <c r="G73" s="45"/>
      <c r="H73" s="45"/>
    </row>
    <row r="74" spans="1:8" ht="15.75">
      <c r="A74" s="32"/>
      <c r="B74" s="56"/>
      <c r="C74" s="32"/>
      <c r="D74" s="46"/>
      <c r="E74" s="65"/>
      <c r="F74" s="46"/>
      <c r="G74" s="45"/>
      <c r="H74" s="45"/>
    </row>
    <row r="75" spans="1:8" ht="15.75">
      <c r="A75" s="32"/>
      <c r="B75" s="56"/>
      <c r="C75" s="32"/>
      <c r="D75" s="128"/>
      <c r="E75" s="129"/>
      <c r="F75" s="128"/>
      <c r="G75" s="45"/>
      <c r="H75" s="45"/>
    </row>
    <row r="76" spans="1:8" ht="15.75">
      <c r="A76" s="32"/>
      <c r="B76" s="56"/>
      <c r="C76" s="32"/>
      <c r="D76" s="46"/>
      <c r="E76" s="65"/>
      <c r="F76" s="46"/>
      <c r="G76" s="45"/>
      <c r="H76" s="45"/>
    </row>
    <row r="77" spans="1:8" ht="15.75">
      <c r="A77" s="32"/>
      <c r="B77" s="56"/>
      <c r="C77" s="32"/>
      <c r="D77" s="46"/>
      <c r="E77" s="65"/>
      <c r="F77" s="46"/>
      <c r="G77" s="45"/>
      <c r="H77" s="45"/>
    </row>
    <row r="78" spans="1:8" ht="15.75">
      <c r="A78" s="32"/>
      <c r="B78" s="56"/>
      <c r="C78" s="32"/>
      <c r="D78" s="46"/>
      <c r="E78" s="65"/>
      <c r="F78" s="46"/>
      <c r="G78" s="45"/>
      <c r="H78" s="45"/>
    </row>
    <row r="79" spans="1:8" ht="15.75">
      <c r="A79" s="46"/>
      <c r="B79" s="96"/>
      <c r="C79" s="76"/>
      <c r="D79" s="46"/>
      <c r="E79" s="65"/>
      <c r="F79" s="46"/>
      <c r="G79" s="45"/>
      <c r="H79" s="45"/>
    </row>
    <row r="80" spans="1:8" ht="15.75">
      <c r="A80" s="32"/>
      <c r="B80" s="56"/>
      <c r="C80" s="32"/>
      <c r="D80" s="46"/>
      <c r="E80" s="65"/>
      <c r="F80" s="46"/>
      <c r="G80" s="45"/>
      <c r="H80" s="45"/>
    </row>
    <row r="81" spans="1:8" ht="15.75">
      <c r="A81" s="32"/>
      <c r="B81" s="56"/>
      <c r="C81" s="32"/>
      <c r="D81" s="46"/>
      <c r="E81" s="65"/>
      <c r="F81" s="46"/>
      <c r="G81" s="45"/>
      <c r="H81" s="45"/>
    </row>
    <row r="82" spans="1:8" ht="15.75">
      <c r="A82" s="32"/>
      <c r="B82" s="56"/>
      <c r="C82" s="32"/>
      <c r="D82" s="46"/>
      <c r="E82" s="65"/>
      <c r="F82" s="46"/>
      <c r="G82" s="45"/>
      <c r="H82" s="45"/>
    </row>
    <row r="83" spans="1:8" ht="15.75">
      <c r="A83" s="32"/>
      <c r="B83" s="56"/>
      <c r="C83" s="32"/>
      <c r="D83" s="46"/>
      <c r="E83" s="65"/>
      <c r="F83" s="46"/>
      <c r="G83" s="45"/>
      <c r="H83" s="45"/>
    </row>
    <row r="84" spans="1:8" ht="15.75">
      <c r="A84" s="32"/>
      <c r="B84" s="56"/>
      <c r="C84" s="32"/>
      <c r="D84" s="46"/>
      <c r="E84" s="65"/>
      <c r="F84" s="46"/>
      <c r="G84" s="45"/>
      <c r="H84" s="45"/>
    </row>
    <row r="85" spans="1:8" ht="15.75">
      <c r="A85" s="32"/>
      <c r="B85" s="91"/>
      <c r="C85" s="32"/>
      <c r="D85" s="46"/>
      <c r="E85" s="65"/>
      <c r="F85" s="46"/>
      <c r="G85" s="45"/>
      <c r="H85" s="45"/>
    </row>
    <row r="86" spans="1:8" ht="15.75">
      <c r="A86" s="32"/>
      <c r="B86" s="56"/>
      <c r="C86" s="32"/>
      <c r="D86" s="46"/>
      <c r="E86" s="65"/>
      <c r="F86" s="46"/>
      <c r="G86" s="45"/>
      <c r="H86" s="45"/>
    </row>
    <row r="87" spans="1:8" ht="15.75">
      <c r="A87" s="32"/>
      <c r="B87" s="56"/>
      <c r="C87" s="32"/>
      <c r="D87" s="46"/>
      <c r="E87" s="65"/>
      <c r="F87" s="46"/>
      <c r="G87" s="45"/>
      <c r="H87" s="45"/>
    </row>
    <row r="88" spans="1:8" ht="15.75">
      <c r="A88" s="32"/>
      <c r="B88" s="91"/>
      <c r="C88" s="32"/>
      <c r="D88" s="46"/>
      <c r="E88" s="65"/>
      <c r="F88" s="46"/>
      <c r="G88" s="45"/>
      <c r="H88" s="45"/>
    </row>
    <row r="89" spans="1:8" ht="15.75">
      <c r="A89" s="32"/>
      <c r="B89" s="56"/>
      <c r="C89" s="32"/>
      <c r="D89" s="46"/>
      <c r="E89" s="65"/>
      <c r="F89" s="46"/>
      <c r="G89" s="45"/>
      <c r="H89" s="45"/>
    </row>
    <row r="90" spans="1:8" ht="15.75">
      <c r="A90" s="32"/>
      <c r="B90" s="56"/>
      <c r="C90" s="32"/>
      <c r="D90" s="46"/>
      <c r="E90" s="65"/>
      <c r="F90" s="46"/>
      <c r="G90" s="45"/>
      <c r="H90" s="45"/>
    </row>
    <row r="91" spans="1:8" ht="15.75">
      <c r="A91" s="32"/>
      <c r="B91" s="56"/>
      <c r="C91" s="32"/>
      <c r="D91" s="46"/>
      <c r="E91" s="65"/>
      <c r="F91" s="46"/>
      <c r="G91" s="45"/>
      <c r="H91" s="45"/>
    </row>
    <row r="92" spans="1:8" ht="15.75">
      <c r="A92" s="32"/>
      <c r="B92" s="56"/>
      <c r="C92" s="32"/>
      <c r="D92" s="46"/>
      <c r="E92" s="65"/>
      <c r="F92" s="46"/>
      <c r="G92" s="45"/>
      <c r="H92" s="45"/>
    </row>
    <row r="93" spans="1:8" ht="15.75">
      <c r="A93" s="32"/>
      <c r="B93" s="56"/>
      <c r="C93" s="32"/>
      <c r="D93" s="46"/>
      <c r="E93" s="65"/>
      <c r="F93" s="46"/>
      <c r="G93" s="45"/>
      <c r="H93" s="45"/>
    </row>
    <row r="94" spans="1:8" ht="15.75">
      <c r="A94" s="32"/>
      <c r="B94" s="56"/>
      <c r="C94" s="32"/>
      <c r="D94" s="46"/>
      <c r="E94" s="65"/>
      <c r="F94" s="46"/>
      <c r="G94" s="45"/>
      <c r="H94" s="45"/>
    </row>
    <row r="95" spans="1:8" ht="15.75">
      <c r="A95" s="32"/>
      <c r="B95" s="56"/>
      <c r="C95" s="32"/>
      <c r="D95" s="46"/>
      <c r="E95" s="65"/>
      <c r="F95" s="46"/>
      <c r="G95" s="45"/>
      <c r="H95" s="45"/>
    </row>
    <row r="96" spans="1:8" ht="15.75">
      <c r="A96" s="32"/>
      <c r="B96" s="56"/>
      <c r="C96" s="32"/>
      <c r="D96" s="46"/>
      <c r="E96" s="65"/>
      <c r="F96" s="46"/>
      <c r="G96" s="45"/>
      <c r="H96" s="45"/>
    </row>
    <row r="97" spans="1:8" ht="15.75">
      <c r="A97" s="32"/>
      <c r="B97" s="56"/>
      <c r="C97" s="32"/>
      <c r="D97" s="46"/>
      <c r="E97" s="65"/>
      <c r="F97" s="46"/>
      <c r="G97" s="45"/>
      <c r="H97" s="45"/>
    </row>
    <row r="98" spans="1:8" ht="15.75">
      <c r="A98" s="32"/>
      <c r="B98" s="56"/>
      <c r="C98" s="32"/>
      <c r="D98" s="46"/>
      <c r="E98" s="65"/>
      <c r="F98" s="46"/>
      <c r="G98" s="45"/>
      <c r="H98" s="45"/>
    </row>
    <row r="99" spans="1:8" ht="15.75">
      <c r="A99" s="32"/>
      <c r="B99" s="56"/>
      <c r="C99" s="32"/>
      <c r="D99" s="46"/>
      <c r="E99" s="65"/>
      <c r="F99" s="46"/>
      <c r="G99" s="45"/>
      <c r="H99" s="45"/>
    </row>
    <row r="100" spans="1:8" ht="15.75">
      <c r="A100" s="46"/>
      <c r="B100" s="44"/>
      <c r="C100" s="76"/>
      <c r="D100" s="46"/>
      <c r="E100" s="65"/>
      <c r="F100" s="46"/>
      <c r="G100" s="45"/>
      <c r="H100" s="45"/>
    </row>
    <row r="101" spans="1:8" ht="15.75">
      <c r="A101" s="32"/>
      <c r="B101" s="56"/>
      <c r="C101" s="32"/>
      <c r="D101" s="72"/>
      <c r="E101" s="65"/>
      <c r="F101" s="46"/>
      <c r="G101" s="45"/>
      <c r="H101" s="45"/>
    </row>
    <row r="102" spans="1:8" ht="15.75">
      <c r="A102" s="32"/>
      <c r="B102" s="56"/>
      <c r="C102" s="32"/>
      <c r="D102" s="72"/>
      <c r="E102" s="65"/>
      <c r="F102" s="46"/>
      <c r="G102" s="45"/>
      <c r="H102" s="45"/>
    </row>
    <row r="103" spans="1:8" ht="15.75">
      <c r="A103" s="32"/>
      <c r="B103" s="56"/>
      <c r="C103" s="32"/>
      <c r="D103" s="72"/>
      <c r="E103" s="65"/>
      <c r="F103" s="46"/>
      <c r="G103" s="45"/>
      <c r="H103" s="45"/>
    </row>
    <row r="104" spans="1:8" ht="15.75">
      <c r="A104" s="32"/>
      <c r="B104" s="56"/>
      <c r="C104" s="32"/>
      <c r="D104" s="72"/>
      <c r="E104" s="65"/>
      <c r="F104" s="46"/>
      <c r="G104" s="45"/>
      <c r="H104" s="45"/>
    </row>
    <row r="105" spans="1:8" ht="15.75">
      <c r="A105" s="32"/>
      <c r="B105" s="56"/>
      <c r="C105" s="32"/>
      <c r="D105" s="72"/>
      <c r="E105" s="65"/>
      <c r="F105" s="46"/>
      <c r="G105" s="45"/>
      <c r="H105" s="45"/>
    </row>
    <row r="106" spans="1:8" ht="15.75">
      <c r="A106" s="32"/>
      <c r="B106" s="56"/>
      <c r="C106" s="32"/>
      <c r="D106" s="72"/>
      <c r="E106" s="65"/>
      <c r="F106" s="46"/>
      <c r="G106" s="45"/>
      <c r="H106" s="45"/>
    </row>
    <row r="107" spans="1:8" ht="15.75">
      <c r="A107" s="32"/>
      <c r="B107" s="56"/>
      <c r="C107" s="32"/>
      <c r="D107" s="72"/>
      <c r="E107" s="65"/>
      <c r="F107" s="46"/>
      <c r="G107" s="45"/>
      <c r="H107" s="45"/>
    </row>
    <row r="108" spans="1:8" ht="15.75">
      <c r="A108" s="32"/>
      <c r="B108" s="56"/>
      <c r="C108" s="32"/>
      <c r="D108" s="72"/>
      <c r="E108" s="65"/>
      <c r="F108" s="46"/>
      <c r="G108" s="45"/>
      <c r="H108" s="45"/>
    </row>
    <row r="109" spans="1:8" ht="15.75">
      <c r="A109" s="32"/>
      <c r="B109" s="44"/>
      <c r="C109" s="76"/>
      <c r="D109" s="72"/>
      <c r="E109" s="65"/>
      <c r="F109" s="46"/>
      <c r="G109" s="45"/>
      <c r="H109" s="45"/>
    </row>
    <row r="110" spans="1:8" ht="15.75">
      <c r="A110" s="32"/>
      <c r="B110" s="44"/>
      <c r="C110" s="76"/>
      <c r="D110" s="72"/>
      <c r="E110" s="65"/>
      <c r="F110" s="46"/>
      <c r="G110" s="45"/>
      <c r="H110" s="45"/>
    </row>
    <row r="111" spans="1:8" ht="15.75">
      <c r="A111" s="32"/>
      <c r="B111" s="44"/>
      <c r="C111" s="76"/>
      <c r="D111" s="72"/>
      <c r="E111" s="65"/>
      <c r="F111" s="46"/>
      <c r="G111" s="45"/>
      <c r="H111" s="45"/>
    </row>
    <row r="112" spans="1:8" ht="15.75">
      <c r="A112" s="32"/>
      <c r="B112" s="56"/>
      <c r="C112" s="32"/>
      <c r="D112" s="72"/>
      <c r="E112" s="65"/>
      <c r="F112" s="46"/>
      <c r="G112" s="45"/>
      <c r="H112" s="45"/>
    </row>
    <row r="113" spans="1:8" ht="15.75">
      <c r="A113" s="32"/>
      <c r="B113" s="56"/>
      <c r="C113" s="32"/>
      <c r="D113" s="72"/>
      <c r="E113" s="65"/>
      <c r="F113" s="46"/>
      <c r="G113" s="45"/>
      <c r="H113" s="45"/>
    </row>
    <row r="114" spans="1:8" ht="15.75">
      <c r="A114" s="32"/>
      <c r="B114" s="56"/>
      <c r="C114" s="32"/>
      <c r="D114" s="72"/>
      <c r="E114" s="65"/>
      <c r="F114" s="46"/>
      <c r="G114" s="45"/>
      <c r="H114" s="45"/>
    </row>
    <row r="115" spans="1:8" ht="15.75">
      <c r="A115" s="32"/>
      <c r="B115" s="56"/>
      <c r="C115" s="32"/>
      <c r="D115" s="72"/>
      <c r="E115" s="65"/>
      <c r="F115" s="46"/>
      <c r="G115" s="45"/>
      <c r="H115" s="45"/>
    </row>
    <row r="116" spans="1:8" ht="15.75">
      <c r="A116" s="46"/>
      <c r="B116" s="44"/>
      <c r="C116" s="76"/>
      <c r="D116" s="72"/>
      <c r="E116" s="65"/>
      <c r="F116" s="46"/>
      <c r="G116" s="45"/>
      <c r="H116" s="45"/>
    </row>
    <row r="117" spans="1:8" ht="15.75">
      <c r="A117" s="32"/>
      <c r="B117" s="44"/>
      <c r="C117" s="76"/>
      <c r="D117" s="72"/>
      <c r="E117" s="65"/>
      <c r="F117" s="46"/>
      <c r="G117" s="45"/>
      <c r="H117" s="45"/>
    </row>
    <row r="118" spans="1:8" ht="15.75">
      <c r="A118" s="32"/>
      <c r="B118" s="44"/>
      <c r="C118" s="76"/>
      <c r="D118" s="72"/>
      <c r="E118" s="65"/>
      <c r="F118" s="46"/>
      <c r="G118" s="45"/>
      <c r="H118" s="45"/>
    </row>
    <row r="119" spans="1:8" ht="15.75">
      <c r="A119" s="32"/>
      <c r="B119" s="44"/>
      <c r="C119" s="76"/>
      <c r="D119" s="72"/>
      <c r="E119" s="65"/>
      <c r="F119" s="46"/>
      <c r="G119" s="45"/>
      <c r="H119" s="45"/>
    </row>
    <row r="120" spans="1:8" ht="15.75">
      <c r="A120" s="32"/>
      <c r="B120" s="44"/>
      <c r="C120" s="76"/>
      <c r="D120" s="72"/>
      <c r="E120" s="65"/>
      <c r="F120" s="46"/>
      <c r="G120" s="45"/>
      <c r="H120" s="45"/>
    </row>
    <row r="121" spans="1:8">
      <c r="A121" s="45"/>
      <c r="B121" s="45"/>
      <c r="C121" s="45"/>
      <c r="D121" s="45"/>
      <c r="E121" s="88"/>
      <c r="F121" s="45"/>
      <c r="G121" s="45"/>
      <c r="H121" s="45"/>
    </row>
    <row r="122" spans="1:8">
      <c r="A122" s="45"/>
      <c r="B122" s="45"/>
      <c r="C122" s="45"/>
      <c r="D122" s="45"/>
      <c r="E122" s="88"/>
      <c r="F122" s="45"/>
      <c r="G122" s="45"/>
      <c r="H122" s="45"/>
    </row>
    <row r="123" spans="1:8">
      <c r="A123" s="45"/>
      <c r="B123" s="45"/>
      <c r="C123" s="45"/>
      <c r="D123" s="45"/>
      <c r="E123" s="88"/>
      <c r="F123" s="45"/>
      <c r="G123" s="45"/>
      <c r="H123" s="45"/>
    </row>
    <row r="124" spans="1:8">
      <c r="A124" s="45"/>
      <c r="B124" s="45"/>
      <c r="C124" s="45"/>
      <c r="D124" s="45"/>
      <c r="E124" s="88"/>
      <c r="F124" s="45"/>
      <c r="G124" s="45"/>
      <c r="H124" s="45"/>
    </row>
    <row r="125" spans="1:8">
      <c r="A125" s="45"/>
      <c r="B125" s="45"/>
      <c r="C125" s="45"/>
      <c r="D125" s="45"/>
      <c r="E125" s="88"/>
      <c r="F125" s="45"/>
      <c r="G125" s="45"/>
      <c r="H125" s="45"/>
    </row>
    <row r="126" spans="1:8">
      <c r="A126" s="45"/>
      <c r="B126" s="45"/>
      <c r="C126" s="45"/>
      <c r="D126" s="45"/>
      <c r="E126" s="88"/>
      <c r="F126" s="45"/>
      <c r="G126" s="45"/>
      <c r="H126" s="45"/>
    </row>
    <row r="127" spans="1:8">
      <c r="A127" s="45"/>
      <c r="B127" s="45"/>
      <c r="C127" s="45"/>
      <c r="D127" s="45"/>
      <c r="E127" s="88"/>
      <c r="F127" s="45"/>
      <c r="G127" s="45"/>
      <c r="H127" s="45"/>
    </row>
    <row r="128" spans="1:8">
      <c r="A128" s="45"/>
      <c r="B128" s="45"/>
      <c r="C128" s="45"/>
      <c r="D128" s="45"/>
      <c r="E128" s="88"/>
      <c r="F128" s="45"/>
      <c r="G128" s="45"/>
      <c r="H128" s="45"/>
    </row>
    <row r="129" spans="1:8">
      <c r="A129" s="45"/>
      <c r="B129" s="45"/>
      <c r="C129" s="45"/>
      <c r="D129" s="45"/>
      <c r="E129" s="88"/>
      <c r="F129" s="45"/>
      <c r="G129" s="45"/>
      <c r="H129" s="45"/>
    </row>
    <row r="130" spans="1:8">
      <c r="A130" s="45"/>
      <c r="B130" s="45"/>
      <c r="C130" s="45"/>
      <c r="D130" s="45"/>
      <c r="E130" s="88"/>
      <c r="F130" s="45"/>
      <c r="G130" s="45"/>
      <c r="H130" s="45"/>
    </row>
    <row r="131" spans="1:8">
      <c r="A131" s="45"/>
      <c r="B131" s="45"/>
      <c r="C131" s="45"/>
      <c r="D131" s="45"/>
      <c r="E131" s="88"/>
      <c r="F131" s="45"/>
      <c r="G131" s="45"/>
      <c r="H131" s="45"/>
    </row>
    <row r="132" spans="1:8">
      <c r="A132" s="45"/>
      <c r="B132" s="45"/>
      <c r="C132" s="45"/>
      <c r="D132" s="45"/>
      <c r="E132" s="88"/>
      <c r="F132" s="45"/>
      <c r="G132" s="45"/>
      <c r="H132" s="45"/>
    </row>
    <row r="133" spans="1:8">
      <c r="A133" s="45"/>
      <c r="B133" s="45"/>
      <c r="C133" s="45"/>
      <c r="D133" s="45"/>
      <c r="E133" s="88"/>
      <c r="F133" s="45"/>
      <c r="G133" s="45"/>
      <c r="H133" s="45"/>
    </row>
    <row r="134" spans="1:8">
      <c r="A134" s="45"/>
      <c r="B134" s="45"/>
      <c r="C134" s="45"/>
      <c r="D134" s="45"/>
      <c r="E134" s="88"/>
      <c r="F134" s="45"/>
      <c r="G134" s="45"/>
      <c r="H134" s="45"/>
    </row>
    <row r="135" spans="1:8">
      <c r="A135" s="45"/>
      <c r="B135" s="45"/>
      <c r="C135" s="45"/>
      <c r="D135" s="45"/>
      <c r="E135" s="88"/>
      <c r="F135" s="45"/>
      <c r="G135" s="45"/>
      <c r="H135" s="45"/>
    </row>
    <row r="136" spans="1:8">
      <c r="A136" s="45"/>
      <c r="B136" s="45"/>
      <c r="C136" s="45"/>
      <c r="D136" s="45"/>
      <c r="E136" s="88"/>
      <c r="F136" s="45"/>
      <c r="G136" s="45"/>
      <c r="H136" s="45"/>
    </row>
    <row r="137" spans="1:8">
      <c r="A137" s="45"/>
      <c r="B137" s="45"/>
      <c r="C137" s="45"/>
      <c r="D137" s="45"/>
      <c r="E137" s="88"/>
      <c r="F137" s="45"/>
      <c r="G137" s="45"/>
      <c r="H137" s="45"/>
    </row>
    <row r="138" spans="1:8">
      <c r="A138" s="45"/>
      <c r="B138" s="45"/>
      <c r="C138" s="45"/>
      <c r="D138" s="45"/>
      <c r="E138" s="88"/>
      <c r="F138" s="45"/>
      <c r="G138" s="45"/>
      <c r="H138" s="45"/>
    </row>
    <row r="139" spans="1:8">
      <c r="A139" s="45"/>
      <c r="B139" s="45"/>
      <c r="C139" s="45"/>
      <c r="D139" s="45"/>
      <c r="E139" s="88"/>
      <c r="F139" s="45"/>
      <c r="G139" s="45"/>
      <c r="H139" s="45"/>
    </row>
    <row r="140" spans="1:8">
      <c r="A140" s="45"/>
      <c r="B140" s="45"/>
      <c r="C140" s="45"/>
      <c r="D140" s="45"/>
      <c r="E140" s="88"/>
      <c r="F140" s="45"/>
      <c r="G140" s="45"/>
      <c r="H140" s="45"/>
    </row>
    <row r="141" spans="1:8">
      <c r="A141" s="45"/>
      <c r="B141" s="45"/>
      <c r="C141" s="45"/>
      <c r="D141" s="45"/>
      <c r="E141" s="88"/>
      <c r="F141" s="45"/>
      <c r="G141" s="45"/>
      <c r="H141" s="45"/>
    </row>
    <row r="142" spans="1:8">
      <c r="A142" s="45"/>
      <c r="B142" s="45"/>
      <c r="C142" s="45"/>
      <c r="D142" s="45"/>
      <c r="E142" s="88"/>
      <c r="F142" s="45"/>
      <c r="G142" s="45"/>
      <c r="H142" s="45"/>
    </row>
    <row r="143" spans="1:8">
      <c r="A143" s="45"/>
      <c r="B143" s="45"/>
      <c r="C143" s="45"/>
      <c r="D143" s="45"/>
      <c r="E143" s="88"/>
      <c r="F143" s="45"/>
      <c r="G143" s="45"/>
      <c r="H143" s="45"/>
    </row>
    <row r="144" spans="1:8">
      <c r="A144" s="45"/>
      <c r="B144" s="45"/>
      <c r="C144" s="45"/>
      <c r="D144" s="45"/>
      <c r="E144" s="88"/>
      <c r="F144" s="45"/>
      <c r="G144" s="45"/>
      <c r="H144" s="45"/>
    </row>
    <row r="145" spans="1:8">
      <c r="A145" s="45"/>
      <c r="B145" s="45"/>
      <c r="C145" s="45"/>
      <c r="D145" s="45"/>
      <c r="E145" s="88"/>
      <c r="F145" s="45"/>
      <c r="G145" s="45"/>
      <c r="H145" s="45"/>
    </row>
    <row r="146" spans="1:8">
      <c r="A146" s="45"/>
      <c r="B146" s="45"/>
      <c r="C146" s="45"/>
      <c r="D146" s="45"/>
      <c r="E146" s="88"/>
      <c r="F146" s="45"/>
      <c r="G146" s="45"/>
      <c r="H146" s="45"/>
    </row>
    <row r="147" spans="1:8">
      <c r="A147" s="45"/>
      <c r="B147" s="45"/>
      <c r="C147" s="45"/>
      <c r="D147" s="45"/>
      <c r="E147" s="88"/>
      <c r="F147" s="45"/>
      <c r="G147" s="45"/>
      <c r="H147" s="45"/>
    </row>
    <row r="148" spans="1:8">
      <c r="A148" s="45"/>
      <c r="B148" s="45"/>
      <c r="C148" s="45"/>
      <c r="D148" s="45"/>
      <c r="E148" s="88"/>
      <c r="F148" s="45"/>
      <c r="G148" s="45"/>
      <c r="H148" s="45"/>
    </row>
    <row r="149" spans="1:8">
      <c r="A149" s="45"/>
      <c r="B149" s="45"/>
      <c r="C149" s="45"/>
      <c r="D149" s="45"/>
      <c r="E149" s="88"/>
      <c r="F149" s="45"/>
      <c r="G149" s="45"/>
      <c r="H149" s="45"/>
    </row>
    <row r="150" spans="1:8">
      <c r="A150" s="45"/>
      <c r="B150" s="45"/>
      <c r="C150" s="45"/>
      <c r="D150" s="45"/>
      <c r="E150" s="88"/>
      <c r="F150" s="45"/>
      <c r="G150" s="45"/>
      <c r="H150" s="45"/>
    </row>
    <row r="151" spans="1:8">
      <c r="A151" s="45"/>
      <c r="B151" s="45"/>
      <c r="C151" s="45"/>
      <c r="D151" s="45"/>
      <c r="E151" s="88"/>
      <c r="F151" s="45"/>
      <c r="G151" s="45"/>
      <c r="H151" s="45"/>
    </row>
    <row r="152" spans="1:8">
      <c r="A152" s="45"/>
      <c r="B152" s="45"/>
      <c r="C152" s="45"/>
      <c r="D152" s="45"/>
      <c r="E152" s="88"/>
      <c r="F152" s="45"/>
      <c r="G152" s="45"/>
      <c r="H152" s="45"/>
    </row>
    <row r="153" spans="1:8">
      <c r="A153" s="45"/>
      <c r="B153" s="45"/>
      <c r="C153" s="45"/>
      <c r="D153" s="45"/>
      <c r="E153" s="88"/>
      <c r="F153" s="45"/>
      <c r="G153" s="45"/>
      <c r="H153" s="45"/>
    </row>
    <row r="154" spans="1:8">
      <c r="A154" s="45"/>
      <c r="B154" s="45"/>
      <c r="C154" s="45"/>
      <c r="D154" s="45"/>
      <c r="E154" s="88"/>
      <c r="F154" s="45"/>
      <c r="G154" s="45"/>
      <c r="H154" s="45"/>
    </row>
    <row r="155" spans="1:8">
      <c r="A155" s="45"/>
      <c r="B155" s="45"/>
      <c r="C155" s="45"/>
      <c r="D155" s="45"/>
      <c r="E155" s="88"/>
      <c r="F155" s="45"/>
      <c r="G155" s="45"/>
      <c r="H155" s="45"/>
    </row>
    <row r="156" spans="1:8">
      <c r="A156" s="45"/>
      <c r="B156" s="45"/>
      <c r="C156" s="45"/>
      <c r="D156" s="45"/>
      <c r="E156" s="88"/>
      <c r="F156" s="45"/>
      <c r="G156" s="45"/>
      <c r="H156" s="45"/>
    </row>
    <row r="157" spans="1:8">
      <c r="A157" s="45"/>
      <c r="B157" s="45"/>
      <c r="C157" s="45"/>
      <c r="D157" s="45"/>
      <c r="E157" s="88"/>
      <c r="F157" s="45"/>
      <c r="G157" s="45"/>
      <c r="H157" s="45"/>
    </row>
    <row r="158" spans="1:8">
      <c r="A158" s="45"/>
      <c r="B158" s="45"/>
      <c r="C158" s="45"/>
      <c r="D158" s="45"/>
      <c r="E158" s="88"/>
      <c r="F158" s="45"/>
      <c r="G158" s="45"/>
      <c r="H158" s="45"/>
    </row>
    <row r="159" spans="1:8">
      <c r="A159" s="45"/>
      <c r="B159" s="45"/>
      <c r="C159" s="45"/>
      <c r="D159" s="45"/>
      <c r="E159" s="88"/>
      <c r="F159" s="45"/>
      <c r="G159" s="45"/>
      <c r="H159" s="45"/>
    </row>
    <row r="160" spans="1:8">
      <c r="A160" s="45"/>
      <c r="B160" s="45"/>
      <c r="C160" s="45"/>
      <c r="D160" s="45"/>
      <c r="E160" s="88"/>
      <c r="F160" s="45"/>
      <c r="G160" s="45"/>
      <c r="H160" s="45"/>
    </row>
    <row r="161" spans="1:8">
      <c r="A161" s="45"/>
      <c r="B161" s="45"/>
      <c r="C161" s="45"/>
      <c r="D161" s="45"/>
      <c r="E161" s="88"/>
      <c r="F161" s="45"/>
      <c r="G161" s="45"/>
      <c r="H161" s="45"/>
    </row>
    <row r="162" spans="1:8">
      <c r="A162" s="45"/>
      <c r="B162" s="45"/>
      <c r="C162" s="45"/>
      <c r="D162" s="45"/>
      <c r="E162" s="88"/>
      <c r="F162" s="45"/>
      <c r="G162" s="45"/>
      <c r="H162" s="45"/>
    </row>
    <row r="163" spans="1:8">
      <c r="A163" s="45"/>
      <c r="B163" s="45"/>
      <c r="C163" s="45"/>
      <c r="D163" s="45"/>
      <c r="E163" s="88"/>
      <c r="F163" s="45"/>
      <c r="G163" s="45"/>
      <c r="H163" s="45"/>
    </row>
    <row r="164" spans="1:8">
      <c r="A164" s="45"/>
      <c r="B164" s="45"/>
      <c r="C164" s="45"/>
      <c r="D164" s="45"/>
      <c r="E164" s="88"/>
      <c r="F164" s="45"/>
      <c r="G164" s="45"/>
      <c r="H164" s="45"/>
    </row>
    <row r="165" spans="1:8">
      <c r="A165" s="45"/>
      <c r="B165" s="45"/>
      <c r="C165" s="45"/>
      <c r="D165" s="45"/>
      <c r="E165" s="88"/>
      <c r="F165" s="45"/>
      <c r="G165" s="45"/>
      <c r="H165" s="45"/>
    </row>
    <row r="166" spans="1:8">
      <c r="A166" s="45"/>
      <c r="B166" s="45"/>
      <c r="C166" s="45"/>
      <c r="D166" s="45"/>
      <c r="E166" s="88"/>
      <c r="F166" s="45"/>
      <c r="G166" s="45"/>
      <c r="H166" s="45"/>
    </row>
    <row r="167" spans="1:8">
      <c r="A167" s="45"/>
      <c r="B167" s="45"/>
      <c r="C167" s="45"/>
      <c r="D167" s="45"/>
      <c r="E167" s="88"/>
      <c r="F167" s="45"/>
      <c r="G167" s="45"/>
      <c r="H167" s="45"/>
    </row>
    <row r="168" spans="1:8">
      <c r="A168" s="45"/>
      <c r="B168" s="45"/>
      <c r="C168" s="45"/>
      <c r="D168" s="45"/>
      <c r="E168" s="88"/>
      <c r="F168" s="45"/>
      <c r="G168" s="45"/>
      <c r="H168" s="45"/>
    </row>
    <row r="169" spans="1:8">
      <c r="A169" s="45"/>
      <c r="B169" s="45"/>
      <c r="C169" s="45"/>
      <c r="D169" s="45"/>
      <c r="E169" s="88"/>
      <c r="F169" s="45"/>
      <c r="G169" s="45"/>
      <c r="H169" s="45"/>
    </row>
    <row r="170" spans="1:8">
      <c r="A170" s="45"/>
      <c r="B170" s="45"/>
      <c r="C170" s="45"/>
      <c r="D170" s="45"/>
      <c r="E170" s="88"/>
      <c r="F170" s="45"/>
      <c r="G170" s="45"/>
      <c r="H170" s="45"/>
    </row>
    <row r="171" spans="1:8">
      <c r="A171" s="45"/>
      <c r="B171" s="45"/>
      <c r="C171" s="45"/>
      <c r="D171" s="45"/>
      <c r="E171" s="88"/>
      <c r="F171" s="45"/>
      <c r="G171" s="45"/>
      <c r="H171" s="45"/>
    </row>
    <row r="172" spans="1:8">
      <c r="A172" s="45"/>
      <c r="B172" s="45"/>
      <c r="C172" s="45"/>
      <c r="D172" s="45"/>
      <c r="E172" s="88"/>
      <c r="F172" s="45"/>
      <c r="G172" s="45"/>
      <c r="H172" s="45"/>
    </row>
    <row r="173" spans="1:8">
      <c r="A173" s="45"/>
      <c r="B173" s="45"/>
      <c r="C173" s="45"/>
      <c r="D173" s="45"/>
      <c r="E173" s="88"/>
      <c r="F173" s="45"/>
      <c r="G173" s="45"/>
      <c r="H173" s="45"/>
    </row>
    <row r="174" spans="1:8">
      <c r="A174" s="45"/>
      <c r="B174" s="45"/>
      <c r="C174" s="45"/>
      <c r="D174" s="45"/>
      <c r="E174" s="88"/>
      <c r="F174" s="45"/>
      <c r="G174" s="45"/>
      <c r="H174" s="45"/>
    </row>
    <row r="175" spans="1:8">
      <c r="A175" s="45"/>
      <c r="B175" s="45"/>
      <c r="C175" s="45"/>
      <c r="D175" s="45"/>
      <c r="E175" s="88"/>
      <c r="F175" s="45"/>
      <c r="G175" s="45"/>
      <c r="H175" s="45"/>
    </row>
    <row r="176" spans="1:8">
      <c r="A176" s="45"/>
      <c r="B176" s="45"/>
      <c r="C176" s="45"/>
      <c r="D176" s="45"/>
      <c r="E176" s="88"/>
      <c r="F176" s="45"/>
      <c r="G176" s="45"/>
      <c r="H176" s="45"/>
    </row>
    <row r="177" spans="1:8">
      <c r="A177" s="45"/>
      <c r="B177" s="45"/>
      <c r="C177" s="45"/>
      <c r="D177" s="45"/>
      <c r="E177" s="88"/>
      <c r="F177" s="45"/>
      <c r="G177" s="45"/>
      <c r="H177" s="45"/>
    </row>
    <row r="178" spans="1:8">
      <c r="A178" s="45"/>
      <c r="B178" s="45"/>
      <c r="C178" s="45"/>
      <c r="D178" s="45"/>
      <c r="E178" s="88"/>
      <c r="F178" s="45"/>
      <c r="G178" s="45"/>
      <c r="H178" s="45"/>
    </row>
    <row r="179" spans="1:8">
      <c r="A179" s="45"/>
      <c r="B179" s="45"/>
      <c r="C179" s="45"/>
      <c r="D179" s="45"/>
      <c r="E179" s="88"/>
      <c r="F179" s="45"/>
      <c r="G179" s="45"/>
      <c r="H179" s="45"/>
    </row>
    <row r="180" spans="1:8">
      <c r="A180" s="45"/>
      <c r="B180" s="45"/>
      <c r="C180" s="45"/>
      <c r="D180" s="45"/>
      <c r="E180" s="88"/>
      <c r="F180" s="45"/>
      <c r="G180" s="45"/>
      <c r="H180" s="45"/>
    </row>
    <row r="181" spans="1:8">
      <c r="A181" s="45"/>
      <c r="B181" s="45"/>
      <c r="C181" s="45"/>
      <c r="D181" s="45"/>
      <c r="E181" s="88"/>
      <c r="F181" s="45"/>
      <c r="G181" s="45"/>
      <c r="H181" s="45"/>
    </row>
    <row r="182" spans="1:8">
      <c r="A182" s="45"/>
      <c r="B182" s="45"/>
      <c r="C182" s="45"/>
      <c r="D182" s="45"/>
      <c r="E182" s="88"/>
      <c r="F182" s="45"/>
      <c r="G182" s="45"/>
      <c r="H182" s="45"/>
    </row>
    <row r="183" spans="1:8">
      <c r="A183" s="45"/>
      <c r="B183" s="45"/>
      <c r="C183" s="45"/>
      <c r="D183" s="45"/>
      <c r="E183" s="88"/>
      <c r="F183" s="45"/>
      <c r="G183" s="45"/>
      <c r="H183" s="45"/>
    </row>
    <row r="184" spans="1:8">
      <c r="A184" s="45"/>
      <c r="B184" s="45"/>
      <c r="C184" s="45"/>
      <c r="D184" s="45"/>
      <c r="E184" s="88"/>
      <c r="F184" s="45"/>
      <c r="G184" s="45"/>
      <c r="H184" s="45"/>
    </row>
    <row r="185" spans="1:8">
      <c r="A185" s="45"/>
      <c r="B185" s="45"/>
      <c r="C185" s="45"/>
      <c r="D185" s="45"/>
      <c r="E185" s="88"/>
      <c r="F185" s="45"/>
      <c r="G185" s="45"/>
      <c r="H185" s="45"/>
    </row>
    <row r="186" spans="1:8">
      <c r="A186" s="45"/>
      <c r="B186" s="45"/>
      <c r="C186" s="45"/>
      <c r="D186" s="45"/>
      <c r="E186" s="88"/>
      <c r="F186" s="45"/>
      <c r="G186" s="45"/>
      <c r="H186" s="45"/>
    </row>
    <row r="187" spans="1:8">
      <c r="A187" s="45"/>
      <c r="B187" s="45"/>
      <c r="C187" s="45"/>
      <c r="D187" s="45"/>
      <c r="E187" s="88"/>
      <c r="F187" s="45"/>
      <c r="G187" s="45"/>
      <c r="H187" s="45"/>
    </row>
    <row r="188" spans="1:8">
      <c r="A188" s="45"/>
      <c r="B188" s="45"/>
      <c r="C188" s="45"/>
      <c r="D188" s="45"/>
      <c r="E188" s="88"/>
      <c r="F188" s="45"/>
      <c r="G188" s="45"/>
      <c r="H188" s="45"/>
    </row>
    <row r="189" spans="1:8">
      <c r="A189" s="45"/>
      <c r="B189" s="45"/>
      <c r="C189" s="45"/>
      <c r="D189" s="45"/>
      <c r="E189" s="88"/>
      <c r="F189" s="45"/>
      <c r="G189" s="45"/>
      <c r="H189" s="45"/>
    </row>
    <row r="190" spans="1:8">
      <c r="A190" s="45"/>
      <c r="B190" s="45"/>
      <c r="C190" s="45"/>
      <c r="D190" s="45"/>
      <c r="E190" s="88"/>
      <c r="F190" s="45"/>
      <c r="G190" s="45"/>
      <c r="H190" s="45"/>
    </row>
    <row r="191" spans="1:8">
      <c r="A191" s="45"/>
      <c r="B191" s="45"/>
      <c r="C191" s="45"/>
      <c r="D191" s="45"/>
      <c r="E191" s="88"/>
      <c r="F191" s="45"/>
      <c r="G191" s="45"/>
      <c r="H191" s="45"/>
    </row>
    <row r="192" spans="1:8">
      <c r="A192" s="45"/>
      <c r="B192" s="45"/>
      <c r="C192" s="45"/>
      <c r="D192" s="45"/>
      <c r="E192" s="88"/>
      <c r="F192" s="45"/>
      <c r="G192" s="45"/>
      <c r="H192" s="45"/>
    </row>
    <row r="193" spans="1:8">
      <c r="A193" s="45"/>
      <c r="B193" s="45"/>
      <c r="C193" s="45"/>
      <c r="D193" s="45"/>
      <c r="E193" s="88"/>
      <c r="F193" s="45"/>
      <c r="G193" s="45"/>
      <c r="H193" s="45"/>
    </row>
    <row r="194" spans="1:8">
      <c r="A194" s="45"/>
      <c r="B194" s="45"/>
      <c r="C194" s="45"/>
      <c r="D194" s="45"/>
      <c r="E194" s="88"/>
      <c r="F194" s="45"/>
      <c r="G194" s="45"/>
      <c r="H194" s="45"/>
    </row>
    <row r="195" spans="1:8">
      <c r="A195" s="45"/>
      <c r="B195" s="45"/>
      <c r="C195" s="45"/>
      <c r="D195" s="45"/>
      <c r="E195" s="88"/>
      <c r="F195" s="45"/>
      <c r="G195" s="45"/>
      <c r="H195" s="45"/>
    </row>
    <row r="196" spans="1:8">
      <c r="A196" s="45"/>
      <c r="B196" s="45"/>
      <c r="C196" s="45"/>
      <c r="D196" s="45"/>
      <c r="E196" s="88"/>
      <c r="F196" s="45"/>
      <c r="G196" s="45"/>
      <c r="H196" s="45"/>
    </row>
    <row r="197" spans="1:8">
      <c r="A197" s="45"/>
      <c r="B197" s="45"/>
      <c r="C197" s="45"/>
      <c r="D197" s="45"/>
      <c r="E197" s="88"/>
      <c r="F197" s="45"/>
      <c r="G197" s="45"/>
      <c r="H197" s="45"/>
    </row>
    <row r="198" spans="1:8">
      <c r="A198" s="45"/>
      <c r="B198" s="45"/>
      <c r="C198" s="45"/>
      <c r="D198" s="45"/>
      <c r="E198" s="88"/>
      <c r="F198" s="45"/>
      <c r="G198" s="45"/>
      <c r="H198" s="45"/>
    </row>
    <row r="199" spans="1:8">
      <c r="A199" s="45"/>
      <c r="B199" s="45"/>
      <c r="C199" s="45"/>
      <c r="D199" s="45"/>
      <c r="E199" s="88"/>
      <c r="F199" s="45"/>
      <c r="G199" s="45"/>
      <c r="H199" s="45"/>
    </row>
    <row r="200" spans="1:8">
      <c r="A200" s="45"/>
      <c r="B200" s="45"/>
      <c r="C200" s="45"/>
      <c r="D200" s="45"/>
      <c r="E200" s="88"/>
      <c r="F200" s="45"/>
      <c r="G200" s="45"/>
      <c r="H200" s="45"/>
    </row>
  </sheetData>
  <sortState ref="A6:F110">
    <sortCondition ref="F6:F110"/>
  </sortState>
  <dataConsolidate/>
  <conditionalFormatting sqref="A5:G5">
    <cfRule type="cellIs" dxfId="2" priority="4" stopIfTrue="1" operator="notEqual">
      <formula>""</formula>
    </cfRule>
  </conditionalFormatting>
  <conditionalFormatting sqref="I10">
    <cfRule type="expression" dxfId="1" priority="3">
      <formula>AND($A6&lt;&gt;"",MOD(ROW(),2))</formula>
    </cfRule>
  </conditionalFormatting>
  <conditionalFormatting sqref="A6:F110">
    <cfRule type="expression" dxfId="0" priority="1" stopIfTrue="1">
      <formula>AND($A6&lt;&gt;"",MOD(ROW(),2))</formula>
    </cfRule>
  </conditionalFormatting>
  <dataValidations count="4">
    <dataValidation type="list" allowBlank="1" showInputMessage="1" showErrorMessage="1" sqref="A3">
      <formula1>Catégories</formula1>
    </dataValidation>
    <dataValidation type="list" allowBlank="1" showInputMessage="1" showErrorMessage="1" sqref="A2:G2">
      <formula1>Titres</formula1>
    </dataValidation>
    <dataValidation type="list" allowBlank="1" showInputMessage="1" showErrorMessage="1" sqref="B3">
      <formula1>Site</formula1>
    </dataValidation>
    <dataValidation type="list" allowBlank="1" showInputMessage="1" showErrorMessage="1" sqref="J5">
      <formula1>"Total,Moyenne"</formula1>
    </dataValidation>
  </dataValidations>
  <pageMargins left="0.7" right="0.7" top="0.75" bottom="0.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Accueil</vt:lpstr>
      <vt:lpstr>Dashboard</vt:lpstr>
      <vt:lpstr>Baseo</vt:lpstr>
      <vt:lpstr>Graph</vt:lpstr>
      <vt:lpstr>liste</vt:lpstr>
      <vt:lpstr>Recherche</vt:lpstr>
      <vt:lpstr>Catégories</vt:lpstr>
      <vt:lpstr>Recherche!Criteres</vt:lpstr>
      <vt:lpstr>ecoenp</vt:lpstr>
      <vt:lpstr>Recherche!Extraire</vt:lpstr>
      <vt:lpstr>Nbalertes</vt:lpstr>
      <vt:lpstr>Nom_site</vt:lpstr>
      <vt:lpstr>plagess</vt:lpstr>
      <vt:lpstr>points</vt:lpstr>
      <vt:lpstr>Site</vt:lpstr>
      <vt:lpstr>Titres</vt:lpstr>
      <vt:lpstr>Zone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david.amar</cp:lastModifiedBy>
  <cp:lastPrinted>2019-01-15T10:25:06Z</cp:lastPrinted>
  <dcterms:created xsi:type="dcterms:W3CDTF">2012-02-17T11:39:37Z</dcterms:created>
  <dcterms:modified xsi:type="dcterms:W3CDTF">2019-01-18T15:16:47Z</dcterms:modified>
</cp:coreProperties>
</file>