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M17" i="1"/>
  <c r="C10"/>
  <c r="J19"/>
  <c r="K19" s="1"/>
  <c r="J18"/>
  <c r="K18" s="1"/>
  <c r="J17"/>
  <c r="K17" s="1"/>
  <c r="J16"/>
  <c r="K16" s="1"/>
  <c r="J15"/>
  <c r="K15" s="1"/>
  <c r="J14"/>
  <c r="K14" s="1"/>
  <c r="J13"/>
  <c r="K13" s="1"/>
  <c r="J12"/>
  <c r="K12" s="1"/>
</calcChain>
</file>

<file path=xl/sharedStrings.xml><?xml version="1.0" encoding="utf-8"?>
<sst xmlns="http://schemas.openxmlformats.org/spreadsheetml/2006/main" count="7" uniqueCount="7">
  <si>
    <t>No</t>
  </si>
  <si>
    <t>Ordre N°</t>
  </si>
  <si>
    <t>Clsmt N°</t>
  </si>
  <si>
    <t>=INDEX($B$12:$B$31;EQUIV(GRANDE.VALEUR($I$12:$I$31;1);$I$12:$I$31;0))</t>
  </si>
  <si>
    <t>Ajuster le champ automatiquement au nombre de N°, ici 16</t>
  </si>
  <si>
    <t>cela aurait du donner en fin de champ,  B27 au lieu de B31</t>
  </si>
  <si>
    <t xml:space="preserve">j'ai tenté une formule de ce type , mais sans succès 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</si>
</sst>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10"/>
      <name val="Verdana"/>
      <family val="2"/>
    </font>
    <font>
      <sz val="10"/>
      <name val="Arial"/>
      <family val="2"/>
    </font>
    <font>
      <b/>
      <sz val="9"/>
      <name val="Verdana"/>
      <family val="2"/>
    </font>
    <font>
      <sz val="8"/>
      <color theme="0"/>
      <name val="Arial"/>
      <family val="2"/>
    </font>
    <font>
      <sz val="10"/>
      <color indexed="9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FA8006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5" fillId="0" borderId="0"/>
  </cellStyleXfs>
  <cellXfs count="16">
    <xf numFmtId="0" fontId="0" fillId="0" borderId="0" xfId="0"/>
    <xf numFmtId="0" fontId="7" fillId="2" borderId="0" xfId="1" applyFont="1" applyFill="1" applyAlignment="1">
      <alignment horizontal="center"/>
    </xf>
    <xf numFmtId="0" fontId="3" fillId="0" borderId="0" xfId="1" applyFont="1" applyFill="1" applyAlignment="1">
      <alignment horizontal="center"/>
    </xf>
    <xf numFmtId="0" fontId="8" fillId="0" borderId="0" xfId="1" applyFont="1" applyFill="1" applyAlignment="1">
      <alignment horizontal="center"/>
    </xf>
    <xf numFmtId="0" fontId="5" fillId="0" borderId="0" xfId="1" applyFont="1" applyFill="1" applyAlignment="1">
      <alignment horizontal="center"/>
    </xf>
    <xf numFmtId="1" fontId="6" fillId="0" borderId="0" xfId="2" applyNumberFormat="1" applyFont="1" applyAlignment="1">
      <alignment horizontal="center"/>
    </xf>
    <xf numFmtId="1" fontId="3" fillId="0" borderId="0" xfId="2" applyNumberFormat="1" applyFont="1" applyFill="1" applyAlignment="1">
      <alignment horizontal="center"/>
    </xf>
    <xf numFmtId="1" fontId="3" fillId="0" borderId="0" xfId="2" applyNumberFormat="1" applyFont="1" applyAlignment="1">
      <alignment horizontal="center"/>
    </xf>
    <xf numFmtId="0" fontId="5" fillId="0" borderId="0" xfId="2"/>
    <xf numFmtId="0" fontId="2" fillId="0" borderId="0" xfId="2" applyFont="1" applyAlignment="1">
      <alignment horizontal="center"/>
    </xf>
    <xf numFmtId="0" fontId="5" fillId="0" borderId="0" xfId="2" applyFont="1" applyAlignment="1">
      <alignment horizontal="center"/>
    </xf>
    <xf numFmtId="0" fontId="5" fillId="0" borderId="0" xfId="2" applyFill="1"/>
    <xf numFmtId="0" fontId="4" fillId="0" borderId="0" xfId="2" applyFont="1" applyFill="1" applyAlignment="1">
      <alignment horizontal="center"/>
    </xf>
    <xf numFmtId="0" fontId="0" fillId="3" borderId="0" xfId="0" quotePrefix="1" applyFill="1"/>
    <xf numFmtId="0" fontId="0" fillId="3" borderId="0" xfId="0" applyFill="1"/>
    <xf numFmtId="0" fontId="0" fillId="0" borderId="0" xfId="0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361950</xdr:colOff>
      <xdr:row>9</xdr:row>
      <xdr:rowOff>9525</xdr:rowOff>
    </xdr:from>
    <xdr:to>
      <xdr:col>12</xdr:col>
      <xdr:colOff>752475</xdr:colOff>
      <xdr:row>10</xdr:row>
      <xdr:rowOff>180976</xdr:rowOff>
    </xdr:to>
    <xdr:cxnSp macro="">
      <xdr:nvCxnSpPr>
        <xdr:cNvPr id="3" name="Connecteur droit avec flèche 2"/>
        <xdr:cNvCxnSpPr/>
      </xdr:nvCxnSpPr>
      <xdr:spPr>
        <a:xfrm flipH="1">
          <a:off x="9172575" y="1724025"/>
          <a:ext cx="390525" cy="361951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9:Q31"/>
  <sheetViews>
    <sheetView tabSelected="1" topLeftCell="B1" workbookViewId="0">
      <selection activeCell="M17" sqref="M17"/>
    </sheetView>
  </sheetViews>
  <sheetFormatPr baseColWidth="10" defaultRowHeight="15"/>
  <cols>
    <col min="2" max="2" width="6.42578125" customWidth="1"/>
  </cols>
  <sheetData>
    <row r="9" spans="2:17">
      <c r="N9" t="s">
        <v>4</v>
      </c>
    </row>
    <row r="10" spans="2:17">
      <c r="B10" s="3" t="s">
        <v>0</v>
      </c>
      <c r="C10" s="1">
        <f>COUNT(B12:B31)</f>
        <v>16</v>
      </c>
      <c r="I10" s="5">
        <v>4444.4444444444443</v>
      </c>
      <c r="J10" s="10" t="s">
        <v>1</v>
      </c>
      <c r="K10" s="12" t="s">
        <v>2</v>
      </c>
      <c r="N10" t="s">
        <v>5</v>
      </c>
    </row>
    <row r="11" spans="2:17">
      <c r="B11" s="4"/>
      <c r="J11" s="8"/>
      <c r="K11" s="11"/>
    </row>
    <row r="12" spans="2:17">
      <c r="B12" s="2">
        <v>1</v>
      </c>
      <c r="I12" s="7">
        <v>88.897777777777776</v>
      </c>
      <c r="J12" s="9">
        <f>INDEX($B$12:$B$31,MATCH(LARGE($I$12:$I$31,1),$I$12:$I$31,0))</f>
        <v>8</v>
      </c>
      <c r="K12" s="6">
        <f>VLOOKUP(J12,$B$12:$I$31,8,FALSE)</f>
        <v>978.56</v>
      </c>
      <c r="L12" s="13" t="s">
        <v>3</v>
      </c>
      <c r="M12" s="14"/>
      <c r="N12" s="14"/>
      <c r="O12" s="14"/>
      <c r="P12" s="14"/>
      <c r="Q12" s="14"/>
    </row>
    <row r="13" spans="2:17">
      <c r="B13" s="2">
        <v>2</v>
      </c>
      <c r="I13" s="7">
        <v>88.906666666666666</v>
      </c>
      <c r="J13" s="9">
        <f>INDEX($B$12:$B$31,MATCH(LARGE($I$12:$I$31,2),$I$12:$I$31,0))</f>
        <v>5</v>
      </c>
      <c r="K13" s="6">
        <f t="shared" ref="K13:K19" si="0">VLOOKUP(J13,$B$12:$I$31,8,FALSE)</f>
        <v>755.93333333333328</v>
      </c>
    </row>
    <row r="14" spans="2:17">
      <c r="B14" s="2">
        <v>3</v>
      </c>
      <c r="I14" s="7">
        <v>88.915555555555557</v>
      </c>
      <c r="J14" s="9">
        <f>INDEX($B$12:$B$31,MATCH(LARGE($I$12:$I$31,3),$I$12:$I$31,0))</f>
        <v>4</v>
      </c>
      <c r="K14" s="6">
        <f t="shared" si="0"/>
        <v>400.16</v>
      </c>
    </row>
    <row r="15" spans="2:17">
      <c r="B15" s="2">
        <v>4</v>
      </c>
      <c r="I15" s="7">
        <v>400.16</v>
      </c>
      <c r="J15" s="9">
        <f>INDEX($B$12:$B$31,MATCH(LARGE($I$12:$I$31,4),$I$12:$I$31,0))</f>
        <v>10</v>
      </c>
      <c r="K15" s="6">
        <f t="shared" si="0"/>
        <v>177.95555555555555</v>
      </c>
      <c r="L15" t="s">
        <v>6</v>
      </c>
    </row>
    <row r="16" spans="2:17">
      <c r="B16" s="2">
        <v>5</v>
      </c>
      <c r="I16" s="7">
        <v>755.93333333333328</v>
      </c>
      <c r="J16" s="9">
        <f>INDEX($B$12:$B$31,MATCH(LARGE($I$12:$I$31,5),$I$12:$I$31,0))</f>
        <v>11</v>
      </c>
      <c r="K16" s="6">
        <f t="shared" si="0"/>
        <v>133.47999999999999</v>
      </c>
    </row>
    <row r="17" spans="2:13">
      <c r="B17" s="2">
        <v>6</v>
      </c>
      <c r="I17" s="7">
        <v>88.942222222222213</v>
      </c>
      <c r="J17" s="9">
        <f>INDEX($B$12:$B$31,MATCH(LARGE($I$12:$I$31,6),$I$12:$I$31,0))</f>
        <v>7</v>
      </c>
      <c r="K17" s="6">
        <f t="shared" si="0"/>
        <v>133.42666666666665</v>
      </c>
      <c r="M17" s="15">
        <f>$B$12:B12+$C$10-1</f>
        <v>16</v>
      </c>
    </row>
    <row r="18" spans="2:13">
      <c r="B18" s="2">
        <v>7</v>
      </c>
      <c r="I18" s="7">
        <v>133.42666666666665</v>
      </c>
      <c r="J18" s="9">
        <f>INDEX($B$12:$B$31,MATCH(LARGE($I$12:$I$31,7),$I$12:$I$31,0))</f>
        <v>9</v>
      </c>
      <c r="K18" s="6">
        <f t="shared" si="0"/>
        <v>88.968888888888884</v>
      </c>
    </row>
    <row r="19" spans="2:13">
      <c r="B19" s="2">
        <v>8</v>
      </c>
      <c r="I19" s="7">
        <v>978.56</v>
      </c>
      <c r="J19" s="9">
        <f>INDEX($B$12:$B$31,MATCH(LARGE($I$12:$I$31,8),$I$12:$I$31,0))</f>
        <v>6</v>
      </c>
      <c r="K19" s="6">
        <f t="shared" si="0"/>
        <v>88.942222222222213</v>
      </c>
    </row>
    <row r="20" spans="2:13">
      <c r="B20" s="2">
        <v>9</v>
      </c>
      <c r="I20" s="7">
        <v>88.968888888888884</v>
      </c>
    </row>
    <row r="21" spans="2:13">
      <c r="B21" s="2">
        <v>10</v>
      </c>
      <c r="I21" s="7">
        <v>177.95555555555555</v>
      </c>
    </row>
    <row r="22" spans="2:13">
      <c r="B22" s="2">
        <v>11</v>
      </c>
      <c r="I22" s="7">
        <v>133.47999999999999</v>
      </c>
    </row>
    <row r="23" spans="2:13">
      <c r="B23" s="2">
        <v>12</v>
      </c>
      <c r="I23" s="7">
        <v>44.497777777777777</v>
      </c>
    </row>
    <row r="24" spans="2:13">
      <c r="B24" s="2">
        <v>13</v>
      </c>
      <c r="I24" s="7">
        <v>44.502222222222223</v>
      </c>
    </row>
    <row r="25" spans="2:13">
      <c r="B25" s="2">
        <v>14</v>
      </c>
      <c r="I25" s="7">
        <v>0</v>
      </c>
    </row>
    <row r="26" spans="2:13">
      <c r="B26" s="2">
        <v>15</v>
      </c>
      <c r="I26" s="7">
        <v>0</v>
      </c>
    </row>
    <row r="27" spans="2:13">
      <c r="B27" s="2">
        <v>16</v>
      </c>
      <c r="I27" s="7">
        <v>0</v>
      </c>
    </row>
    <row r="28" spans="2:13">
      <c r="I28" s="7">
        <v>0</v>
      </c>
    </row>
    <row r="29" spans="2:13">
      <c r="I29" s="7">
        <v>0</v>
      </c>
    </row>
    <row r="30" spans="2:13">
      <c r="I30" s="7">
        <v>0</v>
      </c>
    </row>
    <row r="31" spans="2:13">
      <c r="I31" s="7"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david.amar</dc:creator>
  <cp:lastModifiedBy>david.amar</cp:lastModifiedBy>
  <dcterms:created xsi:type="dcterms:W3CDTF">2020-05-11T13:18:45Z</dcterms:created>
  <dcterms:modified xsi:type="dcterms:W3CDTF">2020-05-11T13:43:56Z</dcterms:modified>
</cp:coreProperties>
</file>