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08644\Downloads\"/>
    </mc:Choice>
  </mc:AlternateContent>
  <bookViews>
    <workbookView xWindow="0" yWindow="0" windowWidth="21600" windowHeight="8535"/>
  </bookViews>
  <sheets>
    <sheet name="Feuil2" sheetId="2" r:id="rId1"/>
    <sheet name="Feuil5" sheetId="5" r:id="rId2"/>
    <sheet name="robert" sheetId="1" r:id="rId3"/>
    <sheet name="didier" sheetId="6" r:id="rId4"/>
    <sheet name="roger" sheetId="7" r:id="rId5"/>
  </sheet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6" l="1"/>
  <c r="C15" i="6"/>
  <c r="C16" i="6"/>
  <c r="C17" i="6"/>
  <c r="C18" i="6"/>
  <c r="C19" i="6"/>
  <c r="C20" i="6"/>
  <c r="C13" i="6"/>
  <c r="B14" i="6"/>
  <c r="B15" i="6"/>
  <c r="B16" i="6"/>
  <c r="B17" i="6"/>
  <c r="B18" i="6"/>
  <c r="B19" i="6"/>
  <c r="B20" i="6"/>
  <c r="B13" i="6"/>
  <c r="A14" i="6"/>
  <c r="A15" i="6"/>
  <c r="A16" i="6"/>
  <c r="A17" i="6"/>
  <c r="A18" i="6"/>
  <c r="A19" i="6"/>
  <c r="A20" i="6"/>
  <c r="A21" i="6"/>
  <c r="A13" i="6"/>
  <c r="A11" i="1"/>
  <c r="A2" i="7"/>
  <c r="B2" i="7"/>
  <c r="C2" i="7"/>
  <c r="A3" i="7"/>
  <c r="B3" i="7"/>
  <c r="C3" i="7"/>
  <c r="A4" i="7"/>
  <c r="B4" i="7"/>
  <c r="C4" i="7"/>
  <c r="A5" i="7"/>
  <c r="B5" i="7"/>
  <c r="C5" i="7"/>
  <c r="A6" i="7"/>
  <c r="B6" i="7"/>
  <c r="C6" i="7"/>
  <c r="A7" i="7"/>
  <c r="B7" i="7"/>
  <c r="C7" i="7"/>
  <c r="A8" i="7"/>
  <c r="B8" i="7"/>
  <c r="C8" i="7"/>
  <c r="C1" i="7"/>
  <c r="B1" i="7"/>
  <c r="A1" i="7"/>
  <c r="A2" i="6"/>
  <c r="B2" i="6"/>
  <c r="C2" i="6"/>
  <c r="A3" i="6"/>
  <c r="B3" i="6"/>
  <c r="C3" i="6"/>
  <c r="A4" i="6"/>
  <c r="B4" i="6"/>
  <c r="C4" i="6"/>
  <c r="A5" i="6"/>
  <c r="B5" i="6"/>
  <c r="C5" i="6"/>
  <c r="A6" i="6"/>
  <c r="B6" i="6"/>
  <c r="C6" i="6"/>
  <c r="A7" i="6"/>
  <c r="B7" i="6"/>
  <c r="C7" i="6"/>
  <c r="A8" i="6"/>
  <c r="B8" i="6"/>
  <c r="C8" i="6"/>
  <c r="C1" i="6"/>
  <c r="B1" i="6"/>
  <c r="A1" i="6"/>
  <c r="A12" i="1" l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C11" i="1"/>
  <c r="B11" i="1"/>
  <c r="A2" i="1"/>
  <c r="B2" i="1"/>
  <c r="C2" i="1"/>
  <c r="A3" i="1"/>
  <c r="B3" i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C1" i="1"/>
  <c r="B1" i="1"/>
  <c r="A1" i="1"/>
</calcChain>
</file>

<file path=xl/sharedStrings.xml><?xml version="1.0" encoding="utf-8"?>
<sst xmlns="http://schemas.openxmlformats.org/spreadsheetml/2006/main" count="52" uniqueCount="31">
  <si>
    <t>robert</t>
  </si>
  <si>
    <t>didier</t>
  </si>
  <si>
    <t>roger</t>
  </si>
  <si>
    <t>SE1552</t>
  </si>
  <si>
    <t>SE1553</t>
  </si>
  <si>
    <t>SE1554</t>
  </si>
  <si>
    <t>SE1555</t>
  </si>
  <si>
    <t>SE1556</t>
  </si>
  <si>
    <t>SE1557</t>
  </si>
  <si>
    <t>SE1558</t>
  </si>
  <si>
    <t>SE1559</t>
  </si>
  <si>
    <t>ARE55896</t>
  </si>
  <si>
    <t>ARE55897</t>
  </si>
  <si>
    <t>ARE55898</t>
  </si>
  <si>
    <t>ARE55899</t>
  </si>
  <si>
    <t>ARE55900</t>
  </si>
  <si>
    <t>ARE55901</t>
  </si>
  <si>
    <t>ARE55902</t>
  </si>
  <si>
    <t>ARE55903</t>
  </si>
  <si>
    <t>Nom</t>
  </si>
  <si>
    <t>SE code</t>
  </si>
  <si>
    <t>ARE</t>
  </si>
  <si>
    <t>Numero</t>
  </si>
  <si>
    <t>Étiquettes de lignes</t>
  </si>
  <si>
    <t>Total général</t>
  </si>
  <si>
    <t>brossé</t>
  </si>
  <si>
    <t>livré</t>
  </si>
  <si>
    <t>stand by</t>
  </si>
  <si>
    <t>lavé</t>
  </si>
  <si>
    <t>lustré</t>
  </si>
  <si>
    <t>retouche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</si>
</sst>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642.383144212959" createdVersion="5" refreshedVersion="5" minRefreshableVersion="3" recordCount="9">
  <cacheSource type="worksheet">
    <worksheetSource ref="A1:D999" sheet="Feuil2"/>
  </cacheSource>
  <cacheFields count="4">
    <cacheField name="Nom" numFmtId="0">
      <sharedItems containsBlank="1" count="4">
        <s v="robert"/>
        <s v="didier"/>
        <s v="roger"/>
        <m/>
      </sharedItems>
    </cacheField>
    <cacheField name="SE code" numFmtId="0">
      <sharedItems containsBlank="1" count="9">
        <s v="SE1552"/>
        <s v="SE1553"/>
        <s v="SE1554"/>
        <s v="SE1555"/>
        <s v="SE1556"/>
        <s v="SE1557"/>
        <s v="SE1558"/>
        <s v="SE1559"/>
        <m/>
      </sharedItems>
    </cacheField>
    <cacheField name="ARE" numFmtId="0">
      <sharedItems containsBlank="1"/>
    </cacheField>
    <cacheField name="Numero" numFmtId="0">
      <sharedItems containsString="0" containsBlank="1" containsNumber="1" containsInteger="1" minValue="1354720301" maxValue="23647202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ARE55896"/>
    <n v="2180820000"/>
  </r>
  <r>
    <x v="1"/>
    <x v="1"/>
    <s v="ARE55897"/>
    <n v="1514720100"/>
  </r>
  <r>
    <x v="0"/>
    <x v="2"/>
    <s v="ARE55898"/>
    <n v="2364720201"/>
  </r>
  <r>
    <x v="0"/>
    <x v="3"/>
    <s v="ARE55899"/>
    <n v="2361920000"/>
  </r>
  <r>
    <x v="2"/>
    <x v="4"/>
    <s v="ARE55900"/>
    <n v="1664720025"/>
  </r>
  <r>
    <x v="2"/>
    <x v="5"/>
    <s v="ARE55901"/>
    <n v="2140520001"/>
  </r>
  <r>
    <x v="1"/>
    <x v="6"/>
    <s v="ARE55902"/>
    <n v="1354720301"/>
  </r>
  <r>
    <x v="0"/>
    <x v="7"/>
    <s v="ARE55903"/>
    <n v="1578920000"/>
  </r>
  <r>
    <x v="3"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8" firstHeaderRow="1" firstDataRow="1" firstDataCol="1" rowPageCount="1" colPageCount="1"/>
  <pivotFields count="4">
    <pivotField axis="axisPage" showAll="0">
      <items count="5">
        <item x="1"/>
        <item x="0"/>
        <item x="2"/>
        <item x="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h="1" x="8"/>
        <item t="default"/>
      </items>
    </pivotField>
    <pivotField showAll="0"/>
    <pivotField showAll="0"/>
  </pivotFields>
  <rowFields count="1">
    <field x="1"/>
  </rowFields>
  <rowItems count="5">
    <i>
      <x/>
    </i>
    <i>
      <x v="2"/>
    </i>
    <i>
      <x v="3"/>
    </i>
    <i>
      <x v="7"/>
    </i>
    <i t="grand">
      <x/>
    </i>
  </rowItems>
  <colItems count="1">
    <i/>
  </colItem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10" sqref="D10"/>
    </sheetView>
  </sheetViews>
  <sheetFormatPr baseColWidth="10" defaultRowHeight="14.25" x14ac:dyDescent="0.2"/>
  <cols>
    <col min="4" max="4" width="21.25" customWidth="1"/>
  </cols>
  <sheetData>
    <row r="1" spans="1:4" x14ac:dyDescent="0.2">
      <c r="A1" t="s">
        <v>19</v>
      </c>
      <c r="B1" t="s">
        <v>20</v>
      </c>
      <c r="C1" t="s">
        <v>21</v>
      </c>
      <c r="D1" t="s">
        <v>22</v>
      </c>
    </row>
    <row r="2" spans="1:4" x14ac:dyDescent="0.2">
      <c r="A2" t="s">
        <v>0</v>
      </c>
      <c r="B2" t="s">
        <v>3</v>
      </c>
      <c r="C2" t="s">
        <v>11</v>
      </c>
      <c r="D2">
        <v>2180820000</v>
      </c>
    </row>
    <row r="3" spans="1:4" x14ac:dyDescent="0.2">
      <c r="A3" t="s">
        <v>1</v>
      </c>
      <c r="B3" t="s">
        <v>4</v>
      </c>
      <c r="C3" t="s">
        <v>12</v>
      </c>
      <c r="D3">
        <v>1514720100</v>
      </c>
    </row>
    <row r="4" spans="1:4" x14ac:dyDescent="0.2">
      <c r="A4" t="s">
        <v>0</v>
      </c>
      <c r="B4" t="s">
        <v>5</v>
      </c>
      <c r="C4" t="s">
        <v>13</v>
      </c>
      <c r="D4">
        <v>2364720201</v>
      </c>
    </row>
    <row r="5" spans="1:4" x14ac:dyDescent="0.2">
      <c r="A5" t="s">
        <v>0</v>
      </c>
      <c r="B5" t="s">
        <v>6</v>
      </c>
      <c r="C5" t="s">
        <v>14</v>
      </c>
      <c r="D5">
        <v>2361920000</v>
      </c>
    </row>
    <row r="6" spans="1:4" x14ac:dyDescent="0.2">
      <c r="A6" t="s">
        <v>2</v>
      </c>
      <c r="B6" t="s">
        <v>7</v>
      </c>
      <c r="C6" t="s">
        <v>15</v>
      </c>
      <c r="D6">
        <v>1664720025</v>
      </c>
    </row>
    <row r="7" spans="1:4" x14ac:dyDescent="0.2">
      <c r="A7" t="s">
        <v>2</v>
      </c>
      <c r="B7" t="s">
        <v>8</v>
      </c>
      <c r="C7" t="s">
        <v>16</v>
      </c>
      <c r="D7">
        <v>2140520001</v>
      </c>
    </row>
    <row r="8" spans="1:4" x14ac:dyDescent="0.2">
      <c r="A8" t="s">
        <v>1</v>
      </c>
      <c r="B8" t="s">
        <v>9</v>
      </c>
      <c r="C8" t="s">
        <v>17</v>
      </c>
      <c r="D8">
        <v>1354720301</v>
      </c>
    </row>
    <row r="9" spans="1:4" x14ac:dyDescent="0.2">
      <c r="A9" t="s">
        <v>0</v>
      </c>
      <c r="B9" t="s">
        <v>10</v>
      </c>
      <c r="C9" t="s">
        <v>18</v>
      </c>
      <c r="D9">
        <v>1578920000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15" sqref="A15"/>
    </sheetView>
  </sheetViews>
  <sheetFormatPr baseColWidth="10" defaultRowHeight="14.25" x14ac:dyDescent="0.2"/>
  <cols>
    <col min="1" max="1" width="20.75" customWidth="1"/>
    <col min="2" max="2" width="25.625" customWidth="1"/>
  </cols>
  <sheetData>
    <row r="1" spans="1:2" x14ac:dyDescent="0.2">
      <c r="A1" s="1" t="s">
        <v>19</v>
      </c>
      <c r="B1" t="s">
        <v>0</v>
      </c>
    </row>
    <row r="3" spans="1:2" x14ac:dyDescent="0.2">
      <c r="A3" s="1" t="s">
        <v>23</v>
      </c>
    </row>
    <row r="4" spans="1:2" x14ac:dyDescent="0.2">
      <c r="A4" s="2" t="s">
        <v>3</v>
      </c>
    </row>
    <row r="5" spans="1:2" x14ac:dyDescent="0.2">
      <c r="A5" s="2" t="s">
        <v>5</v>
      </c>
    </row>
    <row r="6" spans="1:2" x14ac:dyDescent="0.2">
      <c r="A6" s="2" t="s">
        <v>6</v>
      </c>
    </row>
    <row r="7" spans="1:2" x14ac:dyDescent="0.2">
      <c r="A7" s="2" t="s">
        <v>10</v>
      </c>
    </row>
    <row r="8" spans="1:2" x14ac:dyDescent="0.2">
      <c r="A8" s="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11" sqref="B11"/>
    </sheetView>
  </sheetViews>
  <sheetFormatPr baseColWidth="10" defaultRowHeight="14.25" x14ac:dyDescent="0.2"/>
  <sheetData>
    <row r="1" spans="1:5" x14ac:dyDescent="0.2">
      <c r="A1" t="str">
        <f>VLOOKUP("robert",Feuil2!A2:D9,2,FALSE)</f>
        <v>SE1552</v>
      </c>
      <c r="B1" t="str">
        <f>VLOOKUP("robert",Feuil2!A2:D9,3,FALSE)</f>
        <v>ARE55896</v>
      </c>
      <c r="C1">
        <f>VLOOKUP("robert",Feuil2!A2:D9,4,FALSE)</f>
        <v>2180820000</v>
      </c>
      <c r="D1" t="s">
        <v>28</v>
      </c>
      <c r="E1" t="s">
        <v>26</v>
      </c>
    </row>
    <row r="2" spans="1:5" x14ac:dyDescent="0.2">
      <c r="A2" t="str">
        <f>VLOOKUP("robert",Feuil2!A3:D10,2,FALSE)</f>
        <v>SE1554</v>
      </c>
      <c r="B2" t="str">
        <f>VLOOKUP("robert",Feuil2!A3:D10,3,FALSE)</f>
        <v>ARE55898</v>
      </c>
      <c r="C2">
        <f>VLOOKUP("robert",Feuil2!A3:D10,4,FALSE)</f>
        <v>2364720201</v>
      </c>
      <c r="D2" t="s">
        <v>28</v>
      </c>
      <c r="E2" t="s">
        <v>27</v>
      </c>
    </row>
    <row r="3" spans="1:5" x14ac:dyDescent="0.2">
      <c r="A3" t="str">
        <f>VLOOKUP("robert",Feuil2!A4:D11,2,FALSE)</f>
        <v>SE1554</v>
      </c>
      <c r="B3" t="str">
        <f>VLOOKUP("robert",Feuil2!A4:D11,3,FALSE)</f>
        <v>ARE55898</v>
      </c>
      <c r="C3">
        <f>VLOOKUP("robert",Feuil2!A4:D11,4,FALSE)</f>
        <v>2364720201</v>
      </c>
    </row>
    <row r="4" spans="1:5" x14ac:dyDescent="0.2">
      <c r="A4" t="str">
        <f>VLOOKUP("robert",Feuil2!A5:D12,2,FALSE)</f>
        <v>SE1555</v>
      </c>
      <c r="B4" t="str">
        <f>VLOOKUP("robert",Feuil2!A5:D12,3,FALSE)</f>
        <v>ARE55899</v>
      </c>
      <c r="C4">
        <f>VLOOKUP("robert",Feuil2!A5:D12,4,FALSE)</f>
        <v>2361920000</v>
      </c>
      <c r="D4" t="s">
        <v>29</v>
      </c>
    </row>
    <row r="5" spans="1:5" x14ac:dyDescent="0.2">
      <c r="A5" t="str">
        <f>VLOOKUP("robert",Feuil2!A6:D13,2,FALSE)</f>
        <v>SE1559</v>
      </c>
      <c r="B5" t="str">
        <f>VLOOKUP("robert",Feuil2!A6:D13,3,FALSE)</f>
        <v>ARE55903</v>
      </c>
      <c r="C5">
        <f>VLOOKUP("robert",Feuil2!A6:D13,4,FALSE)</f>
        <v>1578920000</v>
      </c>
      <c r="D5" t="s">
        <v>28</v>
      </c>
      <c r="E5" t="s">
        <v>30</v>
      </c>
    </row>
    <row r="6" spans="1:5" x14ac:dyDescent="0.2">
      <c r="A6" t="str">
        <f>VLOOKUP("robert",Feuil2!A7:D14,2,FALSE)</f>
        <v>SE1559</v>
      </c>
      <c r="B6" t="str">
        <f>VLOOKUP("robert",Feuil2!A7:D14,3,FALSE)</f>
        <v>ARE55903</v>
      </c>
      <c r="C6">
        <f>VLOOKUP("robert",Feuil2!A7:D14,4,FALSE)</f>
        <v>1578920000</v>
      </c>
    </row>
    <row r="7" spans="1:5" x14ac:dyDescent="0.2">
      <c r="A7" t="str">
        <f>VLOOKUP("robert",Feuil2!A8:D15,2,FALSE)</f>
        <v>SE1559</v>
      </c>
      <c r="B7" t="str">
        <f>VLOOKUP("robert",Feuil2!A8:D15,3,FALSE)</f>
        <v>ARE55903</v>
      </c>
      <c r="C7">
        <f>VLOOKUP("robert",Feuil2!A8:D15,4,FALSE)</f>
        <v>1578920000</v>
      </c>
    </row>
    <row r="8" spans="1:5" x14ac:dyDescent="0.2">
      <c r="A8" t="str">
        <f>VLOOKUP("robert",Feuil2!A9:D16,2,FALSE)</f>
        <v>SE1559</v>
      </c>
      <c r="B8" t="str">
        <f>VLOOKUP("robert",Feuil2!A9:D16,3,FALSE)</f>
        <v>ARE55903</v>
      </c>
      <c r="C8">
        <f>VLOOKUP("robert",Feuil2!A9:D16,4,FALSE)</f>
        <v>1578920000</v>
      </c>
    </row>
    <row r="11" spans="1:5" x14ac:dyDescent="0.2">
      <c r="A11" t="str">
        <f>IF(Feuil2!A2="robert",VLOOKUP("robert",Feuil2!A2:D9,2,FALSE),"")</f>
        <v>SE1552</v>
      </c>
      <c r="B11" t="str">
        <f>IF(Feuil2!A2="robert",VLOOKUP("robert",Feuil2!A2:E9,3,FALSE),"")</f>
        <v>ARE55896</v>
      </c>
      <c r="C11">
        <f>IF(Feuil2!A2="robert",VLOOKUP("robert",Feuil2!A2:F9,4,FALSE),"")</f>
        <v>2180820000</v>
      </c>
    </row>
    <row r="12" spans="1:5" x14ac:dyDescent="0.2">
      <c r="A12" t="str">
        <f>IF(Feuil2!A3="robert",VLOOKUP("robert",Feuil2!A3:D10,2,FALSE),"")</f>
        <v/>
      </c>
      <c r="B12" t="str">
        <f>IF(Feuil2!A3="robert",VLOOKUP("robert",Feuil2!A3:E10,3,FALSE),"")</f>
        <v/>
      </c>
      <c r="C12" t="str">
        <f>IF(Feuil2!A3="robert",VLOOKUP("robert",Feuil2!A3:F10,4,FALSE),"")</f>
        <v/>
      </c>
    </row>
    <row r="13" spans="1:5" x14ac:dyDescent="0.2">
      <c r="A13" t="str">
        <f>IF(Feuil2!A4="robert",VLOOKUP("robert",Feuil2!A4:D11,2,FALSE),"")</f>
        <v>SE1554</v>
      </c>
      <c r="B13" t="str">
        <f>IF(Feuil2!A4="robert",VLOOKUP("robert",Feuil2!A4:E11,3,FALSE),"")</f>
        <v>ARE55898</v>
      </c>
      <c r="C13">
        <f>IF(Feuil2!A4="robert",VLOOKUP("robert",Feuil2!A4:F11,4,FALSE),"")</f>
        <v>2364720201</v>
      </c>
    </row>
    <row r="14" spans="1:5" x14ac:dyDescent="0.2">
      <c r="A14" t="str">
        <f>IF(Feuil2!A5="robert",VLOOKUP("robert",Feuil2!A5:D12,2,FALSE),"")</f>
        <v>SE1555</v>
      </c>
      <c r="B14" t="str">
        <f>IF(Feuil2!A5="robert",VLOOKUP("robert",Feuil2!A5:E12,3,FALSE),"")</f>
        <v>ARE55899</v>
      </c>
      <c r="C14">
        <f>IF(Feuil2!A5="robert",VLOOKUP("robert",Feuil2!A5:F12,4,FALSE),"")</f>
        <v>2361920000</v>
      </c>
    </row>
    <row r="15" spans="1:5" x14ac:dyDescent="0.2">
      <c r="A15" t="str">
        <f>IF(Feuil2!A6="robert",VLOOKUP("robert",Feuil2!A6:D13,2,FALSE),"")</f>
        <v/>
      </c>
      <c r="B15" t="str">
        <f>IF(Feuil2!A6="robert",VLOOKUP("robert",Feuil2!A6:E13,3,FALSE),"")</f>
        <v/>
      </c>
      <c r="C15" t="str">
        <f>IF(Feuil2!A6="robert",VLOOKUP("robert",Feuil2!A6:F13,4,FALSE),"")</f>
        <v/>
      </c>
    </row>
    <row r="16" spans="1:5" x14ac:dyDescent="0.2">
      <c r="A16" t="str">
        <f>IF(Feuil2!A7="robert",VLOOKUP("robert",Feuil2!A7:D14,2,FALSE),"")</f>
        <v/>
      </c>
      <c r="B16" t="str">
        <f>IF(Feuil2!A7="robert",VLOOKUP("robert",Feuil2!A7:E14,3,FALSE),"")</f>
        <v/>
      </c>
      <c r="C16" t="str">
        <f>IF(Feuil2!A7="robert",VLOOKUP("robert",Feuil2!A7:F14,4,FALSE),"")</f>
        <v/>
      </c>
    </row>
    <row r="17" spans="1:3" x14ac:dyDescent="0.2">
      <c r="A17" t="str">
        <f>IF(Feuil2!A8="robert",VLOOKUP("robert",Feuil2!A8:D15,2,FALSE),"")</f>
        <v/>
      </c>
      <c r="B17" t="str">
        <f>IF(Feuil2!A8="robert",VLOOKUP("robert",Feuil2!A8:E15,3,FALSE),"")</f>
        <v/>
      </c>
      <c r="C17" t="str">
        <f>IF(Feuil2!A8="robert",VLOOKUP("robert",Feuil2!A8:F15,4,FALSE),"")</f>
        <v/>
      </c>
    </row>
    <row r="18" spans="1:3" x14ac:dyDescent="0.2">
      <c r="A18" t="str">
        <f>IF(Feuil2!A9="robert",VLOOKUP("robert",Feuil2!A9:D16,2,FALSE),"")</f>
        <v>SE1559</v>
      </c>
      <c r="B18" t="str">
        <f>IF(Feuil2!A9="robert",VLOOKUP("robert",Feuil2!A9:E16,3,FALSE),"")</f>
        <v>ARE55903</v>
      </c>
      <c r="C18">
        <f>IF(Feuil2!A9="robert",VLOOKUP("robert",Feuil2!A9:F16,4,FALSE),"")</f>
        <v>1578920000</v>
      </c>
    </row>
  </sheetData>
  <conditionalFormatting sqref="A1:E8">
    <cfRule type="expression" dxfId="2" priority="1">
      <formula>$E1="livré"</formula>
    </cfRule>
  </conditionalFormatting>
  <dataValidations count="2">
    <dataValidation type="list" allowBlank="1" showInputMessage="1" showErrorMessage="1" sqref="D1:D8">
      <formula1>"brossé,lustré,lavé"</formula1>
    </dataValidation>
    <dataValidation type="list" allowBlank="1" showInputMessage="1" showErrorMessage="1" sqref="E1:E8">
      <formula1>"livré,stand by,retouche"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D14" sqref="D14"/>
    </sheetView>
  </sheetViews>
  <sheetFormatPr baseColWidth="10" defaultRowHeight="14.25" x14ac:dyDescent="0.2"/>
  <sheetData>
    <row r="1" spans="1:5" x14ac:dyDescent="0.2">
      <c r="A1" t="str">
        <f>VLOOKUP("didier",Feuil2!A2:D9,2,FALSE)</f>
        <v>SE1553</v>
      </c>
      <c r="B1" t="str">
        <f>VLOOKUP("didier",Feuil2!A2:D9,3,FALSE)</f>
        <v>ARE55897</v>
      </c>
      <c r="C1">
        <f>VLOOKUP("didier",Feuil2!A2:D9,4,FALSE)</f>
        <v>1514720100</v>
      </c>
      <c r="D1" t="s">
        <v>28</v>
      </c>
      <c r="E1" t="s">
        <v>26</v>
      </c>
    </row>
    <row r="2" spans="1:5" x14ac:dyDescent="0.2">
      <c r="A2" t="str">
        <f>VLOOKUP("didier",Feuil2!A3:D10,2,FALSE)</f>
        <v>SE1553</v>
      </c>
      <c r="B2" t="str">
        <f>VLOOKUP("didier",Feuil2!A3:D10,3,FALSE)</f>
        <v>ARE55897</v>
      </c>
      <c r="C2">
        <f>VLOOKUP("didier",Feuil2!A3:D10,4,FALSE)</f>
        <v>1514720100</v>
      </c>
      <c r="D2" t="s">
        <v>28</v>
      </c>
      <c r="E2" t="s">
        <v>27</v>
      </c>
    </row>
    <row r="3" spans="1:5" x14ac:dyDescent="0.2">
      <c r="A3" t="str">
        <f>VLOOKUP("didier",Feuil2!A4:D11,2,FALSE)</f>
        <v>SE1558</v>
      </c>
      <c r="B3" t="str">
        <f>VLOOKUP("didier",Feuil2!A4:D11,3,FALSE)</f>
        <v>ARE55902</v>
      </c>
      <c r="C3">
        <f>VLOOKUP("didier",Feuil2!A4:D11,4,FALSE)</f>
        <v>1354720301</v>
      </c>
      <c r="D3" t="s">
        <v>25</v>
      </c>
    </row>
    <row r="4" spans="1:5" x14ac:dyDescent="0.2">
      <c r="A4" t="str">
        <f>VLOOKUP("didier",Feuil2!A5:D12,2,FALSE)</f>
        <v>SE1558</v>
      </c>
      <c r="B4" t="str">
        <f>VLOOKUP("didier",Feuil2!A5:D12,3,FALSE)</f>
        <v>ARE55902</v>
      </c>
      <c r="C4">
        <f>VLOOKUP("didier",Feuil2!A5:D12,4,FALSE)</f>
        <v>1354720301</v>
      </c>
    </row>
    <row r="5" spans="1:5" x14ac:dyDescent="0.2">
      <c r="A5" t="str">
        <f>VLOOKUP("didier",Feuil2!A6:D13,2,FALSE)</f>
        <v>SE1558</v>
      </c>
      <c r="B5" t="str">
        <f>VLOOKUP("didier",Feuil2!A6:D13,3,FALSE)</f>
        <v>ARE55902</v>
      </c>
      <c r="C5">
        <f>VLOOKUP("didier",Feuil2!A6:D13,4,FALSE)</f>
        <v>1354720301</v>
      </c>
    </row>
    <row r="6" spans="1:5" x14ac:dyDescent="0.2">
      <c r="A6" t="str">
        <f>VLOOKUP("didier",Feuil2!A7:D14,2,FALSE)</f>
        <v>SE1558</v>
      </c>
      <c r="B6" t="str">
        <f>VLOOKUP("didier",Feuil2!A7:D14,3,FALSE)</f>
        <v>ARE55902</v>
      </c>
      <c r="C6">
        <f>VLOOKUP("didier",Feuil2!A7:D14,4,FALSE)</f>
        <v>1354720301</v>
      </c>
    </row>
    <row r="7" spans="1:5" x14ac:dyDescent="0.2">
      <c r="A7" t="str">
        <f>VLOOKUP("didier",Feuil2!A8:D15,2,FALSE)</f>
        <v>SE1558</v>
      </c>
      <c r="B7" t="str">
        <f>VLOOKUP("didier",Feuil2!A8:D15,3,FALSE)</f>
        <v>ARE55902</v>
      </c>
      <c r="C7">
        <f>VLOOKUP("didier",Feuil2!A8:D15,4,FALSE)</f>
        <v>1354720301</v>
      </c>
    </row>
    <row r="8" spans="1:5" x14ac:dyDescent="0.2">
      <c r="A8" t="e">
        <f>VLOOKUP("didier",Feuil2!A9:D16,2,FALSE)</f>
        <v>#N/A</v>
      </c>
      <c r="B8" t="e">
        <f>VLOOKUP("didier",Feuil2!A9:D16,3,FALSE)</f>
        <v>#N/A</v>
      </c>
      <c r="C8" t="e">
        <f>VLOOKUP("didier",Feuil2!A9:D16,4,FALSE)</f>
        <v>#N/A</v>
      </c>
    </row>
    <row r="13" spans="1:5" x14ac:dyDescent="0.2">
      <c r="A13" t="str">
        <f>IF(Feuil2!A2="didier",VLOOKUP("didier",Feuil2!A2:D9,2,FALSE),"")</f>
        <v/>
      </c>
      <c r="B13" t="str">
        <f>IF(Feuil2!A2="didier",VLOOKUP("didier",Feuil2!A2:D9,2,FALSE),"")</f>
        <v/>
      </c>
      <c r="C13" t="str">
        <f>IF(Feuil2!A2="didier",VLOOKUP("didier",Feuil2!A2:D9,2,FALSE),"")</f>
        <v/>
      </c>
    </row>
    <row r="14" spans="1:5" x14ac:dyDescent="0.2">
      <c r="A14" t="str">
        <f>IF(Feuil2!A3="didier",VLOOKUP("didier",Feuil2!A3:D10,2,FALSE),"")</f>
        <v>SE1553</v>
      </c>
      <c r="B14" t="str">
        <f>IF(Feuil2!A3="didier",VLOOKUP("didier",Feuil2!A3:D10,2,FALSE),"")</f>
        <v>SE1553</v>
      </c>
      <c r="C14" t="str">
        <f>IF(Feuil2!A3="didier",VLOOKUP("didier",Feuil2!A3:D10,2,FALSE),"")</f>
        <v>SE1553</v>
      </c>
    </row>
    <row r="15" spans="1:5" x14ac:dyDescent="0.2">
      <c r="A15" t="str">
        <f>IF(Feuil2!A4="didier",VLOOKUP("didier",Feuil2!A4:D11,2,FALSE),"")</f>
        <v/>
      </c>
      <c r="B15" t="str">
        <f>IF(Feuil2!A4="didier",VLOOKUP("didier",Feuil2!A4:D11,2,FALSE),"")</f>
        <v/>
      </c>
      <c r="C15" t="str">
        <f>IF(Feuil2!A4="didier",VLOOKUP("didier",Feuil2!A4:D11,2,FALSE),"")</f>
        <v/>
      </c>
    </row>
    <row r="16" spans="1:5" x14ac:dyDescent="0.2">
      <c r="A16" t="str">
        <f>IF(Feuil2!A5="didier",VLOOKUP("didier",Feuil2!A5:D12,2,FALSE),"")</f>
        <v/>
      </c>
      <c r="B16" t="str">
        <f>IF(Feuil2!A5="didier",VLOOKUP("didier",Feuil2!A5:D12,2,FALSE),"")</f>
        <v/>
      </c>
      <c r="C16" t="str">
        <f>IF(Feuil2!A5="didier",VLOOKUP("didier",Feuil2!A5:D12,2,FALSE),"")</f>
        <v/>
      </c>
    </row>
    <row r="17" spans="1:3" x14ac:dyDescent="0.2">
      <c r="A17" t="str">
        <f>IF(Feuil2!A6="didier",VLOOKUP("didier",Feuil2!A6:D13,2,FALSE),"")</f>
        <v/>
      </c>
      <c r="B17" t="str">
        <f>IF(Feuil2!A6="didier",VLOOKUP("didier",Feuil2!A6:D13,2,FALSE),"")</f>
        <v/>
      </c>
      <c r="C17" t="str">
        <f>IF(Feuil2!A6="didier",VLOOKUP("didier",Feuil2!A6:D13,2,FALSE),"")</f>
        <v/>
      </c>
    </row>
    <row r="18" spans="1:3" x14ac:dyDescent="0.2">
      <c r="A18" t="str">
        <f>IF(Feuil2!A7="didier",VLOOKUP("didier",Feuil2!A7:D14,2,FALSE),"")</f>
        <v/>
      </c>
      <c r="B18" t="str">
        <f>IF(Feuil2!A7="didier",VLOOKUP("didier",Feuil2!A7:D14,2,FALSE),"")</f>
        <v/>
      </c>
      <c r="C18" t="str">
        <f>IF(Feuil2!A7="didier",VLOOKUP("didier",Feuil2!A7:D14,2,FALSE),"")</f>
        <v/>
      </c>
    </row>
    <row r="19" spans="1:3" x14ac:dyDescent="0.2">
      <c r="A19" t="str">
        <f>IF(Feuil2!A8="didier",VLOOKUP("didier",Feuil2!A8:D15,2,FALSE),"")</f>
        <v>SE1558</v>
      </c>
      <c r="B19" t="str">
        <f>IF(Feuil2!A8="didier",VLOOKUP("didier",Feuil2!A8:D15,2,FALSE),"")</f>
        <v>SE1558</v>
      </c>
      <c r="C19" t="str">
        <f>IF(Feuil2!A8="didier",VLOOKUP("didier",Feuil2!A8:D15,2,FALSE),"")</f>
        <v>SE1558</v>
      </c>
    </row>
    <row r="20" spans="1:3" x14ac:dyDescent="0.2">
      <c r="A20" t="str">
        <f>IF(Feuil2!A9="didier",VLOOKUP("didier",Feuil2!A9:D16,2,FALSE),"")</f>
        <v/>
      </c>
      <c r="B20" t="str">
        <f>IF(Feuil2!A9="didier",VLOOKUP("didier",Feuil2!A9:D16,2,FALSE),"")</f>
        <v/>
      </c>
      <c r="C20" t="str">
        <f>IF(Feuil2!A9="didier",VLOOKUP("didier",Feuil2!A9:D16,2,FALSE),"")</f>
        <v/>
      </c>
    </row>
    <row r="21" spans="1:3" x14ac:dyDescent="0.2">
      <c r="A21" t="str">
        <f>IF(Feuil2!A10="didier",VLOOKUP("didier",Feuil2!A10:D17,2,FALSE),"")</f>
        <v/>
      </c>
    </row>
  </sheetData>
  <conditionalFormatting sqref="A1:E8">
    <cfRule type="expression" dxfId="1" priority="1">
      <formula>$E1="livré"</formula>
    </cfRule>
  </conditionalFormatting>
  <dataValidations count="2">
    <dataValidation type="list" allowBlank="1" showInputMessage="1" showErrorMessage="1" sqref="E1:E8">
      <formula1>"livré,stand by,retouche"</formula1>
    </dataValidation>
    <dataValidation type="list" allowBlank="1" showInputMessage="1" showErrorMessage="1" sqref="D1:D8">
      <formula1>"brossé,lustré,lavé"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G5" sqref="G5"/>
    </sheetView>
  </sheetViews>
  <sheetFormatPr baseColWidth="10" defaultRowHeight="14.25" x14ac:dyDescent="0.2"/>
  <sheetData>
    <row r="1" spans="1:5" x14ac:dyDescent="0.2">
      <c r="A1" t="str">
        <f>VLOOKUP("roger",Feuil2!A2:D9,2,FALSE)</f>
        <v>SE1556</v>
      </c>
      <c r="B1" t="str">
        <f>VLOOKUP("roger",Feuil2!A2:D9,3,FALSE)</f>
        <v>ARE55900</v>
      </c>
      <c r="C1">
        <f>VLOOKUP("roger",Feuil2!A2:D9,4,FALSE)</f>
        <v>1664720025</v>
      </c>
      <c r="D1" t="s">
        <v>28</v>
      </c>
      <c r="E1" t="s">
        <v>26</v>
      </c>
    </row>
    <row r="2" spans="1:5" x14ac:dyDescent="0.2">
      <c r="A2" t="str">
        <f>VLOOKUP("roger",Feuil2!A3:D10,2,FALSE)</f>
        <v>SE1556</v>
      </c>
      <c r="B2" t="str">
        <f>VLOOKUP("roger",Feuil2!A3:D10,3,FALSE)</f>
        <v>ARE55900</v>
      </c>
      <c r="C2">
        <f>VLOOKUP("roger",Feuil2!A3:D10,4,FALSE)</f>
        <v>1664720025</v>
      </c>
    </row>
    <row r="3" spans="1:5" x14ac:dyDescent="0.2">
      <c r="A3" t="str">
        <f>VLOOKUP("roger",Feuil2!A4:D11,2,FALSE)</f>
        <v>SE1556</v>
      </c>
      <c r="B3" t="str">
        <f>VLOOKUP("roger",Feuil2!A4:D11,3,FALSE)</f>
        <v>ARE55900</v>
      </c>
      <c r="C3">
        <f>VLOOKUP("roger",Feuil2!A4:D11,4,FALSE)</f>
        <v>1664720025</v>
      </c>
    </row>
    <row r="4" spans="1:5" x14ac:dyDescent="0.2">
      <c r="A4" t="str">
        <f>VLOOKUP("roger",Feuil2!A5:D12,2,FALSE)</f>
        <v>SE1556</v>
      </c>
      <c r="B4" t="str">
        <f>VLOOKUP("roger",Feuil2!A5:D12,3,FALSE)</f>
        <v>ARE55900</v>
      </c>
      <c r="C4">
        <f>VLOOKUP("roger",Feuil2!A5:D12,4,FALSE)</f>
        <v>1664720025</v>
      </c>
    </row>
    <row r="5" spans="1:5" x14ac:dyDescent="0.2">
      <c r="A5" t="str">
        <f>VLOOKUP("roger",Feuil2!A6:D13,2,FALSE)</f>
        <v>SE1556</v>
      </c>
      <c r="B5" t="str">
        <f>VLOOKUP("roger",Feuil2!A6:D13,3,FALSE)</f>
        <v>ARE55900</v>
      </c>
      <c r="C5">
        <f>VLOOKUP("roger",Feuil2!A6:D13,4,FALSE)</f>
        <v>1664720025</v>
      </c>
    </row>
    <row r="6" spans="1:5" x14ac:dyDescent="0.2">
      <c r="A6" t="str">
        <f>VLOOKUP("roger",Feuil2!A7:D14,2,FALSE)</f>
        <v>SE1557</v>
      </c>
      <c r="B6" t="str">
        <f>VLOOKUP("roger",Feuil2!A7:D14,3,FALSE)</f>
        <v>ARE55901</v>
      </c>
      <c r="C6">
        <f>VLOOKUP("roger",Feuil2!A7:D14,4,FALSE)</f>
        <v>2140520001</v>
      </c>
      <c r="D6" t="s">
        <v>29</v>
      </c>
      <c r="E6" t="s">
        <v>27</v>
      </c>
    </row>
    <row r="7" spans="1:5" x14ac:dyDescent="0.2">
      <c r="A7" t="e">
        <f>VLOOKUP("roger",Feuil2!A8:D15,2,FALSE)</f>
        <v>#N/A</v>
      </c>
      <c r="B7" t="e">
        <f>VLOOKUP("roger",Feuil2!A8:D15,3,FALSE)</f>
        <v>#N/A</v>
      </c>
      <c r="C7" t="e">
        <f>VLOOKUP("roger",Feuil2!A8:D15,4,FALSE)</f>
        <v>#N/A</v>
      </c>
    </row>
    <row r="8" spans="1:5" x14ac:dyDescent="0.2">
      <c r="A8" t="e">
        <f>VLOOKUP("roger",Feuil2!A9:D16,2,FALSE)</f>
        <v>#N/A</v>
      </c>
      <c r="B8" t="e">
        <f>VLOOKUP("roger",Feuil2!A9:D16,3,FALSE)</f>
        <v>#N/A</v>
      </c>
      <c r="C8" t="e">
        <f>VLOOKUP("roger",Feuil2!A9:D16,4,FALSE)</f>
        <v>#N/A</v>
      </c>
    </row>
  </sheetData>
  <conditionalFormatting sqref="A1:E8">
    <cfRule type="expression" dxfId="0" priority="1">
      <formula>$E1="livré"</formula>
    </cfRule>
  </conditionalFormatting>
  <dataValidations count="2">
    <dataValidation type="list" allowBlank="1" showInputMessage="1" showErrorMessage="1" sqref="D1:D8">
      <formula1>"brossé,lustré,lavé"</formula1>
    </dataValidation>
    <dataValidation type="list" allowBlank="1" showInputMessage="1" showErrorMessage="1" sqref="E1:E8">
      <formula1>"livré,stand by,retouche"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Feuil5</vt:lpstr>
      <vt:lpstr>robert</vt:lpstr>
      <vt:lpstr>didier</vt:lpstr>
      <vt:lpstr>roger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 Fabien</dc:creator>
  <cp:lastModifiedBy>JACQUEL Fabien</cp:lastModifiedBy>
  <dcterms:created xsi:type="dcterms:W3CDTF">2022-03-22T05:37:31Z</dcterms:created>
  <dcterms:modified xsi:type="dcterms:W3CDTF">2022-03-23T13:22:50Z</dcterms:modified>
</cp:coreProperties>
</file>