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odi\Desktop\"/>
    </mc:Choice>
  </mc:AlternateContent>
  <bookViews>
    <workbookView xWindow="0" yWindow="0" windowWidth="22125" windowHeight="11625" activeTab="1"/>
  </bookViews>
  <sheets>
    <sheet name="bd_sorties" sheetId="2" r:id="rId1"/>
    <sheet name="listes_cascade" sheetId="6" r:id="rId2"/>
    <sheet name="construction" sheetId="8" r:id="rId3"/>
  </sheets>
  <externalReferences>
    <externalReference r:id="rId4"/>
  </externalReferences>
  <definedNames>
    <definedName name="_xlnm._FilterDatabase" localSheetId="0" hidden="1">bd_sorties!$A$1:$F$237</definedName>
    <definedName name="anscount" hidden="1">1</definedName>
    <definedName name="limcount" hidden="1">1</definedName>
    <definedName name="mille_premiers">bd_sorties!$A$1:$F$237</definedName>
    <definedName name="sencount" hidden="1">1</definedName>
    <definedName name="tva">[1]Feuil7!$I$3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6" l="1"/>
  <c r="K14" i="6"/>
  <c r="K13" i="6"/>
  <c r="K12" i="6"/>
  <c r="K11" i="6"/>
  <c r="K10" i="6"/>
  <c r="K16" i="6"/>
  <c r="K17" i="6"/>
  <c r="K18" i="6"/>
  <c r="K19" i="6"/>
  <c r="K20" i="6"/>
  <c r="K9" i="6"/>
  <c r="I21" i="6"/>
  <c r="I20" i="6"/>
  <c r="I19" i="6"/>
  <c r="I18" i="6"/>
  <c r="I17" i="6"/>
  <c r="I16" i="6"/>
  <c r="I15" i="6"/>
  <c r="I14" i="6"/>
  <c r="I13" i="6"/>
  <c r="I12" i="6"/>
  <c r="I11" i="6"/>
  <c r="I10" i="6"/>
  <c r="I9" i="6"/>
  <c r="I22" i="6" l="1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1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267" i="6"/>
  <c r="I268" i="6"/>
  <c r="I269" i="6"/>
  <c r="I270" i="6"/>
  <c r="I271" i="6"/>
  <c r="I272" i="6"/>
  <c r="I273" i="6"/>
  <c r="I274" i="6"/>
  <c r="I275" i="6"/>
  <c r="I276" i="6"/>
  <c r="I277" i="6"/>
  <c r="I278" i="6"/>
  <c r="I279" i="6"/>
  <c r="I280" i="6"/>
  <c r="I281" i="6"/>
  <c r="I282" i="6"/>
  <c r="I283" i="6"/>
  <c r="I284" i="6"/>
  <c r="I285" i="6"/>
  <c r="I286" i="6"/>
  <c r="I287" i="6"/>
  <c r="I288" i="6"/>
  <c r="I289" i="6"/>
  <c r="I290" i="6"/>
  <c r="I291" i="6"/>
  <c r="I292" i="6"/>
  <c r="I293" i="6"/>
  <c r="I294" i="6"/>
  <c r="I295" i="6"/>
  <c r="I296" i="6"/>
  <c r="I297" i="6"/>
  <c r="I298" i="6"/>
  <c r="I299" i="6"/>
  <c r="I300" i="6"/>
  <c r="I301" i="6"/>
  <c r="I302" i="6"/>
  <c r="I303" i="6"/>
  <c r="I304" i="6"/>
  <c r="I305" i="6"/>
  <c r="I306" i="6"/>
  <c r="I307" i="6"/>
  <c r="I308" i="6"/>
  <c r="I309" i="6"/>
  <c r="I310" i="6"/>
  <c r="I311" i="6"/>
  <c r="I312" i="6"/>
  <c r="I313" i="6"/>
  <c r="I314" i="6"/>
  <c r="I315" i="6"/>
  <c r="I316" i="6"/>
  <c r="I317" i="6"/>
  <c r="I318" i="6"/>
  <c r="I319" i="6"/>
  <c r="I320" i="6"/>
  <c r="I321" i="6"/>
  <c r="I322" i="6"/>
  <c r="I323" i="6"/>
  <c r="I324" i="6"/>
  <c r="I325" i="6"/>
  <c r="I326" i="6"/>
  <c r="I327" i="6"/>
  <c r="I328" i="6"/>
  <c r="I329" i="6"/>
  <c r="I330" i="6"/>
  <c r="I331" i="6"/>
  <c r="I332" i="6"/>
  <c r="I333" i="6"/>
  <c r="I334" i="6"/>
  <c r="I335" i="6"/>
  <c r="I336" i="6"/>
  <c r="I337" i="6"/>
  <c r="I338" i="6"/>
  <c r="I339" i="6"/>
  <c r="I340" i="6"/>
  <c r="I341" i="6"/>
  <c r="I342" i="6"/>
  <c r="I343" i="6"/>
  <c r="I344" i="6"/>
  <c r="I345" i="6"/>
  <c r="I346" i="6"/>
  <c r="I347" i="6"/>
  <c r="I348" i="6"/>
  <c r="I349" i="6"/>
  <c r="I350" i="6"/>
  <c r="I351" i="6"/>
  <c r="I352" i="6"/>
  <c r="I353" i="6"/>
  <c r="I354" i="6"/>
  <c r="I355" i="6"/>
  <c r="I356" i="6"/>
  <c r="I357" i="6"/>
  <c r="I358" i="6"/>
  <c r="I359" i="6"/>
  <c r="I360" i="6"/>
  <c r="I361" i="6"/>
  <c r="I362" i="6"/>
  <c r="I363" i="6"/>
  <c r="I364" i="6"/>
  <c r="I365" i="6"/>
  <c r="I366" i="6"/>
  <c r="I367" i="6"/>
  <c r="I368" i="6"/>
  <c r="I369" i="6"/>
  <c r="I370" i="6"/>
  <c r="I371" i="6"/>
  <c r="I372" i="6"/>
  <c r="I373" i="6"/>
  <c r="I374" i="6"/>
  <c r="I375" i="6"/>
  <c r="I376" i="6"/>
  <c r="I377" i="6"/>
  <c r="I378" i="6"/>
  <c r="I379" i="6"/>
  <c r="I380" i="6"/>
  <c r="I381" i="6"/>
  <c r="I382" i="6"/>
  <c r="I383" i="6"/>
  <c r="I384" i="6"/>
  <c r="I385" i="6"/>
  <c r="I386" i="6"/>
  <c r="I387" i="6"/>
  <c r="I388" i="6"/>
  <c r="I389" i="6"/>
  <c r="I390" i="6"/>
  <c r="I391" i="6"/>
  <c r="I392" i="6"/>
  <c r="I393" i="6"/>
  <c r="I394" i="6"/>
  <c r="I395" i="6"/>
  <c r="I396" i="6"/>
  <c r="I397" i="6"/>
  <c r="I398" i="6"/>
  <c r="I399" i="6"/>
  <c r="I400" i="6"/>
  <c r="I401" i="6"/>
  <c r="I402" i="6"/>
  <c r="I403" i="6"/>
  <c r="I404" i="6"/>
  <c r="I405" i="6"/>
  <c r="I406" i="6"/>
  <c r="I407" i="6"/>
  <c r="I408" i="6"/>
  <c r="I409" i="6"/>
  <c r="I410" i="6"/>
  <c r="I411" i="6"/>
  <c r="I412" i="6"/>
  <c r="I413" i="6"/>
  <c r="I414" i="6"/>
</calcChain>
</file>

<file path=xl/sharedStrings.xml><?xml version="1.0" encoding="utf-8"?>
<sst xmlns="http://schemas.openxmlformats.org/spreadsheetml/2006/main" count="1578" uniqueCount="733">
  <si>
    <t>Id</t>
  </si>
  <si>
    <t>Raison sociale</t>
  </si>
  <si>
    <t>Activité</t>
  </si>
  <si>
    <t>Département</t>
  </si>
  <si>
    <t>Ville</t>
  </si>
  <si>
    <t>Miniature</t>
  </si>
  <si>
    <t>FOLIES DU LAC</t>
  </si>
  <si>
    <t>Spectacle</t>
  </si>
  <si>
    <t>26-Drome</t>
  </si>
  <si>
    <t>Chateauneuf sur isere</t>
  </si>
  <si>
    <t>spectacle-drome-folies-du-lac-chateauneuf-sur-isere-8720101416531.jpg</t>
  </si>
  <si>
    <t>LA FERME AUX CROCODILES</t>
  </si>
  <si>
    <t>Parc animalier</t>
  </si>
  <si>
    <t>Pierrelatte</t>
  </si>
  <si>
    <t>29520088751croco2.jpg</t>
  </si>
  <si>
    <t>MAISON PIC - Relais et Chateaux Pic</t>
  </si>
  <si>
    <t>Restaurant</t>
  </si>
  <si>
    <t>Valence</t>
  </si>
  <si>
    <t>232200914119pic1.jpg</t>
  </si>
  <si>
    <t>VILLA AUGUSTA</t>
  </si>
  <si>
    <t>Hôtel/Restaurant</t>
  </si>
  <si>
    <t>Saint paul trois chateaux</t>
  </si>
  <si>
    <t>225200817916augusta1.jpg</t>
  </si>
  <si>
    <t>LA CHAUMETTE</t>
  </si>
  <si>
    <t>Hôtel</t>
  </si>
  <si>
    <t>07-Ardèche</t>
  </si>
  <si>
    <t>Privas</t>
  </si>
  <si>
    <t>165200883258chaumettea.jpg</t>
  </si>
  <si>
    <t>La Pinède</t>
  </si>
  <si>
    <t>Aubenas</t>
  </si>
  <si>
    <t>hotel-restaurant-ardeche-la-pinede-aubenas-15320112359351.jpg</t>
  </si>
  <si>
    <t>Domaine du Colombier</t>
  </si>
  <si>
    <t>Malataverne</t>
  </si>
  <si>
    <t>117200810010dcolomb3.jpg</t>
  </si>
  <si>
    <t>Domaine de la Valdaine</t>
  </si>
  <si>
    <t>Montboucher sur jabron</t>
  </si>
  <si>
    <t>hotel-restaurant-drome-domaine-de-la-valdaine-montboucher-sur-jabron-11120111555281.jpg</t>
  </si>
  <si>
    <t>Golf</t>
  </si>
  <si>
    <t>Albon</t>
  </si>
  <si>
    <t>albon1.jpg</t>
  </si>
  <si>
    <t>Walibi</t>
  </si>
  <si>
    <t>38-Isère</t>
  </si>
  <si>
    <t>Les avenieres</t>
  </si>
  <si>
    <t>7820089450walibi.jpg</t>
  </si>
  <si>
    <t>SAFARI DE PEAUGRES</t>
  </si>
  <si>
    <t>Peaugres</t>
  </si>
  <si>
    <t>1952008154246speaugres1.jpg</t>
  </si>
  <si>
    <t>Adventure Camp</t>
  </si>
  <si>
    <t>Vals les bains</t>
  </si>
  <si>
    <t>parc-d-attraction-ardeche-adventure-camp-vals-l-3182010144219.jpg</t>
  </si>
  <si>
    <t>Golf des Chanalets</t>
  </si>
  <si>
    <t>chanalet1.jpg</t>
  </si>
  <si>
    <t>zzmod.jpg</t>
  </si>
  <si>
    <t>Chemin de fer du Vivarais</t>
  </si>
  <si>
    <t>Tournon sur rhone</t>
  </si>
  <si>
    <t>2652008144819vivarais1.jpg</t>
  </si>
  <si>
    <t>Thermes de Neyrac-les-bains</t>
  </si>
  <si>
    <t>Thermes</t>
  </si>
  <si>
    <t>Meyras</t>
  </si>
  <si>
    <t>thermes-ardeche-thermes-de-neyrac-les-bains-meyras-23220101456201.jpg</t>
  </si>
  <si>
    <t>Vacances</t>
  </si>
  <si>
    <t>Mercure Valence Sud</t>
  </si>
  <si>
    <t>hotel-restaurant-drome-mercure-valence-sud-vale-1652009161845.jpg</t>
  </si>
  <si>
    <t>Restaurant Rive Gauche</t>
  </si>
  <si>
    <t>NOUVEL HOTEL</t>
  </si>
  <si>
    <t>Portes les valence</t>
  </si>
  <si>
    <t>4-5-2006-5-44-nv05.jpg</t>
  </si>
  <si>
    <t>HOTEL DE LYON</t>
  </si>
  <si>
    <t>Les châteaux de la drôme</t>
  </si>
  <si>
    <t>Visite/Loisir</t>
  </si>
  <si>
    <t>visite-loisir-drome-les-chateaux-de-la-drome-va-2852009192231.jpg</t>
  </si>
  <si>
    <t>ATRIUM HOTEL</t>
  </si>
  <si>
    <t>4-5-2006-2-3-chambre.jpg</t>
  </si>
  <si>
    <t>2072008155754oliveraie1.jpg</t>
  </si>
  <si>
    <t>Loisir/Sport</t>
  </si>
  <si>
    <t>Le bateau à roue</t>
  </si>
  <si>
    <t>St nazaire en royans</t>
  </si>
  <si>
    <t>225200816545aroues1.jpg</t>
  </si>
  <si>
    <t>Le jardin des fontaines pétrifiantes</t>
  </si>
  <si>
    <t>La sone</t>
  </si>
  <si>
    <t>2252008163552petri1.jpg</t>
  </si>
  <si>
    <t>La Grotte Préhistorique de Thaïs</t>
  </si>
  <si>
    <t>2252008175149grottep1.jpg</t>
  </si>
  <si>
    <t>Aqueduc de St Nazaire</t>
  </si>
  <si>
    <t>10620087545nazaire1.jpg</t>
  </si>
  <si>
    <t>Montelimar</t>
  </si>
  <si>
    <t>hotel-restaurant-drome-l-hostellerie-des-pins--12201094959.jpg</t>
  </si>
  <si>
    <t>HOTEL RESTAURANT CHARTRON</t>
  </si>
  <si>
    <t>Saint donat sur herbasse</t>
  </si>
  <si>
    <t>236200818250chartron1.jpg</t>
  </si>
  <si>
    <t>LE MOULIN DE VALAURIE</t>
  </si>
  <si>
    <t>Valaurie</t>
  </si>
  <si>
    <t>47200885254mvalaurie1.jpg</t>
  </si>
  <si>
    <t>LES HOSPITALIERS</t>
  </si>
  <si>
    <t>Poet laval</t>
  </si>
  <si>
    <t>1172008181543hospi4.jpg</t>
  </si>
  <si>
    <t>69-Rhone</t>
  </si>
  <si>
    <t>Lyon 1er</t>
  </si>
  <si>
    <t>96200816140ateliersoierie1.jpg</t>
  </si>
  <si>
    <t>Le Petit Musée Fantastique de Guignol</t>
  </si>
  <si>
    <t>Lyon 5eme</t>
  </si>
  <si>
    <t>1062008161059lepetitmuseefantasguignol1.jpg</t>
  </si>
  <si>
    <t>BAHO BEACH RESTAURANT</t>
  </si>
  <si>
    <t>Quincieux</t>
  </si>
  <si>
    <t>2052008153411baho1.jpg</t>
  </si>
  <si>
    <t>ROUGE TENDANCE</t>
  </si>
  <si>
    <t>Lyon 8eme</t>
  </si>
  <si>
    <t>96200810617rougetendance1.jpg</t>
  </si>
  <si>
    <t>SOFITEL LYON BELLECOUR</t>
  </si>
  <si>
    <t>Lyon 2eme</t>
  </si>
  <si>
    <t>hotel-restaurant-rhone-sofitel-lyon-bellecour-lyon-2eme-25320111042301.JPG</t>
  </si>
  <si>
    <t>Lyon 6eme</t>
  </si>
  <si>
    <t>Discotheque</t>
  </si>
  <si>
    <t>Corbas</t>
  </si>
  <si>
    <t>VILLA ELAIA</t>
  </si>
  <si>
    <t>84-Vaucluse</t>
  </si>
  <si>
    <t>Vaison la romaine</t>
  </si>
  <si>
    <t>1352008114628villaella1.jpg</t>
  </si>
  <si>
    <t>LA LERMUZE</t>
  </si>
  <si>
    <t>Antraigues sur volane</t>
  </si>
  <si>
    <t>Romans</t>
  </si>
  <si>
    <t>CASINO DE VALS LES BAINS</t>
  </si>
  <si>
    <t>Casinos</t>
  </si>
  <si>
    <t>272008171134vals.jpg</t>
  </si>
  <si>
    <t>Clubs de forme</t>
  </si>
  <si>
    <t>Auberge la Tour de Brisson</t>
  </si>
  <si>
    <t>Sanilhac</t>
  </si>
  <si>
    <t>67200810139brisson3.jpg</t>
  </si>
  <si>
    <t>Hôtel du Tourisme</t>
  </si>
  <si>
    <t>672008101518htd3.jpg</t>
  </si>
  <si>
    <t>Le relais de la poste</t>
  </si>
  <si>
    <t>Grospierres</t>
  </si>
  <si>
    <t>2182008114916relaisp3.jpg</t>
  </si>
  <si>
    <t>972008909escarb1.jpg</t>
  </si>
  <si>
    <t>Le Clos Charmant</t>
  </si>
  <si>
    <t>2352008134217closchar3.jpg</t>
  </si>
  <si>
    <t>Grand Hôtel des Bains ***</t>
  </si>
  <si>
    <t>15-6-2006-11-31-bains1.jpg</t>
  </si>
  <si>
    <t>Le Mas de mon Père</t>
  </si>
  <si>
    <t>Saint jean le centenier</t>
  </si>
  <si>
    <t>18220097424monpere2.jpg</t>
  </si>
  <si>
    <t>Grand Hôtel de Lyon ***</t>
  </si>
  <si>
    <t>17102008161519lyon1.jpg</t>
  </si>
  <si>
    <t>Hôtel Restaurant des Marronniers **</t>
  </si>
  <si>
    <t>Thueyts</t>
  </si>
  <si>
    <t>15-6-2006-12-38-marronfl2.jpg</t>
  </si>
  <si>
    <t>Douce France **</t>
  </si>
  <si>
    <t>Saint alban auriolles</t>
  </si>
  <si>
    <t>3620088035doucefr2.jpg</t>
  </si>
  <si>
    <t>Hôtel des Persèdes</t>
  </si>
  <si>
    <t>Lavilledieu</t>
  </si>
  <si>
    <t>572008144534persedes3.jpg</t>
  </si>
  <si>
    <t>Hôtel Les Mimosas **</t>
  </si>
  <si>
    <t>15-6-2006-23-10-mimo1.jpg</t>
  </si>
  <si>
    <t>Hôtel Restaurant La Falaise</t>
  </si>
  <si>
    <t>Vogüe</t>
  </si>
  <si>
    <t>15-6-2006-23-20-falaise1.jpg</t>
  </si>
  <si>
    <t>Les Clos des Bruyères **</t>
  </si>
  <si>
    <t>15-6-2006-23-27-closfl2.jpg</t>
  </si>
  <si>
    <t>Le Jardin **</t>
  </si>
  <si>
    <t>16-6-2006-3-17-jardin2.jpg</t>
  </si>
  <si>
    <t>Alizéa **</t>
  </si>
  <si>
    <t>Avignon</t>
  </si>
  <si>
    <t>135200812356alizea1.jpg</t>
  </si>
  <si>
    <t>AUBERGE DE CASSAGNE ****</t>
  </si>
  <si>
    <t>135200812917cassag1.jpg</t>
  </si>
  <si>
    <t>Avignon Grand Hôtel ****</t>
  </si>
  <si>
    <t>135200812127grdho1.jpg</t>
  </si>
  <si>
    <t>Best Western Hôtel du Lavarin</t>
  </si>
  <si>
    <t>1352008124442bestwestern1.jpg</t>
  </si>
  <si>
    <t>MAGIQUE</t>
  </si>
  <si>
    <t>Fontaine</t>
  </si>
  <si>
    <t>19-6-2006-2-45-100.gif</t>
  </si>
  <si>
    <t>NUMBER ONE</t>
  </si>
  <si>
    <t>Fontanil cornillon</t>
  </si>
  <si>
    <t>discotheque-isere-number-one-fontanil-cornillon-294200994015.jpg</t>
  </si>
  <si>
    <t>DRAC OUEST</t>
  </si>
  <si>
    <t>19-6-2006-4-15-110.gif</t>
  </si>
  <si>
    <t>Grenoble</t>
  </si>
  <si>
    <t>19-6-2006-4-23-200.gif</t>
  </si>
  <si>
    <t>LE VIEUX MANOIR</t>
  </si>
  <si>
    <t>19-6-2006-5-5-400.gif</t>
  </si>
  <si>
    <t>SYSTEM</t>
  </si>
  <si>
    <t>Chamrousse</t>
  </si>
  <si>
    <t>AMBIANCE CAFE</t>
  </si>
  <si>
    <t>G.D.A</t>
  </si>
  <si>
    <t>Bourgoin jallieu</t>
  </si>
  <si>
    <t>LE SAINT TROP-LE COMIX</t>
  </si>
  <si>
    <t>La balme les grottes</t>
  </si>
  <si>
    <t>LE TANGO</t>
  </si>
  <si>
    <t>Echirolles</t>
  </si>
  <si>
    <t>8120099577tango.jpg</t>
  </si>
  <si>
    <t>Izeron</t>
  </si>
  <si>
    <t>21112008152852epsilon.jpg</t>
  </si>
  <si>
    <t>Roques ***</t>
  </si>
  <si>
    <t>30-Gard</t>
  </si>
  <si>
    <t>Les angles</t>
  </si>
  <si>
    <t>1452008115227rocques1.jpg</t>
  </si>
  <si>
    <t>Orange</t>
  </si>
  <si>
    <t>Hôtel le Glacier</t>
  </si>
  <si>
    <t>268200810101glacier1.jpg</t>
  </si>
  <si>
    <t>ETAP HOTEL</t>
  </si>
  <si>
    <t>Pertuis en provence</t>
  </si>
  <si>
    <t>2682008103215etapp.jpg</t>
  </si>
  <si>
    <t>COUNTRY CLUB</t>
  </si>
  <si>
    <t>Saumane de vaucluse</t>
  </si>
  <si>
    <t>2682008103639countryc3.jpg</t>
  </si>
  <si>
    <t>Le Pré du Moulin</t>
  </si>
  <si>
    <t>Serignan du comtat</t>
  </si>
  <si>
    <t>2682008103832premoulin4.jpg</t>
  </si>
  <si>
    <t>Formule 1 - Avignon Nord</t>
  </si>
  <si>
    <t>Sorgues</t>
  </si>
  <si>
    <t>2582008122239f184.jpg</t>
  </si>
  <si>
    <t>Novotel Avignon Nord</t>
  </si>
  <si>
    <t>2682008104128novota.jpg</t>
  </si>
  <si>
    <t>Hôtel du Golf</t>
  </si>
  <si>
    <t>Vedene</t>
  </si>
  <si>
    <t>2682008104735hdgolf1.jpg</t>
  </si>
  <si>
    <t>La Grangette ***</t>
  </si>
  <si>
    <t>Velleron</t>
  </si>
  <si>
    <t>1362008131321grangette1.jpg</t>
  </si>
  <si>
    <t>Hôtel Balladins</t>
  </si>
  <si>
    <t>SunnyDream</t>
  </si>
  <si>
    <t>06-Alpes Maritimes</t>
  </si>
  <si>
    <t>Cannes</t>
  </si>
  <si>
    <t>vacances-alpes-maritimes-sunnydream-cannes-652009131656.jpg</t>
  </si>
  <si>
    <t>Morestel</t>
  </si>
  <si>
    <t>TOUROPARC ZOO</t>
  </si>
  <si>
    <t>71-Saone et Loire</t>
  </si>
  <si>
    <t>Romaneche thorins</t>
  </si>
  <si>
    <t>195200814415touroparc1.jpg</t>
  </si>
  <si>
    <t>LES ACROBOIS</t>
  </si>
  <si>
    <t>42-Loire</t>
  </si>
  <si>
    <t>La versanne</t>
  </si>
  <si>
    <t>parc-d-attraction-loire-les-acrobois-la-versanne-245201197501.jpg</t>
  </si>
  <si>
    <t>ASTRONEF</t>
  </si>
  <si>
    <t>Saint etienne</t>
  </si>
  <si>
    <t>parc-d-attraction-loire-astronef-saint-etienne-13420101212531.jpg</t>
  </si>
  <si>
    <t>Saint paul</t>
  </si>
  <si>
    <t>LOUXOR THALASPA ***</t>
  </si>
  <si>
    <t>NYMPHEA SPA</t>
  </si>
  <si>
    <t>Saunas / Hammams</t>
  </si>
  <si>
    <t>Nice</t>
  </si>
  <si>
    <t>Espace Loisirs Karting</t>
  </si>
  <si>
    <t>Beaucaire</t>
  </si>
  <si>
    <t>2052008104723eskart1.jpg</t>
  </si>
  <si>
    <t>HAMMAM EL BARRAKA</t>
  </si>
  <si>
    <t>LES BAINS DOUCHES</t>
  </si>
  <si>
    <t>LA BASTIDE DE SAINT TROPEZ ****</t>
  </si>
  <si>
    <t>83-Var</t>
  </si>
  <si>
    <t>Saint tropez</t>
  </si>
  <si>
    <t>1762008112339bastide1.jpg</t>
  </si>
  <si>
    <t>LA BASTIDE ROUGE</t>
  </si>
  <si>
    <t>2952008181745bastider1.jpg</t>
  </si>
  <si>
    <t>LA MISTRALEE ****</t>
  </si>
  <si>
    <t>176200813622mistrale1.jpg</t>
  </si>
  <si>
    <t>Saint priest</t>
  </si>
  <si>
    <t>Venissieux</t>
  </si>
  <si>
    <t>Villeurbanne</t>
  </si>
  <si>
    <t>CRISTAL</t>
  </si>
  <si>
    <t>207200816360crystal3.jpg</t>
  </si>
  <si>
    <t>Le Flore</t>
  </si>
  <si>
    <t>31-Haute Garonne</t>
  </si>
  <si>
    <t>Toulouse</t>
  </si>
  <si>
    <t>6-3-2007-14-11-im1.jpg</t>
  </si>
  <si>
    <t>Hotel du Taur **</t>
  </si>
  <si>
    <t>hotel-haute-garonne-hotel-du-taur-toulouse-1910200912917.jpg</t>
  </si>
  <si>
    <t>Croisette Beach Hotel</t>
  </si>
  <si>
    <t>7-3-2007-6-59-croisette1.jpg</t>
  </si>
  <si>
    <t>Eden Hotel</t>
  </si>
  <si>
    <t>hotel-alpes-maritimes-eden-hotel-cannes-30920101650231.jpg</t>
  </si>
  <si>
    <t>Hôtel des Beaux Arts ***</t>
  </si>
  <si>
    <t>392008163713arts4.jpg</t>
  </si>
  <si>
    <t>25620088250albion1.jpg</t>
  </si>
  <si>
    <t>ARIANE</t>
  </si>
  <si>
    <t>1772008182956ariane3.jpg</t>
  </si>
  <si>
    <t>HOTEL DE FRANCE</t>
  </si>
  <si>
    <t>246200813837france1.jpg</t>
  </si>
  <si>
    <t>CROWNE PLAZA</t>
  </si>
  <si>
    <t>462008122250crowne.jpg</t>
  </si>
  <si>
    <t>LE DAUPHIN PORQUEROLLAIS</t>
  </si>
  <si>
    <t>Hyeres les palmiers</t>
  </si>
  <si>
    <t>LE GRAND LARGE</t>
  </si>
  <si>
    <t>LE HAUT DU PAVE</t>
  </si>
  <si>
    <t>Parc Grimpozarbres</t>
  </si>
  <si>
    <t>13-Bouches du Rhone</t>
  </si>
  <si>
    <t>Marseille</t>
  </si>
  <si>
    <t>146200892242grimpo1.jpg</t>
  </si>
  <si>
    <t>Cabaret Le Beau Site</t>
  </si>
  <si>
    <t>Cabarets et music halls</t>
  </si>
  <si>
    <t>Le castellet</t>
  </si>
  <si>
    <t>cabarets-et-music-halls-var-cabaret-le-beau-sit-27200915353.jpg</t>
  </si>
  <si>
    <t>Esterel Ranch</t>
  </si>
  <si>
    <t>Centres equestres, equitation</t>
  </si>
  <si>
    <t>Agay</t>
  </si>
  <si>
    <t>21-8-2007-15-41-rando.jpg</t>
  </si>
  <si>
    <t>GKL Karting</t>
  </si>
  <si>
    <t>Grimaud</t>
  </si>
  <si>
    <t>21-8-2007-16-6-kart-speed1.jpg</t>
  </si>
  <si>
    <t>Saint cyr sur mer</t>
  </si>
  <si>
    <t>cabarets-et-music-halls-var-les-folie-s-terribl-104200920610.jpg</t>
  </si>
  <si>
    <t>Le Cochon Rose</t>
  </si>
  <si>
    <t>Toulon</t>
  </si>
  <si>
    <t>21-8-2007-18-43-resto.jpg</t>
  </si>
  <si>
    <t>Le Domaine du Château de Taulane</t>
  </si>
  <si>
    <t>La martre</t>
  </si>
  <si>
    <t>22-8-2007-8-31-013.jpg</t>
  </si>
  <si>
    <t>Provence Aventure</t>
  </si>
  <si>
    <t>Vidauban</t>
  </si>
  <si>
    <t>1952008115136provav1.jpg</t>
  </si>
  <si>
    <t>Le pradet</t>
  </si>
  <si>
    <t>LE LOTUS</t>
  </si>
  <si>
    <t>LE MEDAILLON</t>
  </si>
  <si>
    <t>Les arcs</t>
  </si>
  <si>
    <t>Bruno</t>
  </si>
  <si>
    <t>Lorgues</t>
  </si>
  <si>
    <t>2482008123611bruno1.jpg</t>
  </si>
  <si>
    <t>Terres de Truffes</t>
  </si>
  <si>
    <t>Id2Boutiques</t>
  </si>
  <si>
    <t>710200810532truffes1.jpg</t>
  </si>
  <si>
    <t>75-Paris</t>
  </si>
  <si>
    <t>Paris 8eme</t>
  </si>
  <si>
    <t>4-9-2007-16-49-terre1.jpg</t>
  </si>
  <si>
    <t>Valberg</t>
  </si>
  <si>
    <t>Auberge de la Source</t>
  </si>
  <si>
    <t>Valbonne</t>
  </si>
  <si>
    <t>19-9-2007-14-14-source1.jpg</t>
  </si>
  <si>
    <t>Croisières Marseille Calanques</t>
  </si>
  <si>
    <t>visite-loisir-bouches-du-rhone-croisieres-marse-2142009122750.jpg</t>
  </si>
  <si>
    <t>VENTOUX AVENTURE</t>
  </si>
  <si>
    <t>Mormoiron</t>
  </si>
  <si>
    <t>268200810587venta2.jpg</t>
  </si>
  <si>
    <t>FUN PARC AVENTURE</t>
  </si>
  <si>
    <t>Richerenches</t>
  </si>
  <si>
    <t>parc-d-attraction-vaucluse-fun-parc-aventure-ri-149201185258.jpg</t>
  </si>
  <si>
    <t>LASER GAME EVOLUTION PLAN DE CAMPAGNE</t>
  </si>
  <si>
    <t>Les pennes mirabeau</t>
  </si>
  <si>
    <t>12620088941lasergame1.jpg</t>
  </si>
  <si>
    <t>Villefontaine</t>
  </si>
  <si>
    <t>visite-loisir-drome-le-chaudron-d-or-montelimar-2072011163029.jpg</t>
  </si>
  <si>
    <t>Ravioles Mere Maury</t>
  </si>
  <si>
    <t>Epiceries fines</t>
  </si>
  <si>
    <t>epiceries-fines-drome-ravioles-mere-maury-romans-2072011164236.jpg</t>
  </si>
  <si>
    <t>Cave du Liboreau</t>
  </si>
  <si>
    <t>17-Charente Maritime</t>
  </si>
  <si>
    <t>Siecq</t>
  </si>
  <si>
    <t>id2boutiques-charente-maritime-cave-du-liboreau-2072011164759.jpg</t>
  </si>
  <si>
    <t>Tresse dorée</t>
  </si>
  <si>
    <t>Boulangeries - Patisseries</t>
  </si>
  <si>
    <t>85-Vendée</t>
  </si>
  <si>
    <t>La roche sur yon</t>
  </si>
  <si>
    <t>boulangeries-patisseries-vendee-tresse-doree--2072011171011.jpg</t>
  </si>
  <si>
    <t>Maison du Pays de Vierzon</t>
  </si>
  <si>
    <t>18-Cher</t>
  </si>
  <si>
    <t>Vierzon</t>
  </si>
  <si>
    <t>restaurant-cher-maison-du-pays-de-vierzon-vierz-2172011143915.jpg</t>
  </si>
  <si>
    <t>Auberge du Colombier</t>
  </si>
  <si>
    <t>55-Meuse</t>
  </si>
  <si>
    <t>Villotte sur aire</t>
  </si>
  <si>
    <t>restaurant-meuse-auberge-du-colombier-villotte--2172011154249.JPG</t>
  </si>
  <si>
    <t>La ferme du bois brulé</t>
  </si>
  <si>
    <t>Produits Bio</t>
  </si>
  <si>
    <t>Simard</t>
  </si>
  <si>
    <t>produits-bio-saone-et-loire-la-ferme-du-bois-br-2172011162547.jpg</t>
  </si>
  <si>
    <t>87-Haute Vienne</t>
  </si>
  <si>
    <t>Peyrat le chateau</t>
  </si>
  <si>
    <t>restaurant-haute-vienne-l-escale-peyrat-le-chat-2172011164127.jpg</t>
  </si>
  <si>
    <t>Centre Animation Jeunesse</t>
  </si>
  <si>
    <t>Loisirs - Enfants</t>
  </si>
  <si>
    <t>33-Gironde</t>
  </si>
  <si>
    <t>Talence</t>
  </si>
  <si>
    <t>loisirs-enfants-gironde-centre-animation-jeun-217201117525.jpg</t>
  </si>
  <si>
    <t>Dubois Boulay</t>
  </si>
  <si>
    <t>Sancerre</t>
  </si>
  <si>
    <t>produits-bio-cher-dubois-boulay-sancerre-2172011171647.jpg</t>
  </si>
  <si>
    <t>Voreppe</t>
  </si>
  <si>
    <t>NOVOTEL ST ETIENNE AEROPORT</t>
  </si>
  <si>
    <t>Andrezieux boutheon</t>
  </si>
  <si>
    <t>2482008162558novot3.jpg</t>
  </si>
  <si>
    <t>La ricamarie</t>
  </si>
  <si>
    <t>2482008162913balladins.jpg</t>
  </si>
  <si>
    <t>VILLAGE DES AUTOMATES</t>
  </si>
  <si>
    <t>Saint cannat</t>
  </si>
  <si>
    <t>parc-d-attraction-bouches-du-rhone-village-des--1952009192625.jpg</t>
  </si>
  <si>
    <t>Indian Forest Sud Accrobranche</t>
  </si>
  <si>
    <t>Bouc bel air</t>
  </si>
  <si>
    <t>6-7-2006-5-10-ALPHA8.jpg</t>
  </si>
  <si>
    <t>Six fours les plages</t>
  </si>
  <si>
    <t>parc-d-attraction-var-coudou-parc-vivez-l-aventure-six-fours-les-plages-2162010172761.jpg</t>
  </si>
  <si>
    <t>Parc Zoologique de Fréjus</t>
  </si>
  <si>
    <t>Frejus</t>
  </si>
  <si>
    <t>562008142517parczoologique4.jpg</t>
  </si>
  <si>
    <t>Flassans sur issole</t>
  </si>
  <si>
    <t>2852008105710aoubre1.jpg</t>
  </si>
  <si>
    <t>Funnyland Parc</t>
  </si>
  <si>
    <t>La seyne sur mer</t>
  </si>
  <si>
    <t>122200914113funny.jpg</t>
  </si>
  <si>
    <t>Formule 1 Roanne</t>
  </si>
  <si>
    <t>Le coteau</t>
  </si>
  <si>
    <t>2482008163528f01.jpg</t>
  </si>
  <si>
    <t>IBIS ROANNE</t>
  </si>
  <si>
    <t>2482008164223ibisr.jpg</t>
  </si>
  <si>
    <t>HELIOS</t>
  </si>
  <si>
    <t>Mably</t>
  </si>
  <si>
    <t>2482008163225helios3.jpg</t>
  </si>
  <si>
    <t>Hostellerie La Poularde ***</t>
  </si>
  <si>
    <t>Montrond les bains</t>
  </si>
  <si>
    <t>1952008121917poularde2.jpg</t>
  </si>
  <si>
    <t>Hôtel du Domaine de Champlong **</t>
  </si>
  <si>
    <t>Roanne</t>
  </si>
  <si>
    <t>2482008164756chplong3.jpg</t>
  </si>
  <si>
    <t>CAMPANILE ROANNE</t>
  </si>
  <si>
    <t>hotel-restaurant-loire-campanile-roanne-roanne-2332011937191.JPG</t>
  </si>
  <si>
    <t>2482008164512helios3.jpg</t>
  </si>
  <si>
    <t>Saint desirat</t>
  </si>
  <si>
    <t>CAMPANILE St Chamond</t>
  </si>
  <si>
    <t>St chamond</t>
  </si>
  <si>
    <t>2482008165510campast.jpg</t>
  </si>
  <si>
    <t>2482008193746etap.jpg</t>
  </si>
  <si>
    <t>IBIS CHATEAUCREUX</t>
  </si>
  <si>
    <t>2482008193955ibisc.jpg</t>
  </si>
  <si>
    <t>237200818852musartm1.jpg</t>
  </si>
  <si>
    <t>IBIS-NORD LA TERRASSE</t>
  </si>
  <si>
    <t>2482008194115ibisc.jpg</t>
  </si>
  <si>
    <t>MERCURE</t>
  </si>
  <si>
    <t>2482008194413merc42.jpg</t>
  </si>
  <si>
    <t>Espace Zoologique</t>
  </si>
  <si>
    <t>St martin la plaine</t>
  </si>
  <si>
    <t>7-7-2006-3-23-espace1.jpg</t>
  </si>
  <si>
    <t>Hôtel Tenor</t>
  </si>
  <si>
    <t>2482008194916tenor3.jpg</t>
  </si>
  <si>
    <t>Kyriad</t>
  </si>
  <si>
    <t>248200819474kyri42.jpg</t>
  </si>
  <si>
    <t>Résidence Jules Ferry</t>
  </si>
  <si>
    <t>2482008195237julesf3.jpg</t>
  </si>
  <si>
    <t>HOTEL PREMIERE CLASSE</t>
  </si>
  <si>
    <t>Villars</t>
  </si>
  <si>
    <t>2482008195426prems.jpg</t>
  </si>
  <si>
    <t>266200892414ragay3.jpg</t>
  </si>
  <si>
    <t>Résidence Cap Esterel</t>
  </si>
  <si>
    <t>Bastide du Calalou ***</t>
  </si>
  <si>
    <t>Aups</t>
  </si>
  <si>
    <t>176200818717bastideducalalou1.jpg</t>
  </si>
  <si>
    <t>Pullman Marseille Palm Beach</t>
  </si>
  <si>
    <t>2352008135333palmbeach2.jpg</t>
  </si>
  <si>
    <t>New Hotel Of Marseille ****</t>
  </si>
  <si>
    <t>8-7-2006-7-55-03-NEW-HOTEL-OF-MARSEILLE-MARSEILLE-HOTEL-PISCINE.jpg</t>
  </si>
  <si>
    <t>Holiday Inn Marseille ****</t>
  </si>
  <si>
    <t>9-7-2006-3-8-1.jpg</t>
  </si>
  <si>
    <t>Le Grand Hôtel - Aups *</t>
  </si>
  <si>
    <t>hotel-restaurant-var-le-grand-hotel-aups-au-8102010102025.jpg</t>
  </si>
  <si>
    <t>Sofitel Marseille Vieux Port*****</t>
  </si>
  <si>
    <t>2152008172124sofitel1.jpg</t>
  </si>
  <si>
    <t>BEL OMBRA **</t>
  </si>
  <si>
    <t>Bandol</t>
  </si>
  <si>
    <t>19820081642171982008145757photo-ski-fete-ecole-hotel-091.jpg</t>
  </si>
  <si>
    <t>Hôtel de la Baie ***</t>
  </si>
  <si>
    <t>1762008183449hoteldelabaie1.jpg</t>
  </si>
  <si>
    <t>Dolce Fregate</t>
  </si>
  <si>
    <t>287200885639dolcefre1.jpg</t>
  </si>
  <si>
    <t>10-7-2006-3-42-grdhotelbain1.jpg</t>
  </si>
  <si>
    <t>Hôtel Best Western Soleil et Jardin ****</t>
  </si>
  <si>
    <t>Sanary sur mer</t>
  </si>
  <si>
    <t>hotel-var-hotel-best-western-soleil-et-jardin--99200916447.jpg</t>
  </si>
  <si>
    <t>ILE ROUSSE ****</t>
  </si>
  <si>
    <t>hotel-var-ile-rousse--bandol-22320111433391.jpg</t>
  </si>
  <si>
    <t>Key Largo **</t>
  </si>
  <si>
    <t>3620088534largo1.jpg</t>
  </si>
  <si>
    <t>Hôtel de la Plage **</t>
  </si>
  <si>
    <t>Bormes les mimosas</t>
  </si>
  <si>
    <t>1862008203352hoteldelaplage1.jpg</t>
  </si>
  <si>
    <t>La Garrigue</t>
  </si>
  <si>
    <t>18620082152lagarrigue1.jpg</t>
  </si>
  <si>
    <t>Brignoles</t>
  </si>
  <si>
    <t>Callas</t>
  </si>
  <si>
    <t>Babyland</t>
  </si>
  <si>
    <t>Le grau du roi</t>
  </si>
  <si>
    <t>parc-d-attraction-gard-babyland-le-grau-du-roi-8620111017191.bmp</t>
  </si>
  <si>
    <t>SITE DU PONT DU GARD</t>
  </si>
  <si>
    <t>Vers pont du gard</t>
  </si>
  <si>
    <t>20520088569ptgard.jpg</t>
  </si>
  <si>
    <t>Callian</t>
  </si>
  <si>
    <t>Carqueiranne</t>
  </si>
  <si>
    <t>Cavalaire sur mer</t>
  </si>
  <si>
    <t>Cogolin</t>
  </si>
  <si>
    <t>Karting du Rove</t>
  </si>
  <si>
    <t>Rove</t>
  </si>
  <si>
    <t>235200813848photo1.jpg</t>
  </si>
  <si>
    <t>Karting Indoor Provence</t>
  </si>
  <si>
    <t>La penne/huveaune</t>
  </si>
  <si>
    <t>loisir-sport-bouches-du-rhone-karting-indoor-pr-145200919165.jpg</t>
  </si>
  <si>
    <t>Aubagne</t>
  </si>
  <si>
    <t>372008111048indoor1.jpg</t>
  </si>
  <si>
    <t>Proquad / Land</t>
  </si>
  <si>
    <t>145200811565493.jpg</t>
  </si>
  <si>
    <t>Draguignan</t>
  </si>
  <si>
    <t>Cannes la bocca</t>
  </si>
  <si>
    <t>Antibes</t>
  </si>
  <si>
    <t>Fayence</t>
  </si>
  <si>
    <t>Flayosc</t>
  </si>
  <si>
    <t>Villeneuve loubet</t>
  </si>
  <si>
    <t>Saint cezaire sur siagne</t>
  </si>
  <si>
    <t>Mandelieu la napoule</t>
  </si>
  <si>
    <t>Vence</t>
  </si>
  <si>
    <t>Quad Extreme Puissance Kart</t>
  </si>
  <si>
    <t>27520087589xtrem4.jpg</t>
  </si>
  <si>
    <t>Salon de provence</t>
  </si>
  <si>
    <t>1062008155550mistral1.jpg</t>
  </si>
  <si>
    <t>Circuit du Mistral SC dévelopment</t>
  </si>
  <si>
    <t>Grans</t>
  </si>
  <si>
    <t>12-7-2006-1-55-sc1.jpg</t>
  </si>
  <si>
    <t>S2C</t>
  </si>
  <si>
    <t>Aix en provence</t>
  </si>
  <si>
    <t>Rognac</t>
  </si>
  <si>
    <t>loisir-sport-bouches-du-rhone-circuit-de-l-etang-rognac-1622010114641.JPG</t>
  </si>
  <si>
    <t>Kart Up</t>
  </si>
  <si>
    <t>Vitrolles</t>
  </si>
  <si>
    <t>12-7-2006-3-54-kartinaix0.jpg</t>
  </si>
  <si>
    <t>Menton</t>
  </si>
  <si>
    <t>Gassin</t>
  </si>
  <si>
    <t>Circuit Automobile du Grand Sambuc</t>
  </si>
  <si>
    <t>Vauvenargues</t>
  </si>
  <si>
    <t>135200810562301.jpg</t>
  </si>
  <si>
    <t>Société Nouvelle Circuit du Soleil</t>
  </si>
  <si>
    <t>Cuges les pins</t>
  </si>
  <si>
    <t>1712009194241ncds1.jpg</t>
  </si>
  <si>
    <t>Trets</t>
  </si>
  <si>
    <t>loisir-sport-bouches-du-rhone-karting-vallee-de-l-arc-trets-23620111520571.jpg</t>
  </si>
  <si>
    <t>J.B Emeric</t>
  </si>
  <si>
    <t>Gemenos</t>
  </si>
  <si>
    <t>loisir-sport-bouches-du-rhone-j.b-emeric-gemen-2512010165045.jpg</t>
  </si>
  <si>
    <t>Eurokart</t>
  </si>
  <si>
    <t>Mistral Kart</t>
  </si>
  <si>
    <t>loisir-sport-drome-mistral-kart-montelimar-1942011125758.jpg</t>
  </si>
  <si>
    <t>Ventoux Adventure</t>
  </si>
  <si>
    <t>Plaisians</t>
  </si>
  <si>
    <t>X-Trem Karting</t>
  </si>
  <si>
    <t>291200910343strem.jpg</t>
  </si>
  <si>
    <t>Auto Glisse 26</t>
  </si>
  <si>
    <t>Crupies</t>
  </si>
  <si>
    <t>Rochepaule</t>
  </si>
  <si>
    <t>La celle</t>
  </si>
  <si>
    <t>La croix valmer</t>
  </si>
  <si>
    <t>La garde</t>
  </si>
  <si>
    <t>La garde freinet</t>
  </si>
  <si>
    <t>La motte</t>
  </si>
  <si>
    <t>Le cannet des maures</t>
  </si>
  <si>
    <t>Le lavandou</t>
  </si>
  <si>
    <t>Mougins</t>
  </si>
  <si>
    <t>Larnas</t>
  </si>
  <si>
    <t>Sampzon</t>
  </si>
  <si>
    <t>Lanas</t>
  </si>
  <si>
    <t>Champier</t>
  </si>
  <si>
    <t>Athlétic Studio II</t>
  </si>
  <si>
    <t>Brignais</t>
  </si>
  <si>
    <t>2582008103413athlst3.jpg</t>
  </si>
  <si>
    <t>Crolles</t>
  </si>
  <si>
    <t>Hammam Abid</t>
  </si>
  <si>
    <t>Givors</t>
  </si>
  <si>
    <t>15112008213025abib1.jpg</t>
  </si>
  <si>
    <t>Hammam Cleopatra</t>
  </si>
  <si>
    <t>2810200815550cleopatra.jpg</t>
  </si>
  <si>
    <t>Espace Gliss</t>
  </si>
  <si>
    <t>Feeling Pocket</t>
  </si>
  <si>
    <t>Formule Kart Indoor</t>
  </si>
  <si>
    <t>L.V.R</t>
  </si>
  <si>
    <t>Satolas et bonce</t>
  </si>
  <si>
    <t>1452008164153lvr.jpg</t>
  </si>
  <si>
    <t>RTF 38 Apprieu</t>
  </si>
  <si>
    <t>Montrevel</t>
  </si>
  <si>
    <t>Book Compétition</t>
  </si>
  <si>
    <t>1262008131748bookcompet1.jpg</t>
  </si>
  <si>
    <t>Le muy</t>
  </si>
  <si>
    <t>Les issambres</t>
  </si>
  <si>
    <t>Performances Drive</t>
  </si>
  <si>
    <t>Saint cyprien</t>
  </si>
  <si>
    <t>14620089196perfo1.jpg</t>
  </si>
  <si>
    <t>Aventure Quad 42</t>
  </si>
  <si>
    <t>Usson en forez</t>
  </si>
  <si>
    <t>Circuit Léopard</t>
  </si>
  <si>
    <t>6-2-2008-12-10-620811199depart-mini.jpg</t>
  </si>
  <si>
    <t>Circuit 3A Compétition</t>
  </si>
  <si>
    <t>83200919712circuit-competition41.jpg</t>
  </si>
  <si>
    <t>Nans les pins</t>
  </si>
  <si>
    <t>Quad Nature</t>
  </si>
  <si>
    <t>Cellieu</t>
  </si>
  <si>
    <t>Sportive Karting de Villars</t>
  </si>
  <si>
    <t>loisir-sport-loire-sportive-karting-de-villars--112201012822.jpg</t>
  </si>
  <si>
    <t>Espace Karting Indoor</t>
  </si>
  <si>
    <t>73-Savoie</t>
  </si>
  <si>
    <t>Voglans</t>
  </si>
  <si>
    <t>Circuit Terre et Bitume</t>
  </si>
  <si>
    <t>Sainte helene sur isere</t>
  </si>
  <si>
    <t>2102008103340terretbitume.jpg</t>
  </si>
  <si>
    <t>Karting Cisalpino</t>
  </si>
  <si>
    <t>Tournon</t>
  </si>
  <si>
    <t>loisir-sport-savoie-karting-cisalpino-tournon-186200910587.jpg</t>
  </si>
  <si>
    <t>Mistral Gagnant Evénementiel</t>
  </si>
  <si>
    <t>Drumettaz clarafond</t>
  </si>
  <si>
    <t>loisir-sport-savoie-mistral-gagnant-evenementie-12112009151610.jpg</t>
  </si>
  <si>
    <t>Moto Club des Bermudes</t>
  </si>
  <si>
    <t>Quad Organisation</t>
  </si>
  <si>
    <t>Le bourget du lac</t>
  </si>
  <si>
    <t>210200810201quadorg.jpg</t>
  </si>
  <si>
    <t>Port grimaud</t>
  </si>
  <si>
    <t>Ramatuelle</t>
  </si>
  <si>
    <t>Rayol canadel sur mer</t>
  </si>
  <si>
    <t>Roquebrune sur argens</t>
  </si>
  <si>
    <t>Saint aygulf</t>
  </si>
  <si>
    <t>Saint maximin la sainte baume</t>
  </si>
  <si>
    <t>Saint raphael</t>
  </si>
  <si>
    <t>Ollioules</t>
  </si>
  <si>
    <t>Plan de campagne</t>
  </si>
  <si>
    <t>La ciotat</t>
  </si>
  <si>
    <t>Sausset les pins</t>
  </si>
  <si>
    <t>Gardanne</t>
  </si>
  <si>
    <t>Signes</t>
  </si>
  <si>
    <t>Pourrieres</t>
  </si>
  <si>
    <t>Meounes les montrieux</t>
  </si>
  <si>
    <t>Le luc</t>
  </si>
  <si>
    <t>Camps la source</t>
  </si>
  <si>
    <t>La crau</t>
  </si>
  <si>
    <t>Gonfaron</t>
  </si>
  <si>
    <t>Antibes juan les pins</t>
  </si>
  <si>
    <t>CRD Racing</t>
  </si>
  <si>
    <t>205200811323crdr2.jpg</t>
  </si>
  <si>
    <t>Sainte maxime</t>
  </si>
  <si>
    <t>Salernes</t>
  </si>
  <si>
    <t>Sollies pont</t>
  </si>
  <si>
    <t>Tourtour</t>
  </si>
  <si>
    <t>Trigance</t>
  </si>
  <si>
    <t>Le Vieil Amandier **</t>
  </si>
  <si>
    <t>24-7-2006-5-40-vieilamandier1.jpg</t>
  </si>
  <si>
    <t>Au Bien-Etre **</t>
  </si>
  <si>
    <t>Villecroze</t>
  </si>
  <si>
    <t>hotel-restaurant-var-au-bien-etre-villecroze-244200984331.jpg</t>
  </si>
  <si>
    <t>Aizac</t>
  </si>
  <si>
    <t>Alba la romaine</t>
  </si>
  <si>
    <t>Alboussiere</t>
  </si>
  <si>
    <t>Alissas</t>
  </si>
  <si>
    <t>Ardoix</t>
  </si>
  <si>
    <t>Baix</t>
  </si>
  <si>
    <t>St martin de valgalgues</t>
  </si>
  <si>
    <t>Bouillargues</t>
  </si>
  <si>
    <t>Ales</t>
  </si>
  <si>
    <t>Monteils</t>
  </si>
  <si>
    <t>La calmette</t>
  </si>
  <si>
    <t>Balazuc</t>
  </si>
  <si>
    <t>Banne</t>
  </si>
  <si>
    <t>Beauchastel</t>
  </si>
  <si>
    <t>Beaulieu</t>
  </si>
  <si>
    <t>Berrias et casteljau</t>
  </si>
  <si>
    <t>Bidon</t>
  </si>
  <si>
    <t>Boffres</t>
  </si>
  <si>
    <t>Boree</t>
  </si>
  <si>
    <t>Boucieu le roi</t>
  </si>
  <si>
    <t>Bourg saint andeol</t>
  </si>
  <si>
    <t>Ledenon</t>
  </si>
  <si>
    <t>Aigues mortes</t>
  </si>
  <si>
    <t>Milhaud</t>
  </si>
  <si>
    <t>Amonzevo</t>
  </si>
  <si>
    <t>116200825528amonzevo1.jpg</t>
  </si>
  <si>
    <t>Beaujolais Quad Evasion</t>
  </si>
  <si>
    <t>3072008103643beaujolais-quad1.jpg</t>
  </si>
  <si>
    <t>Chalencon</t>
  </si>
  <si>
    <t>Champagne</t>
  </si>
  <si>
    <t>Charmes sur rhone</t>
  </si>
  <si>
    <t>Chassiers</t>
  </si>
  <si>
    <t>8102008101715kartin.jpg</t>
  </si>
  <si>
    <t>Largentiere</t>
  </si>
  <si>
    <t>Chomerac</t>
  </si>
  <si>
    <t>Karting Evasion</t>
  </si>
  <si>
    <t>Bully</t>
  </si>
  <si>
    <t>258200810185kartev1.jpg</t>
  </si>
  <si>
    <t>LRS Formula</t>
  </si>
  <si>
    <t>Activert Centre Tout Terrain</t>
  </si>
  <si>
    <t>Saint laurent de chamousset</t>
  </si>
  <si>
    <t>Actua Lyon Kart Métropole</t>
  </si>
  <si>
    <t>Saint laurent de mure</t>
  </si>
  <si>
    <t>FLP Kart Evolution</t>
  </si>
  <si>
    <t>Foti Racing Service</t>
  </si>
  <si>
    <t>Karting Loisirs</t>
  </si>
  <si>
    <t>2012200820726kertl1.jpg</t>
  </si>
  <si>
    <t>MONO-LOC</t>
  </si>
  <si>
    <t>Marennes</t>
  </si>
  <si>
    <t>Colombier le vieux</t>
  </si>
  <si>
    <t>Cornas</t>
  </si>
  <si>
    <t>AUBERGE LES TROIS CHEMINS</t>
  </si>
  <si>
    <t>Coux</t>
  </si>
  <si>
    <t>26-7-2006-9-12-troischemins1.jpg</t>
  </si>
  <si>
    <t>285200872341poivre.jpg</t>
  </si>
  <si>
    <t>Listes déroulantes en cascade en VBA Excel</t>
  </si>
  <si>
    <t>Source départements</t>
  </si>
  <si>
    <t>Sélectionner un département</t>
  </si>
  <si>
    <t>Source activités</t>
  </si>
  <si>
    <t>Source villes</t>
  </si>
  <si>
    <t>Sélectionner une activité</t>
  </si>
  <si>
    <t>Sélectionner une ville</t>
  </si>
  <si>
    <t>Zone de critères</t>
  </si>
  <si>
    <t>Golf d'Albon</t>
  </si>
  <si>
    <t>parc d'attraction</t>
  </si>
  <si>
    <t>Tain l'hermitage</t>
  </si>
  <si>
    <t>L'OLIVERAIE</t>
  </si>
  <si>
    <t>L'HOSTELLERIE DES PINS ***</t>
  </si>
  <si>
    <t>L'Atelier de la soierie</t>
  </si>
  <si>
    <t>Vallon pont d'arc</t>
  </si>
  <si>
    <t>L'Escarbille</t>
  </si>
  <si>
    <t>St martin d'ardeche</t>
  </si>
  <si>
    <t>St marcel d'ardeche</t>
  </si>
  <si>
    <t>JAME'S DEAN CAFE</t>
  </si>
  <si>
    <t>SYXTY'S</t>
  </si>
  <si>
    <t>L'EPSILON</t>
  </si>
  <si>
    <t>Saint pierre d'allevard</t>
  </si>
  <si>
    <t>Hôtel Gray d'Albion</t>
  </si>
  <si>
    <t>LES FOLIE'S TERRIBLES</t>
  </si>
  <si>
    <t>SAVEURS D'ASIE</t>
  </si>
  <si>
    <t>RESTAURANT DE L'IRLANDAIS</t>
  </si>
  <si>
    <t>Le Chaudron d'Or</t>
  </si>
  <si>
    <t>L'ESCALE</t>
  </si>
  <si>
    <t>Coudou Parc Vivez l'Aventure</t>
  </si>
  <si>
    <t>Aoubre L'Aventure-Nature</t>
  </si>
  <si>
    <t>Musée d'Art et d'Industrie</t>
  </si>
  <si>
    <t>Le relais d'Agay **</t>
  </si>
  <si>
    <t>Circuit Mistral Kart'One S C Motorsport Dévelopment</t>
  </si>
  <si>
    <t>Circuit de l'Etang</t>
  </si>
  <si>
    <t>Kart'In Aix</t>
  </si>
  <si>
    <t>Karting Vallée de l'Arc</t>
  </si>
  <si>
    <t>La cadiere d'azur</t>
  </si>
  <si>
    <t>Les adrets de l'esterel</t>
  </si>
  <si>
    <t>St pierre d'albigny</t>
  </si>
  <si>
    <t>Belmont d'azergues</t>
  </si>
  <si>
    <t>Kart'in Lyon</t>
  </si>
  <si>
    <t>AUBERGE LE POIVRE D'ANE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</si>
</sst>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&quot;F&quot;_-;\-* #,##0.00\ &quot;F&quot;_-;_-* &quot;-&quot;??\ &quot;F&quot;_-;_-@_-"/>
  </numFmts>
  <fonts count="11" x14ac:knownFonts="1">
    <font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0"/>
      <name val="Arial"/>
      <family val="2"/>
    </font>
    <font>
      <b/>
      <sz val="11"/>
      <color rgb="FF7030A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/>
      <bottom style="thin">
        <color rgb="FF7030A0"/>
      </bottom>
      <diagonal/>
    </border>
    <border>
      <left style="medium">
        <color indexed="64"/>
      </left>
      <right/>
      <top style="medium">
        <color indexed="64"/>
      </top>
      <bottom style="medium">
        <color rgb="FF7030A0"/>
      </bottom>
      <diagonal/>
    </border>
    <border>
      <left/>
      <right/>
      <top style="medium">
        <color indexed="64"/>
      </top>
      <bottom style="medium">
        <color rgb="FF7030A0"/>
      </bottom>
      <diagonal/>
    </border>
    <border>
      <left/>
      <right style="medium">
        <color indexed="64"/>
      </right>
      <top style="medium">
        <color indexed="64"/>
      </top>
      <bottom style="medium">
        <color rgb="FF7030A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ck">
        <color rgb="FFC00000"/>
      </left>
      <right style="thin">
        <color rgb="FFC00000"/>
      </right>
      <top style="thick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ck">
        <color rgb="FFC00000"/>
      </top>
      <bottom style="thin">
        <color rgb="FFC00000"/>
      </bottom>
      <diagonal/>
    </border>
    <border>
      <left style="thin">
        <color rgb="FFC00000"/>
      </left>
      <right style="thick">
        <color rgb="FFC00000"/>
      </right>
      <top style="thick">
        <color rgb="FFC00000"/>
      </top>
      <bottom style="thin">
        <color rgb="FFC00000"/>
      </bottom>
      <diagonal/>
    </border>
    <border>
      <left style="thick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ck">
        <color rgb="FFC00000"/>
      </right>
      <top style="thin">
        <color rgb="FFC00000"/>
      </top>
      <bottom style="thin">
        <color rgb="FFC00000"/>
      </bottom>
      <diagonal/>
    </border>
    <border>
      <left style="thick">
        <color rgb="FFC00000"/>
      </left>
      <right style="thin">
        <color rgb="FFC00000"/>
      </right>
      <top style="thin">
        <color rgb="FFC00000"/>
      </top>
      <bottom style="thick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ck">
        <color rgb="FFC00000"/>
      </bottom>
      <diagonal/>
    </border>
    <border>
      <left style="thin">
        <color rgb="FFC00000"/>
      </left>
      <right style="thick">
        <color rgb="FFC00000"/>
      </right>
      <top style="thin">
        <color rgb="FFC00000"/>
      </top>
      <bottom style="thick">
        <color rgb="FFC00000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theme="2" tint="-0.749961851863155"/>
      </left>
      <right style="medium">
        <color theme="2" tint="-0.749961851863155"/>
      </right>
      <top style="medium">
        <color theme="2" tint="-0.749961851863155"/>
      </top>
      <bottom/>
      <diagonal/>
    </border>
    <border>
      <left/>
      <right/>
      <top style="medium">
        <color rgb="FF7030A0"/>
      </top>
      <bottom/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rgb="FFC00000"/>
      </bottom>
      <diagonal/>
    </border>
    <border>
      <left/>
      <right/>
      <top style="thick">
        <color indexed="64"/>
      </top>
      <bottom style="thick">
        <color rgb="FFC00000"/>
      </bottom>
      <diagonal/>
    </border>
    <border>
      <left/>
      <right style="thick">
        <color indexed="64"/>
      </right>
      <top style="thick">
        <color indexed="64"/>
      </top>
      <bottom style="thick">
        <color rgb="FFC00000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left" vertical="center" indent="1"/>
    </xf>
    <xf numFmtId="0" fontId="5" fillId="2" borderId="0" xfId="0" applyFont="1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3" fillId="2" borderId="1" xfId="0" applyFont="1" applyFill="1" applyBorder="1" applyAlignment="1">
      <alignment horizontal="left" vertical="center" indent="1"/>
    </xf>
    <xf numFmtId="0" fontId="3" fillId="2" borderId="2" xfId="0" applyFont="1" applyFill="1" applyBorder="1" applyAlignment="1">
      <alignment horizontal="left" vertical="center" indent="1"/>
    </xf>
    <xf numFmtId="0" fontId="0" fillId="3" borderId="3" xfId="0" applyFill="1" applyBorder="1" applyAlignment="1">
      <alignment horizontal="left" vertical="center" indent="1"/>
    </xf>
    <xf numFmtId="0" fontId="0" fillId="3" borderId="0" xfId="0" applyFill="1"/>
    <xf numFmtId="0" fontId="0" fillId="3" borderId="4" xfId="0" applyFill="1" applyBorder="1" applyAlignment="1">
      <alignment horizontal="left" vertical="center" indent="1"/>
    </xf>
    <xf numFmtId="0" fontId="1" fillId="2" borderId="5" xfId="0" applyFont="1" applyFill="1" applyBorder="1" applyAlignment="1">
      <alignment horizontal="left" vertical="center" indent="1"/>
    </xf>
    <xf numFmtId="0" fontId="1" fillId="2" borderId="6" xfId="0" applyFont="1" applyFill="1" applyBorder="1" applyAlignment="1">
      <alignment horizontal="left" vertical="center" indent="1"/>
    </xf>
    <xf numFmtId="0" fontId="1" fillId="2" borderId="7" xfId="0" applyFont="1" applyFill="1" applyBorder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4" fillId="4" borderId="10" xfId="0" applyFont="1" applyFill="1" applyBorder="1" applyAlignment="1">
      <alignment horizontal="left" vertical="center" indent="1"/>
    </xf>
    <xf numFmtId="0" fontId="4" fillId="4" borderId="8" xfId="0" applyFont="1" applyFill="1" applyBorder="1" applyAlignment="1">
      <alignment horizontal="left" vertical="center" indent="1"/>
    </xf>
    <xf numFmtId="0" fontId="4" fillId="4" borderId="15" xfId="0" applyFont="1" applyFill="1" applyBorder="1" applyAlignment="1">
      <alignment horizontal="left" vertical="center" indent="1"/>
    </xf>
    <xf numFmtId="0" fontId="0" fillId="4" borderId="20" xfId="0" applyFill="1" applyBorder="1"/>
    <xf numFmtId="0" fontId="0" fillId="4" borderId="21" xfId="0" applyFill="1" applyBorder="1"/>
    <xf numFmtId="0" fontId="0" fillId="4" borderId="22" xfId="0" applyFill="1" applyBorder="1"/>
    <xf numFmtId="0" fontId="0" fillId="4" borderId="23" xfId="0" applyFill="1" applyBorder="1"/>
    <xf numFmtId="0" fontId="0" fillId="4" borderId="0" xfId="0" applyFill="1" applyBorder="1"/>
    <xf numFmtId="0" fontId="0" fillId="4" borderId="24" xfId="0" applyFill="1" applyBorder="1"/>
    <xf numFmtId="0" fontId="0" fillId="4" borderId="25" xfId="0" applyFill="1" applyBorder="1"/>
    <xf numFmtId="0" fontId="0" fillId="4" borderId="26" xfId="0" applyFill="1" applyBorder="1"/>
    <xf numFmtId="0" fontId="0" fillId="4" borderId="27" xfId="0" applyFill="1" applyBorder="1"/>
    <xf numFmtId="0" fontId="1" fillId="2" borderId="28" xfId="0" applyFont="1" applyFill="1" applyBorder="1" applyAlignment="1">
      <alignment horizontal="left" vertical="center" indent="1"/>
    </xf>
    <xf numFmtId="0" fontId="0" fillId="0" borderId="0" xfId="0" applyAlignment="1">
      <alignment horizontal="left"/>
    </xf>
    <xf numFmtId="0" fontId="1" fillId="2" borderId="29" xfId="0" applyFont="1" applyFill="1" applyBorder="1" applyAlignment="1">
      <alignment horizontal="left" vertical="center" indent="1"/>
    </xf>
    <xf numFmtId="0" fontId="8" fillId="3" borderId="30" xfId="0" applyFont="1" applyFill="1" applyBorder="1" applyAlignment="1">
      <alignment horizontal="left" vertical="center" indent="1"/>
    </xf>
    <xf numFmtId="0" fontId="1" fillId="2" borderId="32" xfId="0" applyFont="1" applyFill="1" applyBorder="1" applyAlignment="1">
      <alignment horizontal="left" vertical="center" indent="1"/>
    </xf>
    <xf numFmtId="0" fontId="1" fillId="2" borderId="31" xfId="0" applyFont="1" applyFill="1" applyBorder="1" applyAlignment="1">
      <alignment horizontal="left" vertical="center" indent="1"/>
    </xf>
    <xf numFmtId="0" fontId="1" fillId="2" borderId="33" xfId="0" applyFont="1" applyFill="1" applyBorder="1" applyAlignment="1">
      <alignment horizontal="left" vertical="center" indent="1"/>
    </xf>
    <xf numFmtId="0" fontId="8" fillId="0" borderId="34" xfId="0" applyFont="1" applyFill="1" applyBorder="1" applyAlignment="1">
      <alignment horizontal="left" vertical="center" indent="1"/>
    </xf>
    <xf numFmtId="0" fontId="0" fillId="0" borderId="34" xfId="0" applyFill="1" applyBorder="1" applyAlignment="1">
      <alignment horizontal="left" indent="1"/>
    </xf>
    <xf numFmtId="0" fontId="0" fillId="0" borderId="0" xfId="0" applyAlignment="1">
      <alignment horizontal="left" indent="1"/>
    </xf>
    <xf numFmtId="0" fontId="0" fillId="0" borderId="34" xfId="0" applyBorder="1"/>
    <xf numFmtId="0" fontId="10" fillId="4" borderId="9" xfId="0" applyFont="1" applyFill="1" applyBorder="1" applyAlignment="1">
      <alignment horizontal="left" vertical="center" indent="1"/>
    </xf>
    <xf numFmtId="0" fontId="10" fillId="4" borderId="12" xfId="0" applyFont="1" applyFill="1" applyBorder="1" applyAlignment="1">
      <alignment horizontal="left" vertical="center" indent="1"/>
    </xf>
    <xf numFmtId="0" fontId="10" fillId="4" borderId="14" xfId="0" applyFont="1" applyFill="1" applyBorder="1" applyAlignment="1">
      <alignment horizontal="left" vertical="center" indent="1"/>
    </xf>
    <xf numFmtId="0" fontId="9" fillId="4" borderId="10" xfId="0" applyFont="1" applyFill="1" applyBorder="1" applyAlignment="1">
      <alignment horizontal="left" vertical="center" indent="1"/>
    </xf>
    <xf numFmtId="0" fontId="9" fillId="4" borderId="11" xfId="0" applyFont="1" applyFill="1" applyBorder="1" applyAlignment="1">
      <alignment horizontal="left" vertical="center" indent="1"/>
    </xf>
    <xf numFmtId="0" fontId="9" fillId="4" borderId="8" xfId="0" applyFont="1" applyFill="1" applyBorder="1" applyAlignment="1">
      <alignment horizontal="left" vertical="center" indent="1"/>
    </xf>
    <xf numFmtId="0" fontId="9" fillId="4" borderId="13" xfId="0" applyFont="1" applyFill="1" applyBorder="1" applyAlignment="1">
      <alignment horizontal="left" vertical="center" indent="1"/>
    </xf>
    <xf numFmtId="0" fontId="9" fillId="4" borderId="15" xfId="0" applyFont="1" applyFill="1" applyBorder="1" applyAlignment="1">
      <alignment horizontal="left" vertical="center" indent="1"/>
    </xf>
    <xf numFmtId="0" fontId="9" fillId="4" borderId="16" xfId="0" applyFont="1" applyFill="1" applyBorder="1" applyAlignment="1">
      <alignment horizontal="left" vertical="center" indent="1"/>
    </xf>
    <xf numFmtId="0" fontId="1" fillId="2" borderId="35" xfId="0" applyFont="1" applyFill="1" applyBorder="1" applyAlignment="1">
      <alignment horizontal="left" vertical="center" indent="1"/>
    </xf>
    <xf numFmtId="0" fontId="1" fillId="2" borderId="36" xfId="0" applyFont="1" applyFill="1" applyBorder="1" applyAlignment="1">
      <alignment horizontal="left" vertical="center" indent="1"/>
    </xf>
    <xf numFmtId="0" fontId="1" fillId="2" borderId="37" xfId="0" applyFont="1" applyFill="1" applyBorder="1" applyAlignment="1">
      <alignment horizontal="left" vertical="center" indent="1"/>
    </xf>
    <xf numFmtId="0" fontId="0" fillId="0" borderId="3" xfId="0" applyBorder="1"/>
    <xf numFmtId="0" fontId="0" fillId="3" borderId="0" xfId="0" applyFill="1" applyBorder="1" applyAlignment="1">
      <alignment horizontal="left" vertical="center" indent="1"/>
    </xf>
    <xf numFmtId="0" fontId="3" fillId="2" borderId="0" xfId="0" applyFont="1" applyFill="1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left" vertical="center" indent="1"/>
    </xf>
    <xf numFmtId="0" fontId="6" fillId="4" borderId="25" xfId="0" applyFont="1" applyFill="1" applyBorder="1" applyAlignment="1">
      <alignment horizontal="left" vertical="center" indent="1"/>
    </xf>
    <xf numFmtId="0" fontId="6" fillId="4" borderId="21" xfId="0" applyFont="1" applyFill="1" applyBorder="1" applyAlignment="1">
      <alignment horizontal="left" vertical="center" indent="1"/>
    </xf>
    <xf numFmtId="0" fontId="6" fillId="4" borderId="26" xfId="0" applyFont="1" applyFill="1" applyBorder="1" applyAlignment="1">
      <alignment horizontal="left" vertical="center" indent="1"/>
    </xf>
    <xf numFmtId="0" fontId="6" fillId="4" borderId="22" xfId="0" applyFont="1" applyFill="1" applyBorder="1" applyAlignment="1">
      <alignment horizontal="left" vertical="center" indent="1"/>
    </xf>
    <xf numFmtId="0" fontId="6" fillId="4" borderId="27" xfId="0" applyFont="1" applyFill="1" applyBorder="1" applyAlignment="1">
      <alignment horizontal="left" vertical="center" inden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CCCC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listes_cascade!$H$9:$H$22</c:f>
              <c:strCache>
                <c:ptCount val="14"/>
                <c:pt idx="0">
                  <c:v>Cannes</c:v>
                </c:pt>
                <c:pt idx="1">
                  <c:v>Saint paul</c:v>
                </c:pt>
                <c:pt idx="2">
                  <c:v>Cannes</c:v>
                </c:pt>
                <c:pt idx="3">
                  <c:v>Nice</c:v>
                </c:pt>
                <c:pt idx="4">
                  <c:v>Valberg</c:v>
                </c:pt>
                <c:pt idx="5">
                  <c:v>Valbonne</c:v>
                </c:pt>
                <c:pt idx="6">
                  <c:v>Privas</c:v>
                </c:pt>
                <c:pt idx="7">
                  <c:v>Aubenas</c:v>
                </c:pt>
                <c:pt idx="8">
                  <c:v>Peaugres</c:v>
                </c:pt>
                <c:pt idx="9">
                  <c:v>Vals les bains</c:v>
                </c:pt>
                <c:pt idx="10">
                  <c:v>Tournon sur rhone</c:v>
                </c:pt>
                <c:pt idx="11">
                  <c:v>Meyras</c:v>
                </c:pt>
                <c:pt idx="12">
                  <c:v>Antraigues sur volane</c:v>
                </c:pt>
                <c:pt idx="13">
                  <c:v>Sanilhac</c:v>
                </c:pt>
              </c:strCache>
            </c:strRef>
          </c:cat>
          <c:val>
            <c:numRef>
              <c:f>listes_cascade!$I$9:$I$22</c:f>
              <c:numCache>
                <c:formatCode>General</c:formatCode>
                <c:ptCount val="14"/>
                <c:pt idx="0">
                  <c:v>7</c:v>
                </c:pt>
                <c:pt idx="1">
                  <c:v>0</c:v>
                </c:pt>
                <c:pt idx="2">
                  <c:v>7</c:v>
                </c:pt>
                <c:pt idx="3">
                  <c:v>3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5B-468C-9A4B-E1E1981CD1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5937496"/>
        <c:axId val="455938808"/>
      </c:barChart>
      <c:catAx>
        <c:axId val="455937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5938808"/>
        <c:crosses val="autoZero"/>
        <c:auto val="1"/>
        <c:lblAlgn val="ctr"/>
        <c:lblOffset val="100"/>
        <c:noMultiLvlLbl val="0"/>
      </c:catAx>
      <c:valAx>
        <c:axId val="455938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5937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listes_cascade!$J$9:$J$20</c:f>
              <c:strCache>
                <c:ptCount val="12"/>
                <c:pt idx="0">
                  <c:v>Spectacle</c:v>
                </c:pt>
                <c:pt idx="1">
                  <c:v>Parc animalier</c:v>
                </c:pt>
                <c:pt idx="2">
                  <c:v>Restaurant</c:v>
                </c:pt>
                <c:pt idx="3">
                  <c:v>Hôtel/Restaurant</c:v>
                </c:pt>
                <c:pt idx="4">
                  <c:v>Hôtel</c:v>
                </c:pt>
                <c:pt idx="5">
                  <c:v>Golf</c:v>
                </c:pt>
                <c:pt idx="6">
                  <c:v>parc d'attraction</c:v>
                </c:pt>
                <c:pt idx="7">
                  <c:v>Thermes</c:v>
                </c:pt>
                <c:pt idx="8">
                  <c:v>Vacances</c:v>
                </c:pt>
                <c:pt idx="9">
                  <c:v>Visite/Loisir</c:v>
                </c:pt>
                <c:pt idx="10">
                  <c:v>Loisir/Sport</c:v>
                </c:pt>
                <c:pt idx="11">
                  <c:v>Discotheque</c:v>
                </c:pt>
              </c:strCache>
            </c:strRef>
          </c:cat>
          <c:val>
            <c:numRef>
              <c:f>listes_cascade!$K$9:$K$20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CE-4ECE-A685-F9D2546283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0051288"/>
        <c:axId val="460051616"/>
      </c:barChart>
      <c:catAx>
        <c:axId val="460051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0051616"/>
        <c:crosses val="autoZero"/>
        <c:auto val="1"/>
        <c:lblAlgn val="ctr"/>
        <c:lblOffset val="100"/>
        <c:noMultiLvlLbl val="0"/>
      </c:catAx>
      <c:valAx>
        <c:axId val="460051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0051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4</xdr:row>
          <xdr:rowOff>0</xdr:rowOff>
        </xdr:from>
        <xdr:to>
          <xdr:col>2</xdr:col>
          <xdr:colOff>2047875</xdr:colOff>
          <xdr:row>5</xdr:row>
          <xdr:rowOff>57150</xdr:rowOff>
        </xdr:to>
        <xdr:sp macro="" textlink="">
          <xdr:nvSpPr>
            <xdr:cNvPr id="1025" name="liste_dep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4</xdr:col>
          <xdr:colOff>333375</xdr:colOff>
          <xdr:row>5</xdr:row>
          <xdr:rowOff>57150</xdr:rowOff>
        </xdr:to>
        <xdr:sp macro="" textlink="">
          <xdr:nvSpPr>
            <xdr:cNvPr id="1026" name="liste_act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523875</xdr:colOff>
          <xdr:row>4</xdr:row>
          <xdr:rowOff>0</xdr:rowOff>
        </xdr:from>
        <xdr:to>
          <xdr:col>5</xdr:col>
          <xdr:colOff>1238250</xdr:colOff>
          <xdr:row>5</xdr:row>
          <xdr:rowOff>57150</xdr:rowOff>
        </xdr:to>
        <xdr:sp macro="" textlink="">
          <xdr:nvSpPr>
            <xdr:cNvPr id="1027" name="liste_ville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33337</xdr:colOff>
      <xdr:row>6</xdr:row>
      <xdr:rowOff>214312</xdr:rowOff>
    </xdr:from>
    <xdr:to>
      <xdr:col>10</xdr:col>
      <xdr:colOff>42862</xdr:colOff>
      <xdr:row>15</xdr:row>
      <xdr:rowOff>261937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33337</xdr:colOff>
      <xdr:row>15</xdr:row>
      <xdr:rowOff>261937</xdr:rowOff>
    </xdr:from>
    <xdr:to>
      <xdr:col>10</xdr:col>
      <xdr:colOff>42862</xdr:colOff>
      <xdr:row>24</xdr:row>
      <xdr:rowOff>261937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bonbache.fr/Formation/Excel/__EXCEL2016/Trav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7"/>
      <sheetName val="Feuil6"/>
      <sheetName val="Feuil5"/>
      <sheetName val="Feuil4"/>
      <sheetName val="TRAVEL"/>
      <sheetName val="Devis"/>
      <sheetName val="Analyse bénéfice"/>
      <sheetName val="Budget prévisionnel"/>
      <sheetName val="tableau ventes"/>
      <sheetName val="Astuces"/>
      <sheetName val="Assembler"/>
      <sheetName val="ET &amp; OU"/>
      <sheetName val="format"/>
      <sheetName val="Placements actions"/>
      <sheetName val="MefC"/>
      <sheetName val="Si imbriqués"/>
      <sheetName val="Conseil de Classe"/>
      <sheetName val="analyse multicritère"/>
      <sheetName val="Chaudière (2)"/>
      <sheetName val="Calculs dates"/>
      <sheetName val="Tableau échéances"/>
      <sheetName val="Références absolues"/>
      <sheetName val="C.A. VRP"/>
      <sheetName val="Feuil2"/>
      <sheetName val="Graphiques"/>
      <sheetName val="Graphiques (2)"/>
      <sheetName val="Exemple graphique"/>
      <sheetName val="Chaudière"/>
      <sheetName val="Référentier"/>
      <sheetName val="Facture"/>
      <sheetName val="Références relatives"/>
      <sheetName val="Liste salariés"/>
      <sheetName val="Conversion"/>
      <sheetName val="Matricules"/>
      <sheetName val="RechercheV1"/>
      <sheetName val="• RechercheV2 •"/>
      <sheetName val="Prêt"/>
      <sheetName val="cuve"/>
      <sheetName val="solveur - Valeur cibe"/>
      <sheetName val="Simulation enprunts"/>
      <sheetName val="Filtres"/>
      <sheetName val="Feuil3"/>
      <sheetName val="Tableau croisés dynamiques"/>
      <sheetName val="Tableau croisé 2"/>
      <sheetName val="Créer un plan"/>
      <sheetName val="Sous totaux"/>
      <sheetName val="Consolidation"/>
      <sheetName val="Conslidation (résultat)"/>
      <sheetName val="transit"/>
      <sheetName val="Emprunts"/>
      <sheetName val="Les macros"/>
      <sheetName val="Somme spéciale"/>
      <sheetName val="♠♣♦♥ code ascii"/>
      <sheetName val="fcts de bd"/>
      <sheetName val="Quelques fonctions"/>
      <sheetName val="Rapport des réponses 1"/>
      <sheetName val="solveur - Valeur cibe (2)"/>
      <sheetName val="date"/>
      <sheetName val="Feuil1"/>
      <sheetName val="chaine de caracteres"/>
      <sheetName val="Recherche-V1"/>
      <sheetName val="Recherche-V2"/>
      <sheetName val="Marcos"/>
    </sheetNames>
    <sheetDataSet>
      <sheetData sheetId="0">
        <row r="3">
          <cell r="I3">
            <v>0.2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38"/>
  <sheetViews>
    <sheetView zoomScaleNormal="100" workbookViewId="0">
      <selection activeCell="A3" sqref="A3:XFD3"/>
    </sheetView>
  </sheetViews>
  <sheetFormatPr baseColWidth="10" defaultColWidth="8.85546875" defaultRowHeight="21.4" customHeight="1" x14ac:dyDescent="0.25"/>
  <cols>
    <col min="1" max="1" width="10.140625" style="3" bestFit="1" customWidth="1"/>
    <col min="2" max="2" width="34.85546875" style="1" customWidth="1"/>
    <col min="3" max="3" width="25" style="1" bestFit="1" customWidth="1"/>
    <col min="4" max="4" width="19.28515625" style="1" bestFit="1" customWidth="1"/>
    <col min="5" max="5" width="25.85546875" style="1" bestFit="1" customWidth="1"/>
    <col min="6" max="6" width="80" style="1" bestFit="1" customWidth="1"/>
    <col min="7" max="16384" width="8.85546875" style="1"/>
  </cols>
  <sheetData>
    <row r="1" spans="1:6" s="2" customFormat="1" ht="21.4" customHeight="1" thickBot="1" x14ac:dyDescent="0.3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1" t="s">
        <v>5</v>
      </c>
    </row>
    <row r="2" spans="1:6" ht="21.4" customHeight="1" x14ac:dyDescent="0.25">
      <c r="A2" s="4">
        <v>836</v>
      </c>
      <c r="B2" s="8" t="s">
        <v>222</v>
      </c>
      <c r="C2" s="8" t="s">
        <v>60</v>
      </c>
      <c r="D2" s="8" t="s">
        <v>223</v>
      </c>
      <c r="E2" s="8" t="s">
        <v>224</v>
      </c>
      <c r="F2" s="8" t="s">
        <v>225</v>
      </c>
    </row>
    <row r="3" spans="1:6" ht="21.4" customHeight="1" x14ac:dyDescent="0.25">
      <c r="A3" s="4">
        <v>1178</v>
      </c>
      <c r="B3" s="6" t="s">
        <v>239</v>
      </c>
      <c r="C3" s="6" t="s">
        <v>24</v>
      </c>
      <c r="D3" s="6" t="s">
        <v>223</v>
      </c>
      <c r="E3" s="6" t="s">
        <v>224</v>
      </c>
      <c r="F3" s="6" t="s">
        <v>52</v>
      </c>
    </row>
    <row r="4" spans="1:6" ht="21.4" customHeight="1" x14ac:dyDescent="0.25">
      <c r="A4" s="4">
        <v>1179</v>
      </c>
      <c r="B4" s="6" t="s">
        <v>240</v>
      </c>
      <c r="C4" s="6" t="s">
        <v>241</v>
      </c>
      <c r="D4" s="6" t="s">
        <v>223</v>
      </c>
      <c r="E4" s="6" t="s">
        <v>242</v>
      </c>
      <c r="F4" s="6" t="s">
        <v>52</v>
      </c>
    </row>
    <row r="5" spans="1:6" ht="21.4" customHeight="1" x14ac:dyDescent="0.25">
      <c r="A5" s="4">
        <v>1182</v>
      </c>
      <c r="B5" s="6" t="s">
        <v>246</v>
      </c>
      <c r="C5" s="6" t="s">
        <v>241</v>
      </c>
      <c r="D5" s="6" t="s">
        <v>223</v>
      </c>
      <c r="E5" s="6" t="s">
        <v>224</v>
      </c>
      <c r="F5" s="6" t="s">
        <v>52</v>
      </c>
    </row>
    <row r="6" spans="1:6" ht="21.4" customHeight="1" x14ac:dyDescent="0.25">
      <c r="A6" s="4">
        <v>1183</v>
      </c>
      <c r="B6" s="6" t="s">
        <v>247</v>
      </c>
      <c r="C6" s="6" t="s">
        <v>241</v>
      </c>
      <c r="D6" s="6" t="s">
        <v>223</v>
      </c>
      <c r="E6" s="6" t="s">
        <v>242</v>
      </c>
      <c r="F6" s="6" t="s">
        <v>52</v>
      </c>
    </row>
    <row r="7" spans="1:6" ht="21.4" customHeight="1" x14ac:dyDescent="0.25">
      <c r="A7" s="4">
        <v>5500</v>
      </c>
      <c r="B7" s="6" t="s">
        <v>259</v>
      </c>
      <c r="C7" s="6" t="s">
        <v>20</v>
      </c>
      <c r="D7" s="6" t="s">
        <v>223</v>
      </c>
      <c r="E7" s="6" t="s">
        <v>224</v>
      </c>
      <c r="F7" s="6" t="s">
        <v>260</v>
      </c>
    </row>
    <row r="8" spans="1:6" ht="21.4" customHeight="1" x14ac:dyDescent="0.25">
      <c r="A8" s="4">
        <v>5503</v>
      </c>
      <c r="B8" s="6" t="s">
        <v>267</v>
      </c>
      <c r="C8" s="6" t="s">
        <v>24</v>
      </c>
      <c r="D8" s="6" t="s">
        <v>223</v>
      </c>
      <c r="E8" s="6" t="s">
        <v>224</v>
      </c>
      <c r="F8" s="6" t="s">
        <v>268</v>
      </c>
    </row>
    <row r="9" spans="1:6" ht="21.4" customHeight="1" x14ac:dyDescent="0.25">
      <c r="A9" s="4">
        <v>5504</v>
      </c>
      <c r="B9" s="6" t="s">
        <v>269</v>
      </c>
      <c r="C9" s="6" t="s">
        <v>24</v>
      </c>
      <c r="D9" s="6" t="s">
        <v>223</v>
      </c>
      <c r="E9" s="6" t="s">
        <v>224</v>
      </c>
      <c r="F9" s="6" t="s">
        <v>270</v>
      </c>
    </row>
    <row r="10" spans="1:6" ht="21.4" customHeight="1" x14ac:dyDescent="0.25">
      <c r="A10" s="4">
        <v>5506</v>
      </c>
      <c r="B10" s="6" t="s">
        <v>713</v>
      </c>
      <c r="C10" s="6" t="s">
        <v>24</v>
      </c>
      <c r="D10" s="6" t="s">
        <v>223</v>
      </c>
      <c r="E10" s="6" t="s">
        <v>224</v>
      </c>
      <c r="F10" s="6" t="s">
        <v>273</v>
      </c>
    </row>
    <row r="11" spans="1:6" ht="21.4" customHeight="1" x14ac:dyDescent="0.25">
      <c r="A11" s="4">
        <v>6697</v>
      </c>
      <c r="B11" s="6" t="s">
        <v>317</v>
      </c>
      <c r="C11" s="6" t="s">
        <v>318</v>
      </c>
      <c r="D11" s="6" t="s">
        <v>223</v>
      </c>
      <c r="E11" s="6" t="s">
        <v>242</v>
      </c>
      <c r="F11" s="6" t="s">
        <v>319</v>
      </c>
    </row>
    <row r="12" spans="1:6" ht="21.4" customHeight="1" x14ac:dyDescent="0.25">
      <c r="A12" s="4">
        <v>7571</v>
      </c>
      <c r="B12" s="6" t="s">
        <v>716</v>
      </c>
      <c r="C12" s="6" t="s">
        <v>16</v>
      </c>
      <c r="D12" s="6" t="s">
        <v>223</v>
      </c>
      <c r="E12" s="6" t="s">
        <v>323</v>
      </c>
      <c r="F12" s="6" t="s">
        <v>52</v>
      </c>
    </row>
    <row r="13" spans="1:6" ht="21.4" customHeight="1" x14ac:dyDescent="0.25">
      <c r="A13" s="4">
        <v>7572</v>
      </c>
      <c r="B13" s="6" t="s">
        <v>324</v>
      </c>
      <c r="C13" s="6" t="s">
        <v>16</v>
      </c>
      <c r="D13" s="6" t="s">
        <v>223</v>
      </c>
      <c r="E13" s="6" t="s">
        <v>325</v>
      </c>
      <c r="F13" s="6" t="s">
        <v>326</v>
      </c>
    </row>
    <row r="14" spans="1:6" ht="21.4" customHeight="1" x14ac:dyDescent="0.25">
      <c r="A14" s="4">
        <v>367</v>
      </c>
      <c r="B14" s="6" t="s">
        <v>23</v>
      </c>
      <c r="C14" s="6" t="s">
        <v>24</v>
      </c>
      <c r="D14" s="6" t="s">
        <v>25</v>
      </c>
      <c r="E14" s="6" t="s">
        <v>26</v>
      </c>
      <c r="F14" s="6" t="s">
        <v>27</v>
      </c>
    </row>
    <row r="15" spans="1:6" ht="21.4" customHeight="1" x14ac:dyDescent="0.25">
      <c r="A15" s="4">
        <v>370</v>
      </c>
      <c r="B15" s="6" t="s">
        <v>28</v>
      </c>
      <c r="C15" s="6" t="s">
        <v>20</v>
      </c>
      <c r="D15" s="6" t="s">
        <v>25</v>
      </c>
      <c r="E15" s="6" t="s">
        <v>29</v>
      </c>
      <c r="F15" s="6" t="s">
        <v>30</v>
      </c>
    </row>
    <row r="16" spans="1:6" ht="21.4" customHeight="1" x14ac:dyDescent="0.25">
      <c r="A16" s="4">
        <v>375</v>
      </c>
      <c r="B16" s="6" t="s">
        <v>44</v>
      </c>
      <c r="C16" s="6" t="s">
        <v>12</v>
      </c>
      <c r="D16" s="6" t="s">
        <v>25</v>
      </c>
      <c r="E16" s="6" t="s">
        <v>45</v>
      </c>
      <c r="F16" s="6" t="s">
        <v>46</v>
      </c>
    </row>
    <row r="17" spans="1:6" ht="21.4" customHeight="1" x14ac:dyDescent="0.25">
      <c r="A17" s="4">
        <v>376</v>
      </c>
      <c r="B17" s="6" t="s">
        <v>47</v>
      </c>
      <c r="C17" s="6" t="s">
        <v>700</v>
      </c>
      <c r="D17" s="6" t="s">
        <v>25</v>
      </c>
      <c r="E17" s="6" t="s">
        <v>48</v>
      </c>
      <c r="F17" s="6" t="s">
        <v>49</v>
      </c>
    </row>
    <row r="18" spans="1:6" ht="21.4" customHeight="1" x14ac:dyDescent="0.25">
      <c r="A18" s="4">
        <v>388</v>
      </c>
      <c r="B18" s="6" t="s">
        <v>53</v>
      </c>
      <c r="C18" s="6" t="s">
        <v>700</v>
      </c>
      <c r="D18" s="6" t="s">
        <v>25</v>
      </c>
      <c r="E18" s="6" t="s">
        <v>54</v>
      </c>
      <c r="F18" s="6" t="s">
        <v>55</v>
      </c>
    </row>
    <row r="19" spans="1:6" ht="21.4" customHeight="1" x14ac:dyDescent="0.25">
      <c r="A19" s="4">
        <v>402</v>
      </c>
      <c r="B19" s="6" t="s">
        <v>56</v>
      </c>
      <c r="C19" s="6" t="s">
        <v>57</v>
      </c>
      <c r="D19" s="6" t="s">
        <v>25</v>
      </c>
      <c r="E19" s="6" t="s">
        <v>58</v>
      </c>
      <c r="F19" s="6" t="s">
        <v>59</v>
      </c>
    </row>
    <row r="20" spans="1:6" ht="21.4" customHeight="1" x14ac:dyDescent="0.25">
      <c r="A20" s="4">
        <v>633</v>
      </c>
      <c r="B20" s="6" t="s">
        <v>118</v>
      </c>
      <c r="C20" s="6" t="s">
        <v>112</v>
      </c>
      <c r="D20" s="6" t="s">
        <v>25</v>
      </c>
      <c r="E20" s="6" t="s">
        <v>119</v>
      </c>
      <c r="F20" s="6" t="s">
        <v>52</v>
      </c>
    </row>
    <row r="21" spans="1:6" ht="21.4" customHeight="1" x14ac:dyDescent="0.25">
      <c r="A21" s="4">
        <v>649</v>
      </c>
      <c r="B21" s="6" t="s">
        <v>121</v>
      </c>
      <c r="C21" s="6" t="s">
        <v>122</v>
      </c>
      <c r="D21" s="6" t="s">
        <v>25</v>
      </c>
      <c r="E21" s="6" t="s">
        <v>48</v>
      </c>
      <c r="F21" s="6" t="s">
        <v>123</v>
      </c>
    </row>
    <row r="22" spans="1:6" ht="21.4" customHeight="1" x14ac:dyDescent="0.25">
      <c r="A22" s="4">
        <v>655</v>
      </c>
      <c r="B22" s="6" t="s">
        <v>125</v>
      </c>
      <c r="C22" s="6" t="s">
        <v>20</v>
      </c>
      <c r="D22" s="6" t="s">
        <v>25</v>
      </c>
      <c r="E22" s="6" t="s">
        <v>126</v>
      </c>
      <c r="F22" s="6" t="s">
        <v>127</v>
      </c>
    </row>
    <row r="23" spans="1:6" ht="21.4" customHeight="1" x14ac:dyDescent="0.25">
      <c r="A23" s="4">
        <v>656</v>
      </c>
      <c r="B23" s="6" t="s">
        <v>128</v>
      </c>
      <c r="C23" s="6" t="s">
        <v>20</v>
      </c>
      <c r="D23" s="6" t="s">
        <v>25</v>
      </c>
      <c r="E23" s="6" t="s">
        <v>705</v>
      </c>
      <c r="F23" s="6" t="s">
        <v>129</v>
      </c>
    </row>
    <row r="24" spans="1:6" ht="21.4" customHeight="1" x14ac:dyDescent="0.25">
      <c r="A24" s="4">
        <v>657</v>
      </c>
      <c r="B24" s="6" t="s">
        <v>130</v>
      </c>
      <c r="C24" s="6" t="s">
        <v>20</v>
      </c>
      <c r="D24" s="6" t="s">
        <v>25</v>
      </c>
      <c r="E24" s="6" t="s">
        <v>131</v>
      </c>
      <c r="F24" s="6" t="s">
        <v>132</v>
      </c>
    </row>
    <row r="25" spans="1:6" ht="21.4" customHeight="1" x14ac:dyDescent="0.25">
      <c r="A25" s="4">
        <v>658</v>
      </c>
      <c r="B25" s="6" t="s">
        <v>706</v>
      </c>
      <c r="C25" s="6" t="s">
        <v>20</v>
      </c>
      <c r="D25" s="6" t="s">
        <v>25</v>
      </c>
      <c r="E25" s="6" t="s">
        <v>707</v>
      </c>
      <c r="F25" s="6" t="s">
        <v>133</v>
      </c>
    </row>
    <row r="26" spans="1:6" ht="21.4" customHeight="1" x14ac:dyDescent="0.25">
      <c r="A26" s="4">
        <v>659</v>
      </c>
      <c r="B26" s="6" t="s">
        <v>134</v>
      </c>
      <c r="C26" s="6" t="s">
        <v>20</v>
      </c>
      <c r="D26" s="6" t="s">
        <v>25</v>
      </c>
      <c r="E26" s="6" t="s">
        <v>705</v>
      </c>
      <c r="F26" s="6" t="s">
        <v>135</v>
      </c>
    </row>
    <row r="27" spans="1:6" ht="21.4" customHeight="1" x14ac:dyDescent="0.25">
      <c r="A27" s="4">
        <v>660</v>
      </c>
      <c r="B27" s="6" t="s">
        <v>136</v>
      </c>
      <c r="C27" s="6" t="s">
        <v>20</v>
      </c>
      <c r="D27" s="6" t="s">
        <v>25</v>
      </c>
      <c r="E27" s="6" t="s">
        <v>48</v>
      </c>
      <c r="F27" s="6" t="s">
        <v>137</v>
      </c>
    </row>
    <row r="28" spans="1:6" ht="21.4" customHeight="1" x14ac:dyDescent="0.25">
      <c r="A28" s="4">
        <v>661</v>
      </c>
      <c r="B28" s="6" t="s">
        <v>138</v>
      </c>
      <c r="C28" s="6" t="s">
        <v>20</v>
      </c>
      <c r="D28" s="6" t="s">
        <v>25</v>
      </c>
      <c r="E28" s="6" t="s">
        <v>139</v>
      </c>
      <c r="F28" s="6" t="s">
        <v>140</v>
      </c>
    </row>
    <row r="29" spans="1:6" ht="21.4" customHeight="1" x14ac:dyDescent="0.25">
      <c r="A29" s="4">
        <v>662</v>
      </c>
      <c r="B29" s="6" t="s">
        <v>141</v>
      </c>
      <c r="C29" s="6" t="s">
        <v>20</v>
      </c>
      <c r="D29" s="6" t="s">
        <v>25</v>
      </c>
      <c r="E29" s="6" t="s">
        <v>48</v>
      </c>
      <c r="F29" s="6" t="s">
        <v>142</v>
      </c>
    </row>
    <row r="30" spans="1:6" ht="21.4" customHeight="1" x14ac:dyDescent="0.25">
      <c r="A30" s="4">
        <v>663</v>
      </c>
      <c r="B30" s="6" t="s">
        <v>143</v>
      </c>
      <c r="C30" s="6" t="s">
        <v>20</v>
      </c>
      <c r="D30" s="6" t="s">
        <v>25</v>
      </c>
      <c r="E30" s="6" t="s">
        <v>144</v>
      </c>
      <c r="F30" s="6" t="s">
        <v>145</v>
      </c>
    </row>
    <row r="31" spans="1:6" ht="21.4" customHeight="1" x14ac:dyDescent="0.25">
      <c r="A31" s="4">
        <v>664</v>
      </c>
      <c r="B31" s="6" t="s">
        <v>146</v>
      </c>
      <c r="C31" s="6" t="s">
        <v>20</v>
      </c>
      <c r="D31" s="6" t="s">
        <v>25</v>
      </c>
      <c r="E31" s="6" t="s">
        <v>147</v>
      </c>
      <c r="F31" s="6" t="s">
        <v>148</v>
      </c>
    </row>
    <row r="32" spans="1:6" ht="21.4" customHeight="1" x14ac:dyDescent="0.25">
      <c r="A32" s="4">
        <v>665</v>
      </c>
      <c r="B32" s="6" t="s">
        <v>149</v>
      </c>
      <c r="C32" s="6" t="s">
        <v>20</v>
      </c>
      <c r="D32" s="6" t="s">
        <v>25</v>
      </c>
      <c r="E32" s="6" t="s">
        <v>150</v>
      </c>
      <c r="F32" s="6" t="s">
        <v>151</v>
      </c>
    </row>
    <row r="33" spans="1:6" ht="21.4" customHeight="1" x14ac:dyDescent="0.25">
      <c r="A33" s="4">
        <v>666</v>
      </c>
      <c r="B33" s="6" t="s">
        <v>152</v>
      </c>
      <c r="C33" s="6" t="s">
        <v>24</v>
      </c>
      <c r="D33" s="6" t="s">
        <v>25</v>
      </c>
      <c r="E33" s="6" t="s">
        <v>707</v>
      </c>
      <c r="F33" s="6" t="s">
        <v>153</v>
      </c>
    </row>
    <row r="34" spans="1:6" ht="21.4" customHeight="1" x14ac:dyDescent="0.25">
      <c r="A34" s="4">
        <v>667</v>
      </c>
      <c r="B34" s="6" t="s">
        <v>154</v>
      </c>
      <c r="C34" s="6" t="s">
        <v>20</v>
      </c>
      <c r="D34" s="6" t="s">
        <v>25</v>
      </c>
      <c r="E34" s="6" t="s">
        <v>155</v>
      </c>
      <c r="F34" s="6" t="s">
        <v>156</v>
      </c>
    </row>
    <row r="35" spans="1:6" ht="21.4" customHeight="1" x14ac:dyDescent="0.25">
      <c r="A35" s="4">
        <v>668</v>
      </c>
      <c r="B35" s="6" t="s">
        <v>157</v>
      </c>
      <c r="C35" s="6" t="s">
        <v>20</v>
      </c>
      <c r="D35" s="6" t="s">
        <v>25</v>
      </c>
      <c r="E35" s="6" t="s">
        <v>705</v>
      </c>
      <c r="F35" s="6" t="s">
        <v>158</v>
      </c>
    </row>
    <row r="36" spans="1:6" ht="21.4" customHeight="1" x14ac:dyDescent="0.25">
      <c r="A36" s="4">
        <v>669</v>
      </c>
      <c r="B36" s="6" t="s">
        <v>159</v>
      </c>
      <c r="C36" s="6" t="s">
        <v>20</v>
      </c>
      <c r="D36" s="6" t="s">
        <v>25</v>
      </c>
      <c r="E36" s="6" t="s">
        <v>708</v>
      </c>
      <c r="F36" s="6" t="s">
        <v>160</v>
      </c>
    </row>
    <row r="37" spans="1:6" ht="21.4" customHeight="1" x14ac:dyDescent="0.25">
      <c r="A37" s="4">
        <v>1343</v>
      </c>
      <c r="B37" s="6" t="s">
        <v>687</v>
      </c>
      <c r="C37" s="6" t="s">
        <v>16</v>
      </c>
      <c r="D37" s="6" t="s">
        <v>25</v>
      </c>
      <c r="E37" s="6" t="s">
        <v>688</v>
      </c>
      <c r="F37" s="6" t="s">
        <v>689</v>
      </c>
    </row>
    <row r="38" spans="1:6" ht="21.4" customHeight="1" x14ac:dyDescent="0.25">
      <c r="A38" s="4">
        <v>1344</v>
      </c>
      <c r="B38" s="6" t="s">
        <v>732</v>
      </c>
      <c r="C38" s="6" t="s">
        <v>16</v>
      </c>
      <c r="D38" s="6" t="s">
        <v>25</v>
      </c>
      <c r="E38" s="6" t="s">
        <v>688</v>
      </c>
      <c r="F38" s="6" t="s">
        <v>690</v>
      </c>
    </row>
    <row r="39" spans="1:6" ht="21.4" customHeight="1" x14ac:dyDescent="0.25">
      <c r="A39" s="4">
        <v>6432</v>
      </c>
      <c r="B39" s="6" t="s">
        <v>284</v>
      </c>
      <c r="C39" s="6" t="s">
        <v>700</v>
      </c>
      <c r="D39" s="6" t="s">
        <v>285</v>
      </c>
      <c r="E39" s="6" t="s">
        <v>286</v>
      </c>
      <c r="F39" s="6" t="s">
        <v>287</v>
      </c>
    </row>
    <row r="40" spans="1:6" ht="21.4" customHeight="1" x14ac:dyDescent="0.25">
      <c r="A40" s="4">
        <v>7575</v>
      </c>
      <c r="B40" s="6" t="s">
        <v>327</v>
      </c>
      <c r="C40" s="6" t="s">
        <v>69</v>
      </c>
      <c r="D40" s="6" t="s">
        <v>285</v>
      </c>
      <c r="E40" s="6" t="s">
        <v>286</v>
      </c>
      <c r="F40" s="6" t="s">
        <v>328</v>
      </c>
    </row>
    <row r="41" spans="1:6" ht="21.4" customHeight="1" x14ac:dyDescent="0.25">
      <c r="A41" s="4">
        <v>908</v>
      </c>
      <c r="B41" s="6" t="s">
        <v>335</v>
      </c>
      <c r="C41" s="6" t="s">
        <v>74</v>
      </c>
      <c r="D41" s="6" t="s">
        <v>285</v>
      </c>
      <c r="E41" s="6" t="s">
        <v>336</v>
      </c>
      <c r="F41" s="6" t="s">
        <v>337</v>
      </c>
    </row>
    <row r="42" spans="1:6" ht="21.4" customHeight="1" x14ac:dyDescent="0.25">
      <c r="A42" s="4">
        <v>916</v>
      </c>
      <c r="B42" s="6" t="s">
        <v>381</v>
      </c>
      <c r="C42" s="6" t="s">
        <v>700</v>
      </c>
      <c r="D42" s="6" t="s">
        <v>285</v>
      </c>
      <c r="E42" s="6" t="s">
        <v>382</v>
      </c>
      <c r="F42" s="6" t="s">
        <v>383</v>
      </c>
    </row>
    <row r="43" spans="1:6" ht="21.4" customHeight="1" x14ac:dyDescent="0.25">
      <c r="A43" s="4">
        <v>917</v>
      </c>
      <c r="B43" s="6" t="s">
        <v>384</v>
      </c>
      <c r="C43" s="6" t="s">
        <v>700</v>
      </c>
      <c r="D43" s="6" t="s">
        <v>285</v>
      </c>
      <c r="E43" s="6" t="s">
        <v>385</v>
      </c>
      <c r="F43" s="6" t="s">
        <v>386</v>
      </c>
    </row>
    <row r="44" spans="1:6" ht="21.4" customHeight="1" x14ac:dyDescent="0.25">
      <c r="A44" s="4">
        <v>948</v>
      </c>
      <c r="B44" s="6" t="s">
        <v>443</v>
      </c>
      <c r="C44" s="6" t="s">
        <v>20</v>
      </c>
      <c r="D44" s="6" t="s">
        <v>285</v>
      </c>
      <c r="E44" s="6" t="s">
        <v>286</v>
      </c>
      <c r="F44" s="6" t="s">
        <v>444</v>
      </c>
    </row>
    <row r="45" spans="1:6" ht="21.4" customHeight="1" x14ac:dyDescent="0.25">
      <c r="A45" s="4">
        <v>950</v>
      </c>
      <c r="B45" s="6" t="s">
        <v>445</v>
      </c>
      <c r="C45" s="6" t="s">
        <v>20</v>
      </c>
      <c r="D45" s="6" t="s">
        <v>285</v>
      </c>
      <c r="E45" s="6" t="s">
        <v>286</v>
      </c>
      <c r="F45" s="6" t="s">
        <v>446</v>
      </c>
    </row>
    <row r="46" spans="1:6" ht="21.4" customHeight="1" x14ac:dyDescent="0.25">
      <c r="A46" s="4">
        <v>952</v>
      </c>
      <c r="B46" s="6" t="s">
        <v>447</v>
      </c>
      <c r="C46" s="6" t="s">
        <v>20</v>
      </c>
      <c r="D46" s="6" t="s">
        <v>285</v>
      </c>
      <c r="E46" s="6" t="s">
        <v>286</v>
      </c>
      <c r="F46" s="6" t="s">
        <v>448</v>
      </c>
    </row>
    <row r="47" spans="1:6" ht="21.4" customHeight="1" x14ac:dyDescent="0.25">
      <c r="A47" s="4">
        <v>958</v>
      </c>
      <c r="B47" s="6" t="s">
        <v>451</v>
      </c>
      <c r="C47" s="6" t="s">
        <v>20</v>
      </c>
      <c r="D47" s="6" t="s">
        <v>285</v>
      </c>
      <c r="E47" s="6" t="s">
        <v>286</v>
      </c>
      <c r="F47" s="6" t="s">
        <v>452</v>
      </c>
    </row>
    <row r="48" spans="1:6" ht="21.4" customHeight="1" x14ac:dyDescent="0.25">
      <c r="A48" s="4">
        <v>979</v>
      </c>
      <c r="B48" s="6" t="s">
        <v>485</v>
      </c>
      <c r="C48" s="6" t="s">
        <v>74</v>
      </c>
      <c r="D48" s="6" t="s">
        <v>285</v>
      </c>
      <c r="E48" s="6" t="s">
        <v>486</v>
      </c>
      <c r="F48" s="6" t="s">
        <v>487</v>
      </c>
    </row>
    <row r="49" spans="1:6" ht="21.4" customHeight="1" x14ac:dyDescent="0.25">
      <c r="A49" s="4">
        <v>980</v>
      </c>
      <c r="B49" s="6" t="s">
        <v>488</v>
      </c>
      <c r="C49" s="6" t="s">
        <v>74</v>
      </c>
      <c r="D49" s="6" t="s">
        <v>285</v>
      </c>
      <c r="E49" s="6" t="s">
        <v>489</v>
      </c>
      <c r="F49" s="6" t="s">
        <v>490</v>
      </c>
    </row>
    <row r="50" spans="1:6" ht="21.4" customHeight="1" x14ac:dyDescent="0.25">
      <c r="A50" s="4">
        <v>981</v>
      </c>
      <c r="B50" s="6" t="s">
        <v>488</v>
      </c>
      <c r="C50" s="6" t="s">
        <v>74</v>
      </c>
      <c r="D50" s="6" t="s">
        <v>285</v>
      </c>
      <c r="E50" s="6" t="s">
        <v>491</v>
      </c>
      <c r="F50" s="6" t="s">
        <v>492</v>
      </c>
    </row>
    <row r="51" spans="1:6" ht="21.4" customHeight="1" x14ac:dyDescent="0.25">
      <c r="A51" s="4">
        <v>982</v>
      </c>
      <c r="B51" s="6" t="s">
        <v>493</v>
      </c>
      <c r="C51" s="6" t="s">
        <v>74</v>
      </c>
      <c r="D51" s="6" t="s">
        <v>285</v>
      </c>
      <c r="E51" s="6" t="s">
        <v>489</v>
      </c>
      <c r="F51" s="6" t="s">
        <v>494</v>
      </c>
    </row>
    <row r="52" spans="1:6" ht="21.4" customHeight="1" x14ac:dyDescent="0.25">
      <c r="A52" s="4">
        <v>1007</v>
      </c>
      <c r="B52" s="6" t="s">
        <v>504</v>
      </c>
      <c r="C52" s="6" t="s">
        <v>74</v>
      </c>
      <c r="D52" s="6" t="s">
        <v>285</v>
      </c>
      <c r="E52" s="6" t="s">
        <v>491</v>
      </c>
      <c r="F52" s="6" t="s">
        <v>505</v>
      </c>
    </row>
    <row r="53" spans="1:6" ht="21.4" customHeight="1" x14ac:dyDescent="0.25">
      <c r="A53" s="4">
        <v>1008</v>
      </c>
      <c r="B53" s="6" t="s">
        <v>723</v>
      </c>
      <c r="C53" s="6" t="s">
        <v>74</v>
      </c>
      <c r="D53" s="6" t="s">
        <v>285</v>
      </c>
      <c r="E53" s="6" t="s">
        <v>506</v>
      </c>
      <c r="F53" s="6" t="s">
        <v>507</v>
      </c>
    </row>
    <row r="54" spans="1:6" ht="21.4" customHeight="1" x14ac:dyDescent="0.25">
      <c r="A54" s="4">
        <v>1009</v>
      </c>
      <c r="B54" s="6" t="s">
        <v>508</v>
      </c>
      <c r="C54" s="6" t="s">
        <v>74</v>
      </c>
      <c r="D54" s="6" t="s">
        <v>285</v>
      </c>
      <c r="E54" s="6" t="s">
        <v>509</v>
      </c>
      <c r="F54" s="6" t="s">
        <v>510</v>
      </c>
    </row>
    <row r="55" spans="1:6" ht="21.4" customHeight="1" x14ac:dyDescent="0.25">
      <c r="A55" s="4">
        <v>1010</v>
      </c>
      <c r="B55" s="6" t="s">
        <v>511</v>
      </c>
      <c r="C55" s="6" t="s">
        <v>74</v>
      </c>
      <c r="D55" s="6" t="s">
        <v>285</v>
      </c>
      <c r="E55" s="6" t="s">
        <v>512</v>
      </c>
      <c r="F55" s="6" t="s">
        <v>52</v>
      </c>
    </row>
    <row r="56" spans="1:6" ht="21.4" customHeight="1" x14ac:dyDescent="0.25">
      <c r="A56" s="4">
        <v>1011</v>
      </c>
      <c r="B56" s="6" t="s">
        <v>724</v>
      </c>
      <c r="C56" s="6" t="s">
        <v>74</v>
      </c>
      <c r="D56" s="6" t="s">
        <v>285</v>
      </c>
      <c r="E56" s="6" t="s">
        <v>513</v>
      </c>
      <c r="F56" s="6" t="s">
        <v>514</v>
      </c>
    </row>
    <row r="57" spans="1:6" ht="21.4" customHeight="1" x14ac:dyDescent="0.25">
      <c r="A57" s="4">
        <v>1013</v>
      </c>
      <c r="B57" s="6" t="s">
        <v>515</v>
      </c>
      <c r="C57" s="6" t="s">
        <v>74</v>
      </c>
      <c r="D57" s="6" t="s">
        <v>285</v>
      </c>
      <c r="E57" s="6" t="s">
        <v>516</v>
      </c>
      <c r="F57" s="6" t="s">
        <v>52</v>
      </c>
    </row>
    <row r="58" spans="1:6" ht="21.4" customHeight="1" x14ac:dyDescent="0.25">
      <c r="A58" s="4">
        <v>1014</v>
      </c>
      <c r="B58" s="6" t="s">
        <v>725</v>
      </c>
      <c r="C58" s="6" t="s">
        <v>74</v>
      </c>
      <c r="D58" s="6" t="s">
        <v>285</v>
      </c>
      <c r="E58" s="6" t="s">
        <v>512</v>
      </c>
      <c r="F58" s="6" t="s">
        <v>517</v>
      </c>
    </row>
    <row r="59" spans="1:6" ht="21.4" customHeight="1" x14ac:dyDescent="0.25">
      <c r="A59" s="4">
        <v>1022</v>
      </c>
      <c r="B59" s="6" t="s">
        <v>520</v>
      </c>
      <c r="C59" s="6" t="s">
        <v>74</v>
      </c>
      <c r="D59" s="6" t="s">
        <v>285</v>
      </c>
      <c r="E59" s="6" t="s">
        <v>521</v>
      </c>
      <c r="F59" s="6" t="s">
        <v>522</v>
      </c>
    </row>
    <row r="60" spans="1:6" ht="21.4" customHeight="1" x14ac:dyDescent="0.25">
      <c r="A60" s="4">
        <v>1023</v>
      </c>
      <c r="B60" s="6" t="s">
        <v>523</v>
      </c>
      <c r="C60" s="6" t="s">
        <v>74</v>
      </c>
      <c r="D60" s="6" t="s">
        <v>285</v>
      </c>
      <c r="E60" s="6" t="s">
        <v>524</v>
      </c>
      <c r="F60" s="6" t="s">
        <v>525</v>
      </c>
    </row>
    <row r="61" spans="1:6" ht="21.4" customHeight="1" x14ac:dyDescent="0.25">
      <c r="A61" s="4">
        <v>1024</v>
      </c>
      <c r="B61" s="6" t="s">
        <v>726</v>
      </c>
      <c r="C61" s="6" t="s">
        <v>74</v>
      </c>
      <c r="D61" s="6" t="s">
        <v>285</v>
      </c>
      <c r="E61" s="6" t="s">
        <v>526</v>
      </c>
      <c r="F61" s="6" t="s">
        <v>527</v>
      </c>
    </row>
    <row r="62" spans="1:6" ht="21.4" customHeight="1" x14ac:dyDescent="0.25">
      <c r="A62" s="4">
        <v>1025</v>
      </c>
      <c r="B62" s="6" t="s">
        <v>528</v>
      </c>
      <c r="C62" s="6" t="s">
        <v>74</v>
      </c>
      <c r="D62" s="6" t="s">
        <v>285</v>
      </c>
      <c r="E62" s="6" t="s">
        <v>529</v>
      </c>
      <c r="F62" s="6" t="s">
        <v>530</v>
      </c>
    </row>
    <row r="63" spans="1:6" ht="21.4" customHeight="1" x14ac:dyDescent="0.25">
      <c r="A63" s="4">
        <v>470744</v>
      </c>
      <c r="B63" s="6" t="s">
        <v>343</v>
      </c>
      <c r="C63" s="6" t="s">
        <v>318</v>
      </c>
      <c r="D63" s="6" t="s">
        <v>344</v>
      </c>
      <c r="E63" s="6" t="s">
        <v>345</v>
      </c>
      <c r="F63" s="6" t="s">
        <v>346</v>
      </c>
    </row>
    <row r="64" spans="1:6" ht="21.4" customHeight="1" x14ac:dyDescent="0.25">
      <c r="A64" s="4">
        <v>470746</v>
      </c>
      <c r="B64" s="6" t="s">
        <v>352</v>
      </c>
      <c r="C64" s="6" t="s">
        <v>16</v>
      </c>
      <c r="D64" s="6" t="s">
        <v>353</v>
      </c>
      <c r="E64" s="6" t="s">
        <v>354</v>
      </c>
      <c r="F64" s="6" t="s">
        <v>355</v>
      </c>
    </row>
    <row r="65" spans="1:6" ht="21.4" customHeight="1" x14ac:dyDescent="0.25">
      <c r="A65" s="4">
        <v>470751</v>
      </c>
      <c r="B65" s="6" t="s">
        <v>372</v>
      </c>
      <c r="C65" s="6" t="s">
        <v>361</v>
      </c>
      <c r="D65" s="6" t="s">
        <v>353</v>
      </c>
      <c r="E65" s="6" t="s">
        <v>373</v>
      </c>
      <c r="F65" s="6" t="s">
        <v>374</v>
      </c>
    </row>
    <row r="66" spans="1:6" ht="21.4" customHeight="1" x14ac:dyDescent="0.25">
      <c r="A66" s="4">
        <v>362</v>
      </c>
      <c r="B66" s="6" t="s">
        <v>6</v>
      </c>
      <c r="C66" s="6" t="s">
        <v>7</v>
      </c>
      <c r="D66" s="6" t="s">
        <v>8</v>
      </c>
      <c r="E66" s="6" t="s">
        <v>9</v>
      </c>
      <c r="F66" s="6" t="s">
        <v>10</v>
      </c>
    </row>
    <row r="67" spans="1:6" ht="21.4" customHeight="1" x14ac:dyDescent="0.25">
      <c r="A67" s="4">
        <v>363</v>
      </c>
      <c r="B67" s="6" t="s">
        <v>11</v>
      </c>
      <c r="C67" s="6" t="s">
        <v>12</v>
      </c>
      <c r="D67" s="6" t="s">
        <v>8</v>
      </c>
      <c r="E67" s="6" t="s">
        <v>13</v>
      </c>
      <c r="F67" s="6" t="s">
        <v>14</v>
      </c>
    </row>
    <row r="68" spans="1:6" ht="21.4" customHeight="1" x14ac:dyDescent="0.25">
      <c r="A68" s="4">
        <v>364</v>
      </c>
      <c r="B68" s="6" t="s">
        <v>15</v>
      </c>
      <c r="C68" s="6" t="s">
        <v>16</v>
      </c>
      <c r="D68" s="6" t="s">
        <v>8</v>
      </c>
      <c r="E68" s="6" t="s">
        <v>17</v>
      </c>
      <c r="F68" s="6" t="s">
        <v>18</v>
      </c>
    </row>
    <row r="69" spans="1:6" ht="21.4" customHeight="1" x14ac:dyDescent="0.25">
      <c r="A69" s="4">
        <v>365</v>
      </c>
      <c r="B69" s="6" t="s">
        <v>19</v>
      </c>
      <c r="C69" s="6" t="s">
        <v>20</v>
      </c>
      <c r="D69" s="6" t="s">
        <v>8</v>
      </c>
      <c r="E69" s="6" t="s">
        <v>21</v>
      </c>
      <c r="F69" s="6" t="s">
        <v>22</v>
      </c>
    </row>
    <row r="70" spans="1:6" ht="21.4" customHeight="1" x14ac:dyDescent="0.25">
      <c r="A70" s="4">
        <v>371</v>
      </c>
      <c r="B70" s="6" t="s">
        <v>31</v>
      </c>
      <c r="C70" s="6" t="s">
        <v>20</v>
      </c>
      <c r="D70" s="6" t="s">
        <v>8</v>
      </c>
      <c r="E70" s="6" t="s">
        <v>32</v>
      </c>
      <c r="F70" s="6" t="s">
        <v>33</v>
      </c>
    </row>
    <row r="71" spans="1:6" ht="21.4" customHeight="1" x14ac:dyDescent="0.25">
      <c r="A71" s="4">
        <v>372</v>
      </c>
      <c r="B71" s="6" t="s">
        <v>34</v>
      </c>
      <c r="C71" s="6" t="s">
        <v>20</v>
      </c>
      <c r="D71" s="6" t="s">
        <v>8</v>
      </c>
      <c r="E71" s="6" t="s">
        <v>35</v>
      </c>
      <c r="F71" s="6" t="s">
        <v>36</v>
      </c>
    </row>
    <row r="72" spans="1:6" ht="21.4" customHeight="1" x14ac:dyDescent="0.25">
      <c r="A72" s="4">
        <v>373</v>
      </c>
      <c r="B72" s="6" t="s">
        <v>699</v>
      </c>
      <c r="C72" s="6" t="s">
        <v>37</v>
      </c>
      <c r="D72" s="6" t="s">
        <v>8</v>
      </c>
      <c r="E72" s="6" t="s">
        <v>38</v>
      </c>
      <c r="F72" s="6" t="s">
        <v>39</v>
      </c>
    </row>
    <row r="73" spans="1:6" ht="21.4" customHeight="1" x14ac:dyDescent="0.25">
      <c r="A73" s="4">
        <v>382</v>
      </c>
      <c r="B73" s="6" t="s">
        <v>50</v>
      </c>
      <c r="C73" s="6" t="s">
        <v>37</v>
      </c>
      <c r="D73" s="6" t="s">
        <v>8</v>
      </c>
      <c r="E73" s="6" t="s">
        <v>17</v>
      </c>
      <c r="F73" s="6" t="s">
        <v>51</v>
      </c>
    </row>
    <row r="74" spans="1:6" ht="21.4" customHeight="1" x14ac:dyDescent="0.25">
      <c r="A74" s="4">
        <v>413</v>
      </c>
      <c r="B74" s="6" t="s">
        <v>61</v>
      </c>
      <c r="C74" s="6" t="s">
        <v>20</v>
      </c>
      <c r="D74" s="6" t="s">
        <v>8</v>
      </c>
      <c r="E74" s="6" t="s">
        <v>17</v>
      </c>
      <c r="F74" s="6" t="s">
        <v>62</v>
      </c>
    </row>
    <row r="75" spans="1:6" ht="21.4" customHeight="1" x14ac:dyDescent="0.25">
      <c r="A75" s="4">
        <v>415</v>
      </c>
      <c r="B75" s="6" t="s">
        <v>63</v>
      </c>
      <c r="C75" s="6" t="s">
        <v>16</v>
      </c>
      <c r="D75" s="6" t="s">
        <v>8</v>
      </c>
      <c r="E75" s="6" t="s">
        <v>701</v>
      </c>
      <c r="F75" s="6" t="s">
        <v>52</v>
      </c>
    </row>
    <row r="76" spans="1:6" ht="21.4" customHeight="1" x14ac:dyDescent="0.25">
      <c r="A76" s="4">
        <v>418</v>
      </c>
      <c r="B76" s="6" t="s">
        <v>64</v>
      </c>
      <c r="C76" s="6" t="s">
        <v>20</v>
      </c>
      <c r="D76" s="6" t="s">
        <v>8</v>
      </c>
      <c r="E76" s="6" t="s">
        <v>65</v>
      </c>
      <c r="F76" s="6" t="s">
        <v>66</v>
      </c>
    </row>
    <row r="77" spans="1:6" ht="21.4" customHeight="1" x14ac:dyDescent="0.25">
      <c r="A77" s="4">
        <v>419</v>
      </c>
      <c r="B77" s="6" t="s">
        <v>67</v>
      </c>
      <c r="C77" s="6" t="s">
        <v>20</v>
      </c>
      <c r="D77" s="6" t="s">
        <v>8</v>
      </c>
      <c r="E77" s="6" t="s">
        <v>17</v>
      </c>
      <c r="F77" s="6" t="s">
        <v>52</v>
      </c>
    </row>
    <row r="78" spans="1:6" ht="21.4" customHeight="1" x14ac:dyDescent="0.25">
      <c r="A78" s="4">
        <v>420</v>
      </c>
      <c r="B78" s="6" t="s">
        <v>68</v>
      </c>
      <c r="C78" s="6" t="s">
        <v>69</v>
      </c>
      <c r="D78" s="6" t="s">
        <v>8</v>
      </c>
      <c r="E78" s="6" t="s">
        <v>17</v>
      </c>
      <c r="F78" s="6" t="s">
        <v>70</v>
      </c>
    </row>
    <row r="79" spans="1:6" ht="21.4" customHeight="1" x14ac:dyDescent="0.25">
      <c r="A79" s="4">
        <v>421</v>
      </c>
      <c r="B79" s="6" t="s">
        <v>71</v>
      </c>
      <c r="C79" s="6" t="s">
        <v>20</v>
      </c>
      <c r="D79" s="6" t="s">
        <v>8</v>
      </c>
      <c r="E79" s="6" t="s">
        <v>17</v>
      </c>
      <c r="F79" s="6" t="s">
        <v>72</v>
      </c>
    </row>
    <row r="80" spans="1:6" ht="21.4" customHeight="1" x14ac:dyDescent="0.25">
      <c r="A80" s="4">
        <v>422</v>
      </c>
      <c r="B80" s="6" t="s">
        <v>702</v>
      </c>
      <c r="C80" s="6" t="s">
        <v>20</v>
      </c>
      <c r="D80" s="6" t="s">
        <v>8</v>
      </c>
      <c r="E80" s="6" t="s">
        <v>17</v>
      </c>
      <c r="F80" s="6" t="s">
        <v>73</v>
      </c>
    </row>
    <row r="81" spans="1:6" ht="21.4" customHeight="1" x14ac:dyDescent="0.25">
      <c r="A81" s="4">
        <v>425</v>
      </c>
      <c r="B81" s="6" t="s">
        <v>75</v>
      </c>
      <c r="C81" s="6" t="s">
        <v>69</v>
      </c>
      <c r="D81" s="6" t="s">
        <v>8</v>
      </c>
      <c r="E81" s="6" t="s">
        <v>76</v>
      </c>
      <c r="F81" s="6" t="s">
        <v>77</v>
      </c>
    </row>
    <row r="82" spans="1:6" ht="21.4" customHeight="1" x14ac:dyDescent="0.25">
      <c r="A82" s="4">
        <v>427</v>
      </c>
      <c r="B82" s="6" t="s">
        <v>81</v>
      </c>
      <c r="C82" s="6" t="s">
        <v>69</v>
      </c>
      <c r="D82" s="6" t="s">
        <v>8</v>
      </c>
      <c r="E82" s="6" t="s">
        <v>76</v>
      </c>
      <c r="F82" s="6" t="s">
        <v>82</v>
      </c>
    </row>
    <row r="83" spans="1:6" ht="21.4" customHeight="1" x14ac:dyDescent="0.25">
      <c r="A83" s="4">
        <v>428</v>
      </c>
      <c r="B83" s="6" t="s">
        <v>83</v>
      </c>
      <c r="C83" s="6" t="s">
        <v>69</v>
      </c>
      <c r="D83" s="6" t="s">
        <v>8</v>
      </c>
      <c r="E83" s="6" t="s">
        <v>76</v>
      </c>
      <c r="F83" s="6" t="s">
        <v>84</v>
      </c>
    </row>
    <row r="84" spans="1:6" ht="21.4" customHeight="1" x14ac:dyDescent="0.25">
      <c r="A84" s="4">
        <v>429</v>
      </c>
      <c r="B84" s="6" t="s">
        <v>703</v>
      </c>
      <c r="C84" s="6" t="s">
        <v>20</v>
      </c>
      <c r="D84" s="6" t="s">
        <v>8</v>
      </c>
      <c r="E84" s="6" t="s">
        <v>85</v>
      </c>
      <c r="F84" s="6" t="s">
        <v>86</v>
      </c>
    </row>
    <row r="85" spans="1:6" ht="21.4" customHeight="1" x14ac:dyDescent="0.25">
      <c r="A85" s="4">
        <v>430</v>
      </c>
      <c r="B85" s="6" t="s">
        <v>87</v>
      </c>
      <c r="C85" s="6" t="s">
        <v>20</v>
      </c>
      <c r="D85" s="6" t="s">
        <v>8</v>
      </c>
      <c r="E85" s="6" t="s">
        <v>88</v>
      </c>
      <c r="F85" s="6" t="s">
        <v>89</v>
      </c>
    </row>
    <row r="86" spans="1:6" ht="21.4" customHeight="1" x14ac:dyDescent="0.25">
      <c r="A86" s="4">
        <v>431</v>
      </c>
      <c r="B86" s="6" t="s">
        <v>90</v>
      </c>
      <c r="C86" s="6" t="s">
        <v>20</v>
      </c>
      <c r="D86" s="6" t="s">
        <v>8</v>
      </c>
      <c r="E86" s="6" t="s">
        <v>91</v>
      </c>
      <c r="F86" s="6" t="s">
        <v>92</v>
      </c>
    </row>
    <row r="87" spans="1:6" ht="21.4" customHeight="1" x14ac:dyDescent="0.25">
      <c r="A87" s="4">
        <v>432</v>
      </c>
      <c r="B87" s="6" t="s">
        <v>93</v>
      </c>
      <c r="C87" s="6" t="s">
        <v>20</v>
      </c>
      <c r="D87" s="6" t="s">
        <v>8</v>
      </c>
      <c r="E87" s="6" t="s">
        <v>94</v>
      </c>
      <c r="F87" s="6" t="s">
        <v>95</v>
      </c>
    </row>
    <row r="88" spans="1:6" ht="21.4" customHeight="1" x14ac:dyDescent="0.25">
      <c r="A88" s="4">
        <v>470742</v>
      </c>
      <c r="B88" s="6" t="s">
        <v>717</v>
      </c>
      <c r="C88" s="6" t="s">
        <v>69</v>
      </c>
      <c r="D88" s="6" t="s">
        <v>8</v>
      </c>
      <c r="E88" s="6" t="s">
        <v>85</v>
      </c>
      <c r="F88" s="6" t="s">
        <v>339</v>
      </c>
    </row>
    <row r="89" spans="1:6" ht="21.4" customHeight="1" x14ac:dyDescent="0.25">
      <c r="A89" s="4">
        <v>470743</v>
      </c>
      <c r="B89" s="6" t="s">
        <v>340</v>
      </c>
      <c r="C89" s="6" t="s">
        <v>341</v>
      </c>
      <c r="D89" s="6" t="s">
        <v>8</v>
      </c>
      <c r="E89" s="6" t="s">
        <v>120</v>
      </c>
      <c r="F89" s="6" t="s">
        <v>342</v>
      </c>
    </row>
    <row r="90" spans="1:6" ht="21.4" customHeight="1" x14ac:dyDescent="0.25">
      <c r="A90" s="4">
        <v>1026</v>
      </c>
      <c r="B90" s="6" t="s">
        <v>531</v>
      </c>
      <c r="C90" s="6" t="s">
        <v>74</v>
      </c>
      <c r="D90" s="6" t="s">
        <v>8</v>
      </c>
      <c r="E90" s="6" t="s">
        <v>9</v>
      </c>
      <c r="F90" s="6" t="s">
        <v>52</v>
      </c>
    </row>
    <row r="91" spans="1:6" ht="21.4" customHeight="1" x14ac:dyDescent="0.25">
      <c r="A91" s="4">
        <v>1027</v>
      </c>
      <c r="B91" s="6" t="s">
        <v>532</v>
      </c>
      <c r="C91" s="6" t="s">
        <v>74</v>
      </c>
      <c r="D91" s="6" t="s">
        <v>8</v>
      </c>
      <c r="E91" s="6" t="s">
        <v>85</v>
      </c>
      <c r="F91" s="6" t="s">
        <v>533</v>
      </c>
    </row>
    <row r="92" spans="1:6" ht="21.4" customHeight="1" x14ac:dyDescent="0.25">
      <c r="A92" s="4">
        <v>1028</v>
      </c>
      <c r="B92" s="6" t="s">
        <v>534</v>
      </c>
      <c r="C92" s="6" t="s">
        <v>74</v>
      </c>
      <c r="D92" s="6" t="s">
        <v>8</v>
      </c>
      <c r="E92" s="6" t="s">
        <v>535</v>
      </c>
      <c r="F92" s="6" t="s">
        <v>52</v>
      </c>
    </row>
    <row r="93" spans="1:6" ht="21.4" customHeight="1" x14ac:dyDescent="0.25">
      <c r="A93" s="4">
        <v>1029</v>
      </c>
      <c r="B93" s="6" t="s">
        <v>536</v>
      </c>
      <c r="C93" s="6" t="s">
        <v>74</v>
      </c>
      <c r="D93" s="6" t="s">
        <v>8</v>
      </c>
      <c r="E93" s="6" t="s">
        <v>17</v>
      </c>
      <c r="F93" s="6" t="s">
        <v>537</v>
      </c>
    </row>
    <row r="94" spans="1:6" ht="21.4" customHeight="1" x14ac:dyDescent="0.25">
      <c r="A94" s="4">
        <v>1030</v>
      </c>
      <c r="B94" s="6" t="s">
        <v>538</v>
      </c>
      <c r="C94" s="6" t="s">
        <v>74</v>
      </c>
      <c r="D94" s="6" t="s">
        <v>8</v>
      </c>
      <c r="E94" s="6" t="s">
        <v>539</v>
      </c>
      <c r="F94" s="6" t="s">
        <v>52</v>
      </c>
    </row>
    <row r="95" spans="1:6" ht="21.4" customHeight="1" x14ac:dyDescent="0.25">
      <c r="A95" s="4">
        <v>737</v>
      </c>
      <c r="B95" s="6" t="s">
        <v>194</v>
      </c>
      <c r="C95" s="6" t="s">
        <v>24</v>
      </c>
      <c r="D95" s="6" t="s">
        <v>195</v>
      </c>
      <c r="E95" s="6" t="s">
        <v>196</v>
      </c>
      <c r="F95" s="6" t="s">
        <v>197</v>
      </c>
    </row>
    <row r="96" spans="1:6" ht="21.4" customHeight="1" x14ac:dyDescent="0.25">
      <c r="A96" s="4">
        <v>1181</v>
      </c>
      <c r="B96" s="6" t="s">
        <v>243</v>
      </c>
      <c r="C96" s="6" t="s">
        <v>74</v>
      </c>
      <c r="D96" s="6" t="s">
        <v>195</v>
      </c>
      <c r="E96" s="6" t="s">
        <v>244</v>
      </c>
      <c r="F96" s="6" t="s">
        <v>245</v>
      </c>
    </row>
    <row r="97" spans="1:6" ht="21.4" customHeight="1" x14ac:dyDescent="0.25">
      <c r="A97" s="4">
        <v>973</v>
      </c>
      <c r="B97" s="6" t="s">
        <v>475</v>
      </c>
      <c r="C97" s="6" t="s">
        <v>700</v>
      </c>
      <c r="D97" s="6" t="s">
        <v>195</v>
      </c>
      <c r="E97" s="6" t="s">
        <v>476</v>
      </c>
      <c r="F97" s="6" t="s">
        <v>477</v>
      </c>
    </row>
    <row r="98" spans="1:6" ht="21.4" customHeight="1" x14ac:dyDescent="0.25">
      <c r="A98" s="4">
        <v>974</v>
      </c>
      <c r="B98" s="6" t="s">
        <v>478</v>
      </c>
      <c r="C98" s="6" t="s">
        <v>69</v>
      </c>
      <c r="D98" s="6" t="s">
        <v>195</v>
      </c>
      <c r="E98" s="6" t="s">
        <v>479</v>
      </c>
      <c r="F98" s="6" t="s">
        <v>480</v>
      </c>
    </row>
    <row r="99" spans="1:6" ht="21.4" customHeight="1" x14ac:dyDescent="0.25">
      <c r="A99" s="4">
        <v>1195</v>
      </c>
      <c r="B99" s="6" t="s">
        <v>624</v>
      </c>
      <c r="C99" s="6" t="s">
        <v>74</v>
      </c>
      <c r="D99" s="6" t="s">
        <v>195</v>
      </c>
      <c r="E99" s="6" t="s">
        <v>244</v>
      </c>
      <c r="F99" s="6" t="s">
        <v>625</v>
      </c>
    </row>
    <row r="100" spans="1:6" ht="21.4" customHeight="1" x14ac:dyDescent="0.25">
      <c r="A100" s="4">
        <v>5501</v>
      </c>
      <c r="B100" s="6" t="s">
        <v>261</v>
      </c>
      <c r="C100" s="6" t="s">
        <v>16</v>
      </c>
      <c r="D100" s="6" t="s">
        <v>262</v>
      </c>
      <c r="E100" s="6" t="s">
        <v>263</v>
      </c>
      <c r="F100" s="6" t="s">
        <v>264</v>
      </c>
    </row>
    <row r="101" spans="1:6" ht="21.4" customHeight="1" x14ac:dyDescent="0.25">
      <c r="A101" s="4">
        <v>5502</v>
      </c>
      <c r="B101" s="6" t="s">
        <v>265</v>
      </c>
      <c r="C101" s="6" t="s">
        <v>24</v>
      </c>
      <c r="D101" s="6" t="s">
        <v>262</v>
      </c>
      <c r="E101" s="6" t="s">
        <v>263</v>
      </c>
      <c r="F101" s="6" t="s">
        <v>266</v>
      </c>
    </row>
    <row r="102" spans="1:6" ht="21.4" customHeight="1" x14ac:dyDescent="0.25">
      <c r="A102" s="4">
        <v>5505</v>
      </c>
      <c r="B102" s="6" t="s">
        <v>271</v>
      </c>
      <c r="C102" s="6" t="s">
        <v>24</v>
      </c>
      <c r="D102" s="6" t="s">
        <v>262</v>
      </c>
      <c r="E102" s="6" t="s">
        <v>263</v>
      </c>
      <c r="F102" s="6" t="s">
        <v>272</v>
      </c>
    </row>
    <row r="103" spans="1:6" ht="21.4" customHeight="1" x14ac:dyDescent="0.25">
      <c r="A103" s="4">
        <v>5507</v>
      </c>
      <c r="B103" s="6" t="s">
        <v>274</v>
      </c>
      <c r="C103" s="6" t="s">
        <v>24</v>
      </c>
      <c r="D103" s="6" t="s">
        <v>262</v>
      </c>
      <c r="E103" s="6" t="s">
        <v>263</v>
      </c>
      <c r="F103" s="6" t="s">
        <v>275</v>
      </c>
    </row>
    <row r="104" spans="1:6" ht="21.4" customHeight="1" x14ac:dyDescent="0.25">
      <c r="A104" s="4">
        <v>5508</v>
      </c>
      <c r="B104" s="6" t="s">
        <v>276</v>
      </c>
      <c r="C104" s="6" t="s">
        <v>24</v>
      </c>
      <c r="D104" s="6" t="s">
        <v>262</v>
      </c>
      <c r="E104" s="6" t="s">
        <v>263</v>
      </c>
      <c r="F104" s="6" t="s">
        <v>277</v>
      </c>
    </row>
    <row r="105" spans="1:6" ht="21.4" customHeight="1" x14ac:dyDescent="0.25">
      <c r="A105" s="4">
        <v>5509</v>
      </c>
      <c r="B105" s="6" t="s">
        <v>278</v>
      </c>
      <c r="C105" s="6" t="s">
        <v>24</v>
      </c>
      <c r="D105" s="6" t="s">
        <v>262</v>
      </c>
      <c r="E105" s="6" t="s">
        <v>263</v>
      </c>
      <c r="F105" s="6" t="s">
        <v>279</v>
      </c>
    </row>
    <row r="106" spans="1:6" ht="21.4" customHeight="1" x14ac:dyDescent="0.25">
      <c r="A106" s="4">
        <v>470750</v>
      </c>
      <c r="B106" s="6" t="s">
        <v>367</v>
      </c>
      <c r="C106" s="6" t="s">
        <v>368</v>
      </c>
      <c r="D106" s="6" t="s">
        <v>369</v>
      </c>
      <c r="E106" s="6" t="s">
        <v>370</v>
      </c>
      <c r="F106" s="6" t="s">
        <v>371</v>
      </c>
    </row>
    <row r="107" spans="1:6" ht="21.4" customHeight="1" x14ac:dyDescent="0.25">
      <c r="A107" s="4">
        <v>374</v>
      </c>
      <c r="B107" s="6" t="s">
        <v>40</v>
      </c>
      <c r="C107" s="6" t="s">
        <v>700</v>
      </c>
      <c r="D107" s="6" t="s">
        <v>41</v>
      </c>
      <c r="E107" s="6" t="s">
        <v>42</v>
      </c>
      <c r="F107" s="6" t="s">
        <v>43</v>
      </c>
    </row>
    <row r="108" spans="1:6" ht="21.4" customHeight="1" x14ac:dyDescent="0.25">
      <c r="A108" s="4">
        <v>426</v>
      </c>
      <c r="B108" s="6" t="s">
        <v>78</v>
      </c>
      <c r="C108" s="6" t="s">
        <v>69</v>
      </c>
      <c r="D108" s="6" t="s">
        <v>41</v>
      </c>
      <c r="E108" s="6" t="s">
        <v>79</v>
      </c>
      <c r="F108" s="6" t="s">
        <v>80</v>
      </c>
    </row>
    <row r="109" spans="1:6" ht="21.4" customHeight="1" x14ac:dyDescent="0.25">
      <c r="A109" s="4">
        <v>691</v>
      </c>
      <c r="B109" s="6" t="s">
        <v>170</v>
      </c>
      <c r="C109" s="6" t="s">
        <v>112</v>
      </c>
      <c r="D109" s="6" t="s">
        <v>41</v>
      </c>
      <c r="E109" s="6" t="s">
        <v>171</v>
      </c>
      <c r="F109" s="6" t="s">
        <v>172</v>
      </c>
    </row>
    <row r="110" spans="1:6" ht="21.4" customHeight="1" x14ac:dyDescent="0.25">
      <c r="A110" s="4">
        <v>693</v>
      </c>
      <c r="B110" s="6" t="s">
        <v>173</v>
      </c>
      <c r="C110" s="6" t="s">
        <v>112</v>
      </c>
      <c r="D110" s="6" t="s">
        <v>41</v>
      </c>
      <c r="E110" s="6" t="s">
        <v>174</v>
      </c>
      <c r="F110" s="6" t="s">
        <v>175</v>
      </c>
    </row>
    <row r="111" spans="1:6" ht="21.4" customHeight="1" x14ac:dyDescent="0.25">
      <c r="A111" s="4">
        <v>694</v>
      </c>
      <c r="B111" s="6" t="s">
        <v>176</v>
      </c>
      <c r="C111" s="6" t="s">
        <v>112</v>
      </c>
      <c r="D111" s="6" t="s">
        <v>41</v>
      </c>
      <c r="E111" s="6" t="s">
        <v>171</v>
      </c>
      <c r="F111" s="6" t="s">
        <v>177</v>
      </c>
    </row>
    <row r="112" spans="1:6" ht="21.4" customHeight="1" x14ac:dyDescent="0.25">
      <c r="A112" s="4">
        <v>695</v>
      </c>
      <c r="B112" s="6" t="s">
        <v>709</v>
      </c>
      <c r="C112" s="6" t="s">
        <v>112</v>
      </c>
      <c r="D112" s="6" t="s">
        <v>41</v>
      </c>
      <c r="E112" s="6" t="s">
        <v>178</v>
      </c>
      <c r="F112" s="6" t="s">
        <v>179</v>
      </c>
    </row>
    <row r="113" spans="1:6" ht="21.4" customHeight="1" x14ac:dyDescent="0.25">
      <c r="A113" s="4">
        <v>697</v>
      </c>
      <c r="B113" s="6" t="s">
        <v>180</v>
      </c>
      <c r="C113" s="6" t="s">
        <v>112</v>
      </c>
      <c r="D113" s="6" t="s">
        <v>41</v>
      </c>
      <c r="E113" s="6" t="s">
        <v>178</v>
      </c>
      <c r="F113" s="6" t="s">
        <v>181</v>
      </c>
    </row>
    <row r="114" spans="1:6" ht="21.4" customHeight="1" x14ac:dyDescent="0.25">
      <c r="A114" s="4">
        <v>698</v>
      </c>
      <c r="B114" s="6" t="s">
        <v>182</v>
      </c>
      <c r="C114" s="6" t="s">
        <v>112</v>
      </c>
      <c r="D114" s="6" t="s">
        <v>41</v>
      </c>
      <c r="E114" s="6" t="s">
        <v>178</v>
      </c>
      <c r="F114" s="6" t="s">
        <v>52</v>
      </c>
    </row>
    <row r="115" spans="1:6" ht="21.4" customHeight="1" x14ac:dyDescent="0.25">
      <c r="A115" s="4">
        <v>700</v>
      </c>
      <c r="B115" s="6" t="s">
        <v>710</v>
      </c>
      <c r="C115" s="6" t="s">
        <v>112</v>
      </c>
      <c r="D115" s="6" t="s">
        <v>41</v>
      </c>
      <c r="E115" s="6" t="s">
        <v>183</v>
      </c>
      <c r="F115" s="6" t="s">
        <v>52</v>
      </c>
    </row>
    <row r="116" spans="1:6" ht="21.4" customHeight="1" x14ac:dyDescent="0.25">
      <c r="A116" s="4">
        <v>701</v>
      </c>
      <c r="B116" s="6" t="s">
        <v>184</v>
      </c>
      <c r="C116" s="6" t="s">
        <v>112</v>
      </c>
      <c r="D116" s="6" t="s">
        <v>41</v>
      </c>
      <c r="E116" s="6" t="s">
        <v>178</v>
      </c>
      <c r="F116" s="6" t="s">
        <v>52</v>
      </c>
    </row>
    <row r="117" spans="1:6" ht="21.4" customHeight="1" x14ac:dyDescent="0.25">
      <c r="A117" s="4">
        <v>708</v>
      </c>
      <c r="B117" s="6" t="s">
        <v>185</v>
      </c>
      <c r="C117" s="6" t="s">
        <v>112</v>
      </c>
      <c r="D117" s="6" t="s">
        <v>41</v>
      </c>
      <c r="E117" s="6" t="s">
        <v>186</v>
      </c>
      <c r="F117" s="6" t="s">
        <v>52</v>
      </c>
    </row>
    <row r="118" spans="1:6" ht="21.4" customHeight="1" x14ac:dyDescent="0.25">
      <c r="A118" s="4">
        <v>709</v>
      </c>
      <c r="B118" s="6" t="s">
        <v>187</v>
      </c>
      <c r="C118" s="6" t="s">
        <v>112</v>
      </c>
      <c r="D118" s="6" t="s">
        <v>41</v>
      </c>
      <c r="E118" s="6" t="s">
        <v>188</v>
      </c>
      <c r="F118" s="6" t="s">
        <v>52</v>
      </c>
    </row>
    <row r="119" spans="1:6" ht="21.4" customHeight="1" x14ac:dyDescent="0.25">
      <c r="A119" s="4">
        <v>714</v>
      </c>
      <c r="B119" s="6" t="s">
        <v>189</v>
      </c>
      <c r="C119" s="6" t="s">
        <v>112</v>
      </c>
      <c r="D119" s="6" t="s">
        <v>41</v>
      </c>
      <c r="E119" s="6" t="s">
        <v>190</v>
      </c>
      <c r="F119" s="6" t="s">
        <v>191</v>
      </c>
    </row>
    <row r="120" spans="1:6" ht="21.4" customHeight="1" x14ac:dyDescent="0.25">
      <c r="A120" s="4">
        <v>716</v>
      </c>
      <c r="B120" s="6" t="s">
        <v>711</v>
      </c>
      <c r="C120" s="6" t="s">
        <v>112</v>
      </c>
      <c r="D120" s="6" t="s">
        <v>41</v>
      </c>
      <c r="E120" s="6" t="s">
        <v>192</v>
      </c>
      <c r="F120" s="6" t="s">
        <v>193</v>
      </c>
    </row>
    <row r="121" spans="1:6" ht="21.4" customHeight="1" x14ac:dyDescent="0.25">
      <c r="A121" s="4">
        <v>1090</v>
      </c>
      <c r="B121" s="6" t="s">
        <v>562</v>
      </c>
      <c r="C121" s="6" t="s">
        <v>74</v>
      </c>
      <c r="D121" s="6" t="s">
        <v>41</v>
      </c>
      <c r="E121" s="6" t="s">
        <v>183</v>
      </c>
      <c r="F121" s="6" t="s">
        <v>52</v>
      </c>
    </row>
    <row r="122" spans="1:6" ht="21.4" customHeight="1" x14ac:dyDescent="0.25">
      <c r="A122" s="4">
        <v>1091</v>
      </c>
      <c r="B122" s="6" t="s">
        <v>563</v>
      </c>
      <c r="C122" s="6" t="s">
        <v>74</v>
      </c>
      <c r="D122" s="6" t="s">
        <v>41</v>
      </c>
      <c r="E122" s="6" t="s">
        <v>226</v>
      </c>
      <c r="F122" s="6" t="s">
        <v>52</v>
      </c>
    </row>
    <row r="123" spans="1:6" ht="21.4" customHeight="1" x14ac:dyDescent="0.25">
      <c r="A123" s="4">
        <v>1092</v>
      </c>
      <c r="B123" s="6" t="s">
        <v>564</v>
      </c>
      <c r="C123" s="6" t="s">
        <v>74</v>
      </c>
      <c r="D123" s="6" t="s">
        <v>41</v>
      </c>
      <c r="E123" s="6" t="s">
        <v>190</v>
      </c>
      <c r="F123" s="6" t="s">
        <v>52</v>
      </c>
    </row>
    <row r="124" spans="1:6" ht="21.4" customHeight="1" x14ac:dyDescent="0.25">
      <c r="A124" s="4">
        <v>1093</v>
      </c>
      <c r="B124" s="6" t="s">
        <v>565</v>
      </c>
      <c r="C124" s="6" t="s">
        <v>74</v>
      </c>
      <c r="D124" s="6" t="s">
        <v>41</v>
      </c>
      <c r="E124" s="6" t="s">
        <v>566</v>
      </c>
      <c r="F124" s="6" t="s">
        <v>567</v>
      </c>
    </row>
    <row r="125" spans="1:6" ht="21.4" customHeight="1" x14ac:dyDescent="0.25">
      <c r="A125" s="4">
        <v>1094</v>
      </c>
      <c r="B125" s="6" t="s">
        <v>568</v>
      </c>
      <c r="C125" s="6" t="s">
        <v>74</v>
      </c>
      <c r="D125" s="6" t="s">
        <v>41</v>
      </c>
      <c r="E125" s="6" t="s">
        <v>569</v>
      </c>
      <c r="F125" s="6" t="s">
        <v>52</v>
      </c>
    </row>
    <row r="126" spans="1:6" ht="21.4" customHeight="1" x14ac:dyDescent="0.25">
      <c r="A126" s="4">
        <v>1095</v>
      </c>
      <c r="B126" s="6" t="s">
        <v>570</v>
      </c>
      <c r="C126" s="6" t="s">
        <v>74</v>
      </c>
      <c r="D126" s="6" t="s">
        <v>41</v>
      </c>
      <c r="E126" s="6" t="s">
        <v>712</v>
      </c>
      <c r="F126" s="6" t="s">
        <v>571</v>
      </c>
    </row>
    <row r="127" spans="1:6" ht="21.4" customHeight="1" x14ac:dyDescent="0.25">
      <c r="A127" s="4">
        <v>880</v>
      </c>
      <c r="B127" s="6" t="s">
        <v>231</v>
      </c>
      <c r="C127" s="6" t="s">
        <v>700</v>
      </c>
      <c r="D127" s="6" t="s">
        <v>232</v>
      </c>
      <c r="E127" s="6" t="s">
        <v>233</v>
      </c>
      <c r="F127" s="6" t="s">
        <v>234</v>
      </c>
    </row>
    <row r="128" spans="1:6" ht="21.4" customHeight="1" x14ac:dyDescent="0.25">
      <c r="A128" s="4">
        <v>881</v>
      </c>
      <c r="B128" s="6" t="s">
        <v>235</v>
      </c>
      <c r="C128" s="6" t="s">
        <v>700</v>
      </c>
      <c r="D128" s="6" t="s">
        <v>232</v>
      </c>
      <c r="E128" s="6" t="s">
        <v>236</v>
      </c>
      <c r="F128" s="6" t="s">
        <v>237</v>
      </c>
    </row>
    <row r="129" spans="1:6" ht="21.4" customHeight="1" x14ac:dyDescent="0.25">
      <c r="A129" s="4">
        <v>914</v>
      </c>
      <c r="B129" s="6" t="s">
        <v>376</v>
      </c>
      <c r="C129" s="6" t="s">
        <v>20</v>
      </c>
      <c r="D129" s="6" t="s">
        <v>232</v>
      </c>
      <c r="E129" s="6" t="s">
        <v>377</v>
      </c>
      <c r="F129" s="6" t="s">
        <v>378</v>
      </c>
    </row>
    <row r="130" spans="1:6" ht="21.4" customHeight="1" x14ac:dyDescent="0.25">
      <c r="A130" s="4">
        <v>915</v>
      </c>
      <c r="B130" s="6" t="s">
        <v>221</v>
      </c>
      <c r="C130" s="6" t="s">
        <v>24</v>
      </c>
      <c r="D130" s="6" t="s">
        <v>232</v>
      </c>
      <c r="E130" s="6" t="s">
        <v>379</v>
      </c>
      <c r="F130" s="6" t="s">
        <v>380</v>
      </c>
    </row>
    <row r="131" spans="1:6" ht="21.4" customHeight="1" x14ac:dyDescent="0.25">
      <c r="A131" s="4">
        <v>922</v>
      </c>
      <c r="B131" s="6" t="s">
        <v>397</v>
      </c>
      <c r="C131" s="6" t="s">
        <v>24</v>
      </c>
      <c r="D131" s="6" t="s">
        <v>232</v>
      </c>
      <c r="E131" s="6" t="s">
        <v>398</v>
      </c>
      <c r="F131" s="6" t="s">
        <v>399</v>
      </c>
    </row>
    <row r="132" spans="1:6" ht="21.4" customHeight="1" x14ac:dyDescent="0.25">
      <c r="A132" s="4">
        <v>923</v>
      </c>
      <c r="B132" s="6" t="s">
        <v>400</v>
      </c>
      <c r="C132" s="6" t="s">
        <v>20</v>
      </c>
      <c r="D132" s="6" t="s">
        <v>232</v>
      </c>
      <c r="E132" s="6" t="s">
        <v>398</v>
      </c>
      <c r="F132" s="6" t="s">
        <v>401</v>
      </c>
    </row>
    <row r="133" spans="1:6" ht="21.4" customHeight="1" x14ac:dyDescent="0.25">
      <c r="A133" s="4">
        <v>924</v>
      </c>
      <c r="B133" s="6" t="s">
        <v>402</v>
      </c>
      <c r="C133" s="6" t="s">
        <v>20</v>
      </c>
      <c r="D133" s="6" t="s">
        <v>232</v>
      </c>
      <c r="E133" s="6" t="s">
        <v>403</v>
      </c>
      <c r="F133" s="6" t="s">
        <v>404</v>
      </c>
    </row>
    <row r="134" spans="1:6" ht="21.4" customHeight="1" x14ac:dyDescent="0.25">
      <c r="A134" s="4">
        <v>925</v>
      </c>
      <c r="B134" s="6" t="s">
        <v>405</v>
      </c>
      <c r="C134" s="6" t="s">
        <v>20</v>
      </c>
      <c r="D134" s="6" t="s">
        <v>232</v>
      </c>
      <c r="E134" s="6" t="s">
        <v>406</v>
      </c>
      <c r="F134" s="6" t="s">
        <v>407</v>
      </c>
    </row>
    <row r="135" spans="1:6" ht="21.4" customHeight="1" x14ac:dyDescent="0.25">
      <c r="A135" s="4">
        <v>926</v>
      </c>
      <c r="B135" s="6" t="s">
        <v>408</v>
      </c>
      <c r="C135" s="6" t="s">
        <v>20</v>
      </c>
      <c r="D135" s="6" t="s">
        <v>232</v>
      </c>
      <c r="E135" s="6" t="s">
        <v>409</v>
      </c>
      <c r="F135" s="6" t="s">
        <v>410</v>
      </c>
    </row>
    <row r="136" spans="1:6" ht="21.4" customHeight="1" x14ac:dyDescent="0.25">
      <c r="A136" s="4">
        <v>927</v>
      </c>
      <c r="B136" s="6" t="s">
        <v>411</v>
      </c>
      <c r="C136" s="6" t="s">
        <v>20</v>
      </c>
      <c r="D136" s="6" t="s">
        <v>232</v>
      </c>
      <c r="E136" s="6" t="s">
        <v>409</v>
      </c>
      <c r="F136" s="6" t="s">
        <v>412</v>
      </c>
    </row>
    <row r="137" spans="1:6" ht="21.4" customHeight="1" x14ac:dyDescent="0.25">
      <c r="A137" s="4">
        <v>928</v>
      </c>
      <c r="B137" s="6" t="s">
        <v>402</v>
      </c>
      <c r="C137" s="6" t="s">
        <v>20</v>
      </c>
      <c r="D137" s="6" t="s">
        <v>232</v>
      </c>
      <c r="E137" s="6" t="s">
        <v>409</v>
      </c>
      <c r="F137" s="6" t="s">
        <v>413</v>
      </c>
    </row>
    <row r="138" spans="1:6" ht="21.4" customHeight="1" x14ac:dyDescent="0.25">
      <c r="A138" s="4">
        <v>930</v>
      </c>
      <c r="B138" s="6" t="s">
        <v>415</v>
      </c>
      <c r="C138" s="6" t="s">
        <v>20</v>
      </c>
      <c r="D138" s="6" t="s">
        <v>232</v>
      </c>
      <c r="E138" s="6" t="s">
        <v>416</v>
      </c>
      <c r="F138" s="6" t="s">
        <v>417</v>
      </c>
    </row>
    <row r="139" spans="1:6" ht="21.4" customHeight="1" x14ac:dyDescent="0.25">
      <c r="A139" s="4">
        <v>931</v>
      </c>
      <c r="B139" s="6" t="s">
        <v>201</v>
      </c>
      <c r="C139" s="6" t="s">
        <v>24</v>
      </c>
      <c r="D139" s="6" t="s">
        <v>232</v>
      </c>
      <c r="E139" s="6" t="s">
        <v>236</v>
      </c>
      <c r="F139" s="6" t="s">
        <v>418</v>
      </c>
    </row>
    <row r="140" spans="1:6" ht="21.4" customHeight="1" x14ac:dyDescent="0.25">
      <c r="A140" s="4">
        <v>932</v>
      </c>
      <c r="B140" s="6" t="s">
        <v>419</v>
      </c>
      <c r="C140" s="6" t="s">
        <v>20</v>
      </c>
      <c r="D140" s="6" t="s">
        <v>232</v>
      </c>
      <c r="E140" s="6" t="s">
        <v>236</v>
      </c>
      <c r="F140" s="6" t="s">
        <v>420</v>
      </c>
    </row>
    <row r="141" spans="1:6" ht="21.4" customHeight="1" x14ac:dyDescent="0.25">
      <c r="A141" s="4">
        <v>933</v>
      </c>
      <c r="B141" s="6" t="s">
        <v>721</v>
      </c>
      <c r="C141" s="6" t="s">
        <v>69</v>
      </c>
      <c r="D141" s="6" t="s">
        <v>232</v>
      </c>
      <c r="E141" s="6" t="s">
        <v>236</v>
      </c>
      <c r="F141" s="6" t="s">
        <v>421</v>
      </c>
    </row>
    <row r="142" spans="1:6" ht="21.4" customHeight="1" x14ac:dyDescent="0.25">
      <c r="A142" s="4">
        <v>936</v>
      </c>
      <c r="B142" s="6" t="s">
        <v>422</v>
      </c>
      <c r="C142" s="6" t="s">
        <v>20</v>
      </c>
      <c r="D142" s="6" t="s">
        <v>232</v>
      </c>
      <c r="E142" s="6" t="s">
        <v>236</v>
      </c>
      <c r="F142" s="6" t="s">
        <v>423</v>
      </c>
    </row>
    <row r="143" spans="1:6" ht="21.4" customHeight="1" x14ac:dyDescent="0.25">
      <c r="A143" s="4">
        <v>937</v>
      </c>
      <c r="B143" s="6" t="s">
        <v>424</v>
      </c>
      <c r="C143" s="6" t="s">
        <v>20</v>
      </c>
      <c r="D143" s="6" t="s">
        <v>232</v>
      </c>
      <c r="E143" s="6" t="s">
        <v>236</v>
      </c>
      <c r="F143" s="6" t="s">
        <v>425</v>
      </c>
    </row>
    <row r="144" spans="1:6" ht="21.4" customHeight="1" x14ac:dyDescent="0.25">
      <c r="A144" s="4">
        <v>938</v>
      </c>
      <c r="B144" s="6" t="s">
        <v>426</v>
      </c>
      <c r="C144" s="6" t="s">
        <v>12</v>
      </c>
      <c r="D144" s="6" t="s">
        <v>232</v>
      </c>
      <c r="E144" s="6" t="s">
        <v>427</v>
      </c>
      <c r="F144" s="6" t="s">
        <v>428</v>
      </c>
    </row>
    <row r="145" spans="1:6" ht="21.4" customHeight="1" x14ac:dyDescent="0.25">
      <c r="A145" s="4">
        <v>939</v>
      </c>
      <c r="B145" s="6" t="s">
        <v>429</v>
      </c>
      <c r="C145" s="6" t="s">
        <v>24</v>
      </c>
      <c r="D145" s="6" t="s">
        <v>232</v>
      </c>
      <c r="E145" s="6" t="s">
        <v>236</v>
      </c>
      <c r="F145" s="6" t="s">
        <v>430</v>
      </c>
    </row>
    <row r="146" spans="1:6" ht="21.4" customHeight="1" x14ac:dyDescent="0.25">
      <c r="A146" s="4">
        <v>940</v>
      </c>
      <c r="B146" s="6" t="s">
        <v>431</v>
      </c>
      <c r="C146" s="6" t="s">
        <v>24</v>
      </c>
      <c r="D146" s="6" t="s">
        <v>232</v>
      </c>
      <c r="E146" s="6" t="s">
        <v>236</v>
      </c>
      <c r="F146" s="6" t="s">
        <v>432</v>
      </c>
    </row>
    <row r="147" spans="1:6" ht="21.4" customHeight="1" x14ac:dyDescent="0.25">
      <c r="A147" s="4">
        <v>941</v>
      </c>
      <c r="B147" s="6" t="s">
        <v>433</v>
      </c>
      <c r="C147" s="6" t="s">
        <v>24</v>
      </c>
      <c r="D147" s="6" t="s">
        <v>232</v>
      </c>
      <c r="E147" s="6" t="s">
        <v>236</v>
      </c>
      <c r="F147" s="6" t="s">
        <v>434</v>
      </c>
    </row>
    <row r="148" spans="1:6" ht="21.4" customHeight="1" x14ac:dyDescent="0.25">
      <c r="A148" s="4">
        <v>943</v>
      </c>
      <c r="B148" s="6" t="s">
        <v>435</v>
      </c>
      <c r="C148" s="6" t="s">
        <v>24</v>
      </c>
      <c r="D148" s="6" t="s">
        <v>232</v>
      </c>
      <c r="E148" s="6" t="s">
        <v>436</v>
      </c>
      <c r="F148" s="6" t="s">
        <v>437</v>
      </c>
    </row>
    <row r="149" spans="1:6" ht="21.4" customHeight="1" x14ac:dyDescent="0.25">
      <c r="A149" s="4">
        <v>1103</v>
      </c>
      <c r="B149" s="6" t="s">
        <v>574</v>
      </c>
      <c r="C149" s="6" t="s">
        <v>74</v>
      </c>
      <c r="D149" s="6" t="s">
        <v>232</v>
      </c>
      <c r="E149" s="6" t="s">
        <v>575</v>
      </c>
      <c r="F149" s="6" t="s">
        <v>576</v>
      </c>
    </row>
    <row r="150" spans="1:6" ht="21.4" customHeight="1" x14ac:dyDescent="0.25">
      <c r="A150" s="4">
        <v>1105</v>
      </c>
      <c r="B150" s="6" t="s">
        <v>577</v>
      </c>
      <c r="C150" s="6" t="s">
        <v>74</v>
      </c>
      <c r="D150" s="6" t="s">
        <v>232</v>
      </c>
      <c r="E150" s="6" t="s">
        <v>578</v>
      </c>
      <c r="F150" s="6" t="s">
        <v>52</v>
      </c>
    </row>
    <row r="151" spans="1:6" ht="21.4" customHeight="1" x14ac:dyDescent="0.25">
      <c r="A151" s="4">
        <v>1106</v>
      </c>
      <c r="B151" s="6" t="s">
        <v>579</v>
      </c>
      <c r="C151" s="6" t="s">
        <v>74</v>
      </c>
      <c r="D151" s="6" t="s">
        <v>232</v>
      </c>
      <c r="E151" s="6" t="s">
        <v>377</v>
      </c>
      <c r="F151" s="6" t="s">
        <v>580</v>
      </c>
    </row>
    <row r="152" spans="1:6" ht="21.4" customHeight="1" x14ac:dyDescent="0.25">
      <c r="A152" s="4">
        <v>1107</v>
      </c>
      <c r="B152" s="6" t="s">
        <v>581</v>
      </c>
      <c r="C152" s="6" t="s">
        <v>74</v>
      </c>
      <c r="D152" s="6" t="s">
        <v>232</v>
      </c>
      <c r="E152" s="6" t="s">
        <v>377</v>
      </c>
      <c r="F152" s="6" t="s">
        <v>582</v>
      </c>
    </row>
    <row r="153" spans="1:6" ht="21.4" customHeight="1" x14ac:dyDescent="0.25">
      <c r="A153" s="4">
        <v>1110</v>
      </c>
      <c r="B153" s="6" t="s">
        <v>584</v>
      </c>
      <c r="C153" s="6" t="s">
        <v>74</v>
      </c>
      <c r="D153" s="6" t="s">
        <v>232</v>
      </c>
      <c r="E153" s="6" t="s">
        <v>585</v>
      </c>
      <c r="F153" s="6" t="s">
        <v>52</v>
      </c>
    </row>
    <row r="154" spans="1:6" ht="21.4" customHeight="1" x14ac:dyDescent="0.25">
      <c r="A154" s="4">
        <v>1111</v>
      </c>
      <c r="B154" s="6" t="s">
        <v>586</v>
      </c>
      <c r="C154" s="6" t="s">
        <v>74</v>
      </c>
      <c r="D154" s="6" t="s">
        <v>232</v>
      </c>
      <c r="E154" s="6" t="s">
        <v>436</v>
      </c>
      <c r="F154" s="6" t="s">
        <v>587</v>
      </c>
    </row>
    <row r="155" spans="1:6" ht="21.4" customHeight="1" x14ac:dyDescent="0.25">
      <c r="A155" s="4">
        <v>470747</v>
      </c>
      <c r="B155" s="6" t="s">
        <v>356</v>
      </c>
      <c r="C155" s="6" t="s">
        <v>16</v>
      </c>
      <c r="D155" s="6" t="s">
        <v>357</v>
      </c>
      <c r="E155" s="6" t="s">
        <v>358</v>
      </c>
      <c r="F155" s="6" t="s">
        <v>359</v>
      </c>
    </row>
    <row r="156" spans="1:6" ht="21.4" customHeight="1" x14ac:dyDescent="0.25">
      <c r="A156" s="4">
        <v>435</v>
      </c>
      <c r="B156" s="6" t="s">
        <v>704</v>
      </c>
      <c r="C156" s="6" t="s">
        <v>69</v>
      </c>
      <c r="D156" s="6" t="s">
        <v>96</v>
      </c>
      <c r="E156" s="6" t="s">
        <v>97</v>
      </c>
      <c r="F156" s="6" t="s">
        <v>98</v>
      </c>
    </row>
    <row r="157" spans="1:6" ht="21.4" customHeight="1" x14ac:dyDescent="0.25">
      <c r="A157" s="4">
        <v>436</v>
      </c>
      <c r="B157" s="6" t="s">
        <v>99</v>
      </c>
      <c r="C157" s="6" t="s">
        <v>7</v>
      </c>
      <c r="D157" s="6" t="s">
        <v>96</v>
      </c>
      <c r="E157" s="6" t="s">
        <v>100</v>
      </c>
      <c r="F157" s="6" t="s">
        <v>101</v>
      </c>
    </row>
    <row r="158" spans="1:6" ht="21.4" customHeight="1" x14ac:dyDescent="0.25">
      <c r="A158" s="4">
        <v>437</v>
      </c>
      <c r="B158" s="6" t="s">
        <v>102</v>
      </c>
      <c r="C158" s="6" t="s">
        <v>16</v>
      </c>
      <c r="D158" s="6" t="s">
        <v>96</v>
      </c>
      <c r="E158" s="6" t="s">
        <v>103</v>
      </c>
      <c r="F158" s="6" t="s">
        <v>104</v>
      </c>
    </row>
    <row r="159" spans="1:6" ht="21.4" customHeight="1" x14ac:dyDescent="0.25">
      <c r="A159" s="4">
        <v>438</v>
      </c>
      <c r="B159" s="6" t="s">
        <v>105</v>
      </c>
      <c r="C159" s="6" t="s">
        <v>16</v>
      </c>
      <c r="D159" s="6" t="s">
        <v>96</v>
      </c>
      <c r="E159" s="6" t="s">
        <v>106</v>
      </c>
      <c r="F159" s="6" t="s">
        <v>107</v>
      </c>
    </row>
    <row r="160" spans="1:6" ht="21.4" customHeight="1" x14ac:dyDescent="0.25">
      <c r="A160" s="4">
        <v>439</v>
      </c>
      <c r="B160" s="6" t="s">
        <v>108</v>
      </c>
      <c r="C160" s="6" t="s">
        <v>20</v>
      </c>
      <c r="D160" s="6" t="s">
        <v>96</v>
      </c>
      <c r="E160" s="6" t="s">
        <v>109</v>
      </c>
      <c r="F160" s="6" t="s">
        <v>110</v>
      </c>
    </row>
    <row r="161" spans="1:6" ht="21.4" customHeight="1" x14ac:dyDescent="0.25">
      <c r="A161" s="4">
        <v>1085</v>
      </c>
      <c r="B161" s="6" t="s">
        <v>553</v>
      </c>
      <c r="C161" s="6" t="s">
        <v>124</v>
      </c>
      <c r="D161" s="6" t="s">
        <v>96</v>
      </c>
      <c r="E161" s="6" t="s">
        <v>554</v>
      </c>
      <c r="F161" s="6" t="s">
        <v>555</v>
      </c>
    </row>
    <row r="162" spans="1:6" ht="21.4" customHeight="1" x14ac:dyDescent="0.25">
      <c r="A162" s="4">
        <v>1087</v>
      </c>
      <c r="B162" s="6" t="s">
        <v>557</v>
      </c>
      <c r="C162" s="6" t="s">
        <v>241</v>
      </c>
      <c r="D162" s="6" t="s">
        <v>96</v>
      </c>
      <c r="E162" s="6" t="s">
        <v>558</v>
      </c>
      <c r="F162" s="6" t="s">
        <v>559</v>
      </c>
    </row>
    <row r="163" spans="1:6" ht="21.4" customHeight="1" x14ac:dyDescent="0.25">
      <c r="A163" s="4">
        <v>1088</v>
      </c>
      <c r="B163" s="6" t="s">
        <v>560</v>
      </c>
      <c r="C163" s="6" t="s">
        <v>241</v>
      </c>
      <c r="D163" s="6" t="s">
        <v>96</v>
      </c>
      <c r="E163" s="6" t="s">
        <v>258</v>
      </c>
      <c r="F163" s="6" t="s">
        <v>561</v>
      </c>
    </row>
    <row r="164" spans="1:6" ht="21.4" customHeight="1" x14ac:dyDescent="0.25">
      <c r="A164" s="4">
        <v>1319</v>
      </c>
      <c r="B164" s="6" t="s">
        <v>660</v>
      </c>
      <c r="C164" s="6" t="s">
        <v>74</v>
      </c>
      <c r="D164" s="6" t="s">
        <v>96</v>
      </c>
      <c r="E164" s="6" t="s">
        <v>100</v>
      </c>
      <c r="F164" s="6" t="s">
        <v>661</v>
      </c>
    </row>
    <row r="165" spans="1:6" ht="21.4" customHeight="1" x14ac:dyDescent="0.25">
      <c r="A165" s="4">
        <v>1320</v>
      </c>
      <c r="B165" s="6" t="s">
        <v>662</v>
      </c>
      <c r="C165" s="6" t="s">
        <v>74</v>
      </c>
      <c r="D165" s="6" t="s">
        <v>96</v>
      </c>
      <c r="E165" s="6" t="s">
        <v>730</v>
      </c>
      <c r="F165" s="6" t="s">
        <v>663</v>
      </c>
    </row>
    <row r="166" spans="1:6" ht="21.4" customHeight="1" x14ac:dyDescent="0.25">
      <c r="A166" s="4">
        <v>1328</v>
      </c>
      <c r="B166" s="6" t="s">
        <v>731</v>
      </c>
      <c r="C166" s="6" t="s">
        <v>74</v>
      </c>
      <c r="D166" s="6" t="s">
        <v>96</v>
      </c>
      <c r="E166" s="6" t="s">
        <v>257</v>
      </c>
      <c r="F166" s="6" t="s">
        <v>668</v>
      </c>
    </row>
    <row r="167" spans="1:6" ht="21.4" customHeight="1" x14ac:dyDescent="0.25">
      <c r="A167" s="4">
        <v>1331</v>
      </c>
      <c r="B167" s="6" t="s">
        <v>671</v>
      </c>
      <c r="C167" s="6" t="s">
        <v>74</v>
      </c>
      <c r="D167" s="6" t="s">
        <v>96</v>
      </c>
      <c r="E167" s="6" t="s">
        <v>672</v>
      </c>
      <c r="F167" s="6" t="s">
        <v>673</v>
      </c>
    </row>
    <row r="168" spans="1:6" ht="21.4" customHeight="1" x14ac:dyDescent="0.25">
      <c r="A168" s="4">
        <v>1332</v>
      </c>
      <c r="B168" s="6" t="s">
        <v>674</v>
      </c>
      <c r="C168" s="6" t="s">
        <v>74</v>
      </c>
      <c r="D168" s="6" t="s">
        <v>96</v>
      </c>
      <c r="E168" s="6" t="s">
        <v>111</v>
      </c>
      <c r="F168" s="6" t="s">
        <v>52</v>
      </c>
    </row>
    <row r="169" spans="1:6" ht="21.4" customHeight="1" x14ac:dyDescent="0.25">
      <c r="A169" s="4">
        <v>1333</v>
      </c>
      <c r="B169" s="6" t="s">
        <v>675</v>
      </c>
      <c r="C169" s="6" t="s">
        <v>74</v>
      </c>
      <c r="D169" s="6" t="s">
        <v>96</v>
      </c>
      <c r="E169" s="6" t="s">
        <v>676</v>
      </c>
      <c r="F169" s="6" t="s">
        <v>52</v>
      </c>
    </row>
    <row r="170" spans="1:6" ht="21.4" customHeight="1" x14ac:dyDescent="0.25">
      <c r="A170" s="4">
        <v>1334</v>
      </c>
      <c r="B170" s="6" t="s">
        <v>677</v>
      </c>
      <c r="C170" s="6" t="s">
        <v>74</v>
      </c>
      <c r="D170" s="6" t="s">
        <v>96</v>
      </c>
      <c r="E170" s="6" t="s">
        <v>678</v>
      </c>
      <c r="F170" s="6" t="s">
        <v>52</v>
      </c>
    </row>
    <row r="171" spans="1:6" ht="21.4" customHeight="1" x14ac:dyDescent="0.25">
      <c r="A171" s="4">
        <v>1335</v>
      </c>
      <c r="B171" s="6" t="s">
        <v>679</v>
      </c>
      <c r="C171" s="6" t="s">
        <v>74</v>
      </c>
      <c r="D171" s="6" t="s">
        <v>96</v>
      </c>
      <c r="E171" s="6" t="s">
        <v>256</v>
      </c>
      <c r="F171" s="6" t="s">
        <v>52</v>
      </c>
    </row>
    <row r="172" spans="1:6" ht="21.4" customHeight="1" x14ac:dyDescent="0.25">
      <c r="A172" s="4">
        <v>1336</v>
      </c>
      <c r="B172" s="6" t="s">
        <v>680</v>
      </c>
      <c r="C172" s="6" t="s">
        <v>74</v>
      </c>
      <c r="D172" s="6" t="s">
        <v>96</v>
      </c>
      <c r="E172" s="6" t="s">
        <v>678</v>
      </c>
      <c r="F172" s="6" t="s">
        <v>52</v>
      </c>
    </row>
    <row r="173" spans="1:6" ht="21.4" customHeight="1" x14ac:dyDescent="0.25">
      <c r="A173" s="4">
        <v>1337</v>
      </c>
      <c r="B173" s="6" t="s">
        <v>681</v>
      </c>
      <c r="C173" s="6" t="s">
        <v>74</v>
      </c>
      <c r="D173" s="6" t="s">
        <v>96</v>
      </c>
      <c r="E173" s="6" t="s">
        <v>113</v>
      </c>
      <c r="F173" s="6" t="s">
        <v>682</v>
      </c>
    </row>
    <row r="174" spans="1:6" ht="21.4" customHeight="1" x14ac:dyDescent="0.25">
      <c r="A174" s="4">
        <v>1338</v>
      </c>
      <c r="B174" s="6" t="s">
        <v>683</v>
      </c>
      <c r="C174" s="6" t="s">
        <v>74</v>
      </c>
      <c r="D174" s="6" t="s">
        <v>96</v>
      </c>
      <c r="E174" s="6" t="s">
        <v>684</v>
      </c>
      <c r="F174" s="6" t="s">
        <v>52</v>
      </c>
    </row>
    <row r="175" spans="1:6" ht="21.4" customHeight="1" x14ac:dyDescent="0.25">
      <c r="A175" s="4">
        <v>1345</v>
      </c>
      <c r="B175" s="6" t="s">
        <v>732</v>
      </c>
      <c r="C175" s="6" t="s">
        <v>74</v>
      </c>
      <c r="D175" s="6" t="s">
        <v>96</v>
      </c>
      <c r="E175" s="6" t="s">
        <v>113</v>
      </c>
      <c r="F175" s="51"/>
    </row>
    <row r="176" spans="1:6" ht="21.4" customHeight="1" x14ac:dyDescent="0.25">
      <c r="A176" s="4">
        <v>879</v>
      </c>
      <c r="B176" s="6" t="s">
        <v>227</v>
      </c>
      <c r="C176" s="6" t="s">
        <v>700</v>
      </c>
      <c r="D176" s="6" t="s">
        <v>228</v>
      </c>
      <c r="E176" s="6" t="s">
        <v>229</v>
      </c>
      <c r="F176" s="6" t="s">
        <v>230</v>
      </c>
    </row>
    <row r="177" spans="1:6" ht="21.4" customHeight="1" x14ac:dyDescent="0.25">
      <c r="A177" s="4">
        <v>470748</v>
      </c>
      <c r="B177" s="6" t="s">
        <v>360</v>
      </c>
      <c r="C177" s="6" t="s">
        <v>361</v>
      </c>
      <c r="D177" s="6" t="s">
        <v>228</v>
      </c>
      <c r="E177" s="6" t="s">
        <v>362</v>
      </c>
      <c r="F177" s="6" t="s">
        <v>363</v>
      </c>
    </row>
    <row r="178" spans="1:6" ht="21.4" customHeight="1" x14ac:dyDescent="0.25">
      <c r="A178" s="4">
        <v>1112</v>
      </c>
      <c r="B178" s="6" t="s">
        <v>588</v>
      </c>
      <c r="C178" s="6" t="s">
        <v>74</v>
      </c>
      <c r="D178" s="6" t="s">
        <v>589</v>
      </c>
      <c r="E178" s="6" t="s">
        <v>590</v>
      </c>
      <c r="F178" s="6" t="s">
        <v>52</v>
      </c>
    </row>
    <row r="179" spans="1:6" ht="21.4" customHeight="1" x14ac:dyDescent="0.25">
      <c r="A179" s="4">
        <v>1113</v>
      </c>
      <c r="B179" s="6" t="s">
        <v>591</v>
      </c>
      <c r="C179" s="6" t="s">
        <v>74</v>
      </c>
      <c r="D179" s="6" t="s">
        <v>589</v>
      </c>
      <c r="E179" s="6" t="s">
        <v>592</v>
      </c>
      <c r="F179" s="6" t="s">
        <v>593</v>
      </c>
    </row>
    <row r="180" spans="1:6" ht="21.4" customHeight="1" x14ac:dyDescent="0.25">
      <c r="A180" s="4">
        <v>1114</v>
      </c>
      <c r="B180" s="6" t="s">
        <v>594</v>
      </c>
      <c r="C180" s="6" t="s">
        <v>74</v>
      </c>
      <c r="D180" s="6" t="s">
        <v>589</v>
      </c>
      <c r="E180" s="6" t="s">
        <v>595</v>
      </c>
      <c r="F180" s="6" t="s">
        <v>596</v>
      </c>
    </row>
    <row r="181" spans="1:6" ht="21.4" customHeight="1" x14ac:dyDescent="0.25">
      <c r="A181" s="4">
        <v>1115</v>
      </c>
      <c r="B181" s="6" t="s">
        <v>597</v>
      </c>
      <c r="C181" s="6" t="s">
        <v>74</v>
      </c>
      <c r="D181" s="6" t="s">
        <v>589</v>
      </c>
      <c r="E181" s="6" t="s">
        <v>598</v>
      </c>
      <c r="F181" s="6" t="s">
        <v>599</v>
      </c>
    </row>
    <row r="182" spans="1:6" ht="21.4" customHeight="1" x14ac:dyDescent="0.25">
      <c r="A182" s="4">
        <v>1116</v>
      </c>
      <c r="B182" s="6" t="s">
        <v>600</v>
      </c>
      <c r="C182" s="6" t="s">
        <v>74</v>
      </c>
      <c r="D182" s="6" t="s">
        <v>589</v>
      </c>
      <c r="E182" s="6" t="s">
        <v>729</v>
      </c>
      <c r="F182" s="6" t="s">
        <v>52</v>
      </c>
    </row>
    <row r="183" spans="1:6" ht="21.4" customHeight="1" x14ac:dyDescent="0.25">
      <c r="A183" s="4">
        <v>1117</v>
      </c>
      <c r="B183" s="6" t="s">
        <v>601</v>
      </c>
      <c r="C183" s="6" t="s">
        <v>74</v>
      </c>
      <c r="D183" s="6" t="s">
        <v>589</v>
      </c>
      <c r="E183" s="6" t="s">
        <v>602</v>
      </c>
      <c r="F183" s="6" t="s">
        <v>603</v>
      </c>
    </row>
    <row r="184" spans="1:6" ht="21.4" customHeight="1" x14ac:dyDescent="0.25">
      <c r="A184" s="4">
        <v>6698</v>
      </c>
      <c r="B184" s="6" t="s">
        <v>317</v>
      </c>
      <c r="C184" s="6" t="s">
        <v>318</v>
      </c>
      <c r="D184" s="6" t="s">
        <v>320</v>
      </c>
      <c r="E184" s="6" t="s">
        <v>321</v>
      </c>
      <c r="F184" s="6" t="s">
        <v>322</v>
      </c>
    </row>
    <row r="185" spans="1:6" ht="21.4" customHeight="1" x14ac:dyDescent="0.25">
      <c r="A185" s="4">
        <v>1189</v>
      </c>
      <c r="B185" s="6" t="s">
        <v>248</v>
      </c>
      <c r="C185" s="6" t="s">
        <v>20</v>
      </c>
      <c r="D185" s="6" t="s">
        <v>249</v>
      </c>
      <c r="E185" s="6" t="s">
        <v>250</v>
      </c>
      <c r="F185" s="6" t="s">
        <v>251</v>
      </c>
    </row>
    <row r="186" spans="1:6" ht="21.4" customHeight="1" x14ac:dyDescent="0.25">
      <c r="A186" s="4">
        <v>1190</v>
      </c>
      <c r="B186" s="6" t="s">
        <v>252</v>
      </c>
      <c r="C186" s="6" t="s">
        <v>24</v>
      </c>
      <c r="D186" s="6" t="s">
        <v>249</v>
      </c>
      <c r="E186" s="6" t="s">
        <v>250</v>
      </c>
      <c r="F186" s="6" t="s">
        <v>253</v>
      </c>
    </row>
    <row r="187" spans="1:6" ht="21.4" customHeight="1" x14ac:dyDescent="0.25">
      <c r="A187" s="4">
        <v>1191</v>
      </c>
      <c r="B187" s="6" t="s">
        <v>254</v>
      </c>
      <c r="C187" s="6" t="s">
        <v>20</v>
      </c>
      <c r="D187" s="6" t="s">
        <v>249</v>
      </c>
      <c r="E187" s="6" t="s">
        <v>250</v>
      </c>
      <c r="F187" s="6" t="s">
        <v>255</v>
      </c>
    </row>
    <row r="188" spans="1:6" ht="21.4" customHeight="1" x14ac:dyDescent="0.25">
      <c r="A188" s="4">
        <v>6429</v>
      </c>
      <c r="B188" s="6" t="s">
        <v>280</v>
      </c>
      <c r="C188" s="6" t="s">
        <v>16</v>
      </c>
      <c r="D188" s="6" t="s">
        <v>249</v>
      </c>
      <c r="E188" s="6" t="s">
        <v>281</v>
      </c>
      <c r="F188" s="6" t="s">
        <v>52</v>
      </c>
    </row>
    <row r="189" spans="1:6" ht="21.4" customHeight="1" x14ac:dyDescent="0.25">
      <c r="A189" s="4">
        <v>6430</v>
      </c>
      <c r="B189" s="6" t="s">
        <v>282</v>
      </c>
      <c r="C189" s="6" t="s">
        <v>16</v>
      </c>
      <c r="D189" s="6" t="s">
        <v>249</v>
      </c>
      <c r="E189" s="6" t="s">
        <v>281</v>
      </c>
      <c r="F189" s="6" t="s">
        <v>52</v>
      </c>
    </row>
    <row r="190" spans="1:6" ht="21.4" customHeight="1" x14ac:dyDescent="0.25">
      <c r="A190" s="4">
        <v>6431</v>
      </c>
      <c r="B190" s="6" t="s">
        <v>283</v>
      </c>
      <c r="C190" s="6" t="s">
        <v>16</v>
      </c>
      <c r="D190" s="6" t="s">
        <v>249</v>
      </c>
      <c r="E190" s="6" t="s">
        <v>281</v>
      </c>
      <c r="F190" s="6" t="s">
        <v>52</v>
      </c>
    </row>
    <row r="191" spans="1:6" ht="21.4" customHeight="1" x14ac:dyDescent="0.25">
      <c r="A191" s="4">
        <v>6433</v>
      </c>
      <c r="B191" s="6" t="s">
        <v>288</v>
      </c>
      <c r="C191" s="6" t="s">
        <v>289</v>
      </c>
      <c r="D191" s="6" t="s">
        <v>249</v>
      </c>
      <c r="E191" s="6" t="s">
        <v>290</v>
      </c>
      <c r="F191" s="6" t="s">
        <v>291</v>
      </c>
    </row>
    <row r="192" spans="1:6" ht="21.4" customHeight="1" x14ac:dyDescent="0.25">
      <c r="A192" s="4">
        <v>6434</v>
      </c>
      <c r="B192" s="6" t="s">
        <v>292</v>
      </c>
      <c r="C192" s="6" t="s">
        <v>293</v>
      </c>
      <c r="D192" s="6" t="s">
        <v>249</v>
      </c>
      <c r="E192" s="6" t="s">
        <v>294</v>
      </c>
      <c r="F192" s="6" t="s">
        <v>295</v>
      </c>
    </row>
    <row r="193" spans="1:6" ht="21.4" customHeight="1" x14ac:dyDescent="0.25">
      <c r="A193" s="4">
        <v>6435</v>
      </c>
      <c r="B193" s="6" t="s">
        <v>296</v>
      </c>
      <c r="C193" s="6" t="s">
        <v>74</v>
      </c>
      <c r="D193" s="6" t="s">
        <v>249</v>
      </c>
      <c r="E193" s="6" t="s">
        <v>297</v>
      </c>
      <c r="F193" s="6" t="s">
        <v>298</v>
      </c>
    </row>
    <row r="194" spans="1:6" ht="21.4" customHeight="1" x14ac:dyDescent="0.25">
      <c r="A194" s="4">
        <v>6436</v>
      </c>
      <c r="B194" s="6" t="s">
        <v>714</v>
      </c>
      <c r="C194" s="6" t="s">
        <v>289</v>
      </c>
      <c r="D194" s="6" t="s">
        <v>249</v>
      </c>
      <c r="E194" s="6" t="s">
        <v>299</v>
      </c>
      <c r="F194" s="6" t="s">
        <v>300</v>
      </c>
    </row>
    <row r="195" spans="1:6" ht="21.4" customHeight="1" x14ac:dyDescent="0.25">
      <c r="A195" s="4">
        <v>6437</v>
      </c>
      <c r="B195" s="6" t="s">
        <v>301</v>
      </c>
      <c r="C195" s="6" t="s">
        <v>289</v>
      </c>
      <c r="D195" s="6" t="s">
        <v>249</v>
      </c>
      <c r="E195" s="6" t="s">
        <v>302</v>
      </c>
      <c r="F195" s="6" t="s">
        <v>303</v>
      </c>
    </row>
    <row r="196" spans="1:6" ht="21.4" customHeight="1" x14ac:dyDescent="0.25">
      <c r="A196" s="4">
        <v>6438</v>
      </c>
      <c r="B196" s="6" t="s">
        <v>304</v>
      </c>
      <c r="C196" s="6" t="s">
        <v>20</v>
      </c>
      <c r="D196" s="6" t="s">
        <v>249</v>
      </c>
      <c r="E196" s="6" t="s">
        <v>305</v>
      </c>
      <c r="F196" s="6" t="s">
        <v>306</v>
      </c>
    </row>
    <row r="197" spans="1:6" ht="21.4" customHeight="1" x14ac:dyDescent="0.25">
      <c r="A197" s="4">
        <v>6439</v>
      </c>
      <c r="B197" s="6" t="s">
        <v>307</v>
      </c>
      <c r="C197" s="6" t="s">
        <v>700</v>
      </c>
      <c r="D197" s="6" t="s">
        <v>249</v>
      </c>
      <c r="E197" s="6" t="s">
        <v>308</v>
      </c>
      <c r="F197" s="6" t="s">
        <v>309</v>
      </c>
    </row>
    <row r="198" spans="1:6" ht="21.4" customHeight="1" x14ac:dyDescent="0.25">
      <c r="A198" s="4">
        <v>6681</v>
      </c>
      <c r="B198" s="6" t="s">
        <v>282</v>
      </c>
      <c r="C198" s="6" t="s">
        <v>16</v>
      </c>
      <c r="D198" s="6" t="s">
        <v>249</v>
      </c>
      <c r="E198" s="6" t="s">
        <v>310</v>
      </c>
      <c r="F198" s="6" t="s">
        <v>52</v>
      </c>
    </row>
    <row r="199" spans="1:6" ht="21.4" customHeight="1" x14ac:dyDescent="0.25">
      <c r="A199" s="4">
        <v>6682</v>
      </c>
      <c r="B199" s="6" t="s">
        <v>311</v>
      </c>
      <c r="C199" s="6" t="s">
        <v>16</v>
      </c>
      <c r="D199" s="6" t="s">
        <v>249</v>
      </c>
      <c r="E199" s="6" t="s">
        <v>310</v>
      </c>
      <c r="F199" s="6" t="s">
        <v>52</v>
      </c>
    </row>
    <row r="200" spans="1:6" ht="21.4" customHeight="1" x14ac:dyDescent="0.25">
      <c r="A200" s="4">
        <v>6683</v>
      </c>
      <c r="B200" s="6" t="s">
        <v>312</v>
      </c>
      <c r="C200" s="6" t="s">
        <v>16</v>
      </c>
      <c r="D200" s="6" t="s">
        <v>249</v>
      </c>
      <c r="E200" s="6" t="s">
        <v>310</v>
      </c>
      <c r="F200" s="6" t="s">
        <v>52</v>
      </c>
    </row>
    <row r="201" spans="1:6" ht="21.4" customHeight="1" x14ac:dyDescent="0.25">
      <c r="A201" s="4">
        <v>6695</v>
      </c>
      <c r="B201" s="6" t="s">
        <v>715</v>
      </c>
      <c r="C201" s="6" t="s">
        <v>16</v>
      </c>
      <c r="D201" s="6" t="s">
        <v>249</v>
      </c>
      <c r="E201" s="6" t="s">
        <v>313</v>
      </c>
      <c r="F201" s="6" t="s">
        <v>52</v>
      </c>
    </row>
    <row r="202" spans="1:6" ht="21.4" customHeight="1" x14ac:dyDescent="0.25">
      <c r="A202" s="4">
        <v>6696</v>
      </c>
      <c r="B202" s="6" t="s">
        <v>314</v>
      </c>
      <c r="C202" s="6" t="s">
        <v>20</v>
      </c>
      <c r="D202" s="6" t="s">
        <v>249</v>
      </c>
      <c r="E202" s="6" t="s">
        <v>315</v>
      </c>
      <c r="F202" s="6" t="s">
        <v>316</v>
      </c>
    </row>
    <row r="203" spans="1:6" ht="21.4" customHeight="1" x14ac:dyDescent="0.25">
      <c r="A203" s="4">
        <v>918</v>
      </c>
      <c r="B203" s="6" t="s">
        <v>719</v>
      </c>
      <c r="C203" s="6" t="s">
        <v>700</v>
      </c>
      <c r="D203" s="6" t="s">
        <v>249</v>
      </c>
      <c r="E203" s="6" t="s">
        <v>387</v>
      </c>
      <c r="F203" s="6" t="s">
        <v>388</v>
      </c>
    </row>
    <row r="204" spans="1:6" ht="21.4" customHeight="1" x14ac:dyDescent="0.25">
      <c r="A204" s="4">
        <v>919</v>
      </c>
      <c r="B204" s="6" t="s">
        <v>389</v>
      </c>
      <c r="C204" s="6" t="s">
        <v>12</v>
      </c>
      <c r="D204" s="6" t="s">
        <v>249</v>
      </c>
      <c r="E204" s="6" t="s">
        <v>390</v>
      </c>
      <c r="F204" s="6" t="s">
        <v>391</v>
      </c>
    </row>
    <row r="205" spans="1:6" ht="21.4" customHeight="1" x14ac:dyDescent="0.25">
      <c r="A205" s="4">
        <v>920</v>
      </c>
      <c r="B205" s="6" t="s">
        <v>720</v>
      </c>
      <c r="C205" s="6" t="s">
        <v>700</v>
      </c>
      <c r="D205" s="6" t="s">
        <v>249</v>
      </c>
      <c r="E205" s="6" t="s">
        <v>392</v>
      </c>
      <c r="F205" s="6" t="s">
        <v>393</v>
      </c>
    </row>
    <row r="206" spans="1:6" ht="21.4" customHeight="1" x14ac:dyDescent="0.25">
      <c r="A206" s="4">
        <v>921</v>
      </c>
      <c r="B206" s="6" t="s">
        <v>394</v>
      </c>
      <c r="C206" s="6" t="s">
        <v>700</v>
      </c>
      <c r="D206" s="6" t="s">
        <v>249</v>
      </c>
      <c r="E206" s="6" t="s">
        <v>395</v>
      </c>
      <c r="F206" s="6" t="s">
        <v>396</v>
      </c>
    </row>
    <row r="207" spans="1:6" ht="21.4" customHeight="1" x14ac:dyDescent="0.25">
      <c r="A207" s="4">
        <v>944</v>
      </c>
      <c r="B207" s="6" t="s">
        <v>722</v>
      </c>
      <c r="C207" s="6" t="s">
        <v>20</v>
      </c>
      <c r="D207" s="6" t="s">
        <v>249</v>
      </c>
      <c r="E207" s="6" t="s">
        <v>294</v>
      </c>
      <c r="F207" s="6" t="s">
        <v>438</v>
      </c>
    </row>
    <row r="208" spans="1:6" ht="21.4" customHeight="1" x14ac:dyDescent="0.25">
      <c r="A208" s="4">
        <v>945</v>
      </c>
      <c r="B208" s="6" t="s">
        <v>439</v>
      </c>
      <c r="C208" s="6" t="s">
        <v>24</v>
      </c>
      <c r="D208" s="6" t="s">
        <v>249</v>
      </c>
      <c r="E208" s="6" t="s">
        <v>294</v>
      </c>
      <c r="F208" s="6" t="s">
        <v>52</v>
      </c>
    </row>
    <row r="209" spans="1:6" ht="21.4" customHeight="1" x14ac:dyDescent="0.25">
      <c r="A209" s="4">
        <v>946</v>
      </c>
      <c r="B209" s="6" t="s">
        <v>440</v>
      </c>
      <c r="C209" s="6" t="s">
        <v>24</v>
      </c>
      <c r="D209" s="6" t="s">
        <v>249</v>
      </c>
      <c r="E209" s="6" t="s">
        <v>441</v>
      </c>
      <c r="F209" s="6" t="s">
        <v>442</v>
      </c>
    </row>
    <row r="210" spans="1:6" ht="21.4" customHeight="1" x14ac:dyDescent="0.25">
      <c r="A210" s="4">
        <v>957</v>
      </c>
      <c r="B210" s="6" t="s">
        <v>449</v>
      </c>
      <c r="C210" s="6" t="s">
        <v>20</v>
      </c>
      <c r="D210" s="6" t="s">
        <v>249</v>
      </c>
      <c r="E210" s="6" t="s">
        <v>441</v>
      </c>
      <c r="F210" s="6" t="s">
        <v>450</v>
      </c>
    </row>
    <row r="211" spans="1:6" ht="21.4" customHeight="1" x14ac:dyDescent="0.25">
      <c r="A211" s="4">
        <v>959</v>
      </c>
      <c r="B211" s="6" t="s">
        <v>453</v>
      </c>
      <c r="C211" s="6" t="s">
        <v>24</v>
      </c>
      <c r="D211" s="6" t="s">
        <v>249</v>
      </c>
      <c r="E211" s="6" t="s">
        <v>454</v>
      </c>
      <c r="F211" s="6" t="s">
        <v>455</v>
      </c>
    </row>
    <row r="212" spans="1:6" ht="21.4" customHeight="1" x14ac:dyDescent="0.25">
      <c r="A212" s="4">
        <v>960</v>
      </c>
      <c r="B212" s="6" t="s">
        <v>456</v>
      </c>
      <c r="C212" s="6" t="s">
        <v>24</v>
      </c>
      <c r="D212" s="6" t="s">
        <v>249</v>
      </c>
      <c r="E212" s="6" t="s">
        <v>454</v>
      </c>
      <c r="F212" s="6" t="s">
        <v>457</v>
      </c>
    </row>
    <row r="213" spans="1:6" ht="21.4" customHeight="1" x14ac:dyDescent="0.25">
      <c r="A213" s="4">
        <v>961</v>
      </c>
      <c r="B213" s="6" t="s">
        <v>458</v>
      </c>
      <c r="C213" s="6" t="s">
        <v>20</v>
      </c>
      <c r="D213" s="6" t="s">
        <v>249</v>
      </c>
      <c r="E213" s="6" t="s">
        <v>454</v>
      </c>
      <c r="F213" s="6" t="s">
        <v>459</v>
      </c>
    </row>
    <row r="214" spans="1:6" ht="21.4" customHeight="1" x14ac:dyDescent="0.25">
      <c r="A214" s="4">
        <v>962</v>
      </c>
      <c r="B214" s="6" t="s">
        <v>136</v>
      </c>
      <c r="C214" s="6" t="s">
        <v>24</v>
      </c>
      <c r="D214" s="6" t="s">
        <v>249</v>
      </c>
      <c r="E214" s="6" t="s">
        <v>454</v>
      </c>
      <c r="F214" s="6" t="s">
        <v>460</v>
      </c>
    </row>
    <row r="215" spans="1:6" ht="21.4" customHeight="1" x14ac:dyDescent="0.25">
      <c r="A215" s="4">
        <v>963</v>
      </c>
      <c r="B215" s="6" t="s">
        <v>461</v>
      </c>
      <c r="C215" s="6" t="s">
        <v>24</v>
      </c>
      <c r="D215" s="6" t="s">
        <v>249</v>
      </c>
      <c r="E215" s="6" t="s">
        <v>462</v>
      </c>
      <c r="F215" s="6" t="s">
        <v>463</v>
      </c>
    </row>
    <row r="216" spans="1:6" ht="21.4" customHeight="1" x14ac:dyDescent="0.25">
      <c r="A216" s="4">
        <v>964</v>
      </c>
      <c r="B216" s="6" t="s">
        <v>464</v>
      </c>
      <c r="C216" s="6" t="s">
        <v>24</v>
      </c>
      <c r="D216" s="6" t="s">
        <v>249</v>
      </c>
      <c r="E216" s="6" t="s">
        <v>454</v>
      </c>
      <c r="F216" s="6" t="s">
        <v>465</v>
      </c>
    </row>
    <row r="217" spans="1:6" ht="21.4" customHeight="1" x14ac:dyDescent="0.25">
      <c r="A217" s="4">
        <v>965</v>
      </c>
      <c r="B217" s="6" t="s">
        <v>466</v>
      </c>
      <c r="C217" s="6" t="s">
        <v>24</v>
      </c>
      <c r="D217" s="6" t="s">
        <v>249</v>
      </c>
      <c r="E217" s="6" t="s">
        <v>454</v>
      </c>
      <c r="F217" s="6" t="s">
        <v>467</v>
      </c>
    </row>
    <row r="218" spans="1:6" ht="21.4" customHeight="1" x14ac:dyDescent="0.25">
      <c r="A218" s="4">
        <v>966</v>
      </c>
      <c r="B218" s="6" t="s">
        <v>468</v>
      </c>
      <c r="C218" s="6" t="s">
        <v>24</v>
      </c>
      <c r="D218" s="6" t="s">
        <v>249</v>
      </c>
      <c r="E218" s="6" t="s">
        <v>469</v>
      </c>
      <c r="F218" s="6" t="s">
        <v>470</v>
      </c>
    </row>
    <row r="219" spans="1:6" ht="21.4" customHeight="1" x14ac:dyDescent="0.25">
      <c r="A219" s="4">
        <v>967</v>
      </c>
      <c r="B219" s="6" t="s">
        <v>471</v>
      </c>
      <c r="C219" s="6" t="s">
        <v>24</v>
      </c>
      <c r="D219" s="6" t="s">
        <v>249</v>
      </c>
      <c r="E219" s="6" t="s">
        <v>469</v>
      </c>
      <c r="F219" s="6" t="s">
        <v>472</v>
      </c>
    </row>
    <row r="220" spans="1:6" ht="21.4" customHeight="1" x14ac:dyDescent="0.25">
      <c r="A220" s="4">
        <v>1235</v>
      </c>
      <c r="B220" s="6" t="s">
        <v>631</v>
      </c>
      <c r="C220" s="6" t="s">
        <v>20</v>
      </c>
      <c r="D220" s="6" t="s">
        <v>249</v>
      </c>
      <c r="E220" s="6" t="s">
        <v>630</v>
      </c>
      <c r="F220" s="6" t="s">
        <v>632</v>
      </c>
    </row>
    <row r="221" spans="1:6" ht="21.4" customHeight="1" x14ac:dyDescent="0.25">
      <c r="A221" s="4">
        <v>1236</v>
      </c>
      <c r="B221" s="6" t="s">
        <v>633</v>
      </c>
      <c r="C221" s="6" t="s">
        <v>20</v>
      </c>
      <c r="D221" s="6" t="s">
        <v>249</v>
      </c>
      <c r="E221" s="6" t="s">
        <v>634</v>
      </c>
      <c r="F221" s="6" t="s">
        <v>635</v>
      </c>
    </row>
    <row r="222" spans="1:6" ht="21.4" customHeight="1" x14ac:dyDescent="0.25">
      <c r="A222" s="4">
        <v>602</v>
      </c>
      <c r="B222" s="6" t="s">
        <v>114</v>
      </c>
      <c r="C222" s="6" t="s">
        <v>20</v>
      </c>
      <c r="D222" s="6" t="s">
        <v>115</v>
      </c>
      <c r="E222" s="6" t="s">
        <v>116</v>
      </c>
      <c r="F222" s="6" t="s">
        <v>117</v>
      </c>
    </row>
    <row r="223" spans="1:6" ht="21.4" customHeight="1" x14ac:dyDescent="0.25">
      <c r="A223" s="4">
        <v>682</v>
      </c>
      <c r="B223" s="6" t="s">
        <v>161</v>
      </c>
      <c r="C223" s="6" t="s">
        <v>24</v>
      </c>
      <c r="D223" s="6" t="s">
        <v>115</v>
      </c>
      <c r="E223" s="6" t="s">
        <v>162</v>
      </c>
      <c r="F223" s="6" t="s">
        <v>163</v>
      </c>
    </row>
    <row r="224" spans="1:6" ht="21.4" customHeight="1" x14ac:dyDescent="0.25">
      <c r="A224" s="4">
        <v>683</v>
      </c>
      <c r="B224" s="6" t="s">
        <v>164</v>
      </c>
      <c r="C224" s="6" t="s">
        <v>20</v>
      </c>
      <c r="D224" s="6" t="s">
        <v>115</v>
      </c>
      <c r="E224" s="6" t="s">
        <v>162</v>
      </c>
      <c r="F224" s="6" t="s">
        <v>165</v>
      </c>
    </row>
    <row r="225" spans="1:6" ht="21.4" customHeight="1" x14ac:dyDescent="0.25">
      <c r="A225" s="4">
        <v>684</v>
      </c>
      <c r="B225" s="6" t="s">
        <v>166</v>
      </c>
      <c r="C225" s="6" t="s">
        <v>20</v>
      </c>
      <c r="D225" s="6" t="s">
        <v>115</v>
      </c>
      <c r="E225" s="6" t="s">
        <v>162</v>
      </c>
      <c r="F225" s="6" t="s">
        <v>167</v>
      </c>
    </row>
    <row r="226" spans="1:6" ht="21.4" customHeight="1" x14ac:dyDescent="0.25">
      <c r="A226" s="4">
        <v>685</v>
      </c>
      <c r="B226" s="6" t="s">
        <v>168</v>
      </c>
      <c r="C226" s="6" t="s">
        <v>20</v>
      </c>
      <c r="D226" s="6" t="s">
        <v>115</v>
      </c>
      <c r="E226" s="6" t="s">
        <v>162</v>
      </c>
      <c r="F226" s="6" t="s">
        <v>169</v>
      </c>
    </row>
    <row r="227" spans="1:6" ht="21.4" customHeight="1" x14ac:dyDescent="0.25">
      <c r="A227" s="4">
        <v>795</v>
      </c>
      <c r="B227" s="6" t="s">
        <v>199</v>
      </c>
      <c r="C227" s="6" t="s">
        <v>24</v>
      </c>
      <c r="D227" s="6" t="s">
        <v>115</v>
      </c>
      <c r="E227" s="6" t="s">
        <v>198</v>
      </c>
      <c r="F227" s="6" t="s">
        <v>200</v>
      </c>
    </row>
    <row r="228" spans="1:6" ht="21.4" customHeight="1" x14ac:dyDescent="0.25">
      <c r="A228" s="4">
        <v>796</v>
      </c>
      <c r="B228" s="6" t="s">
        <v>201</v>
      </c>
      <c r="C228" s="6" t="s">
        <v>24</v>
      </c>
      <c r="D228" s="6" t="s">
        <v>115</v>
      </c>
      <c r="E228" s="6" t="s">
        <v>202</v>
      </c>
      <c r="F228" s="6" t="s">
        <v>203</v>
      </c>
    </row>
    <row r="229" spans="1:6" ht="21.4" customHeight="1" x14ac:dyDescent="0.25">
      <c r="A229" s="4">
        <v>797</v>
      </c>
      <c r="B229" s="6" t="s">
        <v>204</v>
      </c>
      <c r="C229" s="6" t="s">
        <v>60</v>
      </c>
      <c r="D229" s="6" t="s">
        <v>115</v>
      </c>
      <c r="E229" s="6" t="s">
        <v>205</v>
      </c>
      <c r="F229" s="6" t="s">
        <v>206</v>
      </c>
    </row>
    <row r="230" spans="1:6" ht="21.4" customHeight="1" x14ac:dyDescent="0.25">
      <c r="A230" s="4">
        <v>798</v>
      </c>
      <c r="B230" s="6" t="s">
        <v>207</v>
      </c>
      <c r="C230" s="6" t="s">
        <v>20</v>
      </c>
      <c r="D230" s="6" t="s">
        <v>115</v>
      </c>
      <c r="E230" s="6" t="s">
        <v>208</v>
      </c>
      <c r="F230" s="6" t="s">
        <v>209</v>
      </c>
    </row>
    <row r="231" spans="1:6" ht="21.4" customHeight="1" x14ac:dyDescent="0.25">
      <c r="A231" s="4">
        <v>799</v>
      </c>
      <c r="B231" s="6" t="s">
        <v>210</v>
      </c>
      <c r="C231" s="6" t="s">
        <v>24</v>
      </c>
      <c r="D231" s="6" t="s">
        <v>115</v>
      </c>
      <c r="E231" s="6" t="s">
        <v>211</v>
      </c>
      <c r="F231" s="6" t="s">
        <v>212</v>
      </c>
    </row>
    <row r="232" spans="1:6" ht="21.4" customHeight="1" x14ac:dyDescent="0.25">
      <c r="A232" s="4">
        <v>800</v>
      </c>
      <c r="B232" s="6" t="s">
        <v>213</v>
      </c>
      <c r="C232" s="6" t="s">
        <v>24</v>
      </c>
      <c r="D232" s="6" t="s">
        <v>115</v>
      </c>
      <c r="E232" s="6" t="s">
        <v>211</v>
      </c>
      <c r="F232" s="6" t="s">
        <v>214</v>
      </c>
    </row>
    <row r="233" spans="1:6" ht="21.4" customHeight="1" x14ac:dyDescent="0.25">
      <c r="A233" s="4">
        <v>801</v>
      </c>
      <c r="B233" s="6" t="s">
        <v>215</v>
      </c>
      <c r="C233" s="6" t="s">
        <v>20</v>
      </c>
      <c r="D233" s="6" t="s">
        <v>115</v>
      </c>
      <c r="E233" s="6" t="s">
        <v>216</v>
      </c>
      <c r="F233" s="6" t="s">
        <v>217</v>
      </c>
    </row>
    <row r="234" spans="1:6" ht="21.4" customHeight="1" x14ac:dyDescent="0.25">
      <c r="A234" s="4">
        <v>802</v>
      </c>
      <c r="B234" s="6" t="s">
        <v>218</v>
      </c>
      <c r="C234" s="6" t="s">
        <v>24</v>
      </c>
      <c r="D234" s="6" t="s">
        <v>115</v>
      </c>
      <c r="E234" s="6" t="s">
        <v>219</v>
      </c>
      <c r="F234" s="6" t="s">
        <v>220</v>
      </c>
    </row>
    <row r="235" spans="1:6" ht="21.4" customHeight="1" x14ac:dyDescent="0.25">
      <c r="A235" s="4">
        <v>893</v>
      </c>
      <c r="B235" s="6" t="s">
        <v>329</v>
      </c>
      <c r="C235" s="6" t="s">
        <v>700</v>
      </c>
      <c r="D235" s="6" t="s">
        <v>115</v>
      </c>
      <c r="E235" s="6" t="s">
        <v>330</v>
      </c>
      <c r="F235" s="6" t="s">
        <v>331</v>
      </c>
    </row>
    <row r="236" spans="1:6" ht="21.4" customHeight="1" x14ac:dyDescent="0.25">
      <c r="A236" s="4">
        <v>894</v>
      </c>
      <c r="B236" s="6" t="s">
        <v>332</v>
      </c>
      <c r="C236" s="6" t="s">
        <v>700</v>
      </c>
      <c r="D236" s="6" t="s">
        <v>115</v>
      </c>
      <c r="E236" s="6" t="s">
        <v>333</v>
      </c>
      <c r="F236" s="6" t="s">
        <v>334</v>
      </c>
    </row>
    <row r="237" spans="1:6" ht="21.4" customHeight="1" thickBot="1" x14ac:dyDescent="0.3">
      <c r="A237" s="5">
        <v>470745</v>
      </c>
      <c r="B237" s="6" t="s">
        <v>347</v>
      </c>
      <c r="C237" s="6" t="s">
        <v>348</v>
      </c>
      <c r="D237" s="6" t="s">
        <v>349</v>
      </c>
      <c r="E237" s="6" t="s">
        <v>350</v>
      </c>
      <c r="F237" s="6" t="s">
        <v>351</v>
      </c>
    </row>
    <row r="238" spans="1:6" ht="21.4" customHeight="1" x14ac:dyDescent="0.25">
      <c r="A238" s="50">
        <v>470749</v>
      </c>
      <c r="B238" s="6" t="s">
        <v>718</v>
      </c>
      <c r="C238" s="6" t="s">
        <v>16</v>
      </c>
      <c r="D238" s="6" t="s">
        <v>364</v>
      </c>
      <c r="E238" s="6" t="s">
        <v>365</v>
      </c>
      <c r="F238" s="49" t="s">
        <v>366</v>
      </c>
    </row>
  </sheetData>
  <sortState ref="A2:F999">
    <sortCondition ref="D2:D999"/>
  </sortState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1006"/>
  <sheetViews>
    <sheetView tabSelected="1" topLeftCell="C4" workbookViewId="0">
      <selection activeCell="J9" sqref="J9:K20"/>
    </sheetView>
  </sheetViews>
  <sheetFormatPr baseColWidth="10" defaultColWidth="11" defaultRowHeight="15" x14ac:dyDescent="0.25"/>
  <cols>
    <col min="1" max="1" width="11" style="7"/>
    <col min="2" max="2" width="10.140625" style="7" bestFit="1" customWidth="1"/>
    <col min="3" max="3" width="34.85546875" style="7" customWidth="1"/>
    <col min="4" max="4" width="25" style="7" bestFit="1" customWidth="1"/>
    <col min="5" max="5" width="19.28515625" style="7" bestFit="1" customWidth="1"/>
    <col min="6" max="6" width="25.85546875" style="7" bestFit="1" customWidth="1"/>
    <col min="7" max="7" width="5.85546875" style="7" customWidth="1"/>
    <col min="8" max="10" width="20.85546875" style="7" customWidth="1"/>
    <col min="11" max="16384" width="11" style="7"/>
  </cols>
  <sheetData>
    <row r="1" spans="2:11" ht="15.75" thickBot="1" x14ac:dyDescent="0.3"/>
    <row r="2" spans="2:11" ht="26.45" customHeight="1" thickTop="1" thickBot="1" x14ac:dyDescent="0.3">
      <c r="B2" s="52" t="s">
        <v>691</v>
      </c>
      <c r="C2" s="53"/>
      <c r="D2" s="53"/>
      <c r="E2" s="53"/>
      <c r="F2" s="54"/>
      <c r="H2" s="52" t="s">
        <v>698</v>
      </c>
      <c r="I2" s="53"/>
      <c r="J2" s="54"/>
    </row>
    <row r="3" spans="2:11" ht="18" customHeight="1" thickTop="1" thickBot="1" x14ac:dyDescent="0.3"/>
    <row r="4" spans="2:11" ht="15.6" customHeight="1" thickBot="1" x14ac:dyDescent="0.3">
      <c r="B4" s="16"/>
      <c r="C4" s="17"/>
      <c r="D4" s="17"/>
      <c r="E4" s="17"/>
      <c r="F4" s="18"/>
      <c r="H4" s="29" t="s">
        <v>3</v>
      </c>
      <c r="I4" s="30" t="s">
        <v>2</v>
      </c>
      <c r="J4" s="31" t="s">
        <v>4</v>
      </c>
    </row>
    <row r="5" spans="2:11" ht="15.6" customHeight="1" x14ac:dyDescent="0.25">
      <c r="B5" s="19"/>
      <c r="C5" s="20"/>
      <c r="D5" s="20"/>
      <c r="E5" s="20"/>
      <c r="F5" s="21"/>
      <c r="H5" s="55" t="s">
        <v>223</v>
      </c>
      <c r="I5" s="57"/>
      <c r="J5" s="59"/>
    </row>
    <row r="6" spans="2:11" ht="15.6" customHeight="1" thickBot="1" x14ac:dyDescent="0.3">
      <c r="B6" s="22"/>
      <c r="C6" s="23"/>
      <c r="D6" s="23"/>
      <c r="E6" s="23"/>
      <c r="F6" s="24"/>
      <c r="H6" s="56"/>
      <c r="I6" s="58"/>
      <c r="J6" s="60"/>
    </row>
    <row r="7" spans="2:11" ht="18" customHeight="1" thickBot="1" x14ac:dyDescent="0.3"/>
    <row r="8" spans="2:11" s="12" customFormat="1" ht="26.25" customHeight="1" thickTop="1" thickBot="1" x14ac:dyDescent="0.3">
      <c r="B8" s="45" t="s">
        <v>0</v>
      </c>
      <c r="C8" s="46" t="s">
        <v>1</v>
      </c>
      <c r="D8" s="46" t="s">
        <v>2</v>
      </c>
      <c r="E8" s="46" t="s">
        <v>3</v>
      </c>
      <c r="F8" s="47" t="s">
        <v>4</v>
      </c>
    </row>
    <row r="9" spans="2:11" s="12" customFormat="1" ht="24" customHeight="1" thickTop="1" x14ac:dyDescent="0.25">
      <c r="B9" s="36">
        <v>836</v>
      </c>
      <c r="C9" s="13" t="s">
        <v>222</v>
      </c>
      <c r="D9" s="39" t="s">
        <v>60</v>
      </c>
      <c r="E9" s="39" t="s">
        <v>223</v>
      </c>
      <c r="F9" s="40" t="s">
        <v>224</v>
      </c>
      <c r="H9" s="8" t="s">
        <v>224</v>
      </c>
      <c r="I9" s="12">
        <f>COUNTIFS(bd_sorties!E:E,"Cannes",bd_sorties!D:D,$H$5)</f>
        <v>7</v>
      </c>
      <c r="J9" s="12" t="s">
        <v>7</v>
      </c>
      <c r="K9" s="12">
        <f>COUNTIFS(bd_sorties!C:C,"Spectacle",bd_sorties!D:D,$H$5)</f>
        <v>0</v>
      </c>
    </row>
    <row r="10" spans="2:11" s="12" customFormat="1" ht="24" customHeight="1" x14ac:dyDescent="0.25">
      <c r="B10" s="37">
        <v>1178</v>
      </c>
      <c r="C10" s="14" t="s">
        <v>239</v>
      </c>
      <c r="D10" s="41" t="s">
        <v>24</v>
      </c>
      <c r="E10" s="41" t="s">
        <v>223</v>
      </c>
      <c r="F10" s="42" t="s">
        <v>224</v>
      </c>
      <c r="H10" s="6" t="s">
        <v>238</v>
      </c>
      <c r="I10" s="12">
        <f>COUNTIFS(bd_sorties!E:E,"Saint paul",bd_sorties!D:D,$H$5)</f>
        <v>0</v>
      </c>
      <c r="J10" s="12" t="s">
        <v>12</v>
      </c>
      <c r="K10" s="12">
        <f>COUNTIFS(bd_sorties!C:C,"Parc animalier",bd_sorties!D:D,$H$5)</f>
        <v>0</v>
      </c>
    </row>
    <row r="11" spans="2:11" s="12" customFormat="1" ht="24" customHeight="1" x14ac:dyDescent="0.25">
      <c r="B11" s="37">
        <v>1179</v>
      </c>
      <c r="C11" s="14" t="s">
        <v>240</v>
      </c>
      <c r="D11" s="41" t="s">
        <v>241</v>
      </c>
      <c r="E11" s="41" t="s">
        <v>223</v>
      </c>
      <c r="F11" s="42" t="s">
        <v>242</v>
      </c>
      <c r="H11" s="6" t="s">
        <v>224</v>
      </c>
      <c r="I11" s="12">
        <f>COUNTIFS(bd_sorties!E:E,"Cannes",bd_sorties!D:D,$H$5)</f>
        <v>7</v>
      </c>
      <c r="J11" s="12" t="s">
        <v>16</v>
      </c>
      <c r="K11" s="12">
        <f>COUNTIFS(bd_sorties!C:C,"Restaurant",bd_sorties!D:D,$H$5)</f>
        <v>2</v>
      </c>
    </row>
    <row r="12" spans="2:11" s="12" customFormat="1" ht="24" customHeight="1" x14ac:dyDescent="0.25">
      <c r="B12" s="37">
        <v>1182</v>
      </c>
      <c r="C12" s="14" t="s">
        <v>246</v>
      </c>
      <c r="D12" s="41" t="s">
        <v>241</v>
      </c>
      <c r="E12" s="41" t="s">
        <v>223</v>
      </c>
      <c r="F12" s="42" t="s">
        <v>224</v>
      </c>
      <c r="H12" s="6" t="s">
        <v>242</v>
      </c>
      <c r="I12" s="12">
        <f>COUNTIFS(bd_sorties!E:E,"Nice",bd_sorties!D:D,$H$5)</f>
        <v>3</v>
      </c>
      <c r="J12" s="12" t="s">
        <v>20</v>
      </c>
      <c r="K12" s="12">
        <f>COUNTIFS(bd_sorties!C:C,"Hôtel/Restaurant",bd_sorties!D:D,$H$5)</f>
        <v>1</v>
      </c>
    </row>
    <row r="13" spans="2:11" s="12" customFormat="1" ht="24" customHeight="1" x14ac:dyDescent="0.25">
      <c r="B13" s="37">
        <v>1183</v>
      </c>
      <c r="C13" s="14" t="s">
        <v>247</v>
      </c>
      <c r="D13" s="41" t="s">
        <v>241</v>
      </c>
      <c r="E13" s="41" t="s">
        <v>223</v>
      </c>
      <c r="F13" s="42" t="s">
        <v>242</v>
      </c>
      <c r="H13" s="6" t="s">
        <v>323</v>
      </c>
      <c r="I13" s="12">
        <f>COUNTIFS(bd_sorties!E:E,"Valberg",bd_sorties!D:D,$H$5)</f>
        <v>1</v>
      </c>
      <c r="J13" s="12" t="s">
        <v>24</v>
      </c>
      <c r="K13" s="12">
        <f>COUNTIFS(bd_sorties!C:C,"Hôtel",bd_sorties!D:D,$H$5)</f>
        <v>4</v>
      </c>
    </row>
    <row r="14" spans="2:11" s="12" customFormat="1" ht="24" customHeight="1" x14ac:dyDescent="0.25">
      <c r="B14" s="37">
        <v>5500</v>
      </c>
      <c r="C14" s="14" t="s">
        <v>259</v>
      </c>
      <c r="D14" s="41" t="s">
        <v>20</v>
      </c>
      <c r="E14" s="41" t="s">
        <v>223</v>
      </c>
      <c r="F14" s="42" t="s">
        <v>224</v>
      </c>
      <c r="H14" s="6" t="s">
        <v>325</v>
      </c>
      <c r="I14" s="12">
        <f>COUNTIFS(bd_sorties!E:E,"Valbonne",bd_sorties!D:D,$H$5)</f>
        <v>1</v>
      </c>
      <c r="J14" s="12" t="s">
        <v>37</v>
      </c>
      <c r="K14" s="12">
        <f>COUNTIFS(bd_sorties!C:C,"Golf",bd_sorties!D:D,$H$5)</f>
        <v>0</v>
      </c>
    </row>
    <row r="15" spans="2:11" s="12" customFormat="1" ht="24" customHeight="1" x14ac:dyDescent="0.25">
      <c r="B15" s="37">
        <v>5503</v>
      </c>
      <c r="C15" s="14" t="s">
        <v>267</v>
      </c>
      <c r="D15" s="41" t="s">
        <v>24</v>
      </c>
      <c r="E15" s="41" t="s">
        <v>223</v>
      </c>
      <c r="F15" s="42" t="s">
        <v>224</v>
      </c>
      <c r="H15" s="6" t="s">
        <v>26</v>
      </c>
      <c r="I15" s="12">
        <f>COUNTIFS(bd_sorties!E:E,"Privas",bd_sorties!D:D,$H$5)</f>
        <v>0</v>
      </c>
      <c r="J15" s="12" t="s">
        <v>700</v>
      </c>
      <c r="K15" s="12">
        <f>COUNTIFS(bd_sorties!C:C,"parc d'attraction",bd_sorties!D:D,$H$5)</f>
        <v>0</v>
      </c>
    </row>
    <row r="16" spans="2:11" s="12" customFormat="1" ht="24" customHeight="1" x14ac:dyDescent="0.25">
      <c r="B16" s="37">
        <v>5504</v>
      </c>
      <c r="C16" s="14" t="s">
        <v>269</v>
      </c>
      <c r="D16" s="41" t="s">
        <v>24</v>
      </c>
      <c r="E16" s="41" t="s">
        <v>223</v>
      </c>
      <c r="F16" s="42" t="s">
        <v>224</v>
      </c>
      <c r="H16" s="6" t="s">
        <v>29</v>
      </c>
      <c r="I16" s="12">
        <f>COUNTIFS(bd_sorties!E:E,"Aubenas",bd_sorties!D:D,$H$5)</f>
        <v>0</v>
      </c>
      <c r="J16" s="12" t="s">
        <v>57</v>
      </c>
      <c r="K16" s="12">
        <f>COUNTIFS(bd_sorties!C:C,"Spectacle",bd_sorties!D:D,$H$5)</f>
        <v>0</v>
      </c>
    </row>
    <row r="17" spans="2:11" s="12" customFormat="1" ht="24" customHeight="1" x14ac:dyDescent="0.25">
      <c r="B17" s="37">
        <v>5506</v>
      </c>
      <c r="C17" s="14" t="s">
        <v>713</v>
      </c>
      <c r="D17" s="41" t="s">
        <v>24</v>
      </c>
      <c r="E17" s="41" t="s">
        <v>223</v>
      </c>
      <c r="F17" s="42" t="s">
        <v>224</v>
      </c>
      <c r="H17" s="6" t="s">
        <v>45</v>
      </c>
      <c r="I17" s="12">
        <f>COUNTIFS(bd_sorties!E:E,"Peaugres",bd_sorties!D:D,$H$5)</f>
        <v>0</v>
      </c>
      <c r="J17" s="12" t="s">
        <v>60</v>
      </c>
      <c r="K17" s="12">
        <f>COUNTIFS(bd_sorties!C:C,"Spectacle",bd_sorties!D:D,$H$5)</f>
        <v>0</v>
      </c>
    </row>
    <row r="18" spans="2:11" s="12" customFormat="1" ht="24" customHeight="1" x14ac:dyDescent="0.25">
      <c r="B18" s="37">
        <v>6697</v>
      </c>
      <c r="C18" s="14" t="s">
        <v>317</v>
      </c>
      <c r="D18" s="41" t="s">
        <v>318</v>
      </c>
      <c r="E18" s="41" t="s">
        <v>223</v>
      </c>
      <c r="F18" s="42" t="s">
        <v>242</v>
      </c>
      <c r="H18" s="6" t="s">
        <v>48</v>
      </c>
      <c r="I18" s="12">
        <f>COUNTIFS(bd_sorties!E:E,"Vals les bains",bd_sorties!D:D,$H$5)</f>
        <v>0</v>
      </c>
      <c r="J18" s="12" t="s">
        <v>69</v>
      </c>
      <c r="K18" s="12">
        <f>COUNTIFS(bd_sorties!C:C,"Spectacle",bd_sorties!D:D,$H$5)</f>
        <v>0</v>
      </c>
    </row>
    <row r="19" spans="2:11" s="12" customFormat="1" ht="24" customHeight="1" x14ac:dyDescent="0.25">
      <c r="B19" s="37">
        <v>7571</v>
      </c>
      <c r="C19" s="14" t="s">
        <v>716</v>
      </c>
      <c r="D19" s="41" t="s">
        <v>16</v>
      </c>
      <c r="E19" s="41" t="s">
        <v>223</v>
      </c>
      <c r="F19" s="42" t="s">
        <v>323</v>
      </c>
      <c r="H19" s="6" t="s">
        <v>54</v>
      </c>
      <c r="I19" s="12">
        <f>COUNTIFS(bd_sorties!E:E,"Tournon sur rhone",bd_sorties!D:D,$H$5)</f>
        <v>0</v>
      </c>
      <c r="J19" s="12" t="s">
        <v>74</v>
      </c>
      <c r="K19" s="12">
        <f>COUNTIFS(bd_sorties!C:C,"Spectacle",bd_sorties!D:D,$H$5)</f>
        <v>0</v>
      </c>
    </row>
    <row r="20" spans="2:11" s="12" customFormat="1" ht="24" customHeight="1" x14ac:dyDescent="0.25">
      <c r="B20" s="37">
        <v>7572</v>
      </c>
      <c r="C20" s="14" t="s">
        <v>324</v>
      </c>
      <c r="D20" s="41" t="s">
        <v>16</v>
      </c>
      <c r="E20" s="41" t="s">
        <v>223</v>
      </c>
      <c r="F20" s="42" t="s">
        <v>325</v>
      </c>
      <c r="H20" s="6" t="s">
        <v>58</v>
      </c>
      <c r="I20" s="12">
        <f>COUNTIFS(bd_sorties!E:E,"Meyras",bd_sorties!D:D,$H$5)</f>
        <v>0</v>
      </c>
      <c r="J20" s="12" t="s">
        <v>112</v>
      </c>
      <c r="K20" s="12">
        <f>COUNTIFS(bd_sorties!C:C,"Spectacle",bd_sorties!D:D,$H$5)</f>
        <v>0</v>
      </c>
    </row>
    <row r="21" spans="2:11" s="12" customFormat="1" ht="24" customHeight="1" x14ac:dyDescent="0.25">
      <c r="B21" s="37"/>
      <c r="C21" s="14"/>
      <c r="D21" s="41"/>
      <c r="E21" s="41"/>
      <c r="F21" s="42"/>
      <c r="H21" s="6" t="s">
        <v>119</v>
      </c>
      <c r="I21" s="12">
        <f>COUNTIFS(bd_sorties!E:E,"Antraigues sur volane",bd_sorties!D:D,$H$5)</f>
        <v>0</v>
      </c>
      <c r="J21"/>
    </row>
    <row r="22" spans="2:11" s="12" customFormat="1" ht="24" customHeight="1" x14ac:dyDescent="0.25">
      <c r="B22" s="37"/>
      <c r="C22" s="14"/>
      <c r="D22" s="41"/>
      <c r="E22" s="41"/>
      <c r="F22" s="42"/>
      <c r="H22" s="6" t="s">
        <v>126</v>
      </c>
      <c r="I22" s="12">
        <f>COUNTIFS(bd_sorties!E:E,"Chateauneuf sur isere",bd_sorties!D:D,$H$5)</f>
        <v>0</v>
      </c>
      <c r="J22"/>
    </row>
    <row r="23" spans="2:11" s="12" customFormat="1" ht="24" customHeight="1" x14ac:dyDescent="0.25">
      <c r="B23" s="37"/>
      <c r="C23" s="14"/>
      <c r="D23" s="41"/>
      <c r="E23" s="41"/>
      <c r="F23" s="42"/>
      <c r="H23" s="6" t="s">
        <v>705</v>
      </c>
      <c r="I23" s="12">
        <f>COUNTIFS(bd_sorties!E:E,"Chateauneuf sur isere",bd_sorties!D:D,$H$5)</f>
        <v>0</v>
      </c>
      <c r="J23"/>
    </row>
    <row r="24" spans="2:11" s="12" customFormat="1" ht="24" customHeight="1" x14ac:dyDescent="0.25">
      <c r="B24" s="37"/>
      <c r="C24" s="14"/>
      <c r="D24" s="41"/>
      <c r="E24" s="41"/>
      <c r="F24" s="42"/>
      <c r="H24" s="6" t="s">
        <v>131</v>
      </c>
      <c r="I24" s="12">
        <f>COUNTIFS(bd_sorties!E:E,"Chateauneuf sur isere",bd_sorties!D:D,$H$5)</f>
        <v>0</v>
      </c>
      <c r="J24"/>
    </row>
    <row r="25" spans="2:11" s="12" customFormat="1" ht="24" customHeight="1" x14ac:dyDescent="0.25">
      <c r="B25" s="37"/>
      <c r="C25" s="14"/>
      <c r="D25" s="41"/>
      <c r="E25" s="41"/>
      <c r="F25" s="42"/>
      <c r="H25" s="6" t="s">
        <v>707</v>
      </c>
      <c r="I25" s="12">
        <f>COUNTIFS(bd_sorties!E:E,"Chateauneuf sur isere",bd_sorties!D:D,$H$5)</f>
        <v>0</v>
      </c>
      <c r="J25"/>
    </row>
    <row r="26" spans="2:11" s="12" customFormat="1" ht="24" customHeight="1" x14ac:dyDescent="0.25">
      <c r="B26" s="37"/>
      <c r="C26" s="14"/>
      <c r="D26" s="41"/>
      <c r="E26" s="41"/>
      <c r="F26" s="42"/>
      <c r="H26" s="6" t="s">
        <v>139</v>
      </c>
      <c r="I26" s="12">
        <f>COUNTIFS(bd_sorties!E:E,"Chateauneuf sur isere",bd_sorties!D:D,$H$5)</f>
        <v>0</v>
      </c>
      <c r="J26"/>
    </row>
    <row r="27" spans="2:11" s="12" customFormat="1" ht="24" customHeight="1" x14ac:dyDescent="0.25">
      <c r="B27" s="37"/>
      <c r="C27" s="14"/>
      <c r="D27" s="41"/>
      <c r="E27" s="41"/>
      <c r="F27" s="42"/>
      <c r="H27" s="6" t="s">
        <v>144</v>
      </c>
      <c r="I27" s="12">
        <f>COUNTIFS(bd_sorties!E:E,"Chateauneuf sur isere",bd_sorties!D:D,$H$5)</f>
        <v>0</v>
      </c>
      <c r="J27"/>
    </row>
    <row r="28" spans="2:11" s="12" customFormat="1" ht="24" customHeight="1" x14ac:dyDescent="0.25">
      <c r="B28" s="37"/>
      <c r="C28" s="14"/>
      <c r="D28" s="41"/>
      <c r="E28" s="41"/>
      <c r="F28" s="42"/>
      <c r="H28" s="6" t="s">
        <v>147</v>
      </c>
      <c r="I28" s="12">
        <f>COUNTIFS(bd_sorties!E:E,"Chateauneuf sur isere",bd_sorties!D:D,$H$5)</f>
        <v>0</v>
      </c>
      <c r="J28"/>
    </row>
    <row r="29" spans="2:11" s="12" customFormat="1" ht="24" customHeight="1" x14ac:dyDescent="0.25">
      <c r="B29" s="37"/>
      <c r="C29" s="14"/>
      <c r="D29" s="41"/>
      <c r="E29" s="41"/>
      <c r="F29" s="42"/>
      <c r="H29" s="6" t="s">
        <v>150</v>
      </c>
      <c r="I29" s="12">
        <f>COUNTIFS(bd_sorties!E:E,"Chateauneuf sur isere",bd_sorties!D:D,$H$5)</f>
        <v>0</v>
      </c>
      <c r="J29"/>
    </row>
    <row r="30" spans="2:11" s="12" customFormat="1" ht="24" customHeight="1" x14ac:dyDescent="0.25">
      <c r="B30" s="37"/>
      <c r="C30" s="14"/>
      <c r="D30" s="41"/>
      <c r="E30" s="41"/>
      <c r="F30" s="42"/>
      <c r="H30" s="6" t="s">
        <v>155</v>
      </c>
      <c r="I30" s="12">
        <f>COUNTIFS(bd_sorties!E:E,"Chateauneuf sur isere",bd_sorties!D:D,$H$5)</f>
        <v>0</v>
      </c>
      <c r="J30"/>
    </row>
    <row r="31" spans="2:11" s="12" customFormat="1" ht="24" customHeight="1" x14ac:dyDescent="0.25">
      <c r="B31" s="37"/>
      <c r="C31" s="14"/>
      <c r="D31" s="41"/>
      <c r="E31" s="41"/>
      <c r="F31" s="42"/>
      <c r="H31" s="6" t="s">
        <v>708</v>
      </c>
      <c r="I31" s="12">
        <f>COUNTIFS(bd_sorties!E:E,"Chateauneuf sur isere",bd_sorties!D:D,$H$5)</f>
        <v>0</v>
      </c>
      <c r="J31"/>
    </row>
    <row r="32" spans="2:11" s="12" customFormat="1" ht="24" customHeight="1" x14ac:dyDescent="0.25">
      <c r="B32" s="37"/>
      <c r="C32" s="14"/>
      <c r="D32" s="41"/>
      <c r="E32" s="41"/>
      <c r="F32" s="42"/>
      <c r="H32" s="6" t="s">
        <v>688</v>
      </c>
      <c r="I32" s="12">
        <f>COUNTIFS(bd_sorties!E:E,"Chateauneuf sur isere",bd_sorties!D:D,$H$5)</f>
        <v>0</v>
      </c>
      <c r="J32"/>
    </row>
    <row r="33" spans="2:10" s="12" customFormat="1" ht="24" customHeight="1" x14ac:dyDescent="0.25">
      <c r="B33" s="37"/>
      <c r="C33" s="14"/>
      <c r="D33" s="41"/>
      <c r="E33" s="41"/>
      <c r="F33" s="42"/>
      <c r="H33" s="6" t="s">
        <v>286</v>
      </c>
      <c r="I33" s="12">
        <f>COUNTIFS(bd_sorties!E:E,"Chateauneuf sur isere",bd_sorties!D:D,$H$5)</f>
        <v>0</v>
      </c>
      <c r="J33"/>
    </row>
    <row r="34" spans="2:10" s="12" customFormat="1" ht="24" customHeight="1" x14ac:dyDescent="0.25">
      <c r="B34" s="37"/>
      <c r="C34" s="14"/>
      <c r="D34" s="41"/>
      <c r="E34" s="41"/>
      <c r="F34" s="42"/>
      <c r="H34" s="6" t="s">
        <v>336</v>
      </c>
      <c r="I34" s="12">
        <f>COUNTIFS(bd_sorties!E:E,"Chateauneuf sur isere",bd_sorties!D:D,$H$5)</f>
        <v>0</v>
      </c>
      <c r="J34"/>
    </row>
    <row r="35" spans="2:10" s="12" customFormat="1" ht="24" customHeight="1" x14ac:dyDescent="0.25">
      <c r="B35" s="37"/>
      <c r="C35" s="14"/>
      <c r="D35" s="41"/>
      <c r="E35" s="41"/>
      <c r="F35" s="42"/>
      <c r="H35" s="6" t="s">
        <v>382</v>
      </c>
      <c r="I35" s="12">
        <f>COUNTIFS(bd_sorties!E:E,"Chateauneuf sur isere",bd_sorties!D:D,$H$5)</f>
        <v>0</v>
      </c>
      <c r="J35"/>
    </row>
    <row r="36" spans="2:10" s="12" customFormat="1" ht="24" customHeight="1" x14ac:dyDescent="0.25">
      <c r="B36" s="37"/>
      <c r="C36" s="14"/>
      <c r="D36" s="41"/>
      <c r="E36" s="41"/>
      <c r="F36" s="42"/>
      <c r="H36" s="6" t="s">
        <v>385</v>
      </c>
      <c r="I36" s="12">
        <f>COUNTIFS(bd_sorties!E:E,"Chateauneuf sur isere",bd_sorties!D:D,$H$5)</f>
        <v>0</v>
      </c>
      <c r="J36"/>
    </row>
    <row r="37" spans="2:10" s="12" customFormat="1" ht="24" customHeight="1" x14ac:dyDescent="0.25">
      <c r="B37" s="37"/>
      <c r="C37" s="14"/>
      <c r="D37" s="41"/>
      <c r="E37" s="41"/>
      <c r="F37" s="42"/>
      <c r="H37" s="6" t="s">
        <v>486</v>
      </c>
      <c r="I37" s="12">
        <f>COUNTIFS(bd_sorties!E:E,"Chateauneuf sur isere",bd_sorties!D:D,$H$5)</f>
        <v>0</v>
      </c>
      <c r="J37"/>
    </row>
    <row r="38" spans="2:10" s="12" customFormat="1" ht="24" customHeight="1" x14ac:dyDescent="0.25">
      <c r="B38" s="37"/>
      <c r="C38" s="14"/>
      <c r="D38" s="41"/>
      <c r="E38" s="41"/>
      <c r="F38" s="42"/>
      <c r="H38" s="6" t="s">
        <v>489</v>
      </c>
      <c r="I38" s="12">
        <f>COUNTIFS(bd_sorties!E:E,"Chateauneuf sur isere",bd_sorties!D:D,$H$5)</f>
        <v>0</v>
      </c>
      <c r="J38"/>
    </row>
    <row r="39" spans="2:10" s="12" customFormat="1" ht="24" customHeight="1" x14ac:dyDescent="0.25">
      <c r="B39" s="37"/>
      <c r="C39" s="14"/>
      <c r="D39" s="41"/>
      <c r="E39" s="41"/>
      <c r="F39" s="42"/>
      <c r="H39" s="6" t="s">
        <v>491</v>
      </c>
      <c r="I39" s="12">
        <f>COUNTIFS(bd_sorties!E:E,"Chateauneuf sur isere",bd_sorties!D:D,$H$5)</f>
        <v>0</v>
      </c>
      <c r="J39"/>
    </row>
    <row r="40" spans="2:10" s="12" customFormat="1" ht="24" customHeight="1" x14ac:dyDescent="0.25">
      <c r="B40" s="37"/>
      <c r="C40" s="14"/>
      <c r="D40" s="41"/>
      <c r="E40" s="41"/>
      <c r="F40" s="42"/>
      <c r="H40" s="6" t="s">
        <v>506</v>
      </c>
      <c r="I40" s="12">
        <f>COUNTIFS(bd_sorties!E:E,"Chateauneuf sur isere",bd_sorties!D:D,$H$5)</f>
        <v>0</v>
      </c>
      <c r="J40"/>
    </row>
    <row r="41" spans="2:10" s="12" customFormat="1" ht="24" customHeight="1" x14ac:dyDescent="0.25">
      <c r="B41" s="37"/>
      <c r="C41" s="14"/>
      <c r="D41" s="41"/>
      <c r="E41" s="41"/>
      <c r="F41" s="42"/>
      <c r="H41" s="6" t="s">
        <v>509</v>
      </c>
      <c r="I41" s="12">
        <f>COUNTIFS(bd_sorties!E:E,"Chateauneuf sur isere",bd_sorties!D:D,$H$5)</f>
        <v>0</v>
      </c>
      <c r="J41"/>
    </row>
    <row r="42" spans="2:10" s="12" customFormat="1" ht="24" customHeight="1" x14ac:dyDescent="0.25">
      <c r="B42" s="37"/>
      <c r="C42" s="14"/>
      <c r="D42" s="41"/>
      <c r="E42" s="41"/>
      <c r="F42" s="42"/>
      <c r="H42" s="6" t="s">
        <v>512</v>
      </c>
      <c r="I42" s="12">
        <f>COUNTIFS(bd_sorties!E:E,"Chateauneuf sur isere",bd_sorties!D:D,$H$5)</f>
        <v>0</v>
      </c>
      <c r="J42"/>
    </row>
    <row r="43" spans="2:10" s="12" customFormat="1" ht="24" customHeight="1" x14ac:dyDescent="0.25">
      <c r="B43" s="37"/>
      <c r="C43" s="14"/>
      <c r="D43" s="41"/>
      <c r="E43" s="41"/>
      <c r="F43" s="42"/>
      <c r="H43" s="6" t="s">
        <v>513</v>
      </c>
      <c r="I43" s="12">
        <f>COUNTIFS(bd_sorties!E:E,"Chateauneuf sur isere",bd_sorties!D:D,$H$5)</f>
        <v>0</v>
      </c>
      <c r="J43"/>
    </row>
    <row r="44" spans="2:10" s="12" customFormat="1" ht="24" customHeight="1" x14ac:dyDescent="0.25">
      <c r="B44" s="37"/>
      <c r="C44" s="14"/>
      <c r="D44" s="41"/>
      <c r="E44" s="41"/>
      <c r="F44" s="42"/>
      <c r="H44" s="6" t="s">
        <v>516</v>
      </c>
      <c r="I44" s="12">
        <f>COUNTIFS(bd_sorties!E:E,"Chateauneuf sur isere",bd_sorties!D:D,$H$5)</f>
        <v>0</v>
      </c>
      <c r="J44"/>
    </row>
    <row r="45" spans="2:10" s="12" customFormat="1" ht="24" customHeight="1" x14ac:dyDescent="0.25">
      <c r="B45" s="37"/>
      <c r="C45" s="14"/>
      <c r="D45" s="41"/>
      <c r="E45" s="41"/>
      <c r="F45" s="42"/>
      <c r="H45" s="6" t="s">
        <v>521</v>
      </c>
      <c r="I45" s="12">
        <f>COUNTIFS(bd_sorties!E:E,"Chateauneuf sur isere",bd_sorties!D:D,$H$5)</f>
        <v>0</v>
      </c>
      <c r="J45"/>
    </row>
    <row r="46" spans="2:10" s="12" customFormat="1" ht="24" customHeight="1" x14ac:dyDescent="0.25">
      <c r="B46" s="37"/>
      <c r="C46" s="14"/>
      <c r="D46" s="41"/>
      <c r="E46" s="41"/>
      <c r="F46" s="42"/>
      <c r="H46" s="6" t="s">
        <v>524</v>
      </c>
      <c r="I46" s="12">
        <f>COUNTIFS(bd_sorties!E:E,"Chateauneuf sur isere",bd_sorties!D:D,$H$5)</f>
        <v>0</v>
      </c>
      <c r="J46"/>
    </row>
    <row r="47" spans="2:10" s="12" customFormat="1" ht="24" customHeight="1" x14ac:dyDescent="0.25">
      <c r="B47" s="37"/>
      <c r="C47" s="14"/>
      <c r="D47" s="41"/>
      <c r="E47" s="41"/>
      <c r="F47" s="42"/>
      <c r="H47" s="6" t="s">
        <v>526</v>
      </c>
      <c r="I47" s="12">
        <f>COUNTIFS(bd_sorties!E:E,"Chateauneuf sur isere",bd_sorties!D:D,$H$5)</f>
        <v>0</v>
      </c>
      <c r="J47"/>
    </row>
    <row r="48" spans="2:10" s="12" customFormat="1" ht="24" customHeight="1" x14ac:dyDescent="0.25">
      <c r="B48" s="37"/>
      <c r="C48" s="14"/>
      <c r="D48" s="41"/>
      <c r="E48" s="41"/>
      <c r="F48" s="42"/>
      <c r="H48" s="6" t="s">
        <v>529</v>
      </c>
      <c r="I48" s="12">
        <f>COUNTIFS(bd_sorties!E:E,"Chateauneuf sur isere",bd_sorties!D:D,$H$5)</f>
        <v>0</v>
      </c>
      <c r="J48"/>
    </row>
    <row r="49" spans="2:10" s="12" customFormat="1" ht="24" customHeight="1" x14ac:dyDescent="0.25">
      <c r="B49" s="37"/>
      <c r="C49" s="14"/>
      <c r="D49" s="41"/>
      <c r="E49" s="41"/>
      <c r="F49" s="42"/>
      <c r="H49" s="6" t="s">
        <v>345</v>
      </c>
      <c r="I49" s="12">
        <f>COUNTIFS(bd_sorties!E:E,"Chateauneuf sur isere",bd_sorties!D:D,$H$5)</f>
        <v>0</v>
      </c>
      <c r="J49"/>
    </row>
    <row r="50" spans="2:10" s="12" customFormat="1" ht="24" customHeight="1" x14ac:dyDescent="0.25">
      <c r="B50" s="37"/>
      <c r="C50" s="14"/>
      <c r="D50" s="41"/>
      <c r="E50" s="41"/>
      <c r="F50" s="42"/>
      <c r="H50" s="6" t="s">
        <v>354</v>
      </c>
      <c r="I50" s="12">
        <f>COUNTIFS(bd_sorties!E:E,"Chateauneuf sur isere",bd_sorties!D:D,$H$5)</f>
        <v>0</v>
      </c>
      <c r="J50"/>
    </row>
    <row r="51" spans="2:10" s="12" customFormat="1" ht="24" customHeight="1" x14ac:dyDescent="0.25">
      <c r="B51" s="37"/>
      <c r="C51" s="14"/>
      <c r="D51" s="41"/>
      <c r="E51" s="41"/>
      <c r="F51" s="42"/>
      <c r="H51" s="6" t="s">
        <v>373</v>
      </c>
      <c r="I51" s="12">
        <f>COUNTIFS(bd_sorties!E:E,"Chateauneuf sur isere",bd_sorties!D:D,$H$5)</f>
        <v>0</v>
      </c>
      <c r="J51"/>
    </row>
    <row r="52" spans="2:10" s="12" customFormat="1" ht="24" customHeight="1" x14ac:dyDescent="0.25">
      <c r="B52" s="37"/>
      <c r="C52" s="14"/>
      <c r="D52" s="41"/>
      <c r="E52" s="41"/>
      <c r="F52" s="42"/>
      <c r="H52" s="6" t="s">
        <v>9</v>
      </c>
      <c r="I52" s="12">
        <f>COUNTIFS(bd_sorties!E:E,"Chateauneuf sur isere",bd_sorties!D:D,$H$5)</f>
        <v>0</v>
      </c>
      <c r="J52"/>
    </row>
    <row r="53" spans="2:10" s="12" customFormat="1" ht="24" customHeight="1" x14ac:dyDescent="0.25">
      <c r="B53" s="37"/>
      <c r="C53" s="14"/>
      <c r="D53" s="41"/>
      <c r="E53" s="41"/>
      <c r="F53" s="42"/>
      <c r="H53" s="6" t="s">
        <v>13</v>
      </c>
      <c r="I53" s="12">
        <f>COUNTIFS(bd_sorties!E:E,"Chateauneuf sur isere",bd_sorties!D:D,$H$5)</f>
        <v>0</v>
      </c>
      <c r="J53"/>
    </row>
    <row r="54" spans="2:10" s="12" customFormat="1" ht="24" customHeight="1" x14ac:dyDescent="0.25">
      <c r="B54" s="37"/>
      <c r="C54" s="14"/>
      <c r="D54" s="41"/>
      <c r="E54" s="41"/>
      <c r="F54" s="42"/>
      <c r="H54" s="6" t="s">
        <v>17</v>
      </c>
      <c r="I54" s="12">
        <f>COUNTIFS(bd_sorties!E:E,"Chateauneuf sur isere",bd_sorties!D:D,$H$5)</f>
        <v>0</v>
      </c>
      <c r="J54"/>
    </row>
    <row r="55" spans="2:10" s="12" customFormat="1" ht="24" customHeight="1" x14ac:dyDescent="0.25">
      <c r="B55" s="37"/>
      <c r="C55" s="14"/>
      <c r="D55" s="41"/>
      <c r="E55" s="41"/>
      <c r="F55" s="42"/>
      <c r="H55" s="6" t="s">
        <v>21</v>
      </c>
      <c r="I55" s="12">
        <f>COUNTIFS(bd_sorties!E:E,"Chateauneuf sur isere",bd_sorties!D:D,$H$5)</f>
        <v>0</v>
      </c>
      <c r="J55"/>
    </row>
    <row r="56" spans="2:10" s="12" customFormat="1" ht="24" customHeight="1" x14ac:dyDescent="0.25">
      <c r="B56" s="37"/>
      <c r="C56" s="14"/>
      <c r="D56" s="41"/>
      <c r="E56" s="41"/>
      <c r="F56" s="42"/>
      <c r="H56" s="6" t="s">
        <v>32</v>
      </c>
      <c r="I56" s="12">
        <f>COUNTIFS(bd_sorties!E:E,"Chateauneuf sur isere",bd_sorties!D:D,$H$5)</f>
        <v>0</v>
      </c>
      <c r="J56"/>
    </row>
    <row r="57" spans="2:10" s="12" customFormat="1" ht="24" customHeight="1" x14ac:dyDescent="0.25">
      <c r="B57" s="37"/>
      <c r="C57" s="14"/>
      <c r="D57" s="41"/>
      <c r="E57" s="41"/>
      <c r="F57" s="42"/>
      <c r="H57" s="6" t="s">
        <v>35</v>
      </c>
      <c r="I57" s="12">
        <f>COUNTIFS(bd_sorties!E:E,"Chateauneuf sur isere",bd_sorties!D:D,$H$5)</f>
        <v>0</v>
      </c>
      <c r="J57"/>
    </row>
    <row r="58" spans="2:10" s="12" customFormat="1" ht="24" customHeight="1" x14ac:dyDescent="0.25">
      <c r="B58" s="37"/>
      <c r="C58" s="14"/>
      <c r="D58" s="41"/>
      <c r="E58" s="41"/>
      <c r="F58" s="42"/>
      <c r="H58" s="6" t="s">
        <v>38</v>
      </c>
      <c r="I58" s="12">
        <f>COUNTIFS(bd_sorties!E:E,"Chateauneuf sur isere",bd_sorties!D:D,$H$5)</f>
        <v>0</v>
      </c>
      <c r="J58"/>
    </row>
    <row r="59" spans="2:10" s="12" customFormat="1" ht="24" customHeight="1" x14ac:dyDescent="0.25">
      <c r="B59" s="37"/>
      <c r="C59" s="14"/>
      <c r="D59" s="41"/>
      <c r="E59" s="41"/>
      <c r="F59" s="42"/>
      <c r="H59" s="6" t="s">
        <v>701</v>
      </c>
      <c r="I59" s="12">
        <f>COUNTIFS(bd_sorties!E:E,"Chateauneuf sur isere",bd_sorties!D:D,$H$5)</f>
        <v>0</v>
      </c>
      <c r="J59"/>
    </row>
    <row r="60" spans="2:10" s="12" customFormat="1" ht="24" customHeight="1" x14ac:dyDescent="0.25">
      <c r="B60" s="37"/>
      <c r="C60" s="14"/>
      <c r="D60" s="41"/>
      <c r="E60" s="41"/>
      <c r="F60" s="42"/>
      <c r="H60" s="6" t="s">
        <v>65</v>
      </c>
      <c r="I60" s="12">
        <f>COUNTIFS(bd_sorties!E:E,"Chateauneuf sur isere",bd_sorties!D:D,$H$5)</f>
        <v>0</v>
      </c>
      <c r="J60"/>
    </row>
    <row r="61" spans="2:10" s="12" customFormat="1" ht="24" customHeight="1" x14ac:dyDescent="0.25">
      <c r="B61" s="37"/>
      <c r="C61" s="14"/>
      <c r="D61" s="41"/>
      <c r="E61" s="41"/>
      <c r="F61" s="42"/>
      <c r="H61" s="6" t="s">
        <v>76</v>
      </c>
      <c r="I61" s="12">
        <f>COUNTIFS(bd_sorties!E:E,"Chateauneuf sur isere",bd_sorties!D:D,$H$5)</f>
        <v>0</v>
      </c>
      <c r="J61"/>
    </row>
    <row r="62" spans="2:10" s="12" customFormat="1" ht="24" customHeight="1" x14ac:dyDescent="0.25">
      <c r="B62" s="37"/>
      <c r="C62" s="14"/>
      <c r="D62" s="41"/>
      <c r="E62" s="41"/>
      <c r="F62" s="42"/>
      <c r="H62" s="6" t="s">
        <v>85</v>
      </c>
      <c r="I62" s="12">
        <f>COUNTIFS(bd_sorties!E:E,"Chateauneuf sur isere",bd_sorties!D:D,$H$5)</f>
        <v>0</v>
      </c>
      <c r="J62"/>
    </row>
    <row r="63" spans="2:10" s="12" customFormat="1" ht="24" customHeight="1" x14ac:dyDescent="0.25">
      <c r="B63" s="37"/>
      <c r="C63" s="14"/>
      <c r="D63" s="41"/>
      <c r="E63" s="41"/>
      <c r="F63" s="42"/>
      <c r="H63" s="6" t="s">
        <v>88</v>
      </c>
      <c r="I63" s="12">
        <f>COUNTIFS(bd_sorties!E:E,"Chateauneuf sur isere",bd_sorties!D:D,$H$5)</f>
        <v>0</v>
      </c>
      <c r="J63"/>
    </row>
    <row r="64" spans="2:10" s="12" customFormat="1" ht="24" customHeight="1" x14ac:dyDescent="0.25">
      <c r="B64" s="37"/>
      <c r="C64" s="14"/>
      <c r="D64" s="41"/>
      <c r="E64" s="41"/>
      <c r="F64" s="42"/>
      <c r="H64" s="6" t="s">
        <v>91</v>
      </c>
      <c r="I64" s="12">
        <f>COUNTIFS(bd_sorties!E:E,"Chateauneuf sur isere",bd_sorties!D:D,$H$5)</f>
        <v>0</v>
      </c>
      <c r="J64"/>
    </row>
    <row r="65" spans="2:10" s="12" customFormat="1" ht="24" customHeight="1" x14ac:dyDescent="0.25">
      <c r="B65" s="37"/>
      <c r="C65" s="14"/>
      <c r="D65" s="41"/>
      <c r="E65" s="41"/>
      <c r="F65" s="42"/>
      <c r="H65" s="6" t="s">
        <v>94</v>
      </c>
      <c r="I65" s="12">
        <f>COUNTIFS(bd_sorties!E:E,"Chateauneuf sur isere",bd_sorties!D:D,$H$5)</f>
        <v>0</v>
      </c>
      <c r="J65"/>
    </row>
    <row r="66" spans="2:10" s="12" customFormat="1" ht="24" customHeight="1" x14ac:dyDescent="0.25">
      <c r="B66" s="37"/>
      <c r="C66" s="14"/>
      <c r="D66" s="41"/>
      <c r="E66" s="41"/>
      <c r="F66" s="42"/>
      <c r="H66" s="6" t="s">
        <v>120</v>
      </c>
      <c r="I66" s="12">
        <f>COUNTIFS(bd_sorties!E:E,"Chateauneuf sur isere",bd_sorties!D:D,$H$5)</f>
        <v>0</v>
      </c>
      <c r="J66"/>
    </row>
    <row r="67" spans="2:10" s="12" customFormat="1" ht="24" customHeight="1" x14ac:dyDescent="0.25">
      <c r="B67" s="37"/>
      <c r="C67" s="14"/>
      <c r="D67" s="41"/>
      <c r="E67" s="41"/>
      <c r="F67" s="42"/>
      <c r="H67" s="6" t="s">
        <v>535</v>
      </c>
      <c r="I67" s="12">
        <f>COUNTIFS(bd_sorties!E:E,"Chateauneuf sur isere",bd_sorties!D:D,$H$5)</f>
        <v>0</v>
      </c>
      <c r="J67"/>
    </row>
    <row r="68" spans="2:10" s="12" customFormat="1" ht="24" customHeight="1" x14ac:dyDescent="0.25">
      <c r="B68" s="37"/>
      <c r="C68" s="14"/>
      <c r="D68" s="41"/>
      <c r="E68" s="41"/>
      <c r="F68" s="42"/>
      <c r="H68" s="6" t="s">
        <v>539</v>
      </c>
      <c r="I68" s="12">
        <f>COUNTIFS(bd_sorties!E:E,"Chateauneuf sur isere",bd_sorties!D:D,$H$5)</f>
        <v>0</v>
      </c>
      <c r="J68"/>
    </row>
    <row r="69" spans="2:10" s="12" customFormat="1" ht="24" customHeight="1" x14ac:dyDescent="0.25">
      <c r="B69" s="37"/>
      <c r="C69" s="14"/>
      <c r="D69" s="41"/>
      <c r="E69" s="41"/>
      <c r="F69" s="42"/>
      <c r="H69" s="6" t="s">
        <v>196</v>
      </c>
      <c r="I69" s="12">
        <f>COUNTIFS(bd_sorties!E:E,"Chateauneuf sur isere",bd_sorties!D:D,$H$5)</f>
        <v>0</v>
      </c>
      <c r="J69"/>
    </row>
    <row r="70" spans="2:10" s="12" customFormat="1" ht="24" customHeight="1" x14ac:dyDescent="0.25">
      <c r="B70" s="37"/>
      <c r="C70" s="14"/>
      <c r="D70" s="41"/>
      <c r="E70" s="41"/>
      <c r="F70" s="42"/>
      <c r="H70" s="6" t="s">
        <v>244</v>
      </c>
      <c r="I70" s="12">
        <f>COUNTIFS(bd_sorties!E:E,"Chateauneuf sur isere",bd_sorties!D:D,$H$5)</f>
        <v>0</v>
      </c>
      <c r="J70"/>
    </row>
    <row r="71" spans="2:10" s="12" customFormat="1" ht="24" customHeight="1" x14ac:dyDescent="0.25">
      <c r="B71" s="37"/>
      <c r="C71" s="14"/>
      <c r="D71" s="41"/>
      <c r="E71" s="41"/>
      <c r="F71" s="42"/>
      <c r="H71" s="6" t="s">
        <v>476</v>
      </c>
      <c r="I71" s="12">
        <f>COUNTIFS(bd_sorties!E:E,"Chateauneuf sur isere",bd_sorties!D:D,$H$5)</f>
        <v>0</v>
      </c>
      <c r="J71"/>
    </row>
    <row r="72" spans="2:10" s="12" customFormat="1" ht="24" customHeight="1" x14ac:dyDescent="0.25">
      <c r="B72" s="37"/>
      <c r="C72" s="14"/>
      <c r="D72" s="41"/>
      <c r="E72" s="41"/>
      <c r="F72" s="42"/>
      <c r="H72" s="6" t="s">
        <v>479</v>
      </c>
      <c r="I72" s="12">
        <f>COUNTIFS(bd_sorties!E:E,"Chateauneuf sur isere",bd_sorties!D:D,$H$5)</f>
        <v>0</v>
      </c>
      <c r="J72"/>
    </row>
    <row r="73" spans="2:10" s="12" customFormat="1" ht="24" customHeight="1" x14ac:dyDescent="0.25">
      <c r="B73" s="37"/>
      <c r="C73" s="14"/>
      <c r="D73" s="41"/>
      <c r="E73" s="41"/>
      <c r="F73" s="42"/>
      <c r="H73" s="6" t="s">
        <v>263</v>
      </c>
      <c r="I73" s="12">
        <f>COUNTIFS(bd_sorties!E:E,"Chateauneuf sur isere",bd_sorties!D:D,$H$5)</f>
        <v>0</v>
      </c>
      <c r="J73"/>
    </row>
    <row r="74" spans="2:10" s="12" customFormat="1" ht="24" customHeight="1" x14ac:dyDescent="0.25">
      <c r="B74" s="37"/>
      <c r="C74" s="14"/>
      <c r="D74" s="41"/>
      <c r="E74" s="41"/>
      <c r="F74" s="42"/>
      <c r="H74" s="6" t="s">
        <v>370</v>
      </c>
      <c r="I74" s="12">
        <f>COUNTIFS(bd_sorties!E:E,"Chateauneuf sur isere",bd_sorties!D:D,$H$5)</f>
        <v>0</v>
      </c>
      <c r="J74"/>
    </row>
    <row r="75" spans="2:10" s="12" customFormat="1" ht="24" customHeight="1" x14ac:dyDescent="0.25">
      <c r="B75" s="37"/>
      <c r="C75" s="14"/>
      <c r="D75" s="41"/>
      <c r="E75" s="41"/>
      <c r="F75" s="42"/>
      <c r="H75" s="6" t="s">
        <v>42</v>
      </c>
      <c r="I75" s="12">
        <f>COUNTIFS(bd_sorties!E:E,"Chateauneuf sur isere",bd_sorties!D:D,$H$5)</f>
        <v>0</v>
      </c>
      <c r="J75"/>
    </row>
    <row r="76" spans="2:10" s="12" customFormat="1" ht="24" customHeight="1" x14ac:dyDescent="0.25">
      <c r="B76" s="37"/>
      <c r="C76" s="14"/>
      <c r="D76" s="41"/>
      <c r="E76" s="41"/>
      <c r="F76" s="42"/>
      <c r="H76" s="6" t="s">
        <v>79</v>
      </c>
      <c r="I76" s="12">
        <f>COUNTIFS(bd_sorties!E:E,"Chateauneuf sur isere",bd_sorties!D:D,$H$5)</f>
        <v>0</v>
      </c>
      <c r="J76"/>
    </row>
    <row r="77" spans="2:10" s="12" customFormat="1" ht="24" customHeight="1" x14ac:dyDescent="0.25">
      <c r="B77" s="37"/>
      <c r="C77" s="14"/>
      <c r="D77" s="41"/>
      <c r="E77" s="41"/>
      <c r="F77" s="42"/>
      <c r="H77" s="6" t="s">
        <v>171</v>
      </c>
      <c r="I77" s="12">
        <f>COUNTIFS(bd_sorties!E:E,"Chateauneuf sur isere",bd_sorties!D:D,$H$5)</f>
        <v>0</v>
      </c>
      <c r="J77"/>
    </row>
    <row r="78" spans="2:10" s="12" customFormat="1" ht="24" customHeight="1" x14ac:dyDescent="0.25">
      <c r="B78" s="37"/>
      <c r="C78" s="14"/>
      <c r="D78" s="41"/>
      <c r="E78" s="41"/>
      <c r="F78" s="42"/>
      <c r="H78" s="6" t="s">
        <v>174</v>
      </c>
      <c r="I78" s="12">
        <f>COUNTIFS(bd_sorties!E:E,"Chateauneuf sur isere",bd_sorties!D:D,$H$5)</f>
        <v>0</v>
      </c>
      <c r="J78"/>
    </row>
    <row r="79" spans="2:10" s="12" customFormat="1" ht="24" customHeight="1" x14ac:dyDescent="0.25">
      <c r="B79" s="37"/>
      <c r="C79" s="14"/>
      <c r="D79" s="41"/>
      <c r="E79" s="41"/>
      <c r="F79" s="42"/>
      <c r="H79" s="6" t="s">
        <v>178</v>
      </c>
      <c r="I79" s="12">
        <f>COUNTIFS(bd_sorties!E:E,"Chateauneuf sur isere",bd_sorties!D:D,$H$5)</f>
        <v>0</v>
      </c>
      <c r="J79"/>
    </row>
    <row r="80" spans="2:10" s="12" customFormat="1" ht="24" customHeight="1" x14ac:dyDescent="0.25">
      <c r="B80" s="37"/>
      <c r="C80" s="14"/>
      <c r="D80" s="41"/>
      <c r="E80" s="41"/>
      <c r="F80" s="42"/>
      <c r="H80" s="6" t="s">
        <v>183</v>
      </c>
      <c r="I80" s="12">
        <f>COUNTIFS(bd_sorties!E:E,"Chateauneuf sur isere",bd_sorties!D:D,$H$5)</f>
        <v>0</v>
      </c>
      <c r="J80"/>
    </row>
    <row r="81" spans="2:10" s="12" customFormat="1" ht="24" customHeight="1" x14ac:dyDescent="0.25">
      <c r="B81" s="37"/>
      <c r="C81" s="14"/>
      <c r="D81" s="41"/>
      <c r="E81" s="41"/>
      <c r="F81" s="42"/>
      <c r="H81" s="6" t="s">
        <v>186</v>
      </c>
      <c r="I81" s="12">
        <f>COUNTIFS(bd_sorties!E:E,"Chateauneuf sur isere",bd_sorties!D:D,$H$5)</f>
        <v>0</v>
      </c>
      <c r="J81"/>
    </row>
    <row r="82" spans="2:10" s="12" customFormat="1" ht="24" customHeight="1" x14ac:dyDescent="0.25">
      <c r="B82" s="37"/>
      <c r="C82" s="14"/>
      <c r="D82" s="41"/>
      <c r="E82" s="41"/>
      <c r="F82" s="42"/>
      <c r="H82" s="6" t="s">
        <v>188</v>
      </c>
      <c r="I82" s="12">
        <f>COUNTIFS(bd_sorties!E:E,"Chateauneuf sur isere",bd_sorties!D:D,$H$5)</f>
        <v>0</v>
      </c>
      <c r="J82"/>
    </row>
    <row r="83" spans="2:10" s="12" customFormat="1" ht="24" customHeight="1" x14ac:dyDescent="0.25">
      <c r="B83" s="37"/>
      <c r="C83" s="14"/>
      <c r="D83" s="41"/>
      <c r="E83" s="41"/>
      <c r="F83" s="42"/>
      <c r="H83" s="6" t="s">
        <v>190</v>
      </c>
      <c r="I83" s="12">
        <f>COUNTIFS(bd_sorties!E:E,"Chateauneuf sur isere",bd_sorties!D:D,$H$5)</f>
        <v>0</v>
      </c>
      <c r="J83"/>
    </row>
    <row r="84" spans="2:10" s="12" customFormat="1" ht="24" customHeight="1" x14ac:dyDescent="0.25">
      <c r="B84" s="37"/>
      <c r="C84" s="14"/>
      <c r="D84" s="41"/>
      <c r="E84" s="41"/>
      <c r="F84" s="42"/>
      <c r="H84" s="6" t="s">
        <v>192</v>
      </c>
      <c r="I84" s="12">
        <f>COUNTIFS(bd_sorties!E:E,"Chateauneuf sur isere",bd_sorties!D:D,$H$5)</f>
        <v>0</v>
      </c>
      <c r="J84"/>
    </row>
    <row r="85" spans="2:10" s="12" customFormat="1" ht="24" customHeight="1" x14ac:dyDescent="0.25">
      <c r="B85" s="37"/>
      <c r="C85" s="14"/>
      <c r="D85" s="41"/>
      <c r="E85" s="41"/>
      <c r="F85" s="42"/>
      <c r="H85" s="6" t="s">
        <v>226</v>
      </c>
      <c r="I85" s="12">
        <f>COUNTIFS(bd_sorties!E:E,"Chateauneuf sur isere",bd_sorties!D:D,$H$5)</f>
        <v>0</v>
      </c>
      <c r="J85"/>
    </row>
    <row r="86" spans="2:10" s="12" customFormat="1" ht="24" customHeight="1" x14ac:dyDescent="0.25">
      <c r="B86" s="37"/>
      <c r="C86" s="14"/>
      <c r="D86" s="41"/>
      <c r="E86" s="41"/>
      <c r="F86" s="42"/>
      <c r="H86" s="6" t="s">
        <v>566</v>
      </c>
      <c r="I86" s="12">
        <f>COUNTIFS(bd_sorties!E:E,"Chateauneuf sur isere",bd_sorties!D:D,$H$5)</f>
        <v>0</v>
      </c>
      <c r="J86"/>
    </row>
    <row r="87" spans="2:10" s="12" customFormat="1" ht="24" customHeight="1" x14ac:dyDescent="0.25">
      <c r="B87" s="37"/>
      <c r="C87" s="14"/>
      <c r="D87" s="41"/>
      <c r="E87" s="41"/>
      <c r="F87" s="42"/>
      <c r="H87" s="6" t="s">
        <v>569</v>
      </c>
      <c r="I87" s="12">
        <f>COUNTIFS(bd_sorties!E:E,"Chateauneuf sur isere",bd_sorties!D:D,$H$5)</f>
        <v>0</v>
      </c>
      <c r="J87"/>
    </row>
    <row r="88" spans="2:10" s="12" customFormat="1" ht="24" customHeight="1" x14ac:dyDescent="0.25">
      <c r="B88" s="37"/>
      <c r="C88" s="14"/>
      <c r="D88" s="41"/>
      <c r="E88" s="41"/>
      <c r="F88" s="42"/>
      <c r="H88" s="6" t="s">
        <v>712</v>
      </c>
      <c r="I88" s="12">
        <f>COUNTIFS(bd_sorties!E:E,"Chateauneuf sur isere",bd_sorties!D:D,$H$5)</f>
        <v>0</v>
      </c>
      <c r="J88"/>
    </row>
    <row r="89" spans="2:10" s="12" customFormat="1" ht="24" customHeight="1" x14ac:dyDescent="0.25">
      <c r="B89" s="37"/>
      <c r="C89" s="14"/>
      <c r="D89" s="41"/>
      <c r="E89" s="41"/>
      <c r="F89" s="42"/>
      <c r="H89" s="6" t="s">
        <v>233</v>
      </c>
      <c r="I89" s="12">
        <f>COUNTIFS(bd_sorties!E:E,"Chateauneuf sur isere",bd_sorties!D:D,$H$5)</f>
        <v>0</v>
      </c>
      <c r="J89"/>
    </row>
    <row r="90" spans="2:10" s="12" customFormat="1" ht="24" customHeight="1" x14ac:dyDescent="0.25">
      <c r="B90" s="37"/>
      <c r="C90" s="14"/>
      <c r="D90" s="41"/>
      <c r="E90" s="41"/>
      <c r="F90" s="42"/>
      <c r="H90" s="6" t="s">
        <v>236</v>
      </c>
      <c r="I90" s="12">
        <f>COUNTIFS(bd_sorties!E:E,"Chateauneuf sur isere",bd_sorties!D:D,$H$5)</f>
        <v>0</v>
      </c>
      <c r="J90"/>
    </row>
    <row r="91" spans="2:10" s="12" customFormat="1" ht="24" customHeight="1" x14ac:dyDescent="0.25">
      <c r="B91" s="37"/>
      <c r="C91" s="14"/>
      <c r="D91" s="41"/>
      <c r="E91" s="41"/>
      <c r="F91" s="42"/>
      <c r="H91" s="6" t="s">
        <v>377</v>
      </c>
      <c r="I91" s="12">
        <f>COUNTIFS(bd_sorties!E:E,"Chateauneuf sur isere",bd_sorties!D:D,$H$5)</f>
        <v>0</v>
      </c>
      <c r="J91"/>
    </row>
    <row r="92" spans="2:10" s="12" customFormat="1" ht="24" customHeight="1" x14ac:dyDescent="0.25">
      <c r="B92" s="37"/>
      <c r="C92" s="14"/>
      <c r="D92" s="41"/>
      <c r="E92" s="41"/>
      <c r="F92" s="42"/>
      <c r="H92" s="6" t="s">
        <v>379</v>
      </c>
      <c r="I92" s="12">
        <f>COUNTIFS(bd_sorties!E:E,"Chateauneuf sur isere",bd_sorties!D:D,$H$5)</f>
        <v>0</v>
      </c>
      <c r="J92"/>
    </row>
    <row r="93" spans="2:10" s="12" customFormat="1" ht="24" customHeight="1" x14ac:dyDescent="0.25">
      <c r="B93" s="37"/>
      <c r="C93" s="14"/>
      <c r="D93" s="41"/>
      <c r="E93" s="41"/>
      <c r="F93" s="42"/>
      <c r="H93" s="6" t="s">
        <v>398</v>
      </c>
      <c r="I93" s="12">
        <f>COUNTIFS(bd_sorties!E:E,"Chateauneuf sur isere",bd_sorties!D:D,$H$5)</f>
        <v>0</v>
      </c>
      <c r="J93"/>
    </row>
    <row r="94" spans="2:10" s="12" customFormat="1" ht="24" customHeight="1" x14ac:dyDescent="0.25">
      <c r="B94" s="37"/>
      <c r="C94" s="14"/>
      <c r="D94" s="41"/>
      <c r="E94" s="41"/>
      <c r="F94" s="42"/>
      <c r="H94" s="6" t="s">
        <v>403</v>
      </c>
      <c r="I94" s="12">
        <f>COUNTIFS(bd_sorties!E:E,"Chateauneuf sur isere",bd_sorties!D:D,$H$5)</f>
        <v>0</v>
      </c>
      <c r="J94"/>
    </row>
    <row r="95" spans="2:10" s="12" customFormat="1" ht="24" customHeight="1" x14ac:dyDescent="0.25">
      <c r="B95" s="37"/>
      <c r="C95" s="14"/>
      <c r="D95" s="41"/>
      <c r="E95" s="41"/>
      <c r="F95" s="42"/>
      <c r="H95" s="6" t="s">
        <v>406</v>
      </c>
      <c r="I95" s="12">
        <f>COUNTIFS(bd_sorties!E:E,"Chateauneuf sur isere",bd_sorties!D:D,$H$5)</f>
        <v>0</v>
      </c>
      <c r="J95"/>
    </row>
    <row r="96" spans="2:10" s="12" customFormat="1" ht="24" customHeight="1" x14ac:dyDescent="0.25">
      <c r="B96" s="37"/>
      <c r="C96" s="14"/>
      <c r="D96" s="41"/>
      <c r="E96" s="41"/>
      <c r="F96" s="42"/>
      <c r="H96" s="6" t="s">
        <v>409</v>
      </c>
      <c r="I96" s="12">
        <f>COUNTIFS(bd_sorties!E:E,"Chateauneuf sur isere",bd_sorties!D:D,$H$5)</f>
        <v>0</v>
      </c>
      <c r="J96"/>
    </row>
    <row r="97" spans="2:10" s="12" customFormat="1" ht="24" customHeight="1" x14ac:dyDescent="0.25">
      <c r="B97" s="37"/>
      <c r="C97" s="14"/>
      <c r="D97" s="41"/>
      <c r="E97" s="41"/>
      <c r="F97" s="42"/>
      <c r="H97" s="6" t="s">
        <v>416</v>
      </c>
      <c r="I97" s="12">
        <f>COUNTIFS(bd_sorties!E:E,"Chateauneuf sur isere",bd_sorties!D:D,$H$5)</f>
        <v>0</v>
      </c>
      <c r="J97"/>
    </row>
    <row r="98" spans="2:10" s="12" customFormat="1" ht="24" customHeight="1" x14ac:dyDescent="0.25">
      <c r="B98" s="37"/>
      <c r="C98" s="14"/>
      <c r="D98" s="41"/>
      <c r="E98" s="41"/>
      <c r="F98" s="42"/>
      <c r="H98" s="6" t="s">
        <v>427</v>
      </c>
      <c r="I98" s="12">
        <f>COUNTIFS(bd_sorties!E:E,"Chateauneuf sur isere",bd_sorties!D:D,$H$5)</f>
        <v>0</v>
      </c>
      <c r="J98"/>
    </row>
    <row r="99" spans="2:10" s="12" customFormat="1" ht="24" customHeight="1" x14ac:dyDescent="0.25">
      <c r="B99" s="37"/>
      <c r="C99" s="14"/>
      <c r="D99" s="41"/>
      <c r="E99" s="41"/>
      <c r="F99" s="42"/>
      <c r="H99" s="6" t="s">
        <v>436</v>
      </c>
      <c r="I99" s="12">
        <f>COUNTIFS(bd_sorties!E:E,"Chateauneuf sur isere",bd_sorties!D:D,$H$5)</f>
        <v>0</v>
      </c>
      <c r="J99"/>
    </row>
    <row r="100" spans="2:10" s="12" customFormat="1" ht="24" customHeight="1" x14ac:dyDescent="0.25">
      <c r="B100" s="37"/>
      <c r="C100" s="14"/>
      <c r="D100" s="41"/>
      <c r="E100" s="41"/>
      <c r="F100" s="42"/>
      <c r="H100" s="6" t="s">
        <v>575</v>
      </c>
      <c r="I100" s="12">
        <f>COUNTIFS(bd_sorties!E:E,"Chateauneuf sur isere",bd_sorties!D:D,$H$5)</f>
        <v>0</v>
      </c>
      <c r="J100"/>
    </row>
    <row r="101" spans="2:10" s="12" customFormat="1" ht="24" customHeight="1" x14ac:dyDescent="0.25">
      <c r="B101" s="37"/>
      <c r="C101" s="14"/>
      <c r="D101" s="41"/>
      <c r="E101" s="41"/>
      <c r="F101" s="42"/>
      <c r="H101" s="6" t="s">
        <v>578</v>
      </c>
      <c r="I101" s="12">
        <f>COUNTIFS(bd_sorties!E:E,"Chateauneuf sur isere",bd_sorties!D:D,$H$5)</f>
        <v>0</v>
      </c>
      <c r="J101"/>
    </row>
    <row r="102" spans="2:10" s="12" customFormat="1" ht="24" customHeight="1" x14ac:dyDescent="0.25">
      <c r="B102" s="37"/>
      <c r="C102" s="14"/>
      <c r="D102" s="41"/>
      <c r="E102" s="41"/>
      <c r="F102" s="42"/>
      <c r="H102" s="6" t="s">
        <v>585</v>
      </c>
      <c r="I102" s="12">
        <f>COUNTIFS(bd_sorties!E:E,"Chateauneuf sur isere",bd_sorties!D:D,$H$5)</f>
        <v>0</v>
      </c>
      <c r="J102"/>
    </row>
    <row r="103" spans="2:10" s="12" customFormat="1" ht="24" customHeight="1" x14ac:dyDescent="0.25">
      <c r="B103" s="37"/>
      <c r="C103" s="14"/>
      <c r="D103" s="41"/>
      <c r="E103" s="41"/>
      <c r="F103" s="42"/>
      <c r="H103" s="6" t="s">
        <v>358</v>
      </c>
      <c r="I103" s="12">
        <f>COUNTIFS(bd_sorties!E:E,"Chateauneuf sur isere",bd_sorties!D:D,$H$5)</f>
        <v>0</v>
      </c>
      <c r="J103"/>
    </row>
    <row r="104" spans="2:10" s="12" customFormat="1" ht="24" customHeight="1" x14ac:dyDescent="0.25">
      <c r="B104" s="37"/>
      <c r="C104" s="14"/>
      <c r="D104" s="41"/>
      <c r="E104" s="41"/>
      <c r="F104" s="42"/>
      <c r="H104" s="6" t="s">
        <v>97</v>
      </c>
      <c r="I104" s="12">
        <f>COUNTIFS(bd_sorties!E:E,"Chateauneuf sur isere",bd_sorties!D:D,$H$5)</f>
        <v>0</v>
      </c>
      <c r="J104"/>
    </row>
    <row r="105" spans="2:10" s="12" customFormat="1" ht="24" customHeight="1" x14ac:dyDescent="0.25">
      <c r="B105" s="37"/>
      <c r="C105" s="14"/>
      <c r="D105" s="41"/>
      <c r="E105" s="41"/>
      <c r="F105" s="42"/>
      <c r="H105" s="6" t="s">
        <v>100</v>
      </c>
      <c r="I105" s="12">
        <f>COUNTIFS(bd_sorties!E:E,"Chateauneuf sur isere",bd_sorties!D:D,$H$5)</f>
        <v>0</v>
      </c>
      <c r="J105"/>
    </row>
    <row r="106" spans="2:10" s="12" customFormat="1" ht="24" customHeight="1" x14ac:dyDescent="0.25">
      <c r="B106" s="37"/>
      <c r="C106" s="14"/>
      <c r="D106" s="41"/>
      <c r="E106" s="41"/>
      <c r="F106" s="42"/>
      <c r="H106" s="6" t="s">
        <v>103</v>
      </c>
      <c r="I106" s="12">
        <f>COUNTIFS(bd_sorties!E:E,"Chateauneuf sur isere",bd_sorties!D:D,$H$5)</f>
        <v>0</v>
      </c>
      <c r="J106"/>
    </row>
    <row r="107" spans="2:10" s="12" customFormat="1" ht="24" customHeight="1" x14ac:dyDescent="0.25">
      <c r="B107" s="37"/>
      <c r="C107" s="14"/>
      <c r="D107" s="41"/>
      <c r="E107" s="41"/>
      <c r="F107" s="42"/>
      <c r="H107" s="6" t="s">
        <v>106</v>
      </c>
      <c r="I107" s="12">
        <f>COUNTIFS(bd_sorties!E:E,"Chateauneuf sur isere",bd_sorties!D:D,$H$5)</f>
        <v>0</v>
      </c>
      <c r="J107"/>
    </row>
    <row r="108" spans="2:10" s="12" customFormat="1" ht="24" customHeight="1" x14ac:dyDescent="0.25">
      <c r="B108" s="37"/>
      <c r="C108" s="14"/>
      <c r="D108" s="41"/>
      <c r="E108" s="41"/>
      <c r="F108" s="42"/>
      <c r="H108" s="6" t="s">
        <v>109</v>
      </c>
      <c r="I108" s="12">
        <f>COUNTIFS(bd_sorties!E:E,"Chateauneuf sur isere",bd_sorties!D:D,$H$5)</f>
        <v>0</v>
      </c>
      <c r="J108"/>
    </row>
    <row r="109" spans="2:10" s="12" customFormat="1" ht="24" customHeight="1" x14ac:dyDescent="0.25">
      <c r="B109" s="37"/>
      <c r="C109" s="14"/>
      <c r="D109" s="41"/>
      <c r="E109" s="41"/>
      <c r="F109" s="42"/>
      <c r="H109" s="6" t="s">
        <v>554</v>
      </c>
      <c r="I109" s="12">
        <f>COUNTIFS(bd_sorties!E:E,"Chateauneuf sur isere",bd_sorties!D:D,$H$5)</f>
        <v>0</v>
      </c>
      <c r="J109"/>
    </row>
    <row r="110" spans="2:10" s="12" customFormat="1" ht="24" customHeight="1" x14ac:dyDescent="0.25">
      <c r="B110" s="37"/>
      <c r="C110" s="14"/>
      <c r="D110" s="41"/>
      <c r="E110" s="41"/>
      <c r="F110" s="42"/>
      <c r="H110" s="6" t="s">
        <v>558</v>
      </c>
      <c r="I110" s="12">
        <f>COUNTIFS(bd_sorties!E:E,"Chateauneuf sur isere",bd_sorties!D:D,$H$5)</f>
        <v>0</v>
      </c>
      <c r="J110"/>
    </row>
    <row r="111" spans="2:10" s="12" customFormat="1" ht="24" customHeight="1" x14ac:dyDescent="0.25">
      <c r="B111" s="37"/>
      <c r="C111" s="14"/>
      <c r="D111" s="41"/>
      <c r="E111" s="41"/>
      <c r="F111" s="42"/>
      <c r="H111" s="6" t="s">
        <v>258</v>
      </c>
      <c r="I111" s="12">
        <f>COUNTIFS(bd_sorties!E:E,"Chateauneuf sur isere",bd_sorties!D:D,$H$5)</f>
        <v>0</v>
      </c>
      <c r="J111"/>
    </row>
    <row r="112" spans="2:10" s="12" customFormat="1" ht="24" customHeight="1" x14ac:dyDescent="0.25">
      <c r="B112" s="37"/>
      <c r="C112" s="14"/>
      <c r="D112" s="41"/>
      <c r="E112" s="41"/>
      <c r="F112" s="42"/>
      <c r="H112" s="6" t="s">
        <v>730</v>
      </c>
      <c r="I112" s="12">
        <f>COUNTIFS(bd_sorties!E:E,"Chateauneuf sur isere",bd_sorties!D:D,$H$5)</f>
        <v>0</v>
      </c>
      <c r="J112"/>
    </row>
    <row r="113" spans="2:10" s="12" customFormat="1" ht="24" customHeight="1" x14ac:dyDescent="0.25">
      <c r="B113" s="37"/>
      <c r="C113" s="14"/>
      <c r="D113" s="41"/>
      <c r="E113" s="41"/>
      <c r="F113" s="42"/>
      <c r="H113" s="6" t="s">
        <v>257</v>
      </c>
      <c r="I113" s="12">
        <f>COUNTIFS(bd_sorties!E:E,"Chateauneuf sur isere",bd_sorties!D:D,$H$5)</f>
        <v>0</v>
      </c>
      <c r="J113"/>
    </row>
    <row r="114" spans="2:10" s="12" customFormat="1" ht="24" customHeight="1" x14ac:dyDescent="0.25">
      <c r="B114" s="37"/>
      <c r="C114" s="14"/>
      <c r="D114" s="41"/>
      <c r="E114" s="41"/>
      <c r="F114" s="42"/>
      <c r="H114" s="6" t="s">
        <v>672</v>
      </c>
      <c r="I114" s="12">
        <f>COUNTIFS(bd_sorties!E:E,"Chateauneuf sur isere",bd_sorties!D:D,$H$5)</f>
        <v>0</v>
      </c>
      <c r="J114"/>
    </row>
    <row r="115" spans="2:10" s="12" customFormat="1" ht="24" customHeight="1" x14ac:dyDescent="0.25">
      <c r="B115" s="37"/>
      <c r="C115" s="14"/>
      <c r="D115" s="41"/>
      <c r="E115" s="41"/>
      <c r="F115" s="42"/>
      <c r="H115" s="6" t="s">
        <v>111</v>
      </c>
      <c r="I115" s="12">
        <f>COUNTIFS(bd_sorties!E:E,"Chateauneuf sur isere",bd_sorties!D:D,$H$5)</f>
        <v>0</v>
      </c>
      <c r="J115"/>
    </row>
    <row r="116" spans="2:10" s="12" customFormat="1" ht="24" customHeight="1" x14ac:dyDescent="0.25">
      <c r="B116" s="37"/>
      <c r="C116" s="14"/>
      <c r="D116" s="41"/>
      <c r="E116" s="41"/>
      <c r="F116" s="42"/>
      <c r="H116" s="6" t="s">
        <v>676</v>
      </c>
      <c r="I116" s="12">
        <f>COUNTIFS(bd_sorties!E:E,"Chateauneuf sur isere",bd_sorties!D:D,$H$5)</f>
        <v>0</v>
      </c>
      <c r="J116"/>
    </row>
    <row r="117" spans="2:10" s="12" customFormat="1" ht="24" customHeight="1" x14ac:dyDescent="0.25">
      <c r="B117" s="37"/>
      <c r="C117" s="14"/>
      <c r="D117" s="41"/>
      <c r="E117" s="41"/>
      <c r="F117" s="42"/>
      <c r="H117" s="6" t="s">
        <v>678</v>
      </c>
      <c r="I117" s="12">
        <f>COUNTIFS(bd_sorties!E:E,"Chateauneuf sur isere",bd_sorties!D:D,$H$5)</f>
        <v>0</v>
      </c>
      <c r="J117"/>
    </row>
    <row r="118" spans="2:10" s="12" customFormat="1" ht="24" customHeight="1" x14ac:dyDescent="0.25">
      <c r="B118" s="37"/>
      <c r="C118" s="14"/>
      <c r="D118" s="41"/>
      <c r="E118" s="41"/>
      <c r="F118" s="42"/>
      <c r="H118" s="6" t="s">
        <v>256</v>
      </c>
      <c r="I118" s="12">
        <f>COUNTIFS(bd_sorties!E:E,"Chateauneuf sur isere",bd_sorties!D:D,$H$5)</f>
        <v>0</v>
      </c>
      <c r="J118"/>
    </row>
    <row r="119" spans="2:10" s="12" customFormat="1" ht="24" customHeight="1" x14ac:dyDescent="0.25">
      <c r="B119" s="37"/>
      <c r="C119" s="14"/>
      <c r="D119" s="41"/>
      <c r="E119" s="41"/>
      <c r="F119" s="42"/>
      <c r="H119" s="6" t="s">
        <v>113</v>
      </c>
      <c r="I119" s="12">
        <f>COUNTIFS(bd_sorties!E:E,"Chateauneuf sur isere",bd_sorties!D:D,$H$5)</f>
        <v>0</v>
      </c>
      <c r="J119"/>
    </row>
    <row r="120" spans="2:10" s="12" customFormat="1" ht="24" customHeight="1" x14ac:dyDescent="0.25">
      <c r="B120" s="37"/>
      <c r="C120" s="14"/>
      <c r="D120" s="41"/>
      <c r="E120" s="41"/>
      <c r="F120" s="42"/>
      <c r="H120" s="6" t="s">
        <v>684</v>
      </c>
      <c r="I120" s="12">
        <f>COUNTIFS(bd_sorties!E:E,"Chateauneuf sur isere",bd_sorties!D:D,$H$5)</f>
        <v>0</v>
      </c>
      <c r="J120"/>
    </row>
    <row r="121" spans="2:10" s="12" customFormat="1" ht="24" customHeight="1" x14ac:dyDescent="0.25">
      <c r="B121" s="37"/>
      <c r="C121" s="14"/>
      <c r="D121" s="41"/>
      <c r="E121" s="41"/>
      <c r="F121" s="42"/>
      <c r="H121" s="6" t="s">
        <v>229</v>
      </c>
      <c r="I121" s="12">
        <f>COUNTIFS(bd_sorties!E:E,"Chateauneuf sur isere",bd_sorties!D:D,$H$5)</f>
        <v>0</v>
      </c>
      <c r="J121"/>
    </row>
    <row r="122" spans="2:10" s="12" customFormat="1" ht="24" customHeight="1" x14ac:dyDescent="0.25">
      <c r="B122" s="37"/>
      <c r="C122" s="14"/>
      <c r="D122" s="41"/>
      <c r="E122" s="41"/>
      <c r="F122" s="42"/>
      <c r="H122" s="6" t="s">
        <v>362</v>
      </c>
      <c r="I122" s="12">
        <f>COUNTIFS(bd_sorties!E:E,"Chateauneuf sur isere",bd_sorties!D:D,$H$5)</f>
        <v>0</v>
      </c>
      <c r="J122"/>
    </row>
    <row r="123" spans="2:10" s="12" customFormat="1" ht="24" customHeight="1" x14ac:dyDescent="0.25">
      <c r="B123" s="37"/>
      <c r="C123" s="14"/>
      <c r="D123" s="41"/>
      <c r="E123" s="41"/>
      <c r="F123" s="42"/>
      <c r="H123" s="6" t="s">
        <v>590</v>
      </c>
      <c r="I123" s="12">
        <f>COUNTIFS(bd_sorties!E:E,"Chateauneuf sur isere",bd_sorties!D:D,$H$5)</f>
        <v>0</v>
      </c>
      <c r="J123"/>
    </row>
    <row r="124" spans="2:10" s="12" customFormat="1" ht="24" customHeight="1" x14ac:dyDescent="0.25">
      <c r="B124" s="37"/>
      <c r="C124" s="14"/>
      <c r="D124" s="41"/>
      <c r="E124" s="41"/>
      <c r="F124" s="42"/>
      <c r="H124" s="6" t="s">
        <v>592</v>
      </c>
      <c r="I124" s="12">
        <f>COUNTIFS(bd_sorties!E:E,"Chateauneuf sur isere",bd_sorties!D:D,$H$5)</f>
        <v>0</v>
      </c>
      <c r="J124"/>
    </row>
    <row r="125" spans="2:10" s="12" customFormat="1" ht="24" customHeight="1" x14ac:dyDescent="0.25">
      <c r="B125" s="37"/>
      <c r="C125" s="14"/>
      <c r="D125" s="41"/>
      <c r="E125" s="41"/>
      <c r="F125" s="42"/>
      <c r="H125" s="6" t="s">
        <v>595</v>
      </c>
      <c r="I125" s="12">
        <f>COUNTIFS(bd_sorties!E:E,"Chateauneuf sur isere",bd_sorties!D:D,$H$5)</f>
        <v>0</v>
      </c>
      <c r="J125"/>
    </row>
    <row r="126" spans="2:10" s="12" customFormat="1" ht="24" customHeight="1" x14ac:dyDescent="0.25">
      <c r="B126" s="37"/>
      <c r="C126" s="14"/>
      <c r="D126" s="41"/>
      <c r="E126" s="41"/>
      <c r="F126" s="42"/>
      <c r="H126" s="6" t="s">
        <v>598</v>
      </c>
      <c r="I126" s="12">
        <f>COUNTIFS(bd_sorties!E:E,"Chateauneuf sur isere",bd_sorties!D:D,$H$5)</f>
        <v>0</v>
      </c>
      <c r="J126"/>
    </row>
    <row r="127" spans="2:10" s="12" customFormat="1" ht="24" customHeight="1" x14ac:dyDescent="0.25">
      <c r="B127" s="37"/>
      <c r="C127" s="14"/>
      <c r="D127" s="41"/>
      <c r="E127" s="41"/>
      <c r="F127" s="42"/>
      <c r="H127" s="6" t="s">
        <v>729</v>
      </c>
      <c r="I127" s="12">
        <f>COUNTIFS(bd_sorties!E:E,"Chateauneuf sur isere",bd_sorties!D:D,$H$5)</f>
        <v>0</v>
      </c>
      <c r="J127"/>
    </row>
    <row r="128" spans="2:10" s="12" customFormat="1" ht="24" customHeight="1" x14ac:dyDescent="0.25">
      <c r="B128" s="37"/>
      <c r="C128" s="14"/>
      <c r="D128" s="41"/>
      <c r="E128" s="41"/>
      <c r="F128" s="42"/>
      <c r="H128" s="6" t="s">
        <v>602</v>
      </c>
      <c r="I128" s="12">
        <f>COUNTIFS(bd_sorties!E:E,"Chateauneuf sur isere",bd_sorties!D:D,$H$5)</f>
        <v>0</v>
      </c>
      <c r="J128"/>
    </row>
    <row r="129" spans="2:10" s="12" customFormat="1" ht="24" customHeight="1" x14ac:dyDescent="0.25">
      <c r="B129" s="37"/>
      <c r="C129" s="14"/>
      <c r="D129" s="41"/>
      <c r="E129" s="41"/>
      <c r="F129" s="42"/>
      <c r="H129" s="6" t="s">
        <v>321</v>
      </c>
      <c r="I129" s="12">
        <f>COUNTIFS(bd_sorties!E:E,"Chateauneuf sur isere",bd_sorties!D:D,$H$5)</f>
        <v>0</v>
      </c>
      <c r="J129"/>
    </row>
    <row r="130" spans="2:10" s="12" customFormat="1" ht="24" customHeight="1" x14ac:dyDescent="0.25">
      <c r="B130" s="37"/>
      <c r="C130" s="14"/>
      <c r="D130" s="41"/>
      <c r="E130" s="41"/>
      <c r="F130" s="42"/>
      <c r="H130" s="6" t="s">
        <v>250</v>
      </c>
      <c r="I130" s="12">
        <f>COUNTIFS(bd_sorties!E:E,"Chateauneuf sur isere",bd_sorties!D:D,$H$5)</f>
        <v>0</v>
      </c>
      <c r="J130"/>
    </row>
    <row r="131" spans="2:10" s="12" customFormat="1" ht="24" customHeight="1" x14ac:dyDescent="0.25">
      <c r="B131" s="37"/>
      <c r="C131" s="14"/>
      <c r="D131" s="41"/>
      <c r="E131" s="41"/>
      <c r="F131" s="42"/>
      <c r="H131" s="48"/>
      <c r="I131" s="12">
        <f>COUNTIFS(bd_sorties!E:E,"Chateauneuf sur isere",bd_sorties!D:D,$H$5)</f>
        <v>0</v>
      </c>
      <c r="J131"/>
    </row>
    <row r="132" spans="2:10" s="12" customFormat="1" ht="24" customHeight="1" x14ac:dyDescent="0.25">
      <c r="B132" s="37"/>
      <c r="C132" s="14"/>
      <c r="D132" s="41"/>
      <c r="E132" s="41"/>
      <c r="F132" s="42"/>
      <c r="H132" s="48"/>
      <c r="I132" s="12">
        <f>COUNTIFS(bd_sorties!E:E,"Chateauneuf sur isere",bd_sorties!D:D,$H$5)</f>
        <v>0</v>
      </c>
      <c r="J132"/>
    </row>
    <row r="133" spans="2:10" s="12" customFormat="1" ht="24" customHeight="1" x14ac:dyDescent="0.25">
      <c r="B133" s="37"/>
      <c r="C133" s="14"/>
      <c r="D133" s="41"/>
      <c r="E133" s="41"/>
      <c r="F133" s="42"/>
      <c r="H133" s="48"/>
      <c r="I133" s="12">
        <f>COUNTIFS(bd_sorties!E:E,"Chateauneuf sur isere",bd_sorties!D:D,$H$5)</f>
        <v>0</v>
      </c>
      <c r="J133"/>
    </row>
    <row r="134" spans="2:10" s="12" customFormat="1" ht="24" customHeight="1" x14ac:dyDescent="0.25">
      <c r="B134" s="37"/>
      <c r="C134" s="14"/>
      <c r="D134" s="41"/>
      <c r="E134" s="41"/>
      <c r="F134" s="42"/>
      <c r="H134" s="48"/>
      <c r="I134" s="12">
        <f>COUNTIFS(bd_sorties!E:E,"Chateauneuf sur isere",bd_sorties!D:D,$H$5)</f>
        <v>0</v>
      </c>
      <c r="J134"/>
    </row>
    <row r="135" spans="2:10" s="12" customFormat="1" ht="24" customHeight="1" x14ac:dyDescent="0.25">
      <c r="B135" s="37"/>
      <c r="C135" s="14"/>
      <c r="D135" s="41"/>
      <c r="E135" s="41"/>
      <c r="F135" s="42"/>
      <c r="H135" s="48"/>
      <c r="I135" s="12">
        <f>COUNTIFS(bd_sorties!E:E,"Chateauneuf sur isere",bd_sorties!D:D,$H$5)</f>
        <v>0</v>
      </c>
      <c r="J135"/>
    </row>
    <row r="136" spans="2:10" s="12" customFormat="1" ht="24" customHeight="1" x14ac:dyDescent="0.25">
      <c r="B136" s="37"/>
      <c r="C136" s="14"/>
      <c r="D136" s="41"/>
      <c r="E136" s="41"/>
      <c r="F136" s="42"/>
      <c r="H136" s="48"/>
      <c r="I136" s="12">
        <f>COUNTIFS(bd_sorties!E:E,"Chateauneuf sur isere",bd_sorties!D:D,$H$5)</f>
        <v>0</v>
      </c>
      <c r="J136"/>
    </row>
    <row r="137" spans="2:10" s="12" customFormat="1" ht="24" customHeight="1" x14ac:dyDescent="0.25">
      <c r="B137" s="37"/>
      <c r="C137" s="14"/>
      <c r="D137" s="41"/>
      <c r="E137" s="41"/>
      <c r="F137" s="42"/>
      <c r="H137" s="48"/>
      <c r="I137" s="12">
        <f>COUNTIFS(bd_sorties!E:E,"Chateauneuf sur isere",bd_sorties!D:D,$H$5)</f>
        <v>0</v>
      </c>
      <c r="J137"/>
    </row>
    <row r="138" spans="2:10" s="12" customFormat="1" ht="24" customHeight="1" x14ac:dyDescent="0.25">
      <c r="B138" s="37"/>
      <c r="C138" s="14"/>
      <c r="D138" s="41"/>
      <c r="E138" s="41"/>
      <c r="F138" s="42"/>
      <c r="H138" s="48"/>
      <c r="I138" s="12">
        <f>COUNTIFS(bd_sorties!E:E,"Chateauneuf sur isere",bd_sorties!D:D,$H$5)</f>
        <v>0</v>
      </c>
      <c r="J138"/>
    </row>
    <row r="139" spans="2:10" s="12" customFormat="1" ht="24" customHeight="1" x14ac:dyDescent="0.25">
      <c r="B139" s="37"/>
      <c r="C139" s="14"/>
      <c r="D139" s="41"/>
      <c r="E139" s="41"/>
      <c r="F139" s="42"/>
      <c r="H139" s="48"/>
      <c r="I139" s="12">
        <f>COUNTIFS(bd_sorties!E:E,"Chateauneuf sur isere",bd_sorties!D:D,$H$5)</f>
        <v>0</v>
      </c>
      <c r="J139"/>
    </row>
    <row r="140" spans="2:10" s="12" customFormat="1" ht="24" customHeight="1" x14ac:dyDescent="0.25">
      <c r="B140" s="37"/>
      <c r="C140" s="14"/>
      <c r="D140" s="41"/>
      <c r="E140" s="41"/>
      <c r="F140" s="42"/>
      <c r="H140" s="48"/>
      <c r="I140" s="12">
        <f>COUNTIFS(bd_sorties!E:E,"Chateauneuf sur isere",bd_sorties!D:D,$H$5)</f>
        <v>0</v>
      </c>
    </row>
    <row r="141" spans="2:10" s="12" customFormat="1" ht="24" customHeight="1" x14ac:dyDescent="0.25">
      <c r="B141" s="37"/>
      <c r="C141" s="14"/>
      <c r="D141" s="41"/>
      <c r="E141" s="41"/>
      <c r="F141" s="42"/>
      <c r="H141" s="48"/>
      <c r="I141" s="12">
        <f>COUNTIFS(bd_sorties!E:E,"Chateauneuf sur isere",bd_sorties!D:D,$H$5)</f>
        <v>0</v>
      </c>
    </row>
    <row r="142" spans="2:10" s="12" customFormat="1" ht="24" customHeight="1" x14ac:dyDescent="0.25">
      <c r="B142" s="37"/>
      <c r="C142" s="14"/>
      <c r="D142" s="41"/>
      <c r="E142" s="41"/>
      <c r="F142" s="42"/>
      <c r="H142" s="48"/>
      <c r="I142" s="12">
        <f>COUNTIFS(bd_sorties!E:E,"Chateauneuf sur isere",bd_sorties!D:D,$H$5)</f>
        <v>0</v>
      </c>
    </row>
    <row r="143" spans="2:10" s="12" customFormat="1" ht="24" customHeight="1" x14ac:dyDescent="0.25">
      <c r="B143" s="37"/>
      <c r="C143" s="14"/>
      <c r="D143" s="41"/>
      <c r="E143" s="41"/>
      <c r="F143" s="42"/>
      <c r="H143" s="48"/>
      <c r="I143" s="12">
        <f>COUNTIFS(bd_sorties!E:E,"Chateauneuf sur isere",bd_sorties!D:D,$H$5)</f>
        <v>0</v>
      </c>
    </row>
    <row r="144" spans="2:10" s="12" customFormat="1" ht="24" customHeight="1" x14ac:dyDescent="0.25">
      <c r="B144" s="37"/>
      <c r="C144" s="14"/>
      <c r="D144" s="41"/>
      <c r="E144" s="41"/>
      <c r="F144" s="42"/>
      <c r="H144" s="48"/>
      <c r="I144" s="12">
        <f>COUNTIFS(bd_sorties!E:E,"Chateauneuf sur isere",bd_sorties!D:D,$H$5)</f>
        <v>0</v>
      </c>
    </row>
    <row r="145" spans="2:9" s="12" customFormat="1" ht="24" customHeight="1" x14ac:dyDescent="0.25">
      <c r="B145" s="37"/>
      <c r="C145" s="14"/>
      <c r="D145" s="41"/>
      <c r="E145" s="41"/>
      <c r="F145" s="42"/>
      <c r="H145" s="48"/>
      <c r="I145" s="12">
        <f>COUNTIFS(bd_sorties!E:E,"Chateauneuf sur isere",bd_sorties!D:D,$H$5)</f>
        <v>0</v>
      </c>
    </row>
    <row r="146" spans="2:9" s="12" customFormat="1" ht="24" customHeight="1" x14ac:dyDescent="0.25">
      <c r="B146" s="37"/>
      <c r="C146" s="14"/>
      <c r="D146" s="41"/>
      <c r="E146" s="41"/>
      <c r="F146" s="42"/>
      <c r="H146" s="48"/>
      <c r="I146" s="12">
        <f>COUNTIFS(bd_sorties!E:E,"Chateauneuf sur isere",bd_sorties!D:D,$H$5)</f>
        <v>0</v>
      </c>
    </row>
    <row r="147" spans="2:9" s="12" customFormat="1" ht="24" customHeight="1" x14ac:dyDescent="0.25">
      <c r="B147" s="37"/>
      <c r="C147" s="14"/>
      <c r="D147" s="41"/>
      <c r="E147" s="41"/>
      <c r="F147" s="42"/>
      <c r="H147" s="48"/>
      <c r="I147" s="12">
        <f>COUNTIFS(bd_sorties!E:E,"Chateauneuf sur isere",bd_sorties!D:D,$H$5)</f>
        <v>0</v>
      </c>
    </row>
    <row r="148" spans="2:9" s="12" customFormat="1" ht="24" customHeight="1" x14ac:dyDescent="0.25">
      <c r="B148" s="37"/>
      <c r="C148" s="14"/>
      <c r="D148" s="41"/>
      <c r="E148" s="41"/>
      <c r="F148" s="42"/>
      <c r="H148" s="48"/>
      <c r="I148" s="12">
        <f>COUNTIFS(bd_sorties!E:E,"Chateauneuf sur isere",bd_sorties!D:D,$H$5)</f>
        <v>0</v>
      </c>
    </row>
    <row r="149" spans="2:9" s="12" customFormat="1" ht="24" customHeight="1" x14ac:dyDescent="0.25">
      <c r="B149" s="37"/>
      <c r="C149" s="14"/>
      <c r="D149" s="41"/>
      <c r="E149" s="41"/>
      <c r="F149" s="42"/>
      <c r="H149" s="48"/>
      <c r="I149" s="12">
        <f>COUNTIFS(bd_sorties!E:E,"Chateauneuf sur isere",bd_sorties!D:D,$H$5)</f>
        <v>0</v>
      </c>
    </row>
    <row r="150" spans="2:9" s="12" customFormat="1" ht="24" customHeight="1" x14ac:dyDescent="0.25">
      <c r="B150" s="37"/>
      <c r="C150" s="14"/>
      <c r="D150" s="41"/>
      <c r="E150" s="41"/>
      <c r="F150" s="42"/>
      <c r="H150" s="48"/>
      <c r="I150" s="12">
        <f>COUNTIFS(bd_sorties!E:E,"Chateauneuf sur isere",bd_sorties!D:D,$H$5)</f>
        <v>0</v>
      </c>
    </row>
    <row r="151" spans="2:9" s="12" customFormat="1" ht="24" customHeight="1" x14ac:dyDescent="0.25">
      <c r="B151" s="37"/>
      <c r="C151" s="14"/>
      <c r="D151" s="41"/>
      <c r="E151" s="41"/>
      <c r="F151" s="42"/>
      <c r="H151" s="48"/>
      <c r="I151" s="12">
        <f>COUNTIFS(bd_sorties!E:E,"Chateauneuf sur isere",bd_sorties!D:D,$H$5)</f>
        <v>0</v>
      </c>
    </row>
    <row r="152" spans="2:9" s="12" customFormat="1" ht="24" customHeight="1" x14ac:dyDescent="0.25">
      <c r="B152" s="37"/>
      <c r="C152" s="14"/>
      <c r="D152" s="41"/>
      <c r="E152" s="41"/>
      <c r="F152" s="42"/>
      <c r="H152" s="48"/>
      <c r="I152" s="12">
        <f>COUNTIFS(bd_sorties!E:E,"Chateauneuf sur isere",bd_sorties!D:D,$H$5)</f>
        <v>0</v>
      </c>
    </row>
    <row r="153" spans="2:9" s="12" customFormat="1" ht="24" customHeight="1" x14ac:dyDescent="0.25">
      <c r="B153" s="37"/>
      <c r="C153" s="14"/>
      <c r="D153" s="41"/>
      <c r="E153" s="41"/>
      <c r="F153" s="42"/>
      <c r="H153" s="48"/>
      <c r="I153" s="12">
        <f>COUNTIFS(bd_sorties!E:E,"Chateauneuf sur isere",bd_sorties!D:D,$H$5)</f>
        <v>0</v>
      </c>
    </row>
    <row r="154" spans="2:9" s="12" customFormat="1" ht="24" customHeight="1" x14ac:dyDescent="0.25">
      <c r="B154" s="37"/>
      <c r="C154" s="14"/>
      <c r="D154" s="41"/>
      <c r="E154" s="41"/>
      <c r="F154" s="42"/>
      <c r="H154" s="48"/>
      <c r="I154" s="12">
        <f>COUNTIFS(bd_sorties!E:E,"Chateauneuf sur isere",bd_sorties!D:D,$H$5)</f>
        <v>0</v>
      </c>
    </row>
    <row r="155" spans="2:9" s="12" customFormat="1" ht="24" customHeight="1" x14ac:dyDescent="0.25">
      <c r="B155" s="37"/>
      <c r="C155" s="14"/>
      <c r="D155" s="41"/>
      <c r="E155" s="41"/>
      <c r="F155" s="42"/>
      <c r="H155" s="48"/>
      <c r="I155" s="12">
        <f>COUNTIFS(bd_sorties!E:E,"Chateauneuf sur isere",bd_sorties!D:D,$H$5)</f>
        <v>0</v>
      </c>
    </row>
    <row r="156" spans="2:9" s="12" customFormat="1" ht="24" customHeight="1" x14ac:dyDescent="0.25">
      <c r="B156" s="37"/>
      <c r="C156" s="14"/>
      <c r="D156" s="41"/>
      <c r="E156" s="41"/>
      <c r="F156" s="42"/>
      <c r="H156" s="48"/>
      <c r="I156" s="12">
        <f>COUNTIFS(bd_sorties!E:E,"Chateauneuf sur isere",bd_sorties!D:D,$H$5)</f>
        <v>0</v>
      </c>
    </row>
    <row r="157" spans="2:9" s="12" customFormat="1" ht="24" customHeight="1" x14ac:dyDescent="0.25">
      <c r="B157" s="37"/>
      <c r="C157" s="14"/>
      <c r="D157" s="41"/>
      <c r="E157" s="41"/>
      <c r="F157" s="42"/>
      <c r="H157" s="48"/>
      <c r="I157" s="12">
        <f>COUNTIFS(bd_sorties!E:E,"Chateauneuf sur isere",bd_sorties!D:D,$H$5)</f>
        <v>0</v>
      </c>
    </row>
    <row r="158" spans="2:9" s="12" customFormat="1" ht="24" customHeight="1" x14ac:dyDescent="0.25">
      <c r="B158" s="37"/>
      <c r="C158" s="14"/>
      <c r="D158" s="41"/>
      <c r="E158" s="41"/>
      <c r="F158" s="42"/>
      <c r="H158" s="48"/>
      <c r="I158" s="12">
        <f>COUNTIFS(bd_sorties!E:E,"Chateauneuf sur isere",bd_sorties!D:D,$H$5)</f>
        <v>0</v>
      </c>
    </row>
    <row r="159" spans="2:9" s="12" customFormat="1" ht="24" customHeight="1" x14ac:dyDescent="0.25">
      <c r="B159" s="37"/>
      <c r="C159" s="14"/>
      <c r="D159" s="41"/>
      <c r="E159" s="41"/>
      <c r="F159" s="42"/>
      <c r="H159" s="48"/>
      <c r="I159" s="12">
        <f>COUNTIFS(bd_sorties!E:E,"Chateauneuf sur isere",bd_sorties!D:D,$H$5)</f>
        <v>0</v>
      </c>
    </row>
    <row r="160" spans="2:9" s="12" customFormat="1" ht="24" customHeight="1" x14ac:dyDescent="0.25">
      <c r="B160" s="37"/>
      <c r="C160" s="14"/>
      <c r="D160" s="41"/>
      <c r="E160" s="41"/>
      <c r="F160" s="42"/>
      <c r="H160" s="48"/>
      <c r="I160" s="12">
        <f>COUNTIFS(bd_sorties!E:E,"Chateauneuf sur isere",bd_sorties!D:D,$H$5)</f>
        <v>0</v>
      </c>
    </row>
    <row r="161" spans="2:9" s="12" customFormat="1" ht="24" customHeight="1" x14ac:dyDescent="0.25">
      <c r="B161" s="37"/>
      <c r="C161" s="14"/>
      <c r="D161" s="41"/>
      <c r="E161" s="41"/>
      <c r="F161" s="42"/>
      <c r="H161" s="48"/>
      <c r="I161" s="12">
        <f>COUNTIFS(bd_sorties!E:E,"Chateauneuf sur isere",bd_sorties!D:D,$H$5)</f>
        <v>0</v>
      </c>
    </row>
    <row r="162" spans="2:9" s="12" customFormat="1" ht="24" customHeight="1" x14ac:dyDescent="0.25">
      <c r="B162" s="37"/>
      <c r="C162" s="14"/>
      <c r="D162" s="41"/>
      <c r="E162" s="41"/>
      <c r="F162" s="42"/>
      <c r="H162" s="48"/>
      <c r="I162" s="12">
        <f>COUNTIFS(bd_sorties!E:E,"Chateauneuf sur isere",bd_sorties!D:D,$H$5)</f>
        <v>0</v>
      </c>
    </row>
    <row r="163" spans="2:9" s="12" customFormat="1" ht="24" customHeight="1" x14ac:dyDescent="0.25">
      <c r="B163" s="37"/>
      <c r="C163" s="14"/>
      <c r="D163" s="41"/>
      <c r="E163" s="41"/>
      <c r="F163" s="42"/>
      <c r="H163" s="48"/>
      <c r="I163" s="12">
        <f>COUNTIFS(bd_sorties!E:E,"Chateauneuf sur isere",bd_sorties!D:D,$H$5)</f>
        <v>0</v>
      </c>
    </row>
    <row r="164" spans="2:9" s="12" customFormat="1" ht="24" customHeight="1" x14ac:dyDescent="0.25">
      <c r="B164" s="37"/>
      <c r="C164" s="14"/>
      <c r="D164" s="41"/>
      <c r="E164" s="41"/>
      <c r="F164" s="42"/>
      <c r="H164" s="48"/>
      <c r="I164" s="12">
        <f>COUNTIFS(bd_sorties!E:E,"Chateauneuf sur isere",bd_sorties!D:D,$H$5)</f>
        <v>0</v>
      </c>
    </row>
    <row r="165" spans="2:9" s="12" customFormat="1" ht="24" customHeight="1" x14ac:dyDescent="0.25">
      <c r="B165" s="37"/>
      <c r="C165" s="14"/>
      <c r="D165" s="41"/>
      <c r="E165" s="41"/>
      <c r="F165" s="42"/>
      <c r="H165"/>
      <c r="I165" s="12">
        <f>COUNTIFS(bd_sorties!E:E,"Chateauneuf sur isere",bd_sorties!D:D,$H$5)</f>
        <v>0</v>
      </c>
    </row>
    <row r="166" spans="2:9" s="12" customFormat="1" ht="24" customHeight="1" x14ac:dyDescent="0.25">
      <c r="B166" s="37"/>
      <c r="C166" s="14"/>
      <c r="D166" s="41"/>
      <c r="E166" s="41"/>
      <c r="F166" s="42"/>
      <c r="H166"/>
      <c r="I166" s="12">
        <f>COUNTIFS(bd_sorties!E:E,"Chateauneuf sur isere",bd_sorties!D:D,$H$5)</f>
        <v>0</v>
      </c>
    </row>
    <row r="167" spans="2:9" s="12" customFormat="1" ht="24" customHeight="1" x14ac:dyDescent="0.25">
      <c r="B167" s="37"/>
      <c r="C167" s="14"/>
      <c r="D167" s="41"/>
      <c r="E167" s="41"/>
      <c r="F167" s="42"/>
      <c r="H167"/>
      <c r="I167" s="12">
        <f>COUNTIFS(bd_sorties!E:E,"Chateauneuf sur isere",bd_sorties!D:D,$H$5)</f>
        <v>0</v>
      </c>
    </row>
    <row r="168" spans="2:9" s="12" customFormat="1" ht="24" customHeight="1" x14ac:dyDescent="0.25">
      <c r="B168" s="37"/>
      <c r="C168" s="14"/>
      <c r="D168" s="41"/>
      <c r="E168" s="41"/>
      <c r="F168" s="42"/>
      <c r="H168"/>
      <c r="I168" s="12">
        <f>COUNTIFS(bd_sorties!E:E,"Chateauneuf sur isere",bd_sorties!D:D,$H$5)</f>
        <v>0</v>
      </c>
    </row>
    <row r="169" spans="2:9" s="12" customFormat="1" ht="24" customHeight="1" x14ac:dyDescent="0.25">
      <c r="B169" s="37"/>
      <c r="C169" s="14"/>
      <c r="D169" s="41"/>
      <c r="E169" s="41"/>
      <c r="F169" s="42"/>
      <c r="H169"/>
      <c r="I169" s="12">
        <f>COUNTIFS(bd_sorties!E:E,"Chateauneuf sur isere",bd_sorties!D:D,$H$5)</f>
        <v>0</v>
      </c>
    </row>
    <row r="170" spans="2:9" s="12" customFormat="1" ht="24" customHeight="1" x14ac:dyDescent="0.25">
      <c r="B170" s="37"/>
      <c r="C170" s="14"/>
      <c r="D170" s="41"/>
      <c r="E170" s="41"/>
      <c r="F170" s="42"/>
      <c r="H170"/>
      <c r="I170" s="12">
        <f>COUNTIFS(bd_sorties!E:E,"Chateauneuf sur isere",bd_sorties!D:D,$H$5)</f>
        <v>0</v>
      </c>
    </row>
    <row r="171" spans="2:9" s="12" customFormat="1" ht="24" customHeight="1" x14ac:dyDescent="0.25">
      <c r="B171" s="37"/>
      <c r="C171" s="14"/>
      <c r="D171" s="41"/>
      <c r="E171" s="41"/>
      <c r="F171" s="42"/>
      <c r="H171"/>
      <c r="I171" s="12">
        <f>COUNTIFS(bd_sorties!E:E,"Chateauneuf sur isere",bd_sorties!D:D,$H$5)</f>
        <v>0</v>
      </c>
    </row>
    <row r="172" spans="2:9" s="12" customFormat="1" ht="24" customHeight="1" x14ac:dyDescent="0.25">
      <c r="B172" s="37"/>
      <c r="C172" s="14"/>
      <c r="D172" s="41"/>
      <c r="E172" s="41"/>
      <c r="F172" s="42"/>
      <c r="H172"/>
      <c r="I172" s="12">
        <f>COUNTIFS(bd_sorties!E:E,"Chateauneuf sur isere",bd_sorties!D:D,$H$5)</f>
        <v>0</v>
      </c>
    </row>
    <row r="173" spans="2:9" s="12" customFormat="1" ht="24" customHeight="1" x14ac:dyDescent="0.25">
      <c r="B173" s="37"/>
      <c r="C173" s="14"/>
      <c r="D173" s="41"/>
      <c r="E173" s="41"/>
      <c r="F173" s="42"/>
      <c r="H173"/>
      <c r="I173" s="12">
        <f>COUNTIFS(bd_sorties!E:E,"Chateauneuf sur isere",bd_sorties!D:D,$H$5)</f>
        <v>0</v>
      </c>
    </row>
    <row r="174" spans="2:9" s="12" customFormat="1" ht="24" customHeight="1" x14ac:dyDescent="0.25">
      <c r="B174" s="37"/>
      <c r="C174" s="14"/>
      <c r="D174" s="41"/>
      <c r="E174" s="41"/>
      <c r="F174" s="42"/>
      <c r="H174"/>
      <c r="I174" s="12">
        <f>COUNTIFS(bd_sorties!E:E,"Chateauneuf sur isere",bd_sorties!D:D,$H$5)</f>
        <v>0</v>
      </c>
    </row>
    <row r="175" spans="2:9" s="12" customFormat="1" ht="24" customHeight="1" x14ac:dyDescent="0.25">
      <c r="B175" s="37"/>
      <c r="C175" s="14"/>
      <c r="D175" s="41"/>
      <c r="E175" s="41"/>
      <c r="F175" s="42"/>
      <c r="H175"/>
      <c r="I175" s="12">
        <f>COUNTIFS(bd_sorties!E:E,"Chateauneuf sur isere",bd_sorties!D:D,$H$5)</f>
        <v>0</v>
      </c>
    </row>
    <row r="176" spans="2:9" s="12" customFormat="1" ht="24" customHeight="1" x14ac:dyDescent="0.25">
      <c r="B176" s="37"/>
      <c r="C176" s="14"/>
      <c r="D176" s="41"/>
      <c r="E176" s="41"/>
      <c r="F176" s="42"/>
      <c r="H176"/>
      <c r="I176" s="12">
        <f>COUNTIFS(bd_sorties!E:E,"Chateauneuf sur isere",bd_sorties!D:D,$H$5)</f>
        <v>0</v>
      </c>
    </row>
    <row r="177" spans="2:9" s="12" customFormat="1" ht="24" customHeight="1" x14ac:dyDescent="0.25">
      <c r="B177" s="37"/>
      <c r="C177" s="14"/>
      <c r="D177" s="41"/>
      <c r="E177" s="41"/>
      <c r="F177" s="42"/>
      <c r="H177"/>
      <c r="I177" s="12">
        <f>COUNTIFS(bd_sorties!E:E,"Chateauneuf sur isere",bd_sorties!D:D,$H$5)</f>
        <v>0</v>
      </c>
    </row>
    <row r="178" spans="2:9" s="12" customFormat="1" ht="24" customHeight="1" x14ac:dyDescent="0.25">
      <c r="B178" s="37"/>
      <c r="C178" s="14"/>
      <c r="D178" s="41"/>
      <c r="E178" s="41"/>
      <c r="F178" s="42"/>
      <c r="H178"/>
      <c r="I178" s="12">
        <f>COUNTIFS(bd_sorties!E:E,"Chateauneuf sur isere",bd_sorties!D:D,$H$5)</f>
        <v>0</v>
      </c>
    </row>
    <row r="179" spans="2:9" s="12" customFormat="1" ht="24" customHeight="1" x14ac:dyDescent="0.25">
      <c r="B179" s="37"/>
      <c r="C179" s="14"/>
      <c r="D179" s="41"/>
      <c r="E179" s="41"/>
      <c r="F179" s="42"/>
      <c r="H179"/>
      <c r="I179" s="12">
        <f>COUNTIFS(bd_sorties!E:E,"Chateauneuf sur isere",bd_sorties!D:D,$H$5)</f>
        <v>0</v>
      </c>
    </row>
    <row r="180" spans="2:9" s="12" customFormat="1" ht="24" customHeight="1" x14ac:dyDescent="0.25">
      <c r="B180" s="37"/>
      <c r="C180" s="14"/>
      <c r="D180" s="41"/>
      <c r="E180" s="41"/>
      <c r="F180" s="42"/>
      <c r="H180"/>
      <c r="I180" s="12">
        <f>COUNTIFS(bd_sorties!E:E,"Chateauneuf sur isere",bd_sorties!D:D,$H$5)</f>
        <v>0</v>
      </c>
    </row>
    <row r="181" spans="2:9" s="12" customFormat="1" ht="24" customHeight="1" x14ac:dyDescent="0.25">
      <c r="B181" s="37"/>
      <c r="C181" s="14"/>
      <c r="D181" s="41"/>
      <c r="E181" s="41"/>
      <c r="F181" s="42"/>
      <c r="H181"/>
      <c r="I181" s="12">
        <f>COUNTIFS(bd_sorties!E:E,"Chateauneuf sur isere",bd_sorties!D:D,$H$5)</f>
        <v>0</v>
      </c>
    </row>
    <row r="182" spans="2:9" s="12" customFormat="1" ht="24" customHeight="1" x14ac:dyDescent="0.25">
      <c r="B182" s="37"/>
      <c r="C182" s="14"/>
      <c r="D182" s="41"/>
      <c r="E182" s="41"/>
      <c r="F182" s="42"/>
      <c r="H182"/>
      <c r="I182" s="12">
        <f>COUNTIFS(bd_sorties!E:E,"Chateauneuf sur isere",bd_sorties!D:D,$H$5)</f>
        <v>0</v>
      </c>
    </row>
    <row r="183" spans="2:9" s="12" customFormat="1" ht="24" customHeight="1" x14ac:dyDescent="0.25">
      <c r="B183" s="37"/>
      <c r="C183" s="14"/>
      <c r="D183" s="41"/>
      <c r="E183" s="41"/>
      <c r="F183" s="42"/>
      <c r="H183"/>
      <c r="I183" s="12">
        <f>COUNTIFS(bd_sorties!E:E,"Chateauneuf sur isere",bd_sorties!D:D,$H$5)</f>
        <v>0</v>
      </c>
    </row>
    <row r="184" spans="2:9" s="12" customFormat="1" ht="24" customHeight="1" x14ac:dyDescent="0.25">
      <c r="B184" s="37"/>
      <c r="C184" s="14"/>
      <c r="D184" s="41"/>
      <c r="E184" s="41"/>
      <c r="F184" s="42"/>
      <c r="H184"/>
      <c r="I184" s="12">
        <f>COUNTIFS(bd_sorties!E:E,"Chateauneuf sur isere",bd_sorties!D:D,$H$5)</f>
        <v>0</v>
      </c>
    </row>
    <row r="185" spans="2:9" s="12" customFormat="1" ht="24" customHeight="1" x14ac:dyDescent="0.25">
      <c r="B185" s="37"/>
      <c r="C185" s="14"/>
      <c r="D185" s="41"/>
      <c r="E185" s="41"/>
      <c r="F185" s="42"/>
      <c r="H185"/>
      <c r="I185" s="12">
        <f>COUNTIFS(bd_sorties!E:E,"Chateauneuf sur isere",bd_sorties!D:D,$H$5)</f>
        <v>0</v>
      </c>
    </row>
    <row r="186" spans="2:9" s="12" customFormat="1" ht="24" customHeight="1" x14ac:dyDescent="0.25">
      <c r="B186" s="37"/>
      <c r="C186" s="14"/>
      <c r="D186" s="41"/>
      <c r="E186" s="41"/>
      <c r="F186" s="42"/>
      <c r="H186"/>
      <c r="I186" s="12">
        <f>COUNTIFS(bd_sorties!E:E,"Chateauneuf sur isere",bd_sorties!D:D,$H$5)</f>
        <v>0</v>
      </c>
    </row>
    <row r="187" spans="2:9" s="12" customFormat="1" ht="24" customHeight="1" x14ac:dyDescent="0.25">
      <c r="B187" s="37"/>
      <c r="C187" s="14"/>
      <c r="D187" s="41"/>
      <c r="E187" s="41"/>
      <c r="F187" s="42"/>
      <c r="H187"/>
      <c r="I187" s="12">
        <f>COUNTIFS(bd_sorties!E:E,"Chateauneuf sur isere",bd_sorties!D:D,$H$5)</f>
        <v>0</v>
      </c>
    </row>
    <row r="188" spans="2:9" s="12" customFormat="1" ht="24" customHeight="1" x14ac:dyDescent="0.25">
      <c r="B188" s="37"/>
      <c r="C188" s="14"/>
      <c r="D188" s="41"/>
      <c r="E188" s="41"/>
      <c r="F188" s="42"/>
      <c r="H188"/>
      <c r="I188" s="12">
        <f>COUNTIFS(bd_sorties!E:E,"Chateauneuf sur isere",bd_sorties!D:D,$H$5)</f>
        <v>0</v>
      </c>
    </row>
    <row r="189" spans="2:9" s="12" customFormat="1" ht="24" customHeight="1" x14ac:dyDescent="0.25">
      <c r="B189" s="37"/>
      <c r="C189" s="14"/>
      <c r="D189" s="41"/>
      <c r="E189" s="41"/>
      <c r="F189" s="42"/>
      <c r="H189"/>
      <c r="I189" s="12">
        <f>COUNTIFS(bd_sorties!E:E,"Chateauneuf sur isere",bd_sorties!D:D,$H$5)</f>
        <v>0</v>
      </c>
    </row>
    <row r="190" spans="2:9" s="12" customFormat="1" ht="24" customHeight="1" x14ac:dyDescent="0.25">
      <c r="B190" s="37"/>
      <c r="C190" s="14"/>
      <c r="D190" s="41"/>
      <c r="E190" s="41"/>
      <c r="F190" s="42"/>
      <c r="H190"/>
      <c r="I190" s="12">
        <f>COUNTIFS(bd_sorties!E:E,"Chateauneuf sur isere",bd_sorties!D:D,$H$5)</f>
        <v>0</v>
      </c>
    </row>
    <row r="191" spans="2:9" s="12" customFormat="1" ht="24" customHeight="1" x14ac:dyDescent="0.25">
      <c r="B191" s="37"/>
      <c r="C191" s="14"/>
      <c r="D191" s="41"/>
      <c r="E191" s="41"/>
      <c r="F191" s="42"/>
      <c r="H191"/>
      <c r="I191" s="12">
        <f>COUNTIFS(bd_sorties!E:E,"Chateauneuf sur isere",bd_sorties!D:D,$H$5)</f>
        <v>0</v>
      </c>
    </row>
    <row r="192" spans="2:9" s="12" customFormat="1" ht="24" customHeight="1" x14ac:dyDescent="0.25">
      <c r="B192" s="37"/>
      <c r="C192" s="14"/>
      <c r="D192" s="41"/>
      <c r="E192" s="41"/>
      <c r="F192" s="42"/>
      <c r="H192"/>
      <c r="I192" s="12">
        <f>COUNTIFS(bd_sorties!E:E,"Chateauneuf sur isere",bd_sorties!D:D,$H$5)</f>
        <v>0</v>
      </c>
    </row>
    <row r="193" spans="2:9" s="12" customFormat="1" ht="24" customHeight="1" x14ac:dyDescent="0.25">
      <c r="B193" s="37"/>
      <c r="C193" s="14"/>
      <c r="D193" s="41"/>
      <c r="E193" s="41"/>
      <c r="F193" s="42"/>
      <c r="H193"/>
      <c r="I193" s="12">
        <f>COUNTIFS(bd_sorties!E:E,"Chateauneuf sur isere",bd_sorties!D:D,$H$5)</f>
        <v>0</v>
      </c>
    </row>
    <row r="194" spans="2:9" s="12" customFormat="1" ht="24" customHeight="1" x14ac:dyDescent="0.25">
      <c r="B194" s="37"/>
      <c r="C194" s="14"/>
      <c r="D194" s="41"/>
      <c r="E194" s="41"/>
      <c r="F194" s="42"/>
      <c r="H194"/>
      <c r="I194" s="12">
        <f>COUNTIFS(bd_sorties!E:E,"Chateauneuf sur isere",bd_sorties!D:D,$H$5)</f>
        <v>0</v>
      </c>
    </row>
    <row r="195" spans="2:9" s="12" customFormat="1" ht="24" customHeight="1" x14ac:dyDescent="0.25">
      <c r="B195" s="37"/>
      <c r="C195" s="14"/>
      <c r="D195" s="41"/>
      <c r="E195" s="41"/>
      <c r="F195" s="42"/>
      <c r="H195"/>
      <c r="I195" s="12">
        <f>COUNTIFS(bd_sorties!E:E,"Chateauneuf sur isere",bd_sorties!D:D,$H$5)</f>
        <v>0</v>
      </c>
    </row>
    <row r="196" spans="2:9" s="12" customFormat="1" ht="24" customHeight="1" x14ac:dyDescent="0.25">
      <c r="B196" s="37"/>
      <c r="C196" s="14"/>
      <c r="D196" s="41"/>
      <c r="E196" s="41"/>
      <c r="F196" s="42"/>
      <c r="H196"/>
      <c r="I196" s="12">
        <f>COUNTIFS(bd_sorties!E:E,"Chateauneuf sur isere",bd_sorties!D:D,$H$5)</f>
        <v>0</v>
      </c>
    </row>
    <row r="197" spans="2:9" s="12" customFormat="1" ht="24" customHeight="1" x14ac:dyDescent="0.25">
      <c r="B197" s="37"/>
      <c r="C197" s="14"/>
      <c r="D197" s="41"/>
      <c r="E197" s="41"/>
      <c r="F197" s="42"/>
      <c r="H197"/>
      <c r="I197" s="12">
        <f>COUNTIFS(bd_sorties!E:E,"Chateauneuf sur isere",bd_sorties!D:D,$H$5)</f>
        <v>0</v>
      </c>
    </row>
    <row r="198" spans="2:9" s="12" customFormat="1" ht="24" customHeight="1" x14ac:dyDescent="0.25">
      <c r="B198" s="37"/>
      <c r="C198" s="14"/>
      <c r="D198" s="41"/>
      <c r="E198" s="41"/>
      <c r="F198" s="42"/>
      <c r="H198"/>
      <c r="I198" s="12">
        <f>COUNTIFS(bd_sorties!E:E,"Chateauneuf sur isere",bd_sorties!D:D,$H$5)</f>
        <v>0</v>
      </c>
    </row>
    <row r="199" spans="2:9" s="12" customFormat="1" ht="24" customHeight="1" x14ac:dyDescent="0.25">
      <c r="B199" s="37"/>
      <c r="C199" s="14"/>
      <c r="D199" s="41"/>
      <c r="E199" s="41"/>
      <c r="F199" s="42"/>
      <c r="H199"/>
      <c r="I199" s="12">
        <f>COUNTIFS(bd_sorties!E:E,"Chateauneuf sur isere",bd_sorties!D:D,$H$5)</f>
        <v>0</v>
      </c>
    </row>
    <row r="200" spans="2:9" s="12" customFormat="1" ht="24" customHeight="1" x14ac:dyDescent="0.25">
      <c r="B200" s="37"/>
      <c r="C200" s="14"/>
      <c r="D200" s="41"/>
      <c r="E200" s="41"/>
      <c r="F200" s="42"/>
      <c r="H200"/>
      <c r="I200" s="12">
        <f>COUNTIFS(bd_sorties!E:E,"Chateauneuf sur isere",bd_sorties!D:D,$H$5)</f>
        <v>0</v>
      </c>
    </row>
    <row r="201" spans="2:9" s="12" customFormat="1" ht="24" customHeight="1" x14ac:dyDescent="0.25">
      <c r="B201" s="37"/>
      <c r="C201" s="14"/>
      <c r="D201" s="41"/>
      <c r="E201" s="41"/>
      <c r="F201" s="42"/>
      <c r="H201"/>
      <c r="I201" s="12">
        <f>COUNTIFS(bd_sorties!E:E,"Chateauneuf sur isere",bd_sorties!D:D,$H$5)</f>
        <v>0</v>
      </c>
    </row>
    <row r="202" spans="2:9" s="12" customFormat="1" ht="24" customHeight="1" x14ac:dyDescent="0.25">
      <c r="B202" s="37"/>
      <c r="C202" s="14"/>
      <c r="D202" s="41"/>
      <c r="E202" s="41"/>
      <c r="F202" s="42"/>
      <c r="H202"/>
      <c r="I202" s="12">
        <f>COUNTIFS(bd_sorties!E:E,"Chateauneuf sur isere",bd_sorties!D:D,$H$5)</f>
        <v>0</v>
      </c>
    </row>
    <row r="203" spans="2:9" s="12" customFormat="1" ht="24" customHeight="1" x14ac:dyDescent="0.25">
      <c r="B203" s="37"/>
      <c r="C203" s="14"/>
      <c r="D203" s="41"/>
      <c r="E203" s="41"/>
      <c r="F203" s="42"/>
      <c r="H203"/>
      <c r="I203" s="12">
        <f>COUNTIFS(bd_sorties!E:E,"Chateauneuf sur isere",bd_sorties!D:D,$H$5)</f>
        <v>0</v>
      </c>
    </row>
    <row r="204" spans="2:9" s="12" customFormat="1" ht="24" customHeight="1" x14ac:dyDescent="0.25">
      <c r="B204" s="37"/>
      <c r="C204" s="14"/>
      <c r="D204" s="41"/>
      <c r="E204" s="41"/>
      <c r="F204" s="42"/>
      <c r="H204"/>
      <c r="I204" s="12">
        <f>COUNTIFS(bd_sorties!E:E,"Chateauneuf sur isere",bd_sorties!D:D,$H$5)</f>
        <v>0</v>
      </c>
    </row>
    <row r="205" spans="2:9" s="12" customFormat="1" ht="24" customHeight="1" x14ac:dyDescent="0.25">
      <c r="B205" s="37"/>
      <c r="C205" s="14"/>
      <c r="D205" s="41"/>
      <c r="E205" s="41"/>
      <c r="F205" s="42"/>
      <c r="H205"/>
      <c r="I205" s="12">
        <f>COUNTIFS(bd_sorties!E:E,"Chateauneuf sur isere",bd_sorties!D:D,$H$5)</f>
        <v>0</v>
      </c>
    </row>
    <row r="206" spans="2:9" s="12" customFormat="1" ht="24" customHeight="1" x14ac:dyDescent="0.25">
      <c r="B206" s="37"/>
      <c r="C206" s="14"/>
      <c r="D206" s="41"/>
      <c r="E206" s="41"/>
      <c r="F206" s="42"/>
      <c r="H206"/>
      <c r="I206" s="12">
        <f>COUNTIFS(bd_sorties!E:E,"Chateauneuf sur isere",bd_sorties!D:D,$H$5)</f>
        <v>0</v>
      </c>
    </row>
    <row r="207" spans="2:9" s="12" customFormat="1" ht="24" customHeight="1" x14ac:dyDescent="0.25">
      <c r="B207" s="37"/>
      <c r="C207" s="14"/>
      <c r="D207" s="41"/>
      <c r="E207" s="41"/>
      <c r="F207" s="42"/>
      <c r="H207"/>
      <c r="I207" s="12">
        <f>COUNTIFS(bd_sorties!E:E,"Chateauneuf sur isere",bd_sorties!D:D,$H$5)</f>
        <v>0</v>
      </c>
    </row>
    <row r="208" spans="2:9" s="12" customFormat="1" ht="24" customHeight="1" x14ac:dyDescent="0.25">
      <c r="B208" s="37"/>
      <c r="C208" s="14"/>
      <c r="D208" s="41"/>
      <c r="E208" s="41"/>
      <c r="F208" s="42"/>
      <c r="H208"/>
      <c r="I208" s="12">
        <f>COUNTIFS(bd_sorties!E:E,"Chateauneuf sur isere",bd_sorties!D:D,$H$5)</f>
        <v>0</v>
      </c>
    </row>
    <row r="209" spans="2:9" s="12" customFormat="1" ht="24" customHeight="1" x14ac:dyDescent="0.25">
      <c r="B209" s="37"/>
      <c r="C209" s="14"/>
      <c r="D209" s="41"/>
      <c r="E209" s="41"/>
      <c r="F209" s="42"/>
      <c r="H209"/>
      <c r="I209" s="12">
        <f>COUNTIFS(bd_sorties!E:E,"Chateauneuf sur isere",bd_sorties!D:D,$H$5)</f>
        <v>0</v>
      </c>
    </row>
    <row r="210" spans="2:9" s="12" customFormat="1" ht="24" customHeight="1" x14ac:dyDescent="0.25">
      <c r="B210" s="37"/>
      <c r="C210" s="14"/>
      <c r="D210" s="41"/>
      <c r="E210" s="41"/>
      <c r="F210" s="42"/>
      <c r="H210"/>
      <c r="I210" s="12">
        <f>COUNTIFS(bd_sorties!E:E,"Chateauneuf sur isere",bd_sorties!D:D,$H$5)</f>
        <v>0</v>
      </c>
    </row>
    <row r="211" spans="2:9" s="12" customFormat="1" ht="24" customHeight="1" x14ac:dyDescent="0.25">
      <c r="B211" s="37"/>
      <c r="C211" s="14"/>
      <c r="D211" s="41"/>
      <c r="E211" s="41"/>
      <c r="F211" s="42"/>
      <c r="H211"/>
      <c r="I211" s="12">
        <f>COUNTIFS(bd_sorties!E:E,"Chateauneuf sur isere",bd_sorties!D:D,$H$5)</f>
        <v>0</v>
      </c>
    </row>
    <row r="212" spans="2:9" s="12" customFormat="1" ht="24" customHeight="1" x14ac:dyDescent="0.25">
      <c r="B212" s="37"/>
      <c r="C212" s="14"/>
      <c r="D212" s="41"/>
      <c r="E212" s="41"/>
      <c r="F212" s="42"/>
      <c r="H212"/>
      <c r="I212" s="12">
        <f>COUNTIFS(bd_sorties!E:E,"Chateauneuf sur isere",bd_sorties!D:D,$H$5)</f>
        <v>0</v>
      </c>
    </row>
    <row r="213" spans="2:9" s="12" customFormat="1" ht="24" customHeight="1" x14ac:dyDescent="0.25">
      <c r="B213" s="37"/>
      <c r="C213" s="14"/>
      <c r="D213" s="41"/>
      <c r="E213" s="41"/>
      <c r="F213" s="42"/>
      <c r="H213"/>
      <c r="I213" s="12">
        <f>COUNTIFS(bd_sorties!E:E,"Chateauneuf sur isere",bd_sorties!D:D,$H$5)</f>
        <v>0</v>
      </c>
    </row>
    <row r="214" spans="2:9" s="12" customFormat="1" ht="24" customHeight="1" x14ac:dyDescent="0.25">
      <c r="B214" s="37"/>
      <c r="C214" s="14"/>
      <c r="D214" s="41"/>
      <c r="E214" s="41"/>
      <c r="F214" s="42"/>
      <c r="H214"/>
      <c r="I214" s="12">
        <f>COUNTIFS(bd_sorties!E:E,"Chateauneuf sur isere",bd_sorties!D:D,$H$5)</f>
        <v>0</v>
      </c>
    </row>
    <row r="215" spans="2:9" s="12" customFormat="1" ht="24" customHeight="1" x14ac:dyDescent="0.25">
      <c r="B215" s="37"/>
      <c r="C215" s="14"/>
      <c r="D215" s="41"/>
      <c r="E215" s="41"/>
      <c r="F215" s="42"/>
      <c r="H215"/>
      <c r="I215" s="12">
        <f>COUNTIFS(bd_sorties!E:E,"Chateauneuf sur isere",bd_sorties!D:D,$H$5)</f>
        <v>0</v>
      </c>
    </row>
    <row r="216" spans="2:9" s="12" customFormat="1" ht="24" customHeight="1" x14ac:dyDescent="0.25">
      <c r="B216" s="37"/>
      <c r="C216" s="14"/>
      <c r="D216" s="41"/>
      <c r="E216" s="41"/>
      <c r="F216" s="42"/>
      <c r="H216"/>
      <c r="I216" s="12">
        <f>COUNTIFS(bd_sorties!E:E,"Chateauneuf sur isere",bd_sorties!D:D,$H$5)</f>
        <v>0</v>
      </c>
    </row>
    <row r="217" spans="2:9" s="12" customFormat="1" ht="24" customHeight="1" x14ac:dyDescent="0.25">
      <c r="B217" s="37"/>
      <c r="C217" s="14"/>
      <c r="D217" s="41"/>
      <c r="E217" s="41"/>
      <c r="F217" s="42"/>
      <c r="H217"/>
      <c r="I217" s="12">
        <f>COUNTIFS(bd_sorties!E:E,"Chateauneuf sur isere",bd_sorties!D:D,$H$5)</f>
        <v>0</v>
      </c>
    </row>
    <row r="218" spans="2:9" s="12" customFormat="1" ht="24" customHeight="1" x14ac:dyDescent="0.25">
      <c r="B218" s="37"/>
      <c r="C218" s="14"/>
      <c r="D218" s="41"/>
      <c r="E218" s="41"/>
      <c r="F218" s="42"/>
      <c r="H218"/>
      <c r="I218" s="12">
        <f>COUNTIFS(bd_sorties!E:E,"Chateauneuf sur isere",bd_sorties!D:D,$H$5)</f>
        <v>0</v>
      </c>
    </row>
    <row r="219" spans="2:9" s="12" customFormat="1" ht="24" customHeight="1" x14ac:dyDescent="0.25">
      <c r="B219" s="37"/>
      <c r="C219" s="14"/>
      <c r="D219" s="41"/>
      <c r="E219" s="41"/>
      <c r="F219" s="42"/>
      <c r="H219"/>
      <c r="I219" s="12">
        <f>COUNTIFS(bd_sorties!E:E,"Chateauneuf sur isere",bd_sorties!D:D,$H$5)</f>
        <v>0</v>
      </c>
    </row>
    <row r="220" spans="2:9" s="12" customFormat="1" ht="24" customHeight="1" x14ac:dyDescent="0.25">
      <c r="B220" s="37"/>
      <c r="C220" s="14"/>
      <c r="D220" s="41"/>
      <c r="E220" s="41"/>
      <c r="F220" s="42"/>
      <c r="H220"/>
      <c r="I220" s="12">
        <f>COUNTIFS(bd_sorties!E:E,"Chateauneuf sur isere",bd_sorties!D:D,$H$5)</f>
        <v>0</v>
      </c>
    </row>
    <row r="221" spans="2:9" s="12" customFormat="1" ht="24" customHeight="1" x14ac:dyDescent="0.25">
      <c r="B221" s="37"/>
      <c r="C221" s="14"/>
      <c r="D221" s="41"/>
      <c r="E221" s="41"/>
      <c r="F221" s="42"/>
      <c r="H221"/>
      <c r="I221" s="12">
        <f>COUNTIFS(bd_sorties!E:E,"Chateauneuf sur isere",bd_sorties!D:D,$H$5)</f>
        <v>0</v>
      </c>
    </row>
    <row r="222" spans="2:9" s="12" customFormat="1" ht="24" customHeight="1" x14ac:dyDescent="0.25">
      <c r="B222" s="37"/>
      <c r="C222" s="14"/>
      <c r="D222" s="41"/>
      <c r="E222" s="41"/>
      <c r="F222" s="42"/>
      <c r="H222"/>
      <c r="I222" s="12">
        <f>COUNTIFS(bd_sorties!E:E,"Chateauneuf sur isere",bd_sorties!D:D,$H$5)</f>
        <v>0</v>
      </c>
    </row>
    <row r="223" spans="2:9" s="12" customFormat="1" ht="24" customHeight="1" x14ac:dyDescent="0.25">
      <c r="B223" s="37"/>
      <c r="C223" s="14"/>
      <c r="D223" s="41"/>
      <c r="E223" s="41"/>
      <c r="F223" s="42"/>
      <c r="H223"/>
      <c r="I223" s="12">
        <f>COUNTIFS(bd_sorties!E:E,"Chateauneuf sur isere",bd_sorties!D:D,$H$5)</f>
        <v>0</v>
      </c>
    </row>
    <row r="224" spans="2:9" s="12" customFormat="1" ht="24" customHeight="1" x14ac:dyDescent="0.25">
      <c r="B224" s="37"/>
      <c r="C224" s="14"/>
      <c r="D224" s="41"/>
      <c r="E224" s="41"/>
      <c r="F224" s="42"/>
      <c r="H224"/>
      <c r="I224" s="12">
        <f>COUNTIFS(bd_sorties!E:E,"Chateauneuf sur isere",bd_sorties!D:D,$H$5)</f>
        <v>0</v>
      </c>
    </row>
    <row r="225" spans="2:9" s="12" customFormat="1" ht="24" customHeight="1" x14ac:dyDescent="0.25">
      <c r="B225" s="37"/>
      <c r="C225" s="14"/>
      <c r="D225" s="41"/>
      <c r="E225" s="41"/>
      <c r="F225" s="42"/>
      <c r="H225"/>
      <c r="I225" s="12">
        <f>COUNTIFS(bd_sorties!E:E,"Chateauneuf sur isere",bd_sorties!D:D,$H$5)</f>
        <v>0</v>
      </c>
    </row>
    <row r="226" spans="2:9" s="12" customFormat="1" ht="24" customHeight="1" x14ac:dyDescent="0.25">
      <c r="B226" s="37"/>
      <c r="C226" s="14"/>
      <c r="D226" s="41"/>
      <c r="E226" s="41"/>
      <c r="F226" s="42"/>
      <c r="H226"/>
      <c r="I226" s="12">
        <f>COUNTIFS(bd_sorties!E:E,"Chateauneuf sur isere",bd_sorties!D:D,$H$5)</f>
        <v>0</v>
      </c>
    </row>
    <row r="227" spans="2:9" s="12" customFormat="1" ht="24" customHeight="1" x14ac:dyDescent="0.25">
      <c r="B227" s="37"/>
      <c r="C227" s="14"/>
      <c r="D227" s="41"/>
      <c r="E227" s="41"/>
      <c r="F227" s="42"/>
      <c r="H227"/>
      <c r="I227" s="12">
        <f>COUNTIFS(bd_sorties!E:E,"Chateauneuf sur isere",bd_sorties!D:D,$H$5)</f>
        <v>0</v>
      </c>
    </row>
    <row r="228" spans="2:9" s="12" customFormat="1" ht="24" customHeight="1" x14ac:dyDescent="0.25">
      <c r="B228" s="37"/>
      <c r="C228" s="14"/>
      <c r="D228" s="41"/>
      <c r="E228" s="41"/>
      <c r="F228" s="42"/>
      <c r="H228"/>
      <c r="I228" s="12">
        <f>COUNTIFS(bd_sorties!E:E,"Chateauneuf sur isere",bd_sorties!D:D,$H$5)</f>
        <v>0</v>
      </c>
    </row>
    <row r="229" spans="2:9" s="12" customFormat="1" ht="24" customHeight="1" x14ac:dyDescent="0.25">
      <c r="B229" s="37"/>
      <c r="C229" s="14"/>
      <c r="D229" s="41"/>
      <c r="E229" s="41"/>
      <c r="F229" s="42"/>
      <c r="H229"/>
      <c r="I229" s="12">
        <f>COUNTIFS(bd_sorties!E:E,"Chateauneuf sur isere",bd_sorties!D:D,$H$5)</f>
        <v>0</v>
      </c>
    </row>
    <row r="230" spans="2:9" s="12" customFormat="1" ht="24" customHeight="1" x14ac:dyDescent="0.25">
      <c r="B230" s="37"/>
      <c r="C230" s="14"/>
      <c r="D230" s="41"/>
      <c r="E230" s="41"/>
      <c r="F230" s="42"/>
      <c r="H230"/>
      <c r="I230" s="12">
        <f>COUNTIFS(bd_sorties!E:E,"Chateauneuf sur isere",bd_sorties!D:D,$H$5)</f>
        <v>0</v>
      </c>
    </row>
    <row r="231" spans="2:9" s="12" customFormat="1" ht="24" customHeight="1" x14ac:dyDescent="0.25">
      <c r="B231" s="37"/>
      <c r="C231" s="14"/>
      <c r="D231" s="41"/>
      <c r="E231" s="41"/>
      <c r="F231" s="42"/>
      <c r="H231"/>
      <c r="I231" s="12">
        <f>COUNTIFS(bd_sorties!E:E,"Chateauneuf sur isere",bd_sorties!D:D,$H$5)</f>
        <v>0</v>
      </c>
    </row>
    <row r="232" spans="2:9" s="12" customFormat="1" ht="24" customHeight="1" x14ac:dyDescent="0.25">
      <c r="B232" s="37"/>
      <c r="C232" s="14"/>
      <c r="D232" s="41"/>
      <c r="E232" s="41"/>
      <c r="F232" s="42"/>
      <c r="H232"/>
      <c r="I232" s="12">
        <f>COUNTIFS(bd_sorties!E:E,"Chateauneuf sur isere",bd_sorties!D:D,$H$5)</f>
        <v>0</v>
      </c>
    </row>
    <row r="233" spans="2:9" s="12" customFormat="1" ht="24" customHeight="1" x14ac:dyDescent="0.25">
      <c r="B233" s="37"/>
      <c r="C233" s="14"/>
      <c r="D233" s="41"/>
      <c r="E233" s="41"/>
      <c r="F233" s="42"/>
      <c r="H233"/>
      <c r="I233" s="12">
        <f>COUNTIFS(bd_sorties!E:E,"Chateauneuf sur isere",bd_sorties!D:D,$H$5)</f>
        <v>0</v>
      </c>
    </row>
    <row r="234" spans="2:9" s="12" customFormat="1" ht="24" customHeight="1" x14ac:dyDescent="0.25">
      <c r="B234" s="37"/>
      <c r="C234" s="14"/>
      <c r="D234" s="41"/>
      <c r="E234" s="41"/>
      <c r="F234" s="42"/>
      <c r="H234"/>
      <c r="I234" s="12">
        <f>COUNTIFS(bd_sorties!E:E,"Chateauneuf sur isere",bd_sorties!D:D,$H$5)</f>
        <v>0</v>
      </c>
    </row>
    <row r="235" spans="2:9" s="12" customFormat="1" ht="24" customHeight="1" x14ac:dyDescent="0.25">
      <c r="B235" s="37"/>
      <c r="C235" s="14"/>
      <c r="D235" s="41"/>
      <c r="E235" s="41"/>
      <c r="F235" s="42"/>
      <c r="H235"/>
      <c r="I235" s="12">
        <f>COUNTIFS(bd_sorties!E:E,"Chateauneuf sur isere",bd_sorties!D:D,$H$5)</f>
        <v>0</v>
      </c>
    </row>
    <row r="236" spans="2:9" s="12" customFormat="1" ht="24" customHeight="1" x14ac:dyDescent="0.25">
      <c r="B236" s="37"/>
      <c r="C236" s="14"/>
      <c r="D236" s="41"/>
      <c r="E236" s="41"/>
      <c r="F236" s="42"/>
      <c r="H236"/>
      <c r="I236" s="12">
        <f>COUNTIFS(bd_sorties!E:E,"Chateauneuf sur isere",bd_sorties!D:D,$H$5)</f>
        <v>0</v>
      </c>
    </row>
    <row r="237" spans="2:9" s="12" customFormat="1" ht="24" customHeight="1" x14ac:dyDescent="0.25">
      <c r="B237" s="37"/>
      <c r="C237" s="14"/>
      <c r="D237" s="41"/>
      <c r="E237" s="41"/>
      <c r="F237" s="42"/>
      <c r="H237"/>
      <c r="I237" s="12">
        <f>COUNTIFS(bd_sorties!E:E,"Chateauneuf sur isere",bd_sorties!D:D,$H$5)</f>
        <v>0</v>
      </c>
    </row>
    <row r="238" spans="2:9" s="12" customFormat="1" ht="24" customHeight="1" x14ac:dyDescent="0.25">
      <c r="B238" s="37"/>
      <c r="C238" s="14"/>
      <c r="D238" s="41"/>
      <c r="E238" s="41"/>
      <c r="F238" s="42"/>
      <c r="H238"/>
      <c r="I238" s="12">
        <f>COUNTIFS(bd_sorties!E:E,"Chateauneuf sur isere",bd_sorties!D:D,$H$5)</f>
        <v>0</v>
      </c>
    </row>
    <row r="239" spans="2:9" s="12" customFormat="1" ht="24" customHeight="1" x14ac:dyDescent="0.25">
      <c r="B239" s="37"/>
      <c r="C239" s="14"/>
      <c r="D239" s="41"/>
      <c r="E239" s="41"/>
      <c r="F239" s="42"/>
      <c r="H239"/>
      <c r="I239" s="12">
        <f>COUNTIFS(bd_sorties!E:E,"Chateauneuf sur isere",bd_sorties!D:D,$H$5)</f>
        <v>0</v>
      </c>
    </row>
    <row r="240" spans="2:9" s="12" customFormat="1" ht="24" customHeight="1" x14ac:dyDescent="0.25">
      <c r="B240" s="37"/>
      <c r="C240" s="14"/>
      <c r="D240" s="41"/>
      <c r="E240" s="41"/>
      <c r="F240" s="42"/>
      <c r="H240"/>
      <c r="I240" s="12">
        <f>COUNTIFS(bd_sorties!E:E,"Chateauneuf sur isere",bd_sorties!D:D,$H$5)</f>
        <v>0</v>
      </c>
    </row>
    <row r="241" spans="2:9" s="12" customFormat="1" ht="24" customHeight="1" x14ac:dyDescent="0.25">
      <c r="B241" s="37"/>
      <c r="C241" s="14"/>
      <c r="D241" s="41"/>
      <c r="E241" s="41"/>
      <c r="F241" s="42"/>
      <c r="H241"/>
      <c r="I241" s="12">
        <f>COUNTIFS(bd_sorties!E:E,"Chateauneuf sur isere",bd_sorties!D:D,$H$5)</f>
        <v>0</v>
      </c>
    </row>
    <row r="242" spans="2:9" s="12" customFormat="1" ht="24" customHeight="1" x14ac:dyDescent="0.25">
      <c r="B242" s="37"/>
      <c r="C242" s="14"/>
      <c r="D242" s="41"/>
      <c r="E242" s="41"/>
      <c r="F242" s="42"/>
      <c r="H242"/>
      <c r="I242" s="12">
        <f>COUNTIFS(bd_sorties!E:E,"Chateauneuf sur isere",bd_sorties!D:D,$H$5)</f>
        <v>0</v>
      </c>
    </row>
    <row r="243" spans="2:9" s="12" customFormat="1" ht="24" customHeight="1" x14ac:dyDescent="0.25">
      <c r="B243" s="37"/>
      <c r="C243" s="14"/>
      <c r="D243" s="41"/>
      <c r="E243" s="41"/>
      <c r="F243" s="42"/>
      <c r="H243"/>
      <c r="I243" s="12">
        <f>COUNTIFS(bd_sorties!E:E,"Chateauneuf sur isere",bd_sorties!D:D,$H$5)</f>
        <v>0</v>
      </c>
    </row>
    <row r="244" spans="2:9" s="12" customFormat="1" ht="24" customHeight="1" x14ac:dyDescent="0.25">
      <c r="B244" s="37"/>
      <c r="C244" s="14"/>
      <c r="D244" s="41"/>
      <c r="E244" s="41"/>
      <c r="F244" s="42"/>
      <c r="H244"/>
      <c r="I244" s="12">
        <f>COUNTIFS(bd_sorties!E:E,"Chateauneuf sur isere",bd_sorties!D:D,$H$5)</f>
        <v>0</v>
      </c>
    </row>
    <row r="245" spans="2:9" s="12" customFormat="1" ht="24" customHeight="1" x14ac:dyDescent="0.25">
      <c r="B245" s="37"/>
      <c r="C245" s="14"/>
      <c r="D245" s="41"/>
      <c r="E245" s="41"/>
      <c r="F245" s="42"/>
      <c r="H245"/>
      <c r="I245" s="12">
        <f>COUNTIFS(bd_sorties!E:E,"Chateauneuf sur isere",bd_sorties!D:D,$H$5)</f>
        <v>0</v>
      </c>
    </row>
    <row r="246" spans="2:9" s="12" customFormat="1" ht="24" customHeight="1" x14ac:dyDescent="0.25">
      <c r="B246" s="37"/>
      <c r="C246" s="14"/>
      <c r="D246" s="41"/>
      <c r="E246" s="41"/>
      <c r="F246" s="42"/>
      <c r="H246"/>
      <c r="I246" s="12">
        <f>COUNTIFS(bd_sorties!E:E,"Chateauneuf sur isere",bd_sorties!D:D,$H$5)</f>
        <v>0</v>
      </c>
    </row>
    <row r="247" spans="2:9" s="12" customFormat="1" ht="24" customHeight="1" x14ac:dyDescent="0.25">
      <c r="B247" s="37"/>
      <c r="C247" s="14"/>
      <c r="D247" s="41"/>
      <c r="E247" s="41"/>
      <c r="F247" s="42"/>
      <c r="H247" s="48"/>
      <c r="I247" s="12">
        <f>COUNTIFS(bd_sorties!E:E,"Chateauneuf sur isere",bd_sorties!D:D,$H$5)</f>
        <v>0</v>
      </c>
    </row>
    <row r="248" spans="2:9" s="12" customFormat="1" ht="24" customHeight="1" x14ac:dyDescent="0.25">
      <c r="B248" s="37"/>
      <c r="C248" s="14"/>
      <c r="D248" s="41"/>
      <c r="E248" s="41"/>
      <c r="F248" s="42"/>
      <c r="H248" s="48"/>
      <c r="I248" s="12">
        <f>COUNTIFS(bd_sorties!E:E,"Chateauneuf sur isere",bd_sorties!D:D,$H$5)</f>
        <v>0</v>
      </c>
    </row>
    <row r="249" spans="2:9" s="12" customFormat="1" ht="24" customHeight="1" x14ac:dyDescent="0.25">
      <c r="B249" s="37"/>
      <c r="C249" s="14"/>
      <c r="D249" s="41"/>
      <c r="E249" s="41"/>
      <c r="F249" s="42"/>
      <c r="H249" s="48"/>
      <c r="I249" s="12">
        <f>COUNTIFS(bd_sorties!E:E,"Chateauneuf sur isere",bd_sorties!D:D,$H$5)</f>
        <v>0</v>
      </c>
    </row>
    <row r="250" spans="2:9" s="12" customFormat="1" ht="24" customHeight="1" x14ac:dyDescent="0.25">
      <c r="B250" s="37"/>
      <c r="C250" s="14"/>
      <c r="D250" s="41"/>
      <c r="E250" s="41"/>
      <c r="F250" s="42"/>
      <c r="H250" s="48"/>
      <c r="I250" s="12">
        <f>COUNTIFS(bd_sorties!E:E,"Chateauneuf sur isere",bd_sorties!D:D,$H$5)</f>
        <v>0</v>
      </c>
    </row>
    <row r="251" spans="2:9" s="12" customFormat="1" ht="24" customHeight="1" x14ac:dyDescent="0.25">
      <c r="B251" s="37"/>
      <c r="C251" s="14"/>
      <c r="D251" s="41"/>
      <c r="E251" s="41"/>
      <c r="F251" s="42"/>
      <c r="H251" s="48"/>
      <c r="I251" s="12">
        <f>COUNTIFS(bd_sorties!E:E,"Chateauneuf sur isere",bd_sorties!D:D,$H$5)</f>
        <v>0</v>
      </c>
    </row>
    <row r="252" spans="2:9" s="12" customFormat="1" ht="24" customHeight="1" x14ac:dyDescent="0.25">
      <c r="B252" s="37"/>
      <c r="C252" s="14"/>
      <c r="D252" s="41"/>
      <c r="E252" s="41"/>
      <c r="F252" s="42"/>
      <c r="H252" s="48"/>
      <c r="I252" s="12">
        <f>COUNTIFS(bd_sorties!E:E,"Chateauneuf sur isere",bd_sorties!D:D,$H$5)</f>
        <v>0</v>
      </c>
    </row>
    <row r="253" spans="2:9" s="12" customFormat="1" ht="24" customHeight="1" x14ac:dyDescent="0.25">
      <c r="B253" s="37"/>
      <c r="C253" s="14"/>
      <c r="D253" s="41"/>
      <c r="E253" s="41"/>
      <c r="F253" s="42"/>
      <c r="H253" s="48"/>
      <c r="I253" s="12">
        <f>COUNTIFS(bd_sorties!E:E,"Chateauneuf sur isere",bd_sorties!D:D,$H$5)</f>
        <v>0</v>
      </c>
    </row>
    <row r="254" spans="2:9" s="12" customFormat="1" ht="24" customHeight="1" x14ac:dyDescent="0.25">
      <c r="B254" s="37"/>
      <c r="C254" s="14"/>
      <c r="D254" s="41"/>
      <c r="E254" s="41"/>
      <c r="F254" s="42"/>
      <c r="H254" s="48"/>
      <c r="I254" s="12">
        <f>COUNTIFS(bd_sorties!E:E,"Chateauneuf sur isere",bd_sorties!D:D,$H$5)</f>
        <v>0</v>
      </c>
    </row>
    <row r="255" spans="2:9" s="12" customFormat="1" ht="24" customHeight="1" x14ac:dyDescent="0.25">
      <c r="B255" s="37"/>
      <c r="C255" s="14"/>
      <c r="D255" s="41"/>
      <c r="E255" s="41"/>
      <c r="F255" s="42"/>
      <c r="H255" s="48"/>
      <c r="I255" s="12">
        <f>COUNTIFS(bd_sorties!E:E,"Chateauneuf sur isere",bd_sorties!D:D,$H$5)</f>
        <v>0</v>
      </c>
    </row>
    <row r="256" spans="2:9" s="12" customFormat="1" ht="24" customHeight="1" x14ac:dyDescent="0.25">
      <c r="B256" s="37"/>
      <c r="C256" s="14"/>
      <c r="D256" s="41"/>
      <c r="E256" s="41"/>
      <c r="F256" s="42"/>
      <c r="H256" s="48" t="s">
        <v>338</v>
      </c>
      <c r="I256" s="12">
        <f>COUNTIFS(bd_sorties!E:E,"Chateauneuf sur isere",bd_sorties!D:D,$H$5)</f>
        <v>0</v>
      </c>
    </row>
    <row r="257" spans="2:9" s="12" customFormat="1" ht="24" customHeight="1" x14ac:dyDescent="0.25">
      <c r="B257" s="37"/>
      <c r="C257" s="14"/>
      <c r="D257" s="41"/>
      <c r="E257" s="41"/>
      <c r="F257" s="42"/>
      <c r="H257" s="48" t="s">
        <v>345</v>
      </c>
      <c r="I257" s="12">
        <f>COUNTIFS(bd_sorties!E:E,"Chateauneuf sur isere",bd_sorties!D:D,$H$5)</f>
        <v>0</v>
      </c>
    </row>
    <row r="258" spans="2:9" s="12" customFormat="1" ht="24" customHeight="1" x14ac:dyDescent="0.25">
      <c r="B258" s="37"/>
      <c r="C258" s="14"/>
      <c r="D258" s="41"/>
      <c r="E258" s="41"/>
      <c r="F258" s="42"/>
      <c r="H258" s="48" t="s">
        <v>350</v>
      </c>
      <c r="I258" s="12">
        <f>COUNTIFS(bd_sorties!E:E,"Chateauneuf sur isere",bd_sorties!D:D,$H$5)</f>
        <v>0</v>
      </c>
    </row>
    <row r="259" spans="2:9" s="12" customFormat="1" ht="24" customHeight="1" x14ac:dyDescent="0.25">
      <c r="B259" s="37"/>
      <c r="C259" s="14"/>
      <c r="D259" s="41"/>
      <c r="E259" s="41"/>
      <c r="F259" s="42"/>
      <c r="H259" s="48" t="s">
        <v>354</v>
      </c>
      <c r="I259" s="12">
        <f>COUNTIFS(bd_sorties!E:E,"Chateauneuf sur isere",bd_sorties!D:D,$H$5)</f>
        <v>0</v>
      </c>
    </row>
    <row r="260" spans="2:9" s="12" customFormat="1" ht="24" customHeight="1" x14ac:dyDescent="0.25">
      <c r="B260" s="37"/>
      <c r="C260" s="14"/>
      <c r="D260" s="41"/>
      <c r="E260" s="41"/>
      <c r="F260" s="42"/>
      <c r="H260" s="48" t="s">
        <v>358</v>
      </c>
      <c r="I260" s="12">
        <f>COUNTIFS(bd_sorties!E:E,"Chateauneuf sur isere",bd_sorties!D:D,$H$5)</f>
        <v>0</v>
      </c>
    </row>
    <row r="261" spans="2:9" s="12" customFormat="1" ht="24" customHeight="1" x14ac:dyDescent="0.25">
      <c r="B261" s="37"/>
      <c r="C261" s="14"/>
      <c r="D261" s="41"/>
      <c r="E261" s="41"/>
      <c r="F261" s="42"/>
      <c r="H261" s="48" t="s">
        <v>362</v>
      </c>
      <c r="I261" s="12">
        <f>COUNTIFS(bd_sorties!E:E,"Chateauneuf sur isere",bd_sorties!D:D,$H$5)</f>
        <v>0</v>
      </c>
    </row>
    <row r="262" spans="2:9" s="12" customFormat="1" ht="24" customHeight="1" x14ac:dyDescent="0.25">
      <c r="B262" s="37"/>
      <c r="C262" s="14"/>
      <c r="D262" s="41"/>
      <c r="E262" s="41"/>
      <c r="F262" s="42"/>
      <c r="H262" s="48" t="s">
        <v>365</v>
      </c>
      <c r="I262" s="12">
        <f>COUNTIFS(bd_sorties!E:E,"Chateauneuf sur isere",bd_sorties!D:D,$H$5)</f>
        <v>0</v>
      </c>
    </row>
    <row r="263" spans="2:9" s="12" customFormat="1" ht="24" customHeight="1" x14ac:dyDescent="0.25">
      <c r="B263" s="37"/>
      <c r="C263" s="14"/>
      <c r="D263" s="41"/>
      <c r="E263" s="41"/>
      <c r="F263" s="42"/>
      <c r="H263" s="48" t="s">
        <v>370</v>
      </c>
      <c r="I263" s="12">
        <f>COUNTIFS(bd_sorties!E:E,"Chateauneuf sur isere",bd_sorties!D:D,$H$5)</f>
        <v>0</v>
      </c>
    </row>
    <row r="264" spans="2:9" s="12" customFormat="1" ht="24" customHeight="1" x14ac:dyDescent="0.25">
      <c r="B264" s="37"/>
      <c r="C264" s="14"/>
      <c r="D264" s="41"/>
      <c r="E264" s="41"/>
      <c r="F264" s="42"/>
      <c r="H264" s="48" t="s">
        <v>373</v>
      </c>
      <c r="I264" s="12">
        <f>COUNTIFS(bd_sorties!E:E,"Chateauneuf sur isere",bd_sorties!D:D,$H$5)</f>
        <v>0</v>
      </c>
    </row>
    <row r="265" spans="2:9" s="12" customFormat="1" ht="24" customHeight="1" x14ac:dyDescent="0.25">
      <c r="B265" s="37"/>
      <c r="C265" s="14"/>
      <c r="D265" s="41"/>
      <c r="E265" s="41"/>
      <c r="F265" s="42"/>
      <c r="H265" s="48" t="s">
        <v>375</v>
      </c>
      <c r="I265" s="12">
        <f>COUNTIFS(bd_sorties!E:E,"Chateauneuf sur isere",bd_sorties!D:D,$H$5)</f>
        <v>0</v>
      </c>
    </row>
    <row r="266" spans="2:9" s="12" customFormat="1" ht="24" customHeight="1" x14ac:dyDescent="0.25">
      <c r="B266" s="37"/>
      <c r="C266" s="14"/>
      <c r="D266" s="41"/>
      <c r="E266" s="41"/>
      <c r="F266" s="42"/>
      <c r="H266" s="48" t="s">
        <v>377</v>
      </c>
      <c r="I266" s="12">
        <f>COUNTIFS(bd_sorties!E:E,"Chateauneuf sur isere",bd_sorties!D:D,$H$5)</f>
        <v>0</v>
      </c>
    </row>
    <row r="267" spans="2:9" s="12" customFormat="1" ht="24" customHeight="1" x14ac:dyDescent="0.25">
      <c r="B267" s="37"/>
      <c r="C267" s="14"/>
      <c r="D267" s="41"/>
      <c r="E267" s="41"/>
      <c r="F267" s="42"/>
      <c r="H267" s="48" t="s">
        <v>379</v>
      </c>
      <c r="I267" s="12">
        <f>COUNTIFS(bd_sorties!E:E,"Chateauneuf sur isere",bd_sorties!D:D,$H$5)</f>
        <v>0</v>
      </c>
    </row>
    <row r="268" spans="2:9" s="12" customFormat="1" ht="24" customHeight="1" x14ac:dyDescent="0.25">
      <c r="B268" s="37"/>
      <c r="C268" s="14"/>
      <c r="D268" s="41"/>
      <c r="E268" s="41"/>
      <c r="F268" s="42"/>
      <c r="H268" s="48" t="s">
        <v>382</v>
      </c>
      <c r="I268" s="12">
        <f>COUNTIFS(bd_sorties!E:E,"Chateauneuf sur isere",bd_sorties!D:D,$H$5)</f>
        <v>0</v>
      </c>
    </row>
    <row r="269" spans="2:9" s="12" customFormat="1" ht="24" customHeight="1" x14ac:dyDescent="0.25">
      <c r="B269" s="37"/>
      <c r="C269" s="14"/>
      <c r="D269" s="41"/>
      <c r="E269" s="41"/>
      <c r="F269" s="42"/>
      <c r="H269" s="48" t="s">
        <v>385</v>
      </c>
      <c r="I269" s="12">
        <f>COUNTIFS(bd_sorties!E:E,"Chateauneuf sur isere",bd_sorties!D:D,$H$5)</f>
        <v>0</v>
      </c>
    </row>
    <row r="270" spans="2:9" s="12" customFormat="1" ht="24" customHeight="1" x14ac:dyDescent="0.25">
      <c r="B270" s="37"/>
      <c r="C270" s="14"/>
      <c r="D270" s="41"/>
      <c r="E270" s="41"/>
      <c r="F270" s="42"/>
      <c r="H270" s="48" t="s">
        <v>387</v>
      </c>
      <c r="I270" s="12">
        <f>COUNTIFS(bd_sorties!E:E,"Chateauneuf sur isere",bd_sorties!D:D,$H$5)</f>
        <v>0</v>
      </c>
    </row>
    <row r="271" spans="2:9" s="12" customFormat="1" ht="24" customHeight="1" x14ac:dyDescent="0.25">
      <c r="B271" s="37"/>
      <c r="C271" s="14"/>
      <c r="D271" s="41"/>
      <c r="E271" s="41"/>
      <c r="F271" s="42"/>
      <c r="H271" s="48" t="s">
        <v>390</v>
      </c>
      <c r="I271" s="12">
        <f>COUNTIFS(bd_sorties!E:E,"Chateauneuf sur isere",bd_sorties!D:D,$H$5)</f>
        <v>0</v>
      </c>
    </row>
    <row r="272" spans="2:9" s="12" customFormat="1" ht="24" customHeight="1" x14ac:dyDescent="0.25">
      <c r="B272" s="37"/>
      <c r="C272" s="14"/>
      <c r="D272" s="41"/>
      <c r="E272" s="41"/>
      <c r="F272" s="42"/>
      <c r="H272" s="48" t="s">
        <v>392</v>
      </c>
      <c r="I272" s="12">
        <f>COUNTIFS(bd_sorties!E:E,"Chateauneuf sur isere",bd_sorties!D:D,$H$5)</f>
        <v>0</v>
      </c>
    </row>
    <row r="273" spans="2:9" s="12" customFormat="1" ht="24" customHeight="1" x14ac:dyDescent="0.25">
      <c r="B273" s="37"/>
      <c r="C273" s="14"/>
      <c r="D273" s="41"/>
      <c r="E273" s="41"/>
      <c r="F273" s="42"/>
      <c r="H273" s="48" t="s">
        <v>395</v>
      </c>
      <c r="I273" s="12">
        <f>COUNTIFS(bd_sorties!E:E,"Chateauneuf sur isere",bd_sorties!D:D,$H$5)</f>
        <v>0</v>
      </c>
    </row>
    <row r="274" spans="2:9" s="12" customFormat="1" ht="24" customHeight="1" x14ac:dyDescent="0.25">
      <c r="B274" s="37"/>
      <c r="C274" s="14"/>
      <c r="D274" s="41"/>
      <c r="E274" s="41"/>
      <c r="F274" s="42"/>
      <c r="H274" s="48" t="s">
        <v>398</v>
      </c>
      <c r="I274" s="12">
        <f>COUNTIFS(bd_sorties!E:E,"Chateauneuf sur isere",bd_sorties!D:D,$H$5)</f>
        <v>0</v>
      </c>
    </row>
    <row r="275" spans="2:9" s="12" customFormat="1" ht="24" customHeight="1" x14ac:dyDescent="0.25">
      <c r="B275" s="37"/>
      <c r="C275" s="14"/>
      <c r="D275" s="41"/>
      <c r="E275" s="41"/>
      <c r="F275" s="42"/>
      <c r="H275" s="48" t="s">
        <v>403</v>
      </c>
      <c r="I275" s="12">
        <f>COUNTIFS(bd_sorties!E:E,"Chateauneuf sur isere",bd_sorties!D:D,$H$5)</f>
        <v>0</v>
      </c>
    </row>
    <row r="276" spans="2:9" s="12" customFormat="1" ht="24" customHeight="1" x14ac:dyDescent="0.25">
      <c r="B276" s="37"/>
      <c r="C276" s="14"/>
      <c r="D276" s="41"/>
      <c r="E276" s="41"/>
      <c r="F276" s="42"/>
      <c r="H276" s="48" t="s">
        <v>406</v>
      </c>
      <c r="I276" s="12">
        <f>COUNTIFS(bd_sorties!E:E,"Chateauneuf sur isere",bd_sorties!D:D,$H$5)</f>
        <v>0</v>
      </c>
    </row>
    <row r="277" spans="2:9" s="12" customFormat="1" ht="24" customHeight="1" x14ac:dyDescent="0.25">
      <c r="B277" s="37"/>
      <c r="C277" s="14"/>
      <c r="D277" s="41"/>
      <c r="E277" s="41"/>
      <c r="F277" s="42"/>
      <c r="H277" s="48" t="s">
        <v>409</v>
      </c>
      <c r="I277" s="12">
        <f>COUNTIFS(bd_sorties!E:E,"Chateauneuf sur isere",bd_sorties!D:D,$H$5)</f>
        <v>0</v>
      </c>
    </row>
    <row r="278" spans="2:9" s="12" customFormat="1" ht="24" customHeight="1" x14ac:dyDescent="0.25">
      <c r="B278" s="37"/>
      <c r="C278" s="14"/>
      <c r="D278" s="41"/>
      <c r="E278" s="41"/>
      <c r="F278" s="42"/>
      <c r="H278" s="48" t="s">
        <v>414</v>
      </c>
      <c r="I278" s="12">
        <f>COUNTIFS(bd_sorties!E:E,"Chateauneuf sur isere",bd_sorties!D:D,$H$5)</f>
        <v>0</v>
      </c>
    </row>
    <row r="279" spans="2:9" s="12" customFormat="1" ht="24" customHeight="1" x14ac:dyDescent="0.25">
      <c r="B279" s="37"/>
      <c r="C279" s="14"/>
      <c r="D279" s="41"/>
      <c r="E279" s="41"/>
      <c r="F279" s="42"/>
      <c r="H279" s="48" t="s">
        <v>416</v>
      </c>
      <c r="I279" s="12">
        <f>COUNTIFS(bd_sorties!E:E,"Chateauneuf sur isere",bd_sorties!D:D,$H$5)</f>
        <v>0</v>
      </c>
    </row>
    <row r="280" spans="2:9" s="12" customFormat="1" ht="24" customHeight="1" x14ac:dyDescent="0.25">
      <c r="B280" s="37"/>
      <c r="C280" s="14"/>
      <c r="D280" s="41"/>
      <c r="E280" s="41"/>
      <c r="F280" s="42"/>
      <c r="H280" s="48" t="s">
        <v>427</v>
      </c>
      <c r="I280" s="12">
        <f>COUNTIFS(bd_sorties!E:E,"Chateauneuf sur isere",bd_sorties!D:D,$H$5)</f>
        <v>0</v>
      </c>
    </row>
    <row r="281" spans="2:9" s="12" customFormat="1" ht="24" customHeight="1" x14ac:dyDescent="0.25">
      <c r="B281" s="37"/>
      <c r="C281" s="14"/>
      <c r="D281" s="41"/>
      <c r="E281" s="41"/>
      <c r="F281" s="42"/>
      <c r="H281" s="48" t="s">
        <v>436</v>
      </c>
      <c r="I281" s="12">
        <f>COUNTIFS(bd_sorties!E:E,"Chateauneuf sur isere",bd_sorties!D:D,$H$5)</f>
        <v>0</v>
      </c>
    </row>
    <row r="282" spans="2:9" s="12" customFormat="1" ht="24" customHeight="1" x14ac:dyDescent="0.25">
      <c r="B282" s="37"/>
      <c r="C282" s="14"/>
      <c r="D282" s="41"/>
      <c r="E282" s="41"/>
      <c r="F282" s="42"/>
      <c r="H282" s="48" t="s">
        <v>441</v>
      </c>
      <c r="I282" s="12">
        <f>COUNTIFS(bd_sorties!E:E,"Chateauneuf sur isere",bd_sorties!D:D,$H$5)</f>
        <v>0</v>
      </c>
    </row>
    <row r="283" spans="2:9" s="12" customFormat="1" ht="24" customHeight="1" x14ac:dyDescent="0.25">
      <c r="B283" s="37"/>
      <c r="C283" s="14"/>
      <c r="D283" s="41"/>
      <c r="E283" s="41"/>
      <c r="F283" s="42"/>
      <c r="H283" s="48" t="s">
        <v>454</v>
      </c>
      <c r="I283" s="12">
        <f>COUNTIFS(bd_sorties!E:E,"Chateauneuf sur isere",bd_sorties!D:D,$H$5)</f>
        <v>0</v>
      </c>
    </row>
    <row r="284" spans="2:9" s="12" customFormat="1" ht="24" customHeight="1" x14ac:dyDescent="0.25">
      <c r="B284" s="37"/>
      <c r="C284" s="14"/>
      <c r="D284" s="41"/>
      <c r="E284" s="41"/>
      <c r="F284" s="42"/>
      <c r="H284" s="48" t="s">
        <v>462</v>
      </c>
      <c r="I284" s="12">
        <f>COUNTIFS(bd_sorties!E:E,"Chateauneuf sur isere",bd_sorties!D:D,$H$5)</f>
        <v>0</v>
      </c>
    </row>
    <row r="285" spans="2:9" s="12" customFormat="1" ht="24" customHeight="1" x14ac:dyDescent="0.25">
      <c r="B285" s="37"/>
      <c r="C285" s="14"/>
      <c r="D285" s="41"/>
      <c r="E285" s="41"/>
      <c r="F285" s="42"/>
      <c r="H285" s="48" t="s">
        <v>469</v>
      </c>
      <c r="I285" s="12">
        <f>COUNTIFS(bd_sorties!E:E,"Chateauneuf sur isere",bd_sorties!D:D,$H$5)</f>
        <v>0</v>
      </c>
    </row>
    <row r="286" spans="2:9" s="12" customFormat="1" ht="24" customHeight="1" x14ac:dyDescent="0.25">
      <c r="B286" s="37"/>
      <c r="C286" s="14"/>
      <c r="D286" s="41"/>
      <c r="E286" s="41"/>
      <c r="F286" s="42"/>
      <c r="H286" s="48" t="s">
        <v>473</v>
      </c>
      <c r="I286" s="12">
        <f>COUNTIFS(bd_sorties!E:E,"Chateauneuf sur isere",bd_sorties!D:D,$H$5)</f>
        <v>0</v>
      </c>
    </row>
    <row r="287" spans="2:9" s="12" customFormat="1" ht="24" customHeight="1" x14ac:dyDescent="0.25">
      <c r="B287" s="37"/>
      <c r="C287" s="14"/>
      <c r="D287" s="41"/>
      <c r="E287" s="41"/>
      <c r="F287" s="42"/>
      <c r="H287" s="48" t="s">
        <v>474</v>
      </c>
      <c r="I287" s="12">
        <f>COUNTIFS(bd_sorties!E:E,"Chateauneuf sur isere",bd_sorties!D:D,$H$5)</f>
        <v>0</v>
      </c>
    </row>
    <row r="288" spans="2:9" s="12" customFormat="1" ht="24" customHeight="1" x14ac:dyDescent="0.25">
      <c r="B288" s="37"/>
      <c r="C288" s="14"/>
      <c r="D288" s="41"/>
      <c r="E288" s="41"/>
      <c r="F288" s="42"/>
      <c r="H288" s="48" t="s">
        <v>476</v>
      </c>
      <c r="I288" s="12">
        <f>COUNTIFS(bd_sorties!E:E,"Chateauneuf sur isere",bd_sorties!D:D,$H$5)</f>
        <v>0</v>
      </c>
    </row>
    <row r="289" spans="2:9" s="12" customFormat="1" ht="24" customHeight="1" x14ac:dyDescent="0.25">
      <c r="B289" s="37"/>
      <c r="C289" s="14"/>
      <c r="D289" s="41"/>
      <c r="E289" s="41"/>
      <c r="F289" s="42"/>
      <c r="H289" s="48" t="s">
        <v>479</v>
      </c>
      <c r="I289" s="12">
        <f>COUNTIFS(bd_sorties!E:E,"Chateauneuf sur isere",bd_sorties!D:D,$H$5)</f>
        <v>0</v>
      </c>
    </row>
    <row r="290" spans="2:9" s="12" customFormat="1" ht="24" customHeight="1" x14ac:dyDescent="0.25">
      <c r="B290" s="37"/>
      <c r="C290" s="14"/>
      <c r="D290" s="41"/>
      <c r="E290" s="41"/>
      <c r="F290" s="42"/>
      <c r="H290" s="48" t="s">
        <v>481</v>
      </c>
      <c r="I290" s="12">
        <f>COUNTIFS(bd_sorties!E:E,"Chateauneuf sur isere",bd_sorties!D:D,$H$5)</f>
        <v>0</v>
      </c>
    </row>
    <row r="291" spans="2:9" s="12" customFormat="1" ht="24" customHeight="1" x14ac:dyDescent="0.25">
      <c r="B291" s="37"/>
      <c r="C291" s="14"/>
      <c r="D291" s="41"/>
      <c r="E291" s="41"/>
      <c r="F291" s="42"/>
      <c r="H291" s="48" t="s">
        <v>482</v>
      </c>
      <c r="I291" s="12">
        <f>COUNTIFS(bd_sorties!E:E,"Chateauneuf sur isere",bd_sorties!D:D,$H$5)</f>
        <v>0</v>
      </c>
    </row>
    <row r="292" spans="2:9" s="12" customFormat="1" ht="24" customHeight="1" x14ac:dyDescent="0.25">
      <c r="B292" s="37"/>
      <c r="C292" s="14"/>
      <c r="D292" s="41"/>
      <c r="E292" s="41"/>
      <c r="F292" s="42"/>
      <c r="H292" s="48" t="s">
        <v>483</v>
      </c>
      <c r="I292" s="12">
        <f>COUNTIFS(bd_sorties!E:E,"Chateauneuf sur isere",bd_sorties!D:D,$H$5)</f>
        <v>0</v>
      </c>
    </row>
    <row r="293" spans="2:9" s="12" customFormat="1" ht="24" customHeight="1" x14ac:dyDescent="0.25">
      <c r="B293" s="37"/>
      <c r="C293" s="14"/>
      <c r="D293" s="41"/>
      <c r="E293" s="41"/>
      <c r="F293" s="42"/>
      <c r="H293" s="48" t="s">
        <v>484</v>
      </c>
      <c r="I293" s="12">
        <f>COUNTIFS(bd_sorties!E:E,"Chateauneuf sur isere",bd_sorties!D:D,$H$5)</f>
        <v>0</v>
      </c>
    </row>
    <row r="294" spans="2:9" s="12" customFormat="1" ht="24" customHeight="1" x14ac:dyDescent="0.25">
      <c r="B294" s="37"/>
      <c r="C294" s="14"/>
      <c r="D294" s="41"/>
      <c r="E294" s="41"/>
      <c r="F294" s="42"/>
      <c r="H294" s="48" t="s">
        <v>486</v>
      </c>
      <c r="I294" s="12">
        <f>COUNTIFS(bd_sorties!E:E,"Chateauneuf sur isere",bd_sorties!D:D,$H$5)</f>
        <v>0</v>
      </c>
    </row>
    <row r="295" spans="2:9" s="12" customFormat="1" ht="24" customHeight="1" x14ac:dyDescent="0.25">
      <c r="B295" s="37"/>
      <c r="C295" s="14"/>
      <c r="D295" s="41"/>
      <c r="E295" s="41"/>
      <c r="F295" s="42"/>
      <c r="H295" s="48" t="s">
        <v>489</v>
      </c>
      <c r="I295" s="12">
        <f>COUNTIFS(bd_sorties!E:E,"Chateauneuf sur isere",bd_sorties!D:D,$H$5)</f>
        <v>0</v>
      </c>
    </row>
    <row r="296" spans="2:9" s="12" customFormat="1" ht="24" customHeight="1" x14ac:dyDescent="0.25">
      <c r="B296" s="37"/>
      <c r="C296" s="14"/>
      <c r="D296" s="41"/>
      <c r="E296" s="41"/>
      <c r="F296" s="42"/>
      <c r="H296" s="48" t="s">
        <v>491</v>
      </c>
      <c r="I296" s="12">
        <f>COUNTIFS(bd_sorties!E:E,"Chateauneuf sur isere",bd_sorties!D:D,$H$5)</f>
        <v>0</v>
      </c>
    </row>
    <row r="297" spans="2:9" s="12" customFormat="1" ht="24" customHeight="1" x14ac:dyDescent="0.25">
      <c r="B297" s="37"/>
      <c r="C297" s="14"/>
      <c r="D297" s="41"/>
      <c r="E297" s="41"/>
      <c r="F297" s="42"/>
      <c r="H297" s="48" t="s">
        <v>495</v>
      </c>
      <c r="I297" s="12">
        <f>COUNTIFS(bd_sorties!E:E,"Chateauneuf sur isere",bd_sorties!D:D,$H$5)</f>
        <v>0</v>
      </c>
    </row>
    <row r="298" spans="2:9" s="12" customFormat="1" ht="24" customHeight="1" x14ac:dyDescent="0.25">
      <c r="B298" s="37"/>
      <c r="C298" s="14"/>
      <c r="D298" s="41"/>
      <c r="E298" s="41"/>
      <c r="F298" s="42"/>
      <c r="H298" s="48" t="s">
        <v>496</v>
      </c>
      <c r="I298" s="12">
        <f>COUNTIFS(bd_sorties!E:E,"Chateauneuf sur isere",bd_sorties!D:D,$H$5)</f>
        <v>0</v>
      </c>
    </row>
    <row r="299" spans="2:9" s="12" customFormat="1" ht="24" customHeight="1" x14ac:dyDescent="0.25">
      <c r="B299" s="37"/>
      <c r="C299" s="14"/>
      <c r="D299" s="41"/>
      <c r="E299" s="41"/>
      <c r="F299" s="42"/>
      <c r="H299" s="48" t="s">
        <v>497</v>
      </c>
      <c r="I299" s="12">
        <f>COUNTIFS(bd_sorties!E:E,"Chateauneuf sur isere",bd_sorties!D:D,$H$5)</f>
        <v>0</v>
      </c>
    </row>
    <row r="300" spans="2:9" s="12" customFormat="1" ht="24" customHeight="1" x14ac:dyDescent="0.25">
      <c r="B300" s="37"/>
      <c r="C300" s="14"/>
      <c r="D300" s="41"/>
      <c r="E300" s="41"/>
      <c r="F300" s="42"/>
      <c r="H300" s="48" t="s">
        <v>498</v>
      </c>
      <c r="I300" s="12">
        <f>COUNTIFS(bd_sorties!E:E,"Chateauneuf sur isere",bd_sorties!D:D,$H$5)</f>
        <v>0</v>
      </c>
    </row>
    <row r="301" spans="2:9" s="12" customFormat="1" ht="24" customHeight="1" x14ac:dyDescent="0.25">
      <c r="B301" s="37"/>
      <c r="C301" s="14"/>
      <c r="D301" s="41"/>
      <c r="E301" s="41"/>
      <c r="F301" s="42"/>
      <c r="H301" s="48" t="s">
        <v>499</v>
      </c>
      <c r="I301" s="12">
        <f>COUNTIFS(bd_sorties!E:E,"Chateauneuf sur isere",bd_sorties!D:D,$H$5)</f>
        <v>0</v>
      </c>
    </row>
    <row r="302" spans="2:9" s="12" customFormat="1" ht="24" customHeight="1" x14ac:dyDescent="0.25">
      <c r="B302" s="37"/>
      <c r="C302" s="14"/>
      <c r="D302" s="41"/>
      <c r="E302" s="41"/>
      <c r="F302" s="42"/>
      <c r="H302" s="48" t="s">
        <v>500</v>
      </c>
      <c r="I302" s="12">
        <f>COUNTIFS(bd_sorties!E:E,"Chateauneuf sur isere",bd_sorties!D:D,$H$5)</f>
        <v>0</v>
      </c>
    </row>
    <row r="303" spans="2:9" s="12" customFormat="1" ht="24" customHeight="1" x14ac:dyDescent="0.25">
      <c r="B303" s="37"/>
      <c r="C303" s="14"/>
      <c r="D303" s="41"/>
      <c r="E303" s="41"/>
      <c r="F303" s="42"/>
      <c r="H303" s="48" t="s">
        <v>501</v>
      </c>
      <c r="I303" s="12">
        <f>COUNTIFS(bd_sorties!E:E,"Chateauneuf sur isere",bd_sorties!D:D,$H$5)</f>
        <v>0</v>
      </c>
    </row>
    <row r="304" spans="2:9" s="12" customFormat="1" ht="24" customHeight="1" x14ac:dyDescent="0.25">
      <c r="B304" s="37"/>
      <c r="C304" s="14"/>
      <c r="D304" s="41"/>
      <c r="E304" s="41"/>
      <c r="F304" s="42"/>
      <c r="H304" s="48" t="s">
        <v>502</v>
      </c>
      <c r="I304" s="12">
        <f>COUNTIFS(bd_sorties!E:E,"Chateauneuf sur isere",bd_sorties!D:D,$H$5)</f>
        <v>0</v>
      </c>
    </row>
    <row r="305" spans="2:9" s="12" customFormat="1" ht="24" customHeight="1" x14ac:dyDescent="0.25">
      <c r="B305" s="37"/>
      <c r="C305" s="14"/>
      <c r="D305" s="41"/>
      <c r="E305" s="41"/>
      <c r="F305" s="42"/>
      <c r="H305" s="48" t="s">
        <v>503</v>
      </c>
      <c r="I305" s="12">
        <f>COUNTIFS(bd_sorties!E:E,"Chateauneuf sur isere",bd_sorties!D:D,$H$5)</f>
        <v>0</v>
      </c>
    </row>
    <row r="306" spans="2:9" s="12" customFormat="1" ht="24" customHeight="1" x14ac:dyDescent="0.25">
      <c r="B306" s="37"/>
      <c r="C306" s="14"/>
      <c r="D306" s="41"/>
      <c r="E306" s="41"/>
      <c r="F306" s="42"/>
      <c r="H306" s="48" t="s">
        <v>506</v>
      </c>
      <c r="I306" s="12">
        <f>COUNTIFS(bd_sorties!E:E,"Chateauneuf sur isere",bd_sorties!D:D,$H$5)</f>
        <v>0</v>
      </c>
    </row>
    <row r="307" spans="2:9" s="12" customFormat="1" ht="24" customHeight="1" x14ac:dyDescent="0.25">
      <c r="B307" s="37"/>
      <c r="C307" s="14"/>
      <c r="D307" s="41"/>
      <c r="E307" s="41"/>
      <c r="F307" s="42"/>
      <c r="H307" s="48" t="s">
        <v>509</v>
      </c>
      <c r="I307" s="12">
        <f>COUNTIFS(bd_sorties!E:E,"Chateauneuf sur isere",bd_sorties!D:D,$H$5)</f>
        <v>0</v>
      </c>
    </row>
    <row r="308" spans="2:9" s="12" customFormat="1" ht="24" customHeight="1" x14ac:dyDescent="0.25">
      <c r="B308" s="37"/>
      <c r="C308" s="14"/>
      <c r="D308" s="41"/>
      <c r="E308" s="41"/>
      <c r="F308" s="42"/>
      <c r="H308" s="48" t="s">
        <v>512</v>
      </c>
      <c r="I308" s="12">
        <f>COUNTIFS(bd_sorties!E:E,"Chateauneuf sur isere",bd_sorties!D:D,$H$5)</f>
        <v>0</v>
      </c>
    </row>
    <row r="309" spans="2:9" s="12" customFormat="1" ht="24" customHeight="1" x14ac:dyDescent="0.25">
      <c r="B309" s="37"/>
      <c r="C309" s="14"/>
      <c r="D309" s="41"/>
      <c r="E309" s="41"/>
      <c r="F309" s="42"/>
      <c r="H309" s="48" t="s">
        <v>513</v>
      </c>
      <c r="I309" s="12">
        <f>COUNTIFS(bd_sorties!E:E,"Chateauneuf sur isere",bd_sorties!D:D,$H$5)</f>
        <v>0</v>
      </c>
    </row>
    <row r="310" spans="2:9" s="12" customFormat="1" ht="24" customHeight="1" x14ac:dyDescent="0.25">
      <c r="B310" s="37"/>
      <c r="C310" s="14"/>
      <c r="D310" s="41"/>
      <c r="E310" s="41"/>
      <c r="F310" s="42"/>
      <c r="H310" s="48" t="s">
        <v>516</v>
      </c>
      <c r="I310" s="12">
        <f>COUNTIFS(bd_sorties!E:E,"Chateauneuf sur isere",bd_sorties!D:D,$H$5)</f>
        <v>0</v>
      </c>
    </row>
    <row r="311" spans="2:9" s="12" customFormat="1" ht="24" customHeight="1" x14ac:dyDescent="0.25">
      <c r="B311" s="37"/>
      <c r="C311" s="14"/>
      <c r="D311" s="41"/>
      <c r="E311" s="41"/>
      <c r="F311" s="42"/>
      <c r="H311" s="48" t="s">
        <v>518</v>
      </c>
      <c r="I311" s="12">
        <f>COUNTIFS(bd_sorties!E:E,"Chateauneuf sur isere",bd_sorties!D:D,$H$5)</f>
        <v>0</v>
      </c>
    </row>
    <row r="312" spans="2:9" s="12" customFormat="1" ht="24" customHeight="1" x14ac:dyDescent="0.25">
      <c r="B312" s="37"/>
      <c r="C312" s="14"/>
      <c r="D312" s="41"/>
      <c r="E312" s="41"/>
      <c r="F312" s="42"/>
      <c r="H312" s="48" t="s">
        <v>519</v>
      </c>
      <c r="I312" s="12">
        <f>COUNTIFS(bd_sorties!E:E,"Chateauneuf sur isere",bd_sorties!D:D,$H$5)</f>
        <v>0</v>
      </c>
    </row>
    <row r="313" spans="2:9" s="12" customFormat="1" ht="24" customHeight="1" x14ac:dyDescent="0.25">
      <c r="B313" s="37"/>
      <c r="C313" s="14"/>
      <c r="D313" s="41"/>
      <c r="E313" s="41"/>
      <c r="F313" s="42"/>
      <c r="H313" s="48" t="s">
        <v>521</v>
      </c>
      <c r="I313" s="12">
        <f>COUNTIFS(bd_sorties!E:E,"Chateauneuf sur isere",bd_sorties!D:D,$H$5)</f>
        <v>0</v>
      </c>
    </row>
    <row r="314" spans="2:9" s="12" customFormat="1" ht="24" customHeight="1" x14ac:dyDescent="0.25">
      <c r="B314" s="37"/>
      <c r="C314" s="14"/>
      <c r="D314" s="41"/>
      <c r="E314" s="41"/>
      <c r="F314" s="42"/>
      <c r="H314" s="48" t="s">
        <v>524</v>
      </c>
      <c r="I314" s="12">
        <f>COUNTIFS(bd_sorties!E:E,"Chateauneuf sur isere",bd_sorties!D:D,$H$5)</f>
        <v>0</v>
      </c>
    </row>
    <row r="315" spans="2:9" s="12" customFormat="1" ht="24" customHeight="1" x14ac:dyDescent="0.25">
      <c r="B315" s="37"/>
      <c r="C315" s="14"/>
      <c r="D315" s="41"/>
      <c r="E315" s="41"/>
      <c r="F315" s="42"/>
      <c r="H315" s="48" t="s">
        <v>526</v>
      </c>
      <c r="I315" s="12">
        <f>COUNTIFS(bd_sorties!E:E,"Chateauneuf sur isere",bd_sorties!D:D,$H$5)</f>
        <v>0</v>
      </c>
    </row>
    <row r="316" spans="2:9" s="12" customFormat="1" ht="24" customHeight="1" x14ac:dyDescent="0.25">
      <c r="B316" s="37"/>
      <c r="C316" s="14"/>
      <c r="D316" s="41"/>
      <c r="E316" s="41"/>
      <c r="F316" s="42"/>
      <c r="H316" s="48" t="s">
        <v>529</v>
      </c>
      <c r="I316" s="12">
        <f>COUNTIFS(bd_sorties!E:E,"Chateauneuf sur isere",bd_sorties!D:D,$H$5)</f>
        <v>0</v>
      </c>
    </row>
    <row r="317" spans="2:9" s="12" customFormat="1" ht="24" customHeight="1" x14ac:dyDescent="0.25">
      <c r="B317" s="37"/>
      <c r="C317" s="14"/>
      <c r="D317" s="41"/>
      <c r="E317" s="41"/>
      <c r="F317" s="42"/>
      <c r="H317" s="48" t="s">
        <v>535</v>
      </c>
      <c r="I317" s="12">
        <f>COUNTIFS(bd_sorties!E:E,"Chateauneuf sur isere",bd_sorties!D:D,$H$5)</f>
        <v>0</v>
      </c>
    </row>
    <row r="318" spans="2:9" s="12" customFormat="1" ht="24" customHeight="1" x14ac:dyDescent="0.25">
      <c r="B318" s="37"/>
      <c r="C318" s="14"/>
      <c r="D318" s="41"/>
      <c r="E318" s="41"/>
      <c r="F318" s="42"/>
      <c r="H318" s="48" t="s">
        <v>539</v>
      </c>
      <c r="I318" s="12">
        <f>COUNTIFS(bd_sorties!E:E,"Chateauneuf sur isere",bd_sorties!D:D,$H$5)</f>
        <v>0</v>
      </c>
    </row>
    <row r="319" spans="2:9" s="12" customFormat="1" ht="24" customHeight="1" x14ac:dyDescent="0.25">
      <c r="B319" s="37"/>
      <c r="C319" s="14"/>
      <c r="D319" s="41"/>
      <c r="E319" s="41"/>
      <c r="F319" s="42"/>
      <c r="H319" s="48" t="s">
        <v>540</v>
      </c>
      <c r="I319" s="12">
        <f>COUNTIFS(bd_sorties!E:E,"Chateauneuf sur isere",bd_sorties!D:D,$H$5)</f>
        <v>0</v>
      </c>
    </row>
    <row r="320" spans="2:9" s="12" customFormat="1" ht="24" customHeight="1" x14ac:dyDescent="0.25">
      <c r="B320" s="37"/>
      <c r="C320" s="14"/>
      <c r="D320" s="41"/>
      <c r="E320" s="41"/>
      <c r="F320" s="42"/>
      <c r="H320" s="48" t="s">
        <v>727</v>
      </c>
      <c r="I320" s="12">
        <f>COUNTIFS(bd_sorties!E:E,"Chateauneuf sur isere",bd_sorties!D:D,$H$5)</f>
        <v>0</v>
      </c>
    </row>
    <row r="321" spans="2:9" s="12" customFormat="1" ht="24" customHeight="1" x14ac:dyDescent="0.25">
      <c r="B321" s="37"/>
      <c r="C321" s="14"/>
      <c r="D321" s="41"/>
      <c r="E321" s="41"/>
      <c r="F321" s="42"/>
      <c r="H321" s="48" t="s">
        <v>541</v>
      </c>
      <c r="I321" s="12">
        <f>COUNTIFS(bd_sorties!E:E,"Chateauneuf sur isere",bd_sorties!D:D,$H$5)</f>
        <v>0</v>
      </c>
    </row>
    <row r="322" spans="2:9" s="12" customFormat="1" ht="24" customHeight="1" x14ac:dyDescent="0.25">
      <c r="B322" s="37"/>
      <c r="C322" s="14"/>
      <c r="D322" s="41"/>
      <c r="E322" s="41"/>
      <c r="F322" s="42"/>
      <c r="H322" s="48" t="s">
        <v>542</v>
      </c>
      <c r="I322" s="12">
        <f>COUNTIFS(bd_sorties!E:E,"Chateauneuf sur isere",bd_sorties!D:D,$H$5)</f>
        <v>0</v>
      </c>
    </row>
    <row r="323" spans="2:9" s="12" customFormat="1" ht="24" customHeight="1" x14ac:dyDescent="0.25">
      <c r="B323" s="37"/>
      <c r="C323" s="14"/>
      <c r="D323" s="41"/>
      <c r="E323" s="41"/>
      <c r="F323" s="42"/>
      <c r="H323" s="48" t="s">
        <v>543</v>
      </c>
      <c r="I323" s="12">
        <f>COUNTIFS(bd_sorties!E:E,"Chateauneuf sur isere",bd_sorties!D:D,$H$5)</f>
        <v>0</v>
      </c>
    </row>
    <row r="324" spans="2:9" s="12" customFormat="1" ht="24" customHeight="1" x14ac:dyDescent="0.25">
      <c r="B324" s="37"/>
      <c r="C324" s="14"/>
      <c r="D324" s="41"/>
      <c r="E324" s="41"/>
      <c r="F324" s="42"/>
      <c r="H324" s="48" t="s">
        <v>544</v>
      </c>
      <c r="I324" s="12">
        <f>COUNTIFS(bd_sorties!E:E,"Chateauneuf sur isere",bd_sorties!D:D,$H$5)</f>
        <v>0</v>
      </c>
    </row>
    <row r="325" spans="2:9" s="12" customFormat="1" ht="24" customHeight="1" x14ac:dyDescent="0.25">
      <c r="B325" s="37"/>
      <c r="C325" s="14"/>
      <c r="D325" s="41"/>
      <c r="E325" s="41"/>
      <c r="F325" s="42"/>
      <c r="H325" s="48" t="s">
        <v>545</v>
      </c>
      <c r="I325" s="12">
        <f>COUNTIFS(bd_sorties!E:E,"Chateauneuf sur isere",bd_sorties!D:D,$H$5)</f>
        <v>0</v>
      </c>
    </row>
    <row r="326" spans="2:9" s="12" customFormat="1" ht="24" customHeight="1" x14ac:dyDescent="0.25">
      <c r="B326" s="37"/>
      <c r="C326" s="14"/>
      <c r="D326" s="41"/>
      <c r="E326" s="41"/>
      <c r="F326" s="42"/>
      <c r="H326" s="48" t="s">
        <v>546</v>
      </c>
      <c r="I326" s="12">
        <f>COUNTIFS(bd_sorties!E:E,"Chateauneuf sur isere",bd_sorties!D:D,$H$5)</f>
        <v>0</v>
      </c>
    </row>
    <row r="327" spans="2:9" s="12" customFormat="1" ht="24" customHeight="1" x14ac:dyDescent="0.25">
      <c r="B327" s="37"/>
      <c r="C327" s="14"/>
      <c r="D327" s="41"/>
      <c r="E327" s="41"/>
      <c r="F327" s="42"/>
      <c r="H327" s="48" t="s">
        <v>547</v>
      </c>
      <c r="I327" s="12">
        <f>COUNTIFS(bd_sorties!E:E,"Chateauneuf sur isere",bd_sorties!D:D,$H$5)</f>
        <v>0</v>
      </c>
    </row>
    <row r="328" spans="2:9" s="12" customFormat="1" ht="24" customHeight="1" x14ac:dyDescent="0.25">
      <c r="B328" s="37"/>
      <c r="C328" s="14"/>
      <c r="D328" s="41"/>
      <c r="E328" s="41"/>
      <c r="F328" s="42"/>
      <c r="H328" s="48" t="s">
        <v>548</v>
      </c>
      <c r="I328" s="12">
        <f>COUNTIFS(bd_sorties!E:E,"Chateauneuf sur isere",bd_sorties!D:D,$H$5)</f>
        <v>0</v>
      </c>
    </row>
    <row r="329" spans="2:9" s="12" customFormat="1" ht="24" customHeight="1" x14ac:dyDescent="0.25">
      <c r="B329" s="37"/>
      <c r="C329" s="14"/>
      <c r="D329" s="41"/>
      <c r="E329" s="41"/>
      <c r="F329" s="42"/>
      <c r="H329" s="48" t="s">
        <v>549</v>
      </c>
      <c r="I329" s="12">
        <f>COUNTIFS(bd_sorties!E:E,"Chateauneuf sur isere",bd_sorties!D:D,$H$5)</f>
        <v>0</v>
      </c>
    </row>
    <row r="330" spans="2:9" s="12" customFormat="1" ht="24" customHeight="1" x14ac:dyDescent="0.25">
      <c r="B330" s="37"/>
      <c r="C330" s="14"/>
      <c r="D330" s="41"/>
      <c r="E330" s="41"/>
      <c r="F330" s="42"/>
      <c r="H330" s="48" t="s">
        <v>550</v>
      </c>
      <c r="I330" s="12">
        <f>COUNTIFS(bd_sorties!E:E,"Chateauneuf sur isere",bd_sorties!D:D,$H$5)</f>
        <v>0</v>
      </c>
    </row>
    <row r="331" spans="2:9" s="12" customFormat="1" ht="24" customHeight="1" x14ac:dyDescent="0.25">
      <c r="B331" s="37"/>
      <c r="C331" s="14"/>
      <c r="D331" s="41"/>
      <c r="E331" s="41"/>
      <c r="F331" s="42"/>
      <c r="H331" s="48" t="s">
        <v>551</v>
      </c>
      <c r="I331" s="12">
        <f>COUNTIFS(bd_sorties!E:E,"Chateauneuf sur isere",bd_sorties!D:D,$H$5)</f>
        <v>0</v>
      </c>
    </row>
    <row r="332" spans="2:9" s="12" customFormat="1" ht="24" customHeight="1" x14ac:dyDescent="0.25">
      <c r="B332" s="37"/>
      <c r="C332" s="14"/>
      <c r="D332" s="41"/>
      <c r="E332" s="41"/>
      <c r="F332" s="42"/>
      <c r="H332" s="48" t="s">
        <v>552</v>
      </c>
      <c r="I332" s="12">
        <f>COUNTIFS(bd_sorties!E:E,"Chateauneuf sur isere",bd_sorties!D:D,$H$5)</f>
        <v>0</v>
      </c>
    </row>
    <row r="333" spans="2:9" s="12" customFormat="1" ht="24" customHeight="1" x14ac:dyDescent="0.25">
      <c r="B333" s="37"/>
      <c r="C333" s="14"/>
      <c r="D333" s="41"/>
      <c r="E333" s="41"/>
      <c r="F333" s="42"/>
      <c r="H333" s="48" t="s">
        <v>554</v>
      </c>
      <c r="I333" s="12">
        <f>COUNTIFS(bd_sorties!E:E,"Chateauneuf sur isere",bd_sorties!D:D,$H$5)</f>
        <v>0</v>
      </c>
    </row>
    <row r="334" spans="2:9" s="12" customFormat="1" ht="24" customHeight="1" x14ac:dyDescent="0.25">
      <c r="B334" s="37"/>
      <c r="C334" s="14"/>
      <c r="D334" s="41"/>
      <c r="E334" s="41"/>
      <c r="F334" s="42"/>
      <c r="H334" s="48" t="s">
        <v>556</v>
      </c>
      <c r="I334" s="12">
        <f>COUNTIFS(bd_sorties!E:E,"Chateauneuf sur isere",bd_sorties!D:D,$H$5)</f>
        <v>0</v>
      </c>
    </row>
    <row r="335" spans="2:9" s="12" customFormat="1" ht="24" customHeight="1" x14ac:dyDescent="0.25">
      <c r="B335" s="37"/>
      <c r="C335" s="14"/>
      <c r="D335" s="41"/>
      <c r="E335" s="41"/>
      <c r="F335" s="42"/>
      <c r="H335" s="48" t="s">
        <v>558</v>
      </c>
      <c r="I335" s="12">
        <f>COUNTIFS(bd_sorties!E:E,"Chateauneuf sur isere",bd_sorties!D:D,$H$5)</f>
        <v>0</v>
      </c>
    </row>
    <row r="336" spans="2:9" s="12" customFormat="1" ht="24" customHeight="1" x14ac:dyDescent="0.25">
      <c r="B336" s="37"/>
      <c r="C336" s="14"/>
      <c r="D336" s="41"/>
      <c r="E336" s="41"/>
      <c r="F336" s="42"/>
      <c r="H336" s="48" t="s">
        <v>566</v>
      </c>
      <c r="I336" s="12">
        <f>COUNTIFS(bd_sorties!E:E,"Chateauneuf sur isere",bd_sorties!D:D,$H$5)</f>
        <v>0</v>
      </c>
    </row>
    <row r="337" spans="2:9" s="12" customFormat="1" ht="24" customHeight="1" x14ac:dyDescent="0.25">
      <c r="B337" s="37"/>
      <c r="C337" s="14"/>
      <c r="D337" s="41"/>
      <c r="E337" s="41"/>
      <c r="F337" s="42"/>
      <c r="H337" s="48" t="s">
        <v>569</v>
      </c>
      <c r="I337" s="12">
        <f>COUNTIFS(bd_sorties!E:E,"Chateauneuf sur isere",bd_sorties!D:D,$H$5)</f>
        <v>0</v>
      </c>
    </row>
    <row r="338" spans="2:9" s="12" customFormat="1" ht="24" customHeight="1" x14ac:dyDescent="0.25">
      <c r="B338" s="37"/>
      <c r="C338" s="14"/>
      <c r="D338" s="41"/>
      <c r="E338" s="41"/>
      <c r="F338" s="42"/>
      <c r="H338" s="48" t="s">
        <v>572</v>
      </c>
      <c r="I338" s="12">
        <f>COUNTIFS(bd_sorties!E:E,"Chateauneuf sur isere",bd_sorties!D:D,$H$5)</f>
        <v>0</v>
      </c>
    </row>
    <row r="339" spans="2:9" s="12" customFormat="1" ht="24" customHeight="1" x14ac:dyDescent="0.25">
      <c r="B339" s="37"/>
      <c r="C339" s="14"/>
      <c r="D339" s="41"/>
      <c r="E339" s="41"/>
      <c r="F339" s="42"/>
      <c r="H339" s="48" t="s">
        <v>728</v>
      </c>
      <c r="I339" s="12">
        <f>COUNTIFS(bd_sorties!E:E,"Chateauneuf sur isere",bd_sorties!D:D,$H$5)</f>
        <v>0</v>
      </c>
    </row>
    <row r="340" spans="2:9" s="12" customFormat="1" ht="24" customHeight="1" x14ac:dyDescent="0.25">
      <c r="B340" s="37"/>
      <c r="C340" s="14"/>
      <c r="D340" s="41"/>
      <c r="E340" s="41"/>
      <c r="F340" s="42"/>
      <c r="H340" s="48" t="s">
        <v>573</v>
      </c>
      <c r="I340" s="12">
        <f>COUNTIFS(bd_sorties!E:E,"Chateauneuf sur isere",bd_sorties!D:D,$H$5)</f>
        <v>0</v>
      </c>
    </row>
    <row r="341" spans="2:9" s="12" customFormat="1" ht="24" customHeight="1" x14ac:dyDescent="0.25">
      <c r="B341" s="37"/>
      <c r="C341" s="14"/>
      <c r="D341" s="41"/>
      <c r="E341" s="41"/>
      <c r="F341" s="42"/>
      <c r="H341" s="48" t="s">
        <v>575</v>
      </c>
      <c r="I341" s="12">
        <f>COUNTIFS(bd_sorties!E:E,"Chateauneuf sur isere",bd_sorties!D:D,$H$5)</f>
        <v>0</v>
      </c>
    </row>
    <row r="342" spans="2:9" s="12" customFormat="1" ht="24" customHeight="1" x14ac:dyDescent="0.25">
      <c r="B342" s="37"/>
      <c r="C342" s="14"/>
      <c r="D342" s="41"/>
      <c r="E342" s="41"/>
      <c r="F342" s="42"/>
      <c r="H342" s="48" t="s">
        <v>578</v>
      </c>
      <c r="I342" s="12">
        <f>COUNTIFS(bd_sorties!E:E,"Chateauneuf sur isere",bd_sorties!D:D,$H$5)</f>
        <v>0</v>
      </c>
    </row>
    <row r="343" spans="2:9" s="12" customFormat="1" ht="24" customHeight="1" x14ac:dyDescent="0.25">
      <c r="B343" s="37"/>
      <c r="C343" s="14"/>
      <c r="D343" s="41"/>
      <c r="E343" s="41"/>
      <c r="F343" s="42"/>
      <c r="H343" s="48" t="s">
        <v>583</v>
      </c>
      <c r="I343" s="12">
        <f>COUNTIFS(bd_sorties!E:E,"Chateauneuf sur isere",bd_sorties!D:D,$H$5)</f>
        <v>0</v>
      </c>
    </row>
    <row r="344" spans="2:9" s="12" customFormat="1" ht="24" customHeight="1" x14ac:dyDescent="0.25">
      <c r="B344" s="37"/>
      <c r="C344" s="14"/>
      <c r="D344" s="41"/>
      <c r="E344" s="41"/>
      <c r="F344" s="42"/>
      <c r="H344" s="48" t="s">
        <v>585</v>
      </c>
      <c r="I344" s="12">
        <f>COUNTIFS(bd_sorties!E:E,"Chateauneuf sur isere",bd_sorties!D:D,$H$5)</f>
        <v>0</v>
      </c>
    </row>
    <row r="345" spans="2:9" s="12" customFormat="1" ht="24" customHeight="1" x14ac:dyDescent="0.25">
      <c r="B345" s="37"/>
      <c r="C345" s="14"/>
      <c r="D345" s="41"/>
      <c r="E345" s="41"/>
      <c r="F345" s="42"/>
      <c r="H345" s="48" t="s">
        <v>590</v>
      </c>
      <c r="I345" s="12">
        <f>COUNTIFS(bd_sorties!E:E,"Chateauneuf sur isere",bd_sorties!D:D,$H$5)</f>
        <v>0</v>
      </c>
    </row>
    <row r="346" spans="2:9" s="12" customFormat="1" ht="24" customHeight="1" x14ac:dyDescent="0.25">
      <c r="B346" s="37"/>
      <c r="C346" s="14"/>
      <c r="D346" s="41"/>
      <c r="E346" s="41"/>
      <c r="F346" s="42"/>
      <c r="H346" s="48" t="s">
        <v>592</v>
      </c>
      <c r="I346" s="12">
        <f>COUNTIFS(bd_sorties!E:E,"Chateauneuf sur isere",bd_sorties!D:D,$H$5)</f>
        <v>0</v>
      </c>
    </row>
    <row r="347" spans="2:9" s="12" customFormat="1" ht="24" customHeight="1" x14ac:dyDescent="0.25">
      <c r="B347" s="37"/>
      <c r="C347" s="14"/>
      <c r="D347" s="41"/>
      <c r="E347" s="41"/>
      <c r="F347" s="42"/>
      <c r="H347" s="48" t="s">
        <v>595</v>
      </c>
      <c r="I347" s="12">
        <f>COUNTIFS(bd_sorties!E:E,"Chateauneuf sur isere",bd_sorties!D:D,$H$5)</f>
        <v>0</v>
      </c>
    </row>
    <row r="348" spans="2:9" s="12" customFormat="1" ht="24" customHeight="1" x14ac:dyDescent="0.25">
      <c r="B348" s="37"/>
      <c r="C348" s="14"/>
      <c r="D348" s="41"/>
      <c r="E348" s="41"/>
      <c r="F348" s="42"/>
      <c r="H348" s="48" t="s">
        <v>598</v>
      </c>
      <c r="I348" s="12">
        <f>COUNTIFS(bd_sorties!E:E,"Chateauneuf sur isere",bd_sorties!D:D,$H$5)</f>
        <v>0</v>
      </c>
    </row>
    <row r="349" spans="2:9" s="12" customFormat="1" ht="24" customHeight="1" x14ac:dyDescent="0.25">
      <c r="B349" s="37"/>
      <c r="C349" s="14"/>
      <c r="D349" s="41"/>
      <c r="E349" s="41"/>
      <c r="F349" s="42"/>
      <c r="H349" s="48" t="s">
        <v>729</v>
      </c>
      <c r="I349" s="12">
        <f>COUNTIFS(bd_sorties!E:E,"Chateauneuf sur isere",bd_sorties!D:D,$H$5)</f>
        <v>0</v>
      </c>
    </row>
    <row r="350" spans="2:9" s="12" customFormat="1" ht="24" customHeight="1" x14ac:dyDescent="0.25">
      <c r="B350" s="37"/>
      <c r="C350" s="14"/>
      <c r="D350" s="41"/>
      <c r="E350" s="41"/>
      <c r="F350" s="42"/>
      <c r="H350" s="48" t="s">
        <v>602</v>
      </c>
      <c r="I350" s="12">
        <f>COUNTIFS(bd_sorties!E:E,"Chateauneuf sur isere",bd_sorties!D:D,$H$5)</f>
        <v>0</v>
      </c>
    </row>
    <row r="351" spans="2:9" s="12" customFormat="1" ht="24" customHeight="1" x14ac:dyDescent="0.25">
      <c r="B351" s="37"/>
      <c r="C351" s="14"/>
      <c r="D351" s="41"/>
      <c r="E351" s="41"/>
      <c r="F351" s="42"/>
      <c r="H351" s="48" t="s">
        <v>604</v>
      </c>
      <c r="I351" s="12">
        <f>COUNTIFS(bd_sorties!E:E,"Chateauneuf sur isere",bd_sorties!D:D,$H$5)</f>
        <v>0</v>
      </c>
    </row>
    <row r="352" spans="2:9" s="12" customFormat="1" ht="24" customHeight="1" x14ac:dyDescent="0.25">
      <c r="B352" s="37"/>
      <c r="C352" s="14"/>
      <c r="D352" s="41"/>
      <c r="E352" s="41"/>
      <c r="F352" s="42"/>
      <c r="H352" s="48" t="s">
        <v>605</v>
      </c>
      <c r="I352" s="12">
        <f>COUNTIFS(bd_sorties!E:E,"Chateauneuf sur isere",bd_sorties!D:D,$H$5)</f>
        <v>0</v>
      </c>
    </row>
    <row r="353" spans="2:9" s="12" customFormat="1" ht="24" customHeight="1" x14ac:dyDescent="0.25">
      <c r="B353" s="37"/>
      <c r="C353" s="14"/>
      <c r="D353" s="41"/>
      <c r="E353" s="41"/>
      <c r="F353" s="42"/>
      <c r="H353" s="48" t="s">
        <v>606</v>
      </c>
      <c r="I353" s="12">
        <f>COUNTIFS(bd_sorties!E:E,"Chateauneuf sur isere",bd_sorties!D:D,$H$5)</f>
        <v>0</v>
      </c>
    </row>
    <row r="354" spans="2:9" s="12" customFormat="1" ht="24" customHeight="1" x14ac:dyDescent="0.25">
      <c r="B354" s="37"/>
      <c r="C354" s="14"/>
      <c r="D354" s="41"/>
      <c r="E354" s="41"/>
      <c r="F354" s="42"/>
      <c r="H354" s="48" t="s">
        <v>607</v>
      </c>
      <c r="I354" s="12">
        <f>COUNTIFS(bd_sorties!E:E,"Chateauneuf sur isere",bd_sorties!D:D,$H$5)</f>
        <v>0</v>
      </c>
    </row>
    <row r="355" spans="2:9" s="12" customFormat="1" ht="24" customHeight="1" x14ac:dyDescent="0.25">
      <c r="B355" s="37"/>
      <c r="C355" s="14"/>
      <c r="D355" s="41"/>
      <c r="E355" s="41"/>
      <c r="F355" s="42"/>
      <c r="H355" s="48" t="s">
        <v>608</v>
      </c>
      <c r="I355" s="12">
        <f>COUNTIFS(bd_sorties!E:E,"Chateauneuf sur isere",bd_sorties!D:D,$H$5)</f>
        <v>0</v>
      </c>
    </row>
    <row r="356" spans="2:9" s="12" customFormat="1" ht="24" customHeight="1" x14ac:dyDescent="0.25">
      <c r="B356" s="37"/>
      <c r="C356" s="14"/>
      <c r="D356" s="41"/>
      <c r="E356" s="41"/>
      <c r="F356" s="42"/>
      <c r="H356" s="48" t="s">
        <v>609</v>
      </c>
      <c r="I356" s="12">
        <f>COUNTIFS(bd_sorties!E:E,"Chateauneuf sur isere",bd_sorties!D:D,$H$5)</f>
        <v>0</v>
      </c>
    </row>
    <row r="357" spans="2:9" s="12" customFormat="1" ht="24" customHeight="1" x14ac:dyDescent="0.25">
      <c r="B357" s="37"/>
      <c r="C357" s="14"/>
      <c r="D357" s="41"/>
      <c r="E357" s="41"/>
      <c r="F357" s="42"/>
      <c r="H357" s="48" t="s">
        <v>610</v>
      </c>
      <c r="I357" s="12">
        <f>COUNTIFS(bd_sorties!E:E,"Chateauneuf sur isere",bd_sorties!D:D,$H$5)</f>
        <v>0</v>
      </c>
    </row>
    <row r="358" spans="2:9" s="12" customFormat="1" ht="24" customHeight="1" x14ac:dyDescent="0.25">
      <c r="B358" s="37"/>
      <c r="C358" s="14"/>
      <c r="D358" s="41"/>
      <c r="E358" s="41"/>
      <c r="F358" s="42"/>
      <c r="H358" s="48" t="s">
        <v>611</v>
      </c>
      <c r="I358" s="12">
        <f>COUNTIFS(bd_sorties!E:E,"Chateauneuf sur isere",bd_sorties!D:D,$H$5)</f>
        <v>0</v>
      </c>
    </row>
    <row r="359" spans="2:9" s="12" customFormat="1" ht="24" customHeight="1" x14ac:dyDescent="0.25">
      <c r="B359" s="37"/>
      <c r="C359" s="14"/>
      <c r="D359" s="41"/>
      <c r="E359" s="41"/>
      <c r="F359" s="42"/>
      <c r="H359" s="48" t="s">
        <v>612</v>
      </c>
      <c r="I359" s="12">
        <f>COUNTIFS(bd_sorties!E:E,"Chateauneuf sur isere",bd_sorties!D:D,$H$5)</f>
        <v>0</v>
      </c>
    </row>
    <row r="360" spans="2:9" s="12" customFormat="1" ht="24" customHeight="1" x14ac:dyDescent="0.25">
      <c r="B360" s="37"/>
      <c r="C360" s="14"/>
      <c r="D360" s="41"/>
      <c r="E360" s="41"/>
      <c r="F360" s="42"/>
      <c r="H360" s="48" t="s">
        <v>613</v>
      </c>
      <c r="I360" s="12">
        <f>COUNTIFS(bd_sorties!E:E,"Chateauneuf sur isere",bd_sorties!D:D,$H$5)</f>
        <v>0</v>
      </c>
    </row>
    <row r="361" spans="2:9" s="12" customFormat="1" ht="24" customHeight="1" x14ac:dyDescent="0.25">
      <c r="B361" s="37"/>
      <c r="C361" s="14"/>
      <c r="D361" s="41"/>
      <c r="E361" s="41"/>
      <c r="F361" s="42"/>
      <c r="H361" s="48" t="s">
        <v>614</v>
      </c>
      <c r="I361" s="12">
        <f>COUNTIFS(bd_sorties!E:E,"Chateauneuf sur isere",bd_sorties!D:D,$H$5)</f>
        <v>0</v>
      </c>
    </row>
    <row r="362" spans="2:9" s="12" customFormat="1" ht="24" customHeight="1" x14ac:dyDescent="0.25">
      <c r="B362" s="37"/>
      <c r="C362" s="14"/>
      <c r="D362" s="41"/>
      <c r="E362" s="41"/>
      <c r="F362" s="42"/>
      <c r="H362" s="48" t="s">
        <v>615</v>
      </c>
      <c r="I362" s="12">
        <f>COUNTIFS(bd_sorties!E:E,"Chateauneuf sur isere",bd_sorties!D:D,$H$5)</f>
        <v>0</v>
      </c>
    </row>
    <row r="363" spans="2:9" s="12" customFormat="1" ht="24" customHeight="1" x14ac:dyDescent="0.25">
      <c r="B363" s="37"/>
      <c r="C363" s="14"/>
      <c r="D363" s="41"/>
      <c r="E363" s="41"/>
      <c r="F363" s="42"/>
      <c r="H363" s="48" t="s">
        <v>616</v>
      </c>
      <c r="I363" s="12">
        <f>COUNTIFS(bd_sorties!E:E,"Chateauneuf sur isere",bd_sorties!D:D,$H$5)</f>
        <v>0</v>
      </c>
    </row>
    <row r="364" spans="2:9" s="12" customFormat="1" ht="24" customHeight="1" x14ac:dyDescent="0.25">
      <c r="B364" s="37"/>
      <c r="C364" s="14"/>
      <c r="D364" s="41"/>
      <c r="E364" s="41"/>
      <c r="F364" s="42"/>
      <c r="H364" s="48" t="s">
        <v>617</v>
      </c>
      <c r="I364" s="12">
        <f>COUNTIFS(bd_sorties!E:E,"Chateauneuf sur isere",bd_sorties!D:D,$H$5)</f>
        <v>0</v>
      </c>
    </row>
    <row r="365" spans="2:9" s="12" customFormat="1" ht="24" customHeight="1" x14ac:dyDescent="0.25">
      <c r="B365" s="37"/>
      <c r="C365" s="14"/>
      <c r="D365" s="41"/>
      <c r="E365" s="41"/>
      <c r="F365" s="42"/>
      <c r="H365" s="48" t="s">
        <v>618</v>
      </c>
      <c r="I365" s="12">
        <f>COUNTIFS(bd_sorties!E:E,"Chateauneuf sur isere",bd_sorties!D:D,$H$5)</f>
        <v>0</v>
      </c>
    </row>
    <row r="366" spans="2:9" s="12" customFormat="1" ht="24" customHeight="1" x14ac:dyDescent="0.25">
      <c r="B366" s="37"/>
      <c r="C366" s="14"/>
      <c r="D366" s="41"/>
      <c r="E366" s="41"/>
      <c r="F366" s="42"/>
      <c r="H366" s="48" t="s">
        <v>619</v>
      </c>
      <c r="I366" s="12">
        <f>COUNTIFS(bd_sorties!E:E,"Chateauneuf sur isere",bd_sorties!D:D,$H$5)</f>
        <v>0</v>
      </c>
    </row>
    <row r="367" spans="2:9" s="12" customFormat="1" ht="24" customHeight="1" x14ac:dyDescent="0.25">
      <c r="B367" s="37"/>
      <c r="C367" s="14"/>
      <c r="D367" s="41"/>
      <c r="E367" s="41"/>
      <c r="F367" s="42"/>
      <c r="H367" s="48" t="s">
        <v>620</v>
      </c>
      <c r="I367" s="12">
        <f>COUNTIFS(bd_sorties!E:E,"Chateauneuf sur isere",bd_sorties!D:D,$H$5)</f>
        <v>0</v>
      </c>
    </row>
    <row r="368" spans="2:9" s="12" customFormat="1" ht="24" customHeight="1" x14ac:dyDescent="0.25">
      <c r="B368" s="37"/>
      <c r="C368" s="14"/>
      <c r="D368" s="41"/>
      <c r="E368" s="41"/>
      <c r="F368" s="42"/>
      <c r="H368" s="48" t="s">
        <v>621</v>
      </c>
      <c r="I368" s="12">
        <f>COUNTIFS(bd_sorties!E:E,"Chateauneuf sur isere",bd_sorties!D:D,$H$5)</f>
        <v>0</v>
      </c>
    </row>
    <row r="369" spans="2:9" s="12" customFormat="1" ht="24" customHeight="1" x14ac:dyDescent="0.25">
      <c r="B369" s="37"/>
      <c r="C369" s="14"/>
      <c r="D369" s="41"/>
      <c r="E369" s="41"/>
      <c r="F369" s="42"/>
      <c r="H369" s="48" t="s">
        <v>622</v>
      </c>
      <c r="I369" s="12">
        <f>COUNTIFS(bd_sorties!E:E,"Chateauneuf sur isere",bd_sorties!D:D,$H$5)</f>
        <v>0</v>
      </c>
    </row>
    <row r="370" spans="2:9" s="12" customFormat="1" ht="24" customHeight="1" x14ac:dyDescent="0.25">
      <c r="B370" s="37"/>
      <c r="C370" s="14"/>
      <c r="D370" s="41"/>
      <c r="E370" s="41"/>
      <c r="F370" s="42"/>
      <c r="H370" s="48" t="s">
        <v>623</v>
      </c>
      <c r="I370" s="12">
        <f>COUNTIFS(bd_sorties!E:E,"Chateauneuf sur isere",bd_sorties!D:D,$H$5)</f>
        <v>0</v>
      </c>
    </row>
    <row r="371" spans="2:9" s="12" customFormat="1" ht="24" customHeight="1" x14ac:dyDescent="0.25">
      <c r="B371" s="37"/>
      <c r="C371" s="14"/>
      <c r="D371" s="41"/>
      <c r="E371" s="41"/>
      <c r="F371" s="42"/>
      <c r="H371" s="48" t="s">
        <v>626</v>
      </c>
      <c r="I371" s="12">
        <f>COUNTIFS(bd_sorties!E:E,"Chateauneuf sur isere",bd_sorties!D:D,$H$5)</f>
        <v>0</v>
      </c>
    </row>
    <row r="372" spans="2:9" s="12" customFormat="1" ht="24" customHeight="1" x14ac:dyDescent="0.25">
      <c r="B372" s="37"/>
      <c r="C372" s="14"/>
      <c r="D372" s="41"/>
      <c r="E372" s="41"/>
      <c r="F372" s="42"/>
      <c r="H372" s="48" t="s">
        <v>627</v>
      </c>
      <c r="I372" s="12">
        <f>COUNTIFS(bd_sorties!E:E,"Chateauneuf sur isere",bd_sorties!D:D,$H$5)</f>
        <v>0</v>
      </c>
    </row>
    <row r="373" spans="2:9" s="12" customFormat="1" ht="24" customHeight="1" x14ac:dyDescent="0.25">
      <c r="B373" s="37"/>
      <c r="C373" s="14"/>
      <c r="D373" s="41"/>
      <c r="E373" s="41"/>
      <c r="F373" s="42"/>
      <c r="H373" s="48" t="s">
        <v>628</v>
      </c>
      <c r="I373" s="12">
        <f>COUNTIFS(bd_sorties!E:E,"Chateauneuf sur isere",bd_sorties!D:D,$H$5)</f>
        <v>0</v>
      </c>
    </row>
    <row r="374" spans="2:9" s="12" customFormat="1" ht="24" customHeight="1" x14ac:dyDescent="0.25">
      <c r="B374" s="37"/>
      <c r="C374" s="14"/>
      <c r="D374" s="41"/>
      <c r="E374" s="41"/>
      <c r="F374" s="42"/>
      <c r="H374" s="48" t="s">
        <v>629</v>
      </c>
      <c r="I374" s="12">
        <f>COUNTIFS(bd_sorties!E:E,"Chateauneuf sur isere",bd_sorties!D:D,$H$5)</f>
        <v>0</v>
      </c>
    </row>
    <row r="375" spans="2:9" s="12" customFormat="1" ht="24" customHeight="1" x14ac:dyDescent="0.25">
      <c r="B375" s="37"/>
      <c r="C375" s="14"/>
      <c r="D375" s="41"/>
      <c r="E375" s="41"/>
      <c r="F375" s="42"/>
      <c r="H375" s="48" t="s">
        <v>630</v>
      </c>
      <c r="I375" s="12">
        <f>COUNTIFS(bd_sorties!E:E,"Chateauneuf sur isere",bd_sorties!D:D,$H$5)</f>
        <v>0</v>
      </c>
    </row>
    <row r="376" spans="2:9" s="12" customFormat="1" ht="24" customHeight="1" x14ac:dyDescent="0.25">
      <c r="B376" s="37"/>
      <c r="C376" s="14"/>
      <c r="D376" s="41"/>
      <c r="E376" s="41"/>
      <c r="F376" s="42"/>
      <c r="H376" s="48" t="s">
        <v>634</v>
      </c>
      <c r="I376" s="12">
        <f>COUNTIFS(bd_sorties!E:E,"Chateauneuf sur isere",bd_sorties!D:D,$H$5)</f>
        <v>0</v>
      </c>
    </row>
    <row r="377" spans="2:9" s="12" customFormat="1" ht="24" customHeight="1" x14ac:dyDescent="0.25">
      <c r="B377" s="37"/>
      <c r="C377" s="14"/>
      <c r="D377" s="41"/>
      <c r="E377" s="41"/>
      <c r="F377" s="42"/>
      <c r="H377" s="48" t="s">
        <v>636</v>
      </c>
      <c r="I377" s="12">
        <f>COUNTIFS(bd_sorties!E:E,"Chateauneuf sur isere",bd_sorties!D:D,$H$5)</f>
        <v>0</v>
      </c>
    </row>
    <row r="378" spans="2:9" s="12" customFormat="1" ht="24" customHeight="1" x14ac:dyDescent="0.25">
      <c r="B378" s="37"/>
      <c r="C378" s="14"/>
      <c r="D378" s="41"/>
      <c r="E378" s="41"/>
      <c r="F378" s="42"/>
      <c r="H378" s="48" t="s">
        <v>637</v>
      </c>
      <c r="I378" s="12">
        <f>COUNTIFS(bd_sorties!E:E,"Chateauneuf sur isere",bd_sorties!D:D,$H$5)</f>
        <v>0</v>
      </c>
    </row>
    <row r="379" spans="2:9" s="12" customFormat="1" ht="24" customHeight="1" x14ac:dyDescent="0.25">
      <c r="B379" s="37"/>
      <c r="C379" s="14"/>
      <c r="D379" s="41"/>
      <c r="E379" s="41"/>
      <c r="F379" s="42"/>
      <c r="H379" s="48" t="s">
        <v>638</v>
      </c>
      <c r="I379" s="12">
        <f>COUNTIFS(bd_sorties!E:E,"Chateauneuf sur isere",bd_sorties!D:D,$H$5)</f>
        <v>0</v>
      </c>
    </row>
    <row r="380" spans="2:9" s="12" customFormat="1" ht="24" customHeight="1" x14ac:dyDescent="0.25">
      <c r="B380" s="37"/>
      <c r="C380" s="14"/>
      <c r="D380" s="41"/>
      <c r="E380" s="41"/>
      <c r="F380" s="42"/>
      <c r="H380" s="48" t="s">
        <v>639</v>
      </c>
      <c r="I380" s="12">
        <f>COUNTIFS(bd_sorties!E:E,"Chateauneuf sur isere",bd_sorties!D:D,$H$5)</f>
        <v>0</v>
      </c>
    </row>
    <row r="381" spans="2:9" s="12" customFormat="1" ht="24" customHeight="1" x14ac:dyDescent="0.25">
      <c r="B381" s="37"/>
      <c r="C381" s="14"/>
      <c r="D381" s="41"/>
      <c r="E381" s="41"/>
      <c r="F381" s="42"/>
      <c r="H381" s="48" t="s">
        <v>640</v>
      </c>
      <c r="I381" s="12">
        <f>COUNTIFS(bd_sorties!E:E,"Chateauneuf sur isere",bd_sorties!D:D,$H$5)</f>
        <v>0</v>
      </c>
    </row>
    <row r="382" spans="2:9" s="12" customFormat="1" ht="24" customHeight="1" x14ac:dyDescent="0.25">
      <c r="B382" s="37"/>
      <c r="C382" s="14"/>
      <c r="D382" s="41"/>
      <c r="E382" s="41"/>
      <c r="F382" s="42"/>
      <c r="H382" s="48" t="s">
        <v>641</v>
      </c>
      <c r="I382" s="12">
        <f>COUNTIFS(bd_sorties!E:E,"Chateauneuf sur isere",bd_sorties!D:D,$H$5)</f>
        <v>0</v>
      </c>
    </row>
    <row r="383" spans="2:9" s="12" customFormat="1" ht="24" customHeight="1" x14ac:dyDescent="0.25">
      <c r="B383" s="37"/>
      <c r="C383" s="14"/>
      <c r="D383" s="41"/>
      <c r="E383" s="41"/>
      <c r="F383" s="42"/>
      <c r="H383" s="48" t="s">
        <v>642</v>
      </c>
      <c r="I383" s="12">
        <f>COUNTIFS(bd_sorties!E:E,"Chateauneuf sur isere",bd_sorties!D:D,$H$5)</f>
        <v>0</v>
      </c>
    </row>
    <row r="384" spans="2:9" s="12" customFormat="1" ht="24" customHeight="1" x14ac:dyDescent="0.25">
      <c r="B384" s="37"/>
      <c r="C384" s="14"/>
      <c r="D384" s="41"/>
      <c r="E384" s="41"/>
      <c r="F384" s="42"/>
      <c r="H384" s="48" t="s">
        <v>643</v>
      </c>
      <c r="I384" s="12">
        <f>COUNTIFS(bd_sorties!E:E,"Chateauneuf sur isere",bd_sorties!D:D,$H$5)</f>
        <v>0</v>
      </c>
    </row>
    <row r="385" spans="2:9" s="12" customFormat="1" ht="24" customHeight="1" x14ac:dyDescent="0.25">
      <c r="B385" s="37"/>
      <c r="C385" s="14"/>
      <c r="D385" s="41"/>
      <c r="E385" s="41"/>
      <c r="F385" s="42"/>
      <c r="H385" s="48" t="s">
        <v>644</v>
      </c>
      <c r="I385" s="12">
        <f>COUNTIFS(bd_sorties!E:E,"Chateauneuf sur isere",bd_sorties!D:D,$H$5)</f>
        <v>0</v>
      </c>
    </row>
    <row r="386" spans="2:9" s="12" customFormat="1" ht="24" customHeight="1" x14ac:dyDescent="0.25">
      <c r="B386" s="37"/>
      <c r="C386" s="14"/>
      <c r="D386" s="41"/>
      <c r="E386" s="41"/>
      <c r="F386" s="42"/>
      <c r="H386" s="48" t="s">
        <v>645</v>
      </c>
      <c r="I386" s="12">
        <f>COUNTIFS(bd_sorties!E:E,"Chateauneuf sur isere",bd_sorties!D:D,$H$5)</f>
        <v>0</v>
      </c>
    </row>
    <row r="387" spans="2:9" s="12" customFormat="1" ht="24" customHeight="1" x14ac:dyDescent="0.25">
      <c r="B387" s="37"/>
      <c r="C387" s="14"/>
      <c r="D387" s="41"/>
      <c r="E387" s="41"/>
      <c r="F387" s="42"/>
      <c r="H387" s="48" t="s">
        <v>646</v>
      </c>
      <c r="I387" s="12">
        <f>COUNTIFS(bd_sorties!E:E,"Chateauneuf sur isere",bd_sorties!D:D,$H$5)</f>
        <v>0</v>
      </c>
    </row>
    <row r="388" spans="2:9" s="12" customFormat="1" ht="24" customHeight="1" x14ac:dyDescent="0.25">
      <c r="B388" s="37"/>
      <c r="C388" s="14"/>
      <c r="D388" s="41"/>
      <c r="E388" s="41"/>
      <c r="F388" s="42"/>
      <c r="H388" s="48" t="s">
        <v>647</v>
      </c>
      <c r="I388" s="12">
        <f>COUNTIFS(bd_sorties!E:E,"Chateauneuf sur isere",bd_sorties!D:D,$H$5)</f>
        <v>0</v>
      </c>
    </row>
    <row r="389" spans="2:9" s="12" customFormat="1" ht="24" customHeight="1" x14ac:dyDescent="0.25">
      <c r="B389" s="37"/>
      <c r="C389" s="14"/>
      <c r="D389" s="41"/>
      <c r="E389" s="41"/>
      <c r="F389" s="42"/>
      <c r="H389" s="48" t="s">
        <v>648</v>
      </c>
      <c r="I389" s="12">
        <f>COUNTIFS(bd_sorties!E:E,"Chateauneuf sur isere",bd_sorties!D:D,$H$5)</f>
        <v>0</v>
      </c>
    </row>
    <row r="390" spans="2:9" s="12" customFormat="1" ht="24" customHeight="1" x14ac:dyDescent="0.25">
      <c r="B390" s="37"/>
      <c r="C390" s="14"/>
      <c r="D390" s="41"/>
      <c r="E390" s="41"/>
      <c r="F390" s="42"/>
      <c r="H390" s="48" t="s">
        <v>649</v>
      </c>
      <c r="I390" s="12">
        <f>COUNTIFS(bd_sorties!E:E,"Chateauneuf sur isere",bd_sorties!D:D,$H$5)</f>
        <v>0</v>
      </c>
    </row>
    <row r="391" spans="2:9" s="12" customFormat="1" ht="24" customHeight="1" x14ac:dyDescent="0.25">
      <c r="B391" s="37"/>
      <c r="C391" s="14"/>
      <c r="D391" s="41"/>
      <c r="E391" s="41"/>
      <c r="F391" s="42"/>
      <c r="H391" s="48" t="s">
        <v>650</v>
      </c>
      <c r="I391" s="12">
        <f>COUNTIFS(bd_sorties!E:E,"Chateauneuf sur isere",bd_sorties!D:D,$H$5)</f>
        <v>0</v>
      </c>
    </row>
    <row r="392" spans="2:9" s="12" customFormat="1" ht="24" customHeight="1" x14ac:dyDescent="0.25">
      <c r="B392" s="37"/>
      <c r="C392" s="14"/>
      <c r="D392" s="41"/>
      <c r="E392" s="41"/>
      <c r="F392" s="42"/>
      <c r="H392" s="48" t="s">
        <v>651</v>
      </c>
      <c r="I392" s="12">
        <f>COUNTIFS(bd_sorties!E:E,"Chateauneuf sur isere",bd_sorties!D:D,$H$5)</f>
        <v>0</v>
      </c>
    </row>
    <row r="393" spans="2:9" s="12" customFormat="1" ht="24" customHeight="1" x14ac:dyDescent="0.25">
      <c r="B393" s="37"/>
      <c r="C393" s="14"/>
      <c r="D393" s="41"/>
      <c r="E393" s="41"/>
      <c r="F393" s="42"/>
      <c r="H393" s="48" t="s">
        <v>652</v>
      </c>
      <c r="I393" s="12">
        <f>COUNTIFS(bd_sorties!E:E,"Chateauneuf sur isere",bd_sorties!D:D,$H$5)</f>
        <v>0</v>
      </c>
    </row>
    <row r="394" spans="2:9" s="12" customFormat="1" ht="24" customHeight="1" x14ac:dyDescent="0.25">
      <c r="B394" s="37"/>
      <c r="C394" s="14"/>
      <c r="D394" s="41"/>
      <c r="E394" s="41"/>
      <c r="F394" s="42"/>
      <c r="H394" s="48" t="s">
        <v>653</v>
      </c>
      <c r="I394" s="12">
        <f>COUNTIFS(bd_sorties!E:E,"Chateauneuf sur isere",bd_sorties!D:D,$H$5)</f>
        <v>0</v>
      </c>
    </row>
    <row r="395" spans="2:9" s="12" customFormat="1" ht="24" customHeight="1" x14ac:dyDescent="0.25">
      <c r="B395" s="37"/>
      <c r="C395" s="14"/>
      <c r="D395" s="41"/>
      <c r="E395" s="41"/>
      <c r="F395" s="42"/>
      <c r="H395" s="48" t="s">
        <v>654</v>
      </c>
      <c r="I395" s="12">
        <f>COUNTIFS(bd_sorties!E:E,"Chateauneuf sur isere",bd_sorties!D:D,$H$5)</f>
        <v>0</v>
      </c>
    </row>
    <row r="396" spans="2:9" s="12" customFormat="1" ht="24" customHeight="1" x14ac:dyDescent="0.25">
      <c r="B396" s="37"/>
      <c r="C396" s="14"/>
      <c r="D396" s="41"/>
      <c r="E396" s="41"/>
      <c r="F396" s="42"/>
      <c r="H396" s="48" t="s">
        <v>655</v>
      </c>
      <c r="I396" s="12">
        <f>COUNTIFS(bd_sorties!E:E,"Chateauneuf sur isere",bd_sorties!D:D,$H$5)</f>
        <v>0</v>
      </c>
    </row>
    <row r="397" spans="2:9" s="12" customFormat="1" ht="24" customHeight="1" x14ac:dyDescent="0.25">
      <c r="B397" s="37"/>
      <c r="C397" s="14"/>
      <c r="D397" s="41"/>
      <c r="E397" s="41"/>
      <c r="F397" s="42"/>
      <c r="H397" s="48" t="s">
        <v>656</v>
      </c>
      <c r="I397" s="12">
        <f>COUNTIFS(bd_sorties!E:E,"Chateauneuf sur isere",bd_sorties!D:D,$H$5)</f>
        <v>0</v>
      </c>
    </row>
    <row r="398" spans="2:9" s="12" customFormat="1" ht="24" customHeight="1" x14ac:dyDescent="0.25">
      <c r="B398" s="37"/>
      <c r="C398" s="14"/>
      <c r="D398" s="41"/>
      <c r="E398" s="41"/>
      <c r="F398" s="42"/>
      <c r="H398" s="48" t="s">
        <v>657</v>
      </c>
      <c r="I398" s="12">
        <f>COUNTIFS(bd_sorties!E:E,"Chateauneuf sur isere",bd_sorties!D:D,$H$5)</f>
        <v>0</v>
      </c>
    </row>
    <row r="399" spans="2:9" s="12" customFormat="1" ht="24" customHeight="1" x14ac:dyDescent="0.25">
      <c r="B399" s="37"/>
      <c r="C399" s="14"/>
      <c r="D399" s="41"/>
      <c r="E399" s="41"/>
      <c r="F399" s="42"/>
      <c r="H399" s="48" t="s">
        <v>658</v>
      </c>
      <c r="I399" s="12">
        <f>COUNTIFS(bd_sorties!E:E,"Chateauneuf sur isere",bd_sorties!D:D,$H$5)</f>
        <v>0</v>
      </c>
    </row>
    <row r="400" spans="2:9" s="12" customFormat="1" ht="24" customHeight="1" x14ac:dyDescent="0.25">
      <c r="B400" s="37"/>
      <c r="C400" s="14"/>
      <c r="D400" s="41"/>
      <c r="E400" s="41"/>
      <c r="F400" s="42"/>
      <c r="H400" s="48" t="s">
        <v>659</v>
      </c>
      <c r="I400" s="12">
        <f>COUNTIFS(bd_sorties!E:E,"Chateauneuf sur isere",bd_sorties!D:D,$H$5)</f>
        <v>0</v>
      </c>
    </row>
    <row r="401" spans="2:9" s="12" customFormat="1" ht="24" customHeight="1" x14ac:dyDescent="0.25">
      <c r="B401" s="37"/>
      <c r="C401" s="14"/>
      <c r="D401" s="41"/>
      <c r="E401" s="41"/>
      <c r="F401" s="42"/>
      <c r="H401" s="48" t="s">
        <v>730</v>
      </c>
      <c r="I401" s="12">
        <f>COUNTIFS(bd_sorties!E:E,"Chateauneuf sur isere",bd_sorties!D:D,$H$5)</f>
        <v>0</v>
      </c>
    </row>
    <row r="402" spans="2:9" s="12" customFormat="1" ht="24" customHeight="1" x14ac:dyDescent="0.25">
      <c r="B402" s="37"/>
      <c r="C402" s="14"/>
      <c r="D402" s="41"/>
      <c r="E402" s="41"/>
      <c r="F402" s="42"/>
      <c r="H402" s="48" t="s">
        <v>664</v>
      </c>
      <c r="I402" s="12">
        <f>COUNTIFS(bd_sorties!E:E,"Chateauneuf sur isere",bd_sorties!D:D,$H$5)</f>
        <v>0</v>
      </c>
    </row>
    <row r="403" spans="2:9" s="12" customFormat="1" ht="24" customHeight="1" x14ac:dyDescent="0.25">
      <c r="B403" s="37"/>
      <c r="C403" s="14"/>
      <c r="D403" s="41"/>
      <c r="E403" s="41"/>
      <c r="F403" s="42"/>
      <c r="H403" s="48" t="s">
        <v>665</v>
      </c>
      <c r="I403" s="12">
        <f>COUNTIFS(bd_sorties!E:E,"Chateauneuf sur isere",bd_sorties!D:D,$H$5)</f>
        <v>0</v>
      </c>
    </row>
    <row r="404" spans="2:9" s="12" customFormat="1" ht="24" customHeight="1" x14ac:dyDescent="0.25">
      <c r="B404" s="37"/>
      <c r="C404" s="14"/>
      <c r="D404" s="41"/>
      <c r="E404" s="41"/>
      <c r="F404" s="42"/>
      <c r="H404" s="48" t="s">
        <v>666</v>
      </c>
      <c r="I404" s="12">
        <f>COUNTIFS(bd_sorties!E:E,"Chateauneuf sur isere",bd_sorties!D:D,$H$5)</f>
        <v>0</v>
      </c>
    </row>
    <row r="405" spans="2:9" s="12" customFormat="1" ht="24" customHeight="1" x14ac:dyDescent="0.25">
      <c r="B405" s="37"/>
      <c r="C405" s="14"/>
      <c r="D405" s="41"/>
      <c r="E405" s="41"/>
      <c r="F405" s="42"/>
      <c r="H405" s="48" t="s">
        <v>667</v>
      </c>
      <c r="I405" s="12">
        <f>COUNTIFS(bd_sorties!E:E,"Chateauneuf sur isere",bd_sorties!D:D,$H$5)</f>
        <v>0</v>
      </c>
    </row>
    <row r="406" spans="2:9" s="12" customFormat="1" ht="24" customHeight="1" x14ac:dyDescent="0.25">
      <c r="B406" s="37"/>
      <c r="C406" s="14"/>
      <c r="D406" s="41"/>
      <c r="E406" s="41"/>
      <c r="F406" s="42"/>
      <c r="H406" s="48" t="s">
        <v>669</v>
      </c>
      <c r="I406" s="12">
        <f>COUNTIFS(bd_sorties!E:E,"Chateauneuf sur isere",bd_sorties!D:D,$H$5)</f>
        <v>0</v>
      </c>
    </row>
    <row r="407" spans="2:9" s="12" customFormat="1" ht="24" customHeight="1" x14ac:dyDescent="0.25">
      <c r="B407" s="37"/>
      <c r="C407" s="14"/>
      <c r="D407" s="41"/>
      <c r="E407" s="41"/>
      <c r="F407" s="42"/>
      <c r="H407" s="48" t="s">
        <v>670</v>
      </c>
      <c r="I407" s="12">
        <f>COUNTIFS(bd_sorties!E:E,"Chateauneuf sur isere",bd_sorties!D:D,$H$5)</f>
        <v>0</v>
      </c>
    </row>
    <row r="408" spans="2:9" s="12" customFormat="1" ht="24" customHeight="1" x14ac:dyDescent="0.25">
      <c r="B408" s="37"/>
      <c r="C408" s="14"/>
      <c r="D408" s="41"/>
      <c r="E408" s="41"/>
      <c r="F408" s="42"/>
      <c r="H408" s="48" t="s">
        <v>672</v>
      </c>
      <c r="I408" s="12">
        <f>COUNTIFS(bd_sorties!E:E,"Chateauneuf sur isere",bd_sorties!D:D,$H$5)</f>
        <v>0</v>
      </c>
    </row>
    <row r="409" spans="2:9" s="12" customFormat="1" ht="24" customHeight="1" x14ac:dyDescent="0.25">
      <c r="B409" s="37"/>
      <c r="C409" s="14"/>
      <c r="D409" s="41"/>
      <c r="E409" s="41"/>
      <c r="F409" s="42"/>
      <c r="H409" s="48" t="s">
        <v>676</v>
      </c>
      <c r="I409" s="12">
        <f>COUNTIFS(bd_sorties!E:E,"Chateauneuf sur isere",bd_sorties!D:D,$H$5)</f>
        <v>0</v>
      </c>
    </row>
    <row r="410" spans="2:9" s="12" customFormat="1" ht="24" customHeight="1" x14ac:dyDescent="0.25">
      <c r="B410" s="37"/>
      <c r="C410" s="14"/>
      <c r="D410" s="41"/>
      <c r="E410" s="41"/>
      <c r="F410" s="42"/>
      <c r="H410" s="48" t="s">
        <v>678</v>
      </c>
      <c r="I410" s="12">
        <f>COUNTIFS(bd_sorties!E:E,"Chateauneuf sur isere",bd_sorties!D:D,$H$5)</f>
        <v>0</v>
      </c>
    </row>
    <row r="411" spans="2:9" s="12" customFormat="1" ht="24" customHeight="1" x14ac:dyDescent="0.25">
      <c r="B411" s="37"/>
      <c r="C411" s="14"/>
      <c r="D411" s="41"/>
      <c r="E411" s="41"/>
      <c r="F411" s="42"/>
      <c r="H411" s="48" t="s">
        <v>684</v>
      </c>
      <c r="I411" s="12">
        <f>COUNTIFS(bd_sorties!E:E,"Chateauneuf sur isere",bd_sorties!D:D,$H$5)</f>
        <v>0</v>
      </c>
    </row>
    <row r="412" spans="2:9" s="12" customFormat="1" ht="24" customHeight="1" x14ac:dyDescent="0.25">
      <c r="B412" s="37"/>
      <c r="C412" s="14"/>
      <c r="D412" s="41"/>
      <c r="E412" s="41"/>
      <c r="F412" s="42"/>
      <c r="H412" s="48" t="s">
        <v>685</v>
      </c>
      <c r="I412" s="12">
        <f>COUNTIFS(bd_sorties!E:E,"Chateauneuf sur isere",bd_sorties!D:D,$H$5)</f>
        <v>0</v>
      </c>
    </row>
    <row r="413" spans="2:9" s="12" customFormat="1" ht="24" customHeight="1" x14ac:dyDescent="0.25">
      <c r="B413" s="37"/>
      <c r="C413" s="14"/>
      <c r="D413" s="41"/>
      <c r="E413" s="41"/>
      <c r="F413" s="42"/>
      <c r="H413" s="48" t="s">
        <v>686</v>
      </c>
      <c r="I413" s="12">
        <f>COUNTIFS(bd_sorties!E:E,"Chateauneuf sur isere",bd_sorties!D:D,$H$5)</f>
        <v>0</v>
      </c>
    </row>
    <row r="414" spans="2:9" s="12" customFormat="1" ht="24" customHeight="1" x14ac:dyDescent="0.25">
      <c r="B414" s="37"/>
      <c r="C414" s="14"/>
      <c r="D414" s="41"/>
      <c r="E414" s="41"/>
      <c r="F414" s="42"/>
      <c r="H414" s="48" t="s">
        <v>688</v>
      </c>
      <c r="I414" s="12">
        <f>COUNTIFS(bd_sorties!E:E,"Chateauneuf sur isere",bd_sorties!D:D,$H$5)</f>
        <v>0</v>
      </c>
    </row>
    <row r="415" spans="2:9" s="12" customFormat="1" ht="24" customHeight="1" x14ac:dyDescent="0.25">
      <c r="B415" s="37"/>
      <c r="C415" s="14"/>
      <c r="D415" s="41"/>
      <c r="E415" s="41"/>
      <c r="F415" s="42"/>
      <c r="H415"/>
    </row>
    <row r="416" spans="2:9" s="12" customFormat="1" ht="24" customHeight="1" x14ac:dyDescent="0.25">
      <c r="B416" s="37"/>
      <c r="C416" s="14"/>
      <c r="D416" s="41"/>
      <c r="E416" s="41"/>
      <c r="F416" s="42"/>
      <c r="H416"/>
    </row>
    <row r="417" spans="2:8" s="12" customFormat="1" ht="24" customHeight="1" x14ac:dyDescent="0.25">
      <c r="B417" s="37"/>
      <c r="C417" s="14"/>
      <c r="D417" s="41"/>
      <c r="E417" s="41"/>
      <c r="F417" s="42"/>
      <c r="H417"/>
    </row>
    <row r="418" spans="2:8" s="12" customFormat="1" ht="24" customHeight="1" x14ac:dyDescent="0.25">
      <c r="B418" s="37"/>
      <c r="C418" s="14"/>
      <c r="D418" s="41"/>
      <c r="E418" s="41"/>
      <c r="F418" s="42"/>
      <c r="H418"/>
    </row>
    <row r="419" spans="2:8" s="12" customFormat="1" ht="24" customHeight="1" x14ac:dyDescent="0.25">
      <c r="B419" s="37"/>
      <c r="C419" s="14"/>
      <c r="D419" s="41"/>
      <c r="E419" s="41"/>
      <c r="F419" s="42"/>
      <c r="H419"/>
    </row>
    <row r="420" spans="2:8" s="12" customFormat="1" ht="24" customHeight="1" x14ac:dyDescent="0.25">
      <c r="B420" s="37"/>
      <c r="C420" s="14"/>
      <c r="D420" s="41"/>
      <c r="E420" s="41"/>
      <c r="F420" s="42"/>
      <c r="H420"/>
    </row>
    <row r="421" spans="2:8" s="12" customFormat="1" ht="24" customHeight="1" x14ac:dyDescent="0.25">
      <c r="B421" s="37"/>
      <c r="C421" s="14"/>
      <c r="D421" s="41"/>
      <c r="E421" s="41"/>
      <c r="F421" s="42"/>
      <c r="H421"/>
    </row>
    <row r="422" spans="2:8" s="12" customFormat="1" ht="24" customHeight="1" x14ac:dyDescent="0.25">
      <c r="B422" s="37"/>
      <c r="C422" s="14"/>
      <c r="D422" s="41"/>
      <c r="E422" s="41"/>
      <c r="F422" s="42"/>
      <c r="H422"/>
    </row>
    <row r="423" spans="2:8" s="12" customFormat="1" ht="24" customHeight="1" x14ac:dyDescent="0.25">
      <c r="B423" s="37"/>
      <c r="C423" s="14"/>
      <c r="D423" s="41"/>
      <c r="E423" s="41"/>
      <c r="F423" s="42"/>
      <c r="H423"/>
    </row>
    <row r="424" spans="2:8" s="12" customFormat="1" ht="24" customHeight="1" x14ac:dyDescent="0.25">
      <c r="B424" s="37"/>
      <c r="C424" s="14"/>
      <c r="D424" s="41"/>
      <c r="E424" s="41"/>
      <c r="F424" s="42"/>
      <c r="H424"/>
    </row>
    <row r="425" spans="2:8" s="12" customFormat="1" ht="24" customHeight="1" x14ac:dyDescent="0.25">
      <c r="B425" s="37"/>
      <c r="C425" s="14"/>
      <c r="D425" s="41"/>
      <c r="E425" s="41"/>
      <c r="F425" s="42"/>
      <c r="H425"/>
    </row>
    <row r="426" spans="2:8" s="12" customFormat="1" ht="24" customHeight="1" x14ac:dyDescent="0.25">
      <c r="B426" s="37"/>
      <c r="C426" s="14"/>
      <c r="D426" s="41"/>
      <c r="E426" s="41"/>
      <c r="F426" s="42"/>
      <c r="H426"/>
    </row>
    <row r="427" spans="2:8" s="12" customFormat="1" ht="24" customHeight="1" x14ac:dyDescent="0.25">
      <c r="B427" s="37"/>
      <c r="C427" s="14"/>
      <c r="D427" s="41"/>
      <c r="E427" s="41"/>
      <c r="F427" s="42"/>
      <c r="H427"/>
    </row>
    <row r="428" spans="2:8" s="12" customFormat="1" ht="24" customHeight="1" x14ac:dyDescent="0.25">
      <c r="B428" s="37"/>
      <c r="C428" s="14"/>
      <c r="D428" s="41"/>
      <c r="E428" s="41"/>
      <c r="F428" s="42"/>
      <c r="H428"/>
    </row>
    <row r="429" spans="2:8" s="12" customFormat="1" ht="24" customHeight="1" x14ac:dyDescent="0.25">
      <c r="B429" s="37"/>
      <c r="C429" s="14"/>
      <c r="D429" s="41"/>
      <c r="E429" s="41"/>
      <c r="F429" s="42"/>
      <c r="H429"/>
    </row>
    <row r="430" spans="2:8" s="12" customFormat="1" ht="24" customHeight="1" x14ac:dyDescent="0.25">
      <c r="B430" s="37"/>
      <c r="C430" s="14"/>
      <c r="D430" s="41"/>
      <c r="E430" s="41"/>
      <c r="F430" s="42"/>
      <c r="H430"/>
    </row>
    <row r="431" spans="2:8" s="12" customFormat="1" ht="24" customHeight="1" x14ac:dyDescent="0.25">
      <c r="B431" s="37"/>
      <c r="C431" s="14"/>
      <c r="D431" s="41"/>
      <c r="E431" s="41"/>
      <c r="F431" s="42"/>
      <c r="H431"/>
    </row>
    <row r="432" spans="2:8" s="12" customFormat="1" ht="24" customHeight="1" x14ac:dyDescent="0.25">
      <c r="B432" s="37"/>
      <c r="C432" s="14"/>
      <c r="D432" s="41"/>
      <c r="E432" s="41"/>
      <c r="F432" s="42"/>
      <c r="H432"/>
    </row>
    <row r="433" spans="2:8" s="12" customFormat="1" ht="24" customHeight="1" x14ac:dyDescent="0.25">
      <c r="B433" s="37"/>
      <c r="C433" s="14"/>
      <c r="D433" s="41"/>
      <c r="E433" s="41"/>
      <c r="F433" s="42"/>
      <c r="H433"/>
    </row>
    <row r="434" spans="2:8" s="12" customFormat="1" ht="24" customHeight="1" x14ac:dyDescent="0.25">
      <c r="B434" s="37"/>
      <c r="C434" s="14"/>
      <c r="D434" s="41"/>
      <c r="E434" s="41"/>
      <c r="F434" s="42"/>
      <c r="H434"/>
    </row>
    <row r="435" spans="2:8" s="12" customFormat="1" ht="24" customHeight="1" x14ac:dyDescent="0.25">
      <c r="B435" s="37"/>
      <c r="C435" s="14"/>
      <c r="D435" s="41"/>
      <c r="E435" s="41"/>
      <c r="F435" s="42"/>
      <c r="H435"/>
    </row>
    <row r="436" spans="2:8" s="12" customFormat="1" ht="24" customHeight="1" x14ac:dyDescent="0.25">
      <c r="B436" s="37"/>
      <c r="C436" s="14"/>
      <c r="D436" s="41"/>
      <c r="E436" s="41"/>
      <c r="F436" s="42"/>
      <c r="H436"/>
    </row>
    <row r="437" spans="2:8" s="12" customFormat="1" ht="24" customHeight="1" x14ac:dyDescent="0.25">
      <c r="B437" s="37"/>
      <c r="C437" s="14"/>
      <c r="D437" s="41"/>
      <c r="E437" s="41"/>
      <c r="F437" s="42"/>
      <c r="H437"/>
    </row>
    <row r="438" spans="2:8" s="12" customFormat="1" ht="24" customHeight="1" x14ac:dyDescent="0.25">
      <c r="B438" s="37"/>
      <c r="C438" s="14"/>
      <c r="D438" s="41"/>
      <c r="E438" s="41"/>
      <c r="F438" s="42"/>
      <c r="H438"/>
    </row>
    <row r="439" spans="2:8" s="12" customFormat="1" ht="24" customHeight="1" x14ac:dyDescent="0.25">
      <c r="B439" s="37"/>
      <c r="C439" s="14"/>
      <c r="D439" s="41"/>
      <c r="E439" s="41"/>
      <c r="F439" s="42"/>
      <c r="H439"/>
    </row>
    <row r="440" spans="2:8" s="12" customFormat="1" ht="24" customHeight="1" x14ac:dyDescent="0.25">
      <c r="B440" s="37"/>
      <c r="C440" s="14"/>
      <c r="D440" s="41"/>
      <c r="E440" s="41"/>
      <c r="F440" s="42"/>
      <c r="H440"/>
    </row>
    <row r="441" spans="2:8" s="12" customFormat="1" ht="24" customHeight="1" x14ac:dyDescent="0.25">
      <c r="B441" s="37"/>
      <c r="C441" s="14"/>
      <c r="D441" s="41"/>
      <c r="E441" s="41"/>
      <c r="F441" s="42"/>
      <c r="H441"/>
    </row>
    <row r="442" spans="2:8" s="12" customFormat="1" ht="24" customHeight="1" x14ac:dyDescent="0.25">
      <c r="B442" s="37"/>
      <c r="C442" s="14"/>
      <c r="D442" s="41"/>
      <c r="E442" s="41"/>
      <c r="F442" s="42"/>
      <c r="H442"/>
    </row>
    <row r="443" spans="2:8" s="12" customFormat="1" ht="24" customHeight="1" x14ac:dyDescent="0.25">
      <c r="B443" s="37"/>
      <c r="C443" s="14"/>
      <c r="D443" s="41"/>
      <c r="E443" s="41"/>
      <c r="F443" s="42"/>
      <c r="H443"/>
    </row>
    <row r="444" spans="2:8" s="12" customFormat="1" ht="24" customHeight="1" x14ac:dyDescent="0.25">
      <c r="B444" s="37"/>
      <c r="C444" s="14"/>
      <c r="D444" s="41"/>
      <c r="E444" s="41"/>
      <c r="F444" s="42"/>
      <c r="H444"/>
    </row>
    <row r="445" spans="2:8" s="12" customFormat="1" ht="24" customHeight="1" x14ac:dyDescent="0.25">
      <c r="B445" s="37"/>
      <c r="C445" s="14"/>
      <c r="D445" s="41"/>
      <c r="E445" s="41"/>
      <c r="F445" s="42"/>
      <c r="H445"/>
    </row>
    <row r="446" spans="2:8" s="12" customFormat="1" ht="24" customHeight="1" x14ac:dyDescent="0.25">
      <c r="B446" s="37"/>
      <c r="C446" s="14"/>
      <c r="D446" s="41"/>
      <c r="E446" s="41"/>
      <c r="F446" s="42"/>
      <c r="H446"/>
    </row>
    <row r="447" spans="2:8" s="12" customFormat="1" ht="24" customHeight="1" x14ac:dyDescent="0.25">
      <c r="B447" s="37"/>
      <c r="C447" s="14"/>
      <c r="D447" s="41"/>
      <c r="E447" s="41"/>
      <c r="F447" s="42"/>
      <c r="H447"/>
    </row>
    <row r="448" spans="2:8" s="12" customFormat="1" ht="24" customHeight="1" x14ac:dyDescent="0.25">
      <c r="B448" s="37"/>
      <c r="C448" s="14"/>
      <c r="D448" s="41"/>
      <c r="E448" s="41"/>
      <c r="F448" s="42"/>
      <c r="H448"/>
    </row>
    <row r="449" spans="2:8" s="12" customFormat="1" ht="24" customHeight="1" x14ac:dyDescent="0.25">
      <c r="B449" s="37"/>
      <c r="C449" s="14"/>
      <c r="D449" s="41"/>
      <c r="E449" s="41"/>
      <c r="F449" s="42"/>
      <c r="H449"/>
    </row>
    <row r="450" spans="2:8" s="12" customFormat="1" ht="24" customHeight="1" x14ac:dyDescent="0.25">
      <c r="B450" s="37"/>
      <c r="C450" s="14"/>
      <c r="D450" s="41"/>
      <c r="E450" s="41"/>
      <c r="F450" s="42"/>
      <c r="H450"/>
    </row>
    <row r="451" spans="2:8" s="12" customFormat="1" ht="24" customHeight="1" x14ac:dyDescent="0.25">
      <c r="B451" s="37"/>
      <c r="C451" s="14"/>
      <c r="D451" s="41"/>
      <c r="E451" s="41"/>
      <c r="F451" s="42"/>
      <c r="H451"/>
    </row>
    <row r="452" spans="2:8" s="12" customFormat="1" ht="24" customHeight="1" x14ac:dyDescent="0.25">
      <c r="B452" s="37"/>
      <c r="C452" s="14"/>
      <c r="D452" s="41"/>
      <c r="E452" s="41"/>
      <c r="F452" s="42"/>
      <c r="H452"/>
    </row>
    <row r="453" spans="2:8" s="12" customFormat="1" ht="24" customHeight="1" x14ac:dyDescent="0.25">
      <c r="B453" s="37"/>
      <c r="C453" s="14"/>
      <c r="D453" s="41"/>
      <c r="E453" s="41"/>
      <c r="F453" s="42"/>
      <c r="H453"/>
    </row>
    <row r="454" spans="2:8" s="12" customFormat="1" ht="24" customHeight="1" x14ac:dyDescent="0.25">
      <c r="B454" s="37"/>
      <c r="C454" s="14"/>
      <c r="D454" s="41"/>
      <c r="E454" s="41"/>
      <c r="F454" s="42"/>
      <c r="H454"/>
    </row>
    <row r="455" spans="2:8" s="12" customFormat="1" ht="24" customHeight="1" x14ac:dyDescent="0.25">
      <c r="B455" s="37"/>
      <c r="C455" s="14"/>
      <c r="D455" s="41"/>
      <c r="E455" s="41"/>
      <c r="F455" s="42"/>
      <c r="H455"/>
    </row>
    <row r="456" spans="2:8" s="12" customFormat="1" ht="24" customHeight="1" x14ac:dyDescent="0.25">
      <c r="B456" s="37"/>
      <c r="C456" s="14"/>
      <c r="D456" s="41"/>
      <c r="E456" s="41"/>
      <c r="F456" s="42"/>
      <c r="H456"/>
    </row>
    <row r="457" spans="2:8" s="12" customFormat="1" ht="24" customHeight="1" x14ac:dyDescent="0.25">
      <c r="B457" s="37"/>
      <c r="C457" s="14"/>
      <c r="D457" s="41"/>
      <c r="E457" s="41"/>
      <c r="F457" s="42"/>
      <c r="H457"/>
    </row>
    <row r="458" spans="2:8" s="12" customFormat="1" ht="24" customHeight="1" x14ac:dyDescent="0.25">
      <c r="B458" s="37"/>
      <c r="C458" s="14"/>
      <c r="D458" s="41"/>
      <c r="E458" s="41"/>
      <c r="F458" s="42"/>
      <c r="H458"/>
    </row>
    <row r="459" spans="2:8" s="12" customFormat="1" ht="24" customHeight="1" x14ac:dyDescent="0.25">
      <c r="B459" s="37"/>
      <c r="C459" s="14"/>
      <c r="D459" s="41"/>
      <c r="E459" s="41"/>
      <c r="F459" s="42"/>
      <c r="H459"/>
    </row>
    <row r="460" spans="2:8" s="12" customFormat="1" ht="24" customHeight="1" x14ac:dyDescent="0.25">
      <c r="B460" s="37"/>
      <c r="C460" s="14"/>
      <c r="D460" s="41"/>
      <c r="E460" s="41"/>
      <c r="F460" s="42"/>
      <c r="H460"/>
    </row>
    <row r="461" spans="2:8" s="12" customFormat="1" ht="24" customHeight="1" x14ac:dyDescent="0.25">
      <c r="B461" s="37"/>
      <c r="C461" s="14"/>
      <c r="D461" s="41"/>
      <c r="E461" s="41"/>
      <c r="F461" s="42"/>
      <c r="H461"/>
    </row>
    <row r="462" spans="2:8" s="12" customFormat="1" ht="24" customHeight="1" x14ac:dyDescent="0.25">
      <c r="B462" s="37"/>
      <c r="C462" s="14"/>
      <c r="D462" s="41"/>
      <c r="E462" s="41"/>
      <c r="F462" s="42"/>
      <c r="H462"/>
    </row>
    <row r="463" spans="2:8" s="12" customFormat="1" ht="24" customHeight="1" x14ac:dyDescent="0.25">
      <c r="B463" s="37"/>
      <c r="C463" s="14"/>
      <c r="D463" s="41"/>
      <c r="E463" s="41"/>
      <c r="F463" s="42"/>
      <c r="H463"/>
    </row>
    <row r="464" spans="2:8" s="12" customFormat="1" ht="24" customHeight="1" x14ac:dyDescent="0.25">
      <c r="B464" s="37"/>
      <c r="C464" s="14"/>
      <c r="D464" s="41"/>
      <c r="E464" s="41"/>
      <c r="F464" s="42"/>
      <c r="H464"/>
    </row>
    <row r="465" spans="2:8" s="12" customFormat="1" ht="24" customHeight="1" x14ac:dyDescent="0.25">
      <c r="B465" s="37"/>
      <c r="C465" s="14"/>
      <c r="D465" s="41"/>
      <c r="E465" s="41"/>
      <c r="F465" s="42"/>
      <c r="H465"/>
    </row>
    <row r="466" spans="2:8" s="12" customFormat="1" ht="24" customHeight="1" x14ac:dyDescent="0.25">
      <c r="B466" s="37"/>
      <c r="C466" s="14"/>
      <c r="D466" s="41"/>
      <c r="E466" s="41"/>
      <c r="F466" s="42"/>
      <c r="H466"/>
    </row>
    <row r="467" spans="2:8" s="12" customFormat="1" ht="24" customHeight="1" x14ac:dyDescent="0.25">
      <c r="B467" s="37"/>
      <c r="C467" s="14"/>
      <c r="D467" s="41"/>
      <c r="E467" s="41"/>
      <c r="F467" s="42"/>
      <c r="H467"/>
    </row>
    <row r="468" spans="2:8" s="12" customFormat="1" ht="24" customHeight="1" x14ac:dyDescent="0.25">
      <c r="B468" s="37"/>
      <c r="C468" s="14"/>
      <c r="D468" s="41"/>
      <c r="E468" s="41"/>
      <c r="F468" s="42"/>
      <c r="H468"/>
    </row>
    <row r="469" spans="2:8" s="12" customFormat="1" ht="24" customHeight="1" x14ac:dyDescent="0.25">
      <c r="B469" s="37"/>
      <c r="C469" s="14"/>
      <c r="D469" s="41"/>
      <c r="E469" s="41"/>
      <c r="F469" s="42"/>
      <c r="H469"/>
    </row>
    <row r="470" spans="2:8" s="12" customFormat="1" ht="24" customHeight="1" x14ac:dyDescent="0.25">
      <c r="B470" s="37"/>
      <c r="C470" s="14"/>
      <c r="D470" s="41"/>
      <c r="E470" s="41"/>
      <c r="F470" s="42"/>
      <c r="H470"/>
    </row>
    <row r="471" spans="2:8" s="12" customFormat="1" ht="24" customHeight="1" x14ac:dyDescent="0.25">
      <c r="B471" s="37"/>
      <c r="C471" s="14"/>
      <c r="D471" s="41"/>
      <c r="E471" s="41"/>
      <c r="F471" s="42"/>
      <c r="H471"/>
    </row>
    <row r="472" spans="2:8" s="12" customFormat="1" ht="24" customHeight="1" x14ac:dyDescent="0.25">
      <c r="B472" s="37"/>
      <c r="C472" s="14"/>
      <c r="D472" s="41"/>
      <c r="E472" s="41"/>
      <c r="F472" s="42"/>
      <c r="H472"/>
    </row>
    <row r="473" spans="2:8" s="12" customFormat="1" ht="24" customHeight="1" x14ac:dyDescent="0.25">
      <c r="B473" s="37"/>
      <c r="C473" s="14"/>
      <c r="D473" s="41"/>
      <c r="E473" s="41"/>
      <c r="F473" s="42"/>
      <c r="H473"/>
    </row>
    <row r="474" spans="2:8" s="12" customFormat="1" ht="24" customHeight="1" x14ac:dyDescent="0.25">
      <c r="B474" s="37"/>
      <c r="C474" s="14"/>
      <c r="D474" s="41"/>
      <c r="E474" s="41"/>
      <c r="F474" s="42"/>
      <c r="H474"/>
    </row>
    <row r="475" spans="2:8" s="12" customFormat="1" ht="24" customHeight="1" x14ac:dyDescent="0.25">
      <c r="B475" s="37"/>
      <c r="C475" s="14"/>
      <c r="D475" s="41"/>
      <c r="E475" s="41"/>
      <c r="F475" s="42"/>
      <c r="H475"/>
    </row>
    <row r="476" spans="2:8" s="12" customFormat="1" ht="24" customHeight="1" x14ac:dyDescent="0.25">
      <c r="B476" s="37"/>
      <c r="C476" s="14"/>
      <c r="D476" s="41"/>
      <c r="E476" s="41"/>
      <c r="F476" s="42"/>
      <c r="H476"/>
    </row>
    <row r="477" spans="2:8" s="12" customFormat="1" ht="24" customHeight="1" x14ac:dyDescent="0.25">
      <c r="B477" s="37"/>
      <c r="C477" s="14"/>
      <c r="D477" s="41"/>
      <c r="E477" s="41"/>
      <c r="F477" s="42"/>
      <c r="H477"/>
    </row>
    <row r="478" spans="2:8" s="12" customFormat="1" ht="24" customHeight="1" x14ac:dyDescent="0.25">
      <c r="B478" s="37"/>
      <c r="C478" s="14"/>
      <c r="D478" s="41"/>
      <c r="E478" s="41"/>
      <c r="F478" s="42"/>
      <c r="H478"/>
    </row>
    <row r="479" spans="2:8" s="12" customFormat="1" ht="24" customHeight="1" x14ac:dyDescent="0.25">
      <c r="B479" s="37"/>
      <c r="C479" s="14"/>
      <c r="D479" s="41"/>
      <c r="E479" s="41"/>
      <c r="F479" s="42"/>
      <c r="H479"/>
    </row>
    <row r="480" spans="2:8" s="12" customFormat="1" ht="24" customHeight="1" x14ac:dyDescent="0.25">
      <c r="B480" s="37"/>
      <c r="C480" s="14"/>
      <c r="D480" s="41"/>
      <c r="E480" s="41"/>
      <c r="F480" s="42"/>
      <c r="H480"/>
    </row>
    <row r="481" spans="2:8" s="12" customFormat="1" ht="24" customHeight="1" x14ac:dyDescent="0.25">
      <c r="B481" s="37"/>
      <c r="C481" s="14"/>
      <c r="D481" s="41"/>
      <c r="E481" s="41"/>
      <c r="F481" s="42"/>
      <c r="H481"/>
    </row>
    <row r="482" spans="2:8" s="12" customFormat="1" ht="24" customHeight="1" x14ac:dyDescent="0.25">
      <c r="B482" s="37"/>
      <c r="C482" s="14"/>
      <c r="D482" s="41"/>
      <c r="E482" s="41"/>
      <c r="F482" s="42"/>
      <c r="H482"/>
    </row>
    <row r="483" spans="2:8" s="12" customFormat="1" ht="24" customHeight="1" x14ac:dyDescent="0.25">
      <c r="B483" s="37"/>
      <c r="C483" s="14"/>
      <c r="D483" s="41"/>
      <c r="E483" s="41"/>
      <c r="F483" s="42"/>
      <c r="H483"/>
    </row>
    <row r="484" spans="2:8" s="12" customFormat="1" ht="24" customHeight="1" x14ac:dyDescent="0.25">
      <c r="B484" s="37"/>
      <c r="C484" s="14"/>
      <c r="D484" s="41"/>
      <c r="E484" s="41"/>
      <c r="F484" s="42"/>
      <c r="H484"/>
    </row>
    <row r="485" spans="2:8" s="12" customFormat="1" ht="24" customHeight="1" x14ac:dyDescent="0.25">
      <c r="B485" s="37"/>
      <c r="C485" s="14"/>
      <c r="D485" s="41"/>
      <c r="E485" s="41"/>
      <c r="F485" s="42"/>
      <c r="H485"/>
    </row>
    <row r="486" spans="2:8" s="12" customFormat="1" ht="24" customHeight="1" x14ac:dyDescent="0.25">
      <c r="B486" s="37"/>
      <c r="C486" s="14"/>
      <c r="D486" s="41"/>
      <c r="E486" s="41"/>
      <c r="F486" s="42"/>
      <c r="H486"/>
    </row>
    <row r="487" spans="2:8" s="12" customFormat="1" ht="24" customHeight="1" x14ac:dyDescent="0.25">
      <c r="B487" s="37"/>
      <c r="C487" s="14"/>
      <c r="D487" s="41"/>
      <c r="E487" s="41"/>
      <c r="F487" s="42"/>
      <c r="H487"/>
    </row>
    <row r="488" spans="2:8" s="12" customFormat="1" ht="24" customHeight="1" x14ac:dyDescent="0.25">
      <c r="B488" s="37"/>
      <c r="C488" s="14"/>
      <c r="D488" s="41"/>
      <c r="E488" s="41"/>
      <c r="F488" s="42"/>
      <c r="H488"/>
    </row>
    <row r="489" spans="2:8" s="12" customFormat="1" ht="24" customHeight="1" x14ac:dyDescent="0.25">
      <c r="B489" s="37"/>
      <c r="C489" s="14"/>
      <c r="D489" s="41"/>
      <c r="E489" s="41"/>
      <c r="F489" s="42"/>
      <c r="H489"/>
    </row>
    <row r="490" spans="2:8" s="12" customFormat="1" ht="24" customHeight="1" x14ac:dyDescent="0.25">
      <c r="B490" s="37"/>
      <c r="C490" s="14"/>
      <c r="D490" s="41"/>
      <c r="E490" s="41"/>
      <c r="F490" s="42"/>
      <c r="H490"/>
    </row>
    <row r="491" spans="2:8" s="12" customFormat="1" ht="24" customHeight="1" x14ac:dyDescent="0.25">
      <c r="B491" s="37"/>
      <c r="C491" s="14"/>
      <c r="D491" s="41"/>
      <c r="E491" s="41"/>
      <c r="F491" s="42"/>
      <c r="H491"/>
    </row>
    <row r="492" spans="2:8" s="12" customFormat="1" ht="24" customHeight="1" x14ac:dyDescent="0.25">
      <c r="B492" s="37"/>
      <c r="C492" s="14"/>
      <c r="D492" s="41"/>
      <c r="E492" s="41"/>
      <c r="F492" s="42"/>
      <c r="H492"/>
    </row>
    <row r="493" spans="2:8" s="12" customFormat="1" ht="24" customHeight="1" x14ac:dyDescent="0.25">
      <c r="B493" s="37"/>
      <c r="C493" s="14"/>
      <c r="D493" s="41"/>
      <c r="E493" s="41"/>
      <c r="F493" s="42"/>
      <c r="H493"/>
    </row>
    <row r="494" spans="2:8" s="12" customFormat="1" ht="24" customHeight="1" x14ac:dyDescent="0.25">
      <c r="B494" s="37"/>
      <c r="C494" s="14"/>
      <c r="D494" s="41"/>
      <c r="E494" s="41"/>
      <c r="F494" s="42"/>
      <c r="H494"/>
    </row>
    <row r="495" spans="2:8" s="12" customFormat="1" ht="24" customHeight="1" x14ac:dyDescent="0.25">
      <c r="B495" s="37"/>
      <c r="C495" s="14"/>
      <c r="D495" s="41"/>
      <c r="E495" s="41"/>
      <c r="F495" s="42"/>
      <c r="H495"/>
    </row>
    <row r="496" spans="2:8" s="12" customFormat="1" ht="24" customHeight="1" x14ac:dyDescent="0.25">
      <c r="B496" s="37"/>
      <c r="C496" s="14"/>
      <c r="D496" s="41"/>
      <c r="E496" s="41"/>
      <c r="F496" s="42"/>
      <c r="H496"/>
    </row>
    <row r="497" spans="2:8" s="12" customFormat="1" ht="24" customHeight="1" x14ac:dyDescent="0.25">
      <c r="B497" s="37"/>
      <c r="C497" s="14"/>
      <c r="D497" s="41"/>
      <c r="E497" s="41"/>
      <c r="F497" s="42"/>
      <c r="H497"/>
    </row>
    <row r="498" spans="2:8" s="12" customFormat="1" ht="24" customHeight="1" x14ac:dyDescent="0.25">
      <c r="B498" s="37"/>
      <c r="C498" s="14"/>
      <c r="D498" s="41"/>
      <c r="E498" s="41"/>
      <c r="F498" s="42"/>
      <c r="H498"/>
    </row>
    <row r="499" spans="2:8" s="12" customFormat="1" ht="24" customHeight="1" x14ac:dyDescent="0.25">
      <c r="B499" s="37"/>
      <c r="C499" s="14"/>
      <c r="D499" s="41"/>
      <c r="E499" s="41"/>
      <c r="F499" s="42"/>
      <c r="H499"/>
    </row>
    <row r="500" spans="2:8" s="12" customFormat="1" ht="24" customHeight="1" x14ac:dyDescent="0.25">
      <c r="B500" s="37"/>
      <c r="C500" s="14"/>
      <c r="D500" s="41"/>
      <c r="E500" s="41"/>
      <c r="F500" s="42"/>
      <c r="H500"/>
    </row>
    <row r="501" spans="2:8" s="12" customFormat="1" ht="24" customHeight="1" x14ac:dyDescent="0.25">
      <c r="B501" s="37"/>
      <c r="C501" s="14"/>
      <c r="D501" s="41"/>
      <c r="E501" s="41"/>
      <c r="F501" s="42"/>
      <c r="H501"/>
    </row>
    <row r="502" spans="2:8" s="12" customFormat="1" ht="24" customHeight="1" x14ac:dyDescent="0.25">
      <c r="B502" s="37"/>
      <c r="C502" s="14"/>
      <c r="D502" s="41"/>
      <c r="E502" s="41"/>
      <c r="F502" s="42"/>
      <c r="H502"/>
    </row>
    <row r="503" spans="2:8" s="12" customFormat="1" ht="24" customHeight="1" x14ac:dyDescent="0.25">
      <c r="B503" s="37"/>
      <c r="C503" s="14"/>
      <c r="D503" s="41"/>
      <c r="E503" s="41"/>
      <c r="F503" s="42"/>
      <c r="H503"/>
    </row>
    <row r="504" spans="2:8" s="12" customFormat="1" ht="24" customHeight="1" x14ac:dyDescent="0.25">
      <c r="B504" s="37"/>
      <c r="C504" s="14"/>
      <c r="D504" s="41"/>
      <c r="E504" s="41"/>
      <c r="F504" s="42"/>
      <c r="H504"/>
    </row>
    <row r="505" spans="2:8" s="12" customFormat="1" ht="24" customHeight="1" x14ac:dyDescent="0.25">
      <c r="B505" s="37"/>
      <c r="C505" s="14"/>
      <c r="D505" s="41"/>
      <c r="E505" s="41"/>
      <c r="F505" s="42"/>
      <c r="H505"/>
    </row>
    <row r="506" spans="2:8" s="12" customFormat="1" ht="24" customHeight="1" x14ac:dyDescent="0.25">
      <c r="B506" s="37"/>
      <c r="C506" s="14"/>
      <c r="D506" s="41"/>
      <c r="E506" s="41"/>
      <c r="F506" s="42"/>
      <c r="H506"/>
    </row>
    <row r="507" spans="2:8" s="12" customFormat="1" ht="24" customHeight="1" x14ac:dyDescent="0.25">
      <c r="B507" s="37"/>
      <c r="C507" s="14"/>
      <c r="D507" s="41"/>
      <c r="E507" s="41"/>
      <c r="F507" s="42"/>
      <c r="H507"/>
    </row>
    <row r="508" spans="2:8" s="12" customFormat="1" ht="24" customHeight="1" x14ac:dyDescent="0.25">
      <c r="B508" s="37"/>
      <c r="C508" s="14"/>
      <c r="D508" s="41"/>
      <c r="E508" s="41"/>
      <c r="F508" s="42"/>
      <c r="H508"/>
    </row>
    <row r="509" spans="2:8" s="12" customFormat="1" ht="24" customHeight="1" x14ac:dyDescent="0.25">
      <c r="B509" s="37"/>
      <c r="C509" s="14"/>
      <c r="D509" s="41"/>
      <c r="E509" s="41"/>
      <c r="F509" s="42"/>
      <c r="H509"/>
    </row>
    <row r="510" spans="2:8" s="12" customFormat="1" ht="24" customHeight="1" x14ac:dyDescent="0.25">
      <c r="B510" s="37"/>
      <c r="C510" s="14"/>
      <c r="D510" s="41"/>
      <c r="E510" s="41"/>
      <c r="F510" s="42"/>
      <c r="H510"/>
    </row>
    <row r="511" spans="2:8" s="12" customFormat="1" ht="24" customHeight="1" x14ac:dyDescent="0.25">
      <c r="B511" s="37"/>
      <c r="C511" s="14"/>
      <c r="D511" s="41"/>
      <c r="E511" s="41"/>
      <c r="F511" s="42"/>
      <c r="H511"/>
    </row>
    <row r="512" spans="2:8" s="12" customFormat="1" ht="24" customHeight="1" x14ac:dyDescent="0.25">
      <c r="B512" s="37"/>
      <c r="C512" s="14"/>
      <c r="D512" s="41"/>
      <c r="E512" s="41"/>
      <c r="F512" s="42"/>
      <c r="H512"/>
    </row>
    <row r="513" spans="2:8" s="12" customFormat="1" ht="24" customHeight="1" x14ac:dyDescent="0.25">
      <c r="B513" s="37"/>
      <c r="C513" s="14"/>
      <c r="D513" s="41"/>
      <c r="E513" s="41"/>
      <c r="F513" s="42"/>
      <c r="H513"/>
    </row>
    <row r="514" spans="2:8" s="12" customFormat="1" ht="24" customHeight="1" x14ac:dyDescent="0.25">
      <c r="B514" s="37"/>
      <c r="C514" s="14"/>
      <c r="D514" s="41"/>
      <c r="E514" s="41"/>
      <c r="F514" s="42"/>
      <c r="H514"/>
    </row>
    <row r="515" spans="2:8" s="12" customFormat="1" ht="24" customHeight="1" x14ac:dyDescent="0.25">
      <c r="B515" s="37"/>
      <c r="C515" s="14"/>
      <c r="D515" s="41"/>
      <c r="E515" s="41"/>
      <c r="F515" s="42"/>
      <c r="H515"/>
    </row>
    <row r="516" spans="2:8" s="12" customFormat="1" ht="24" customHeight="1" x14ac:dyDescent="0.25">
      <c r="B516" s="37"/>
      <c r="C516" s="14"/>
      <c r="D516" s="41"/>
      <c r="E516" s="41"/>
      <c r="F516" s="42"/>
      <c r="H516"/>
    </row>
    <row r="517" spans="2:8" s="12" customFormat="1" ht="24" customHeight="1" x14ac:dyDescent="0.25">
      <c r="B517" s="37"/>
      <c r="C517" s="14"/>
      <c r="D517" s="41"/>
      <c r="E517" s="41"/>
      <c r="F517" s="42"/>
      <c r="H517"/>
    </row>
    <row r="518" spans="2:8" s="12" customFormat="1" ht="24" customHeight="1" x14ac:dyDescent="0.25">
      <c r="B518" s="37"/>
      <c r="C518" s="14"/>
      <c r="D518" s="41"/>
      <c r="E518" s="41"/>
      <c r="F518" s="42"/>
      <c r="H518"/>
    </row>
    <row r="519" spans="2:8" s="12" customFormat="1" ht="24" customHeight="1" x14ac:dyDescent="0.25">
      <c r="B519" s="37"/>
      <c r="C519" s="14"/>
      <c r="D519" s="41"/>
      <c r="E519" s="41"/>
      <c r="F519" s="42"/>
      <c r="H519"/>
    </row>
    <row r="520" spans="2:8" s="12" customFormat="1" ht="24" customHeight="1" x14ac:dyDescent="0.25">
      <c r="B520" s="37"/>
      <c r="C520" s="14"/>
      <c r="D520" s="41"/>
      <c r="E520" s="41"/>
      <c r="F520" s="42"/>
      <c r="H520"/>
    </row>
    <row r="521" spans="2:8" s="12" customFormat="1" ht="24" customHeight="1" x14ac:dyDescent="0.25">
      <c r="B521" s="37"/>
      <c r="C521" s="14"/>
      <c r="D521" s="41"/>
      <c r="E521" s="41"/>
      <c r="F521" s="42"/>
      <c r="H521"/>
    </row>
    <row r="522" spans="2:8" s="12" customFormat="1" ht="24" customHeight="1" x14ac:dyDescent="0.25">
      <c r="B522" s="37"/>
      <c r="C522" s="14"/>
      <c r="D522" s="41"/>
      <c r="E522" s="41"/>
      <c r="F522" s="42"/>
      <c r="H522"/>
    </row>
    <row r="523" spans="2:8" s="12" customFormat="1" ht="24" customHeight="1" x14ac:dyDescent="0.25">
      <c r="B523" s="37"/>
      <c r="C523" s="14"/>
      <c r="D523" s="41"/>
      <c r="E523" s="41"/>
      <c r="F523" s="42"/>
      <c r="H523"/>
    </row>
    <row r="524" spans="2:8" s="12" customFormat="1" ht="24" customHeight="1" x14ac:dyDescent="0.25">
      <c r="B524" s="37"/>
      <c r="C524" s="14"/>
      <c r="D524" s="41"/>
      <c r="E524" s="41"/>
      <c r="F524" s="42"/>
      <c r="H524"/>
    </row>
    <row r="525" spans="2:8" s="12" customFormat="1" ht="24" customHeight="1" x14ac:dyDescent="0.25">
      <c r="B525" s="37"/>
      <c r="C525" s="14"/>
      <c r="D525" s="41"/>
      <c r="E525" s="41"/>
      <c r="F525" s="42"/>
      <c r="H525"/>
    </row>
    <row r="526" spans="2:8" s="12" customFormat="1" ht="24" customHeight="1" x14ac:dyDescent="0.25">
      <c r="B526" s="37"/>
      <c r="C526" s="14"/>
      <c r="D526" s="41"/>
      <c r="E526" s="41"/>
      <c r="F526" s="42"/>
      <c r="H526"/>
    </row>
    <row r="527" spans="2:8" s="12" customFormat="1" ht="24" customHeight="1" x14ac:dyDescent="0.25">
      <c r="B527" s="37"/>
      <c r="C527" s="14"/>
      <c r="D527" s="41"/>
      <c r="E527" s="41"/>
      <c r="F527" s="42"/>
      <c r="H527"/>
    </row>
    <row r="528" spans="2:8" s="12" customFormat="1" ht="24" customHeight="1" x14ac:dyDescent="0.25">
      <c r="B528" s="37"/>
      <c r="C528" s="14"/>
      <c r="D528" s="41"/>
      <c r="E528" s="41"/>
      <c r="F528" s="42"/>
      <c r="H528"/>
    </row>
    <row r="529" spans="2:8" s="12" customFormat="1" ht="24" customHeight="1" x14ac:dyDescent="0.25">
      <c r="B529" s="37"/>
      <c r="C529" s="14"/>
      <c r="D529" s="41"/>
      <c r="E529" s="41"/>
      <c r="F529" s="42"/>
      <c r="H529"/>
    </row>
    <row r="530" spans="2:8" s="12" customFormat="1" ht="24" customHeight="1" x14ac:dyDescent="0.25">
      <c r="B530" s="37"/>
      <c r="C530" s="14"/>
      <c r="D530" s="41"/>
      <c r="E530" s="41"/>
      <c r="F530" s="42"/>
      <c r="H530"/>
    </row>
    <row r="531" spans="2:8" s="12" customFormat="1" ht="24" customHeight="1" x14ac:dyDescent="0.25">
      <c r="B531" s="37"/>
      <c r="C531" s="14"/>
      <c r="D531" s="41"/>
      <c r="E531" s="41"/>
      <c r="F531" s="42"/>
      <c r="H531"/>
    </row>
    <row r="532" spans="2:8" s="12" customFormat="1" ht="24" customHeight="1" x14ac:dyDescent="0.25">
      <c r="B532" s="37"/>
      <c r="C532" s="14"/>
      <c r="D532" s="41"/>
      <c r="E532" s="41"/>
      <c r="F532" s="42"/>
      <c r="H532"/>
    </row>
    <row r="533" spans="2:8" s="12" customFormat="1" ht="24" customHeight="1" x14ac:dyDescent="0.25">
      <c r="B533" s="37"/>
      <c r="C533" s="14"/>
      <c r="D533" s="41"/>
      <c r="E533" s="41"/>
      <c r="F533" s="42"/>
      <c r="H533"/>
    </row>
    <row r="534" spans="2:8" s="12" customFormat="1" ht="24" customHeight="1" x14ac:dyDescent="0.25">
      <c r="B534" s="37"/>
      <c r="C534" s="14"/>
      <c r="D534" s="41"/>
      <c r="E534" s="41"/>
      <c r="F534" s="42"/>
      <c r="H534"/>
    </row>
    <row r="535" spans="2:8" s="12" customFormat="1" ht="24" customHeight="1" x14ac:dyDescent="0.25">
      <c r="B535" s="37"/>
      <c r="C535" s="14"/>
      <c r="D535" s="41"/>
      <c r="E535" s="41"/>
      <c r="F535" s="42"/>
      <c r="H535"/>
    </row>
    <row r="536" spans="2:8" s="12" customFormat="1" ht="24" customHeight="1" x14ac:dyDescent="0.25">
      <c r="B536" s="37"/>
      <c r="C536" s="14"/>
      <c r="D536" s="41"/>
      <c r="E536" s="41"/>
      <c r="F536" s="42"/>
      <c r="H536"/>
    </row>
    <row r="537" spans="2:8" s="12" customFormat="1" ht="24" customHeight="1" x14ac:dyDescent="0.25">
      <c r="B537" s="37"/>
      <c r="C537" s="14"/>
      <c r="D537" s="41"/>
      <c r="E537" s="41"/>
      <c r="F537" s="42"/>
      <c r="H537"/>
    </row>
    <row r="538" spans="2:8" s="12" customFormat="1" ht="24" customHeight="1" x14ac:dyDescent="0.25">
      <c r="B538" s="37"/>
      <c r="C538" s="14"/>
      <c r="D538" s="41"/>
      <c r="E538" s="41"/>
      <c r="F538" s="42"/>
      <c r="H538"/>
    </row>
    <row r="539" spans="2:8" s="12" customFormat="1" ht="24" customHeight="1" x14ac:dyDescent="0.25">
      <c r="B539" s="37"/>
      <c r="C539" s="14"/>
      <c r="D539" s="41"/>
      <c r="E539" s="41"/>
      <c r="F539" s="42"/>
      <c r="H539"/>
    </row>
    <row r="540" spans="2:8" s="12" customFormat="1" ht="24" customHeight="1" x14ac:dyDescent="0.25">
      <c r="B540" s="37"/>
      <c r="C540" s="14"/>
      <c r="D540" s="41"/>
      <c r="E540" s="41"/>
      <c r="F540" s="42"/>
      <c r="H540"/>
    </row>
    <row r="541" spans="2:8" s="12" customFormat="1" ht="24" customHeight="1" x14ac:dyDescent="0.25">
      <c r="B541" s="37"/>
      <c r="C541" s="14"/>
      <c r="D541" s="41"/>
      <c r="E541" s="41"/>
      <c r="F541" s="42"/>
      <c r="H541"/>
    </row>
    <row r="542" spans="2:8" s="12" customFormat="1" ht="24" customHeight="1" x14ac:dyDescent="0.25">
      <c r="B542" s="37"/>
      <c r="C542" s="14"/>
      <c r="D542" s="41"/>
      <c r="E542" s="41"/>
      <c r="F542" s="42"/>
      <c r="H542"/>
    </row>
    <row r="543" spans="2:8" s="12" customFormat="1" ht="24" customHeight="1" x14ac:dyDescent="0.25">
      <c r="B543" s="37"/>
      <c r="C543" s="14"/>
      <c r="D543" s="41"/>
      <c r="E543" s="41"/>
      <c r="F543" s="42"/>
      <c r="H543"/>
    </row>
    <row r="544" spans="2:8" s="12" customFormat="1" ht="24" customHeight="1" x14ac:dyDescent="0.25">
      <c r="B544" s="37"/>
      <c r="C544" s="14"/>
      <c r="D544" s="41"/>
      <c r="E544" s="41"/>
      <c r="F544" s="42"/>
      <c r="H544"/>
    </row>
    <row r="545" spans="2:8" s="12" customFormat="1" ht="24" customHeight="1" x14ac:dyDescent="0.25">
      <c r="B545" s="37"/>
      <c r="C545" s="14"/>
      <c r="D545" s="41"/>
      <c r="E545" s="41"/>
      <c r="F545" s="42"/>
      <c r="H545"/>
    </row>
    <row r="546" spans="2:8" s="12" customFormat="1" ht="24" customHeight="1" x14ac:dyDescent="0.25">
      <c r="B546" s="37"/>
      <c r="C546" s="14"/>
      <c r="D546" s="41"/>
      <c r="E546" s="41"/>
      <c r="F546" s="42"/>
      <c r="H546"/>
    </row>
    <row r="547" spans="2:8" s="12" customFormat="1" ht="24" customHeight="1" x14ac:dyDescent="0.25">
      <c r="B547" s="37"/>
      <c r="C547" s="14"/>
      <c r="D547" s="41"/>
      <c r="E547" s="41"/>
      <c r="F547" s="42"/>
      <c r="H547"/>
    </row>
    <row r="548" spans="2:8" s="12" customFormat="1" ht="24" customHeight="1" x14ac:dyDescent="0.25">
      <c r="B548" s="37"/>
      <c r="C548" s="14"/>
      <c r="D548" s="41"/>
      <c r="E548" s="41"/>
      <c r="F548" s="42"/>
      <c r="H548"/>
    </row>
    <row r="549" spans="2:8" s="12" customFormat="1" ht="24" customHeight="1" x14ac:dyDescent="0.25">
      <c r="B549" s="37"/>
      <c r="C549" s="14"/>
      <c r="D549" s="41"/>
      <c r="E549" s="41"/>
      <c r="F549" s="42"/>
      <c r="H549"/>
    </row>
    <row r="550" spans="2:8" s="12" customFormat="1" ht="24" customHeight="1" x14ac:dyDescent="0.25">
      <c r="B550" s="37"/>
      <c r="C550" s="14"/>
      <c r="D550" s="41"/>
      <c r="E550" s="41"/>
      <c r="F550" s="42"/>
      <c r="H550"/>
    </row>
    <row r="551" spans="2:8" s="12" customFormat="1" ht="24" customHeight="1" x14ac:dyDescent="0.25">
      <c r="B551" s="37"/>
      <c r="C551" s="14"/>
      <c r="D551" s="41"/>
      <c r="E551" s="41"/>
      <c r="F551" s="42"/>
      <c r="H551"/>
    </row>
    <row r="552" spans="2:8" s="12" customFormat="1" ht="24" customHeight="1" x14ac:dyDescent="0.25">
      <c r="B552" s="37"/>
      <c r="C552" s="14"/>
      <c r="D552" s="41"/>
      <c r="E552" s="41"/>
      <c r="F552" s="42"/>
      <c r="H552"/>
    </row>
    <row r="553" spans="2:8" s="12" customFormat="1" ht="24" customHeight="1" x14ac:dyDescent="0.25">
      <c r="B553" s="37"/>
      <c r="C553" s="14"/>
      <c r="D553" s="41"/>
      <c r="E553" s="41"/>
      <c r="F553" s="42"/>
      <c r="H553"/>
    </row>
    <row r="554" spans="2:8" s="12" customFormat="1" ht="24" customHeight="1" x14ac:dyDescent="0.25">
      <c r="B554" s="37"/>
      <c r="C554" s="14"/>
      <c r="D554" s="41"/>
      <c r="E554" s="41"/>
      <c r="F554" s="42"/>
      <c r="H554"/>
    </row>
    <row r="555" spans="2:8" s="12" customFormat="1" ht="24" customHeight="1" x14ac:dyDescent="0.25">
      <c r="B555" s="37"/>
      <c r="C555" s="14"/>
      <c r="D555" s="41"/>
      <c r="E555" s="41"/>
      <c r="F555" s="42"/>
      <c r="H555"/>
    </row>
    <row r="556" spans="2:8" s="12" customFormat="1" ht="24" customHeight="1" x14ac:dyDescent="0.25">
      <c r="B556" s="37"/>
      <c r="C556" s="14"/>
      <c r="D556" s="41"/>
      <c r="E556" s="41"/>
      <c r="F556" s="42"/>
      <c r="H556"/>
    </row>
    <row r="557" spans="2:8" s="12" customFormat="1" ht="24" customHeight="1" x14ac:dyDescent="0.25">
      <c r="B557" s="37"/>
      <c r="C557" s="14"/>
      <c r="D557" s="41"/>
      <c r="E557" s="41"/>
      <c r="F557" s="42"/>
      <c r="H557"/>
    </row>
    <row r="558" spans="2:8" s="12" customFormat="1" ht="24" customHeight="1" x14ac:dyDescent="0.25">
      <c r="B558" s="37"/>
      <c r="C558" s="14"/>
      <c r="D558" s="41"/>
      <c r="E558" s="41"/>
      <c r="F558" s="42"/>
      <c r="H558"/>
    </row>
    <row r="559" spans="2:8" s="12" customFormat="1" ht="24" customHeight="1" x14ac:dyDescent="0.25">
      <c r="B559" s="37"/>
      <c r="C559" s="14"/>
      <c r="D559" s="41"/>
      <c r="E559" s="41"/>
      <c r="F559" s="42"/>
      <c r="H559"/>
    </row>
    <row r="560" spans="2:8" s="12" customFormat="1" ht="24" customHeight="1" x14ac:dyDescent="0.25">
      <c r="B560" s="37"/>
      <c r="C560" s="14"/>
      <c r="D560" s="41"/>
      <c r="E560" s="41"/>
      <c r="F560" s="42"/>
      <c r="H560"/>
    </row>
    <row r="561" spans="2:8" s="12" customFormat="1" ht="24" customHeight="1" x14ac:dyDescent="0.25">
      <c r="B561" s="37"/>
      <c r="C561" s="14"/>
      <c r="D561" s="41"/>
      <c r="E561" s="41"/>
      <c r="F561" s="42"/>
      <c r="H561"/>
    </row>
    <row r="562" spans="2:8" s="12" customFormat="1" ht="24" customHeight="1" x14ac:dyDescent="0.25">
      <c r="B562" s="37"/>
      <c r="C562" s="14"/>
      <c r="D562" s="41"/>
      <c r="E562" s="41"/>
      <c r="F562" s="42"/>
      <c r="H562"/>
    </row>
    <row r="563" spans="2:8" s="12" customFormat="1" ht="24" customHeight="1" x14ac:dyDescent="0.25">
      <c r="B563" s="37"/>
      <c r="C563" s="14"/>
      <c r="D563" s="41"/>
      <c r="E563" s="41"/>
      <c r="F563" s="42"/>
      <c r="H563"/>
    </row>
    <row r="564" spans="2:8" s="12" customFormat="1" ht="24" customHeight="1" x14ac:dyDescent="0.25">
      <c r="B564" s="37"/>
      <c r="C564" s="14"/>
      <c r="D564" s="41"/>
      <c r="E564" s="41"/>
      <c r="F564" s="42"/>
      <c r="H564"/>
    </row>
    <row r="565" spans="2:8" s="12" customFormat="1" ht="24" customHeight="1" x14ac:dyDescent="0.25">
      <c r="B565" s="37"/>
      <c r="C565" s="14"/>
      <c r="D565" s="41"/>
      <c r="E565" s="41"/>
      <c r="F565" s="42"/>
      <c r="H565"/>
    </row>
    <row r="566" spans="2:8" s="12" customFormat="1" ht="24" customHeight="1" x14ac:dyDescent="0.25">
      <c r="B566" s="37"/>
      <c r="C566" s="14"/>
      <c r="D566" s="41"/>
      <c r="E566" s="41"/>
      <c r="F566" s="42"/>
      <c r="H566"/>
    </row>
    <row r="567" spans="2:8" s="12" customFormat="1" ht="24" customHeight="1" x14ac:dyDescent="0.25">
      <c r="B567" s="37"/>
      <c r="C567" s="14"/>
      <c r="D567" s="41"/>
      <c r="E567" s="41"/>
      <c r="F567" s="42"/>
      <c r="H567"/>
    </row>
    <row r="568" spans="2:8" s="12" customFormat="1" ht="24" customHeight="1" x14ac:dyDescent="0.25">
      <c r="B568" s="37"/>
      <c r="C568" s="14"/>
      <c r="D568" s="41"/>
      <c r="E568" s="41"/>
      <c r="F568" s="42"/>
      <c r="H568"/>
    </row>
    <row r="569" spans="2:8" s="12" customFormat="1" ht="24" customHeight="1" x14ac:dyDescent="0.25">
      <c r="B569" s="37"/>
      <c r="C569" s="14"/>
      <c r="D569" s="41"/>
      <c r="E569" s="41"/>
      <c r="F569" s="42"/>
      <c r="H569"/>
    </row>
    <row r="570" spans="2:8" s="12" customFormat="1" ht="24" customHeight="1" x14ac:dyDescent="0.25">
      <c r="B570" s="37"/>
      <c r="C570" s="14"/>
      <c r="D570" s="41"/>
      <c r="E570" s="41"/>
      <c r="F570" s="42"/>
      <c r="H570"/>
    </row>
    <row r="571" spans="2:8" s="12" customFormat="1" ht="24" customHeight="1" x14ac:dyDescent="0.25">
      <c r="B571" s="37"/>
      <c r="C571" s="14"/>
      <c r="D571" s="41"/>
      <c r="E571" s="41"/>
      <c r="F571" s="42"/>
      <c r="H571"/>
    </row>
    <row r="572" spans="2:8" s="12" customFormat="1" ht="24" customHeight="1" x14ac:dyDescent="0.25">
      <c r="B572" s="37"/>
      <c r="C572" s="14"/>
      <c r="D572" s="41"/>
      <c r="E572" s="41"/>
      <c r="F572" s="42"/>
      <c r="H572"/>
    </row>
    <row r="573" spans="2:8" s="12" customFormat="1" ht="24" customHeight="1" x14ac:dyDescent="0.25">
      <c r="B573" s="37"/>
      <c r="C573" s="14"/>
      <c r="D573" s="41"/>
      <c r="E573" s="41"/>
      <c r="F573" s="42"/>
      <c r="H573"/>
    </row>
    <row r="574" spans="2:8" s="12" customFormat="1" ht="24" customHeight="1" x14ac:dyDescent="0.25">
      <c r="B574" s="37"/>
      <c r="C574" s="14"/>
      <c r="D574" s="41"/>
      <c r="E574" s="41"/>
      <c r="F574" s="42"/>
      <c r="H574"/>
    </row>
    <row r="575" spans="2:8" s="12" customFormat="1" ht="24" customHeight="1" x14ac:dyDescent="0.25">
      <c r="B575" s="37"/>
      <c r="C575" s="14"/>
      <c r="D575" s="41"/>
      <c r="E575" s="41"/>
      <c r="F575" s="42"/>
      <c r="H575"/>
    </row>
    <row r="576" spans="2:8" s="12" customFormat="1" ht="24" customHeight="1" x14ac:dyDescent="0.25">
      <c r="B576" s="37"/>
      <c r="C576" s="14"/>
      <c r="D576" s="41"/>
      <c r="E576" s="41"/>
      <c r="F576" s="42"/>
      <c r="H576"/>
    </row>
    <row r="577" spans="2:8" s="12" customFormat="1" ht="24" customHeight="1" x14ac:dyDescent="0.25">
      <c r="B577" s="37"/>
      <c r="C577" s="14"/>
      <c r="D577" s="41"/>
      <c r="E577" s="41"/>
      <c r="F577" s="42"/>
      <c r="H577"/>
    </row>
    <row r="578" spans="2:8" s="12" customFormat="1" ht="24" customHeight="1" x14ac:dyDescent="0.25">
      <c r="B578" s="37"/>
      <c r="C578" s="14"/>
      <c r="D578" s="41"/>
      <c r="E578" s="41"/>
      <c r="F578" s="42"/>
      <c r="H578"/>
    </row>
    <row r="579" spans="2:8" s="12" customFormat="1" ht="24" customHeight="1" x14ac:dyDescent="0.25">
      <c r="B579" s="37"/>
      <c r="C579" s="14"/>
      <c r="D579" s="41"/>
      <c r="E579" s="41"/>
      <c r="F579" s="42"/>
      <c r="H579"/>
    </row>
    <row r="580" spans="2:8" s="12" customFormat="1" ht="24" customHeight="1" x14ac:dyDescent="0.25">
      <c r="B580" s="37"/>
      <c r="C580" s="14"/>
      <c r="D580" s="41"/>
      <c r="E580" s="41"/>
      <c r="F580" s="42"/>
      <c r="H580"/>
    </row>
    <row r="581" spans="2:8" s="12" customFormat="1" ht="24" customHeight="1" x14ac:dyDescent="0.25">
      <c r="B581" s="37"/>
      <c r="C581" s="14"/>
      <c r="D581" s="41"/>
      <c r="E581" s="41"/>
      <c r="F581" s="42"/>
      <c r="H581"/>
    </row>
    <row r="582" spans="2:8" s="12" customFormat="1" ht="24" customHeight="1" x14ac:dyDescent="0.25">
      <c r="B582" s="37"/>
      <c r="C582" s="14"/>
      <c r="D582" s="41"/>
      <c r="E582" s="41"/>
      <c r="F582" s="42"/>
      <c r="H582"/>
    </row>
    <row r="583" spans="2:8" s="12" customFormat="1" ht="24" customHeight="1" x14ac:dyDescent="0.25">
      <c r="B583" s="37"/>
      <c r="C583" s="14"/>
      <c r="D583" s="41"/>
      <c r="E583" s="41"/>
      <c r="F583" s="42"/>
      <c r="H583"/>
    </row>
    <row r="584" spans="2:8" s="12" customFormat="1" ht="24" customHeight="1" x14ac:dyDescent="0.25">
      <c r="B584" s="37"/>
      <c r="C584" s="14"/>
      <c r="D584" s="41"/>
      <c r="E584" s="41"/>
      <c r="F584" s="42"/>
      <c r="H584"/>
    </row>
    <row r="585" spans="2:8" s="12" customFormat="1" ht="24" customHeight="1" x14ac:dyDescent="0.25">
      <c r="B585" s="37"/>
      <c r="C585" s="14"/>
      <c r="D585" s="41"/>
      <c r="E585" s="41"/>
      <c r="F585" s="42"/>
      <c r="H585"/>
    </row>
    <row r="586" spans="2:8" s="12" customFormat="1" ht="24" customHeight="1" x14ac:dyDescent="0.25">
      <c r="B586" s="37"/>
      <c r="C586" s="14"/>
      <c r="D586" s="41"/>
      <c r="E586" s="41"/>
      <c r="F586" s="42"/>
      <c r="H586"/>
    </row>
    <row r="587" spans="2:8" s="12" customFormat="1" ht="24" customHeight="1" x14ac:dyDescent="0.25">
      <c r="B587" s="37"/>
      <c r="C587" s="14"/>
      <c r="D587" s="41"/>
      <c r="E587" s="41"/>
      <c r="F587" s="42"/>
      <c r="H587"/>
    </row>
    <row r="588" spans="2:8" s="12" customFormat="1" ht="24" customHeight="1" x14ac:dyDescent="0.25">
      <c r="B588" s="37"/>
      <c r="C588" s="14"/>
      <c r="D588" s="41"/>
      <c r="E588" s="41"/>
      <c r="F588" s="42"/>
      <c r="H588"/>
    </row>
    <row r="589" spans="2:8" s="12" customFormat="1" ht="24" customHeight="1" x14ac:dyDescent="0.25">
      <c r="B589" s="37"/>
      <c r="C589" s="14"/>
      <c r="D589" s="41"/>
      <c r="E589" s="41"/>
      <c r="F589" s="42"/>
      <c r="H589"/>
    </row>
    <row r="590" spans="2:8" s="12" customFormat="1" ht="24" customHeight="1" x14ac:dyDescent="0.25">
      <c r="B590" s="37"/>
      <c r="C590" s="14"/>
      <c r="D590" s="41"/>
      <c r="E590" s="41"/>
      <c r="F590" s="42"/>
      <c r="H590"/>
    </row>
    <row r="591" spans="2:8" s="12" customFormat="1" ht="24" customHeight="1" x14ac:dyDescent="0.25">
      <c r="B591" s="37"/>
      <c r="C591" s="14"/>
      <c r="D591" s="41"/>
      <c r="E591" s="41"/>
      <c r="F591" s="42"/>
      <c r="H591"/>
    </row>
    <row r="592" spans="2:8" s="12" customFormat="1" ht="24" customHeight="1" x14ac:dyDescent="0.25">
      <c r="B592" s="37"/>
      <c r="C592" s="14"/>
      <c r="D592" s="41"/>
      <c r="E592" s="41"/>
      <c r="F592" s="42"/>
      <c r="H592"/>
    </row>
    <row r="593" spans="2:8" s="12" customFormat="1" ht="24" customHeight="1" x14ac:dyDescent="0.25">
      <c r="B593" s="37"/>
      <c r="C593" s="14"/>
      <c r="D593" s="41"/>
      <c r="E593" s="41"/>
      <c r="F593" s="42"/>
      <c r="H593"/>
    </row>
    <row r="594" spans="2:8" s="12" customFormat="1" ht="24" customHeight="1" x14ac:dyDescent="0.25">
      <c r="B594" s="37"/>
      <c r="C594" s="14"/>
      <c r="D594" s="41"/>
      <c r="E594" s="41"/>
      <c r="F594" s="42"/>
      <c r="H594"/>
    </row>
    <row r="595" spans="2:8" s="12" customFormat="1" ht="24" customHeight="1" x14ac:dyDescent="0.25">
      <c r="B595" s="37"/>
      <c r="C595" s="14"/>
      <c r="D595" s="41"/>
      <c r="E595" s="41"/>
      <c r="F595" s="42"/>
      <c r="H595"/>
    </row>
    <row r="596" spans="2:8" s="12" customFormat="1" ht="24" customHeight="1" x14ac:dyDescent="0.25">
      <c r="B596" s="37"/>
      <c r="C596" s="14"/>
      <c r="D596" s="41"/>
      <c r="E596" s="41"/>
      <c r="F596" s="42"/>
      <c r="H596"/>
    </row>
    <row r="597" spans="2:8" s="12" customFormat="1" ht="24" customHeight="1" x14ac:dyDescent="0.25">
      <c r="B597" s="37"/>
      <c r="C597" s="14"/>
      <c r="D597" s="41"/>
      <c r="E597" s="41"/>
      <c r="F597" s="42"/>
      <c r="H597"/>
    </row>
    <row r="598" spans="2:8" s="12" customFormat="1" ht="24" customHeight="1" x14ac:dyDescent="0.25">
      <c r="B598" s="37"/>
      <c r="C598" s="14"/>
      <c r="D598" s="41"/>
      <c r="E598" s="41"/>
      <c r="F598" s="42"/>
      <c r="H598"/>
    </row>
    <row r="599" spans="2:8" s="12" customFormat="1" ht="24" customHeight="1" x14ac:dyDescent="0.25">
      <c r="B599" s="37"/>
      <c r="C599" s="14"/>
      <c r="D599" s="41"/>
      <c r="E599" s="41"/>
      <c r="F599" s="42"/>
      <c r="H599"/>
    </row>
    <row r="600" spans="2:8" s="12" customFormat="1" ht="24" customHeight="1" x14ac:dyDescent="0.25">
      <c r="B600" s="37"/>
      <c r="C600" s="14"/>
      <c r="D600" s="41"/>
      <c r="E600" s="41"/>
      <c r="F600" s="42"/>
      <c r="H600"/>
    </row>
    <row r="601" spans="2:8" s="12" customFormat="1" ht="24" customHeight="1" x14ac:dyDescent="0.25">
      <c r="B601" s="37"/>
      <c r="C601" s="14"/>
      <c r="D601" s="41"/>
      <c r="E601" s="41"/>
      <c r="F601" s="42"/>
      <c r="H601"/>
    </row>
    <row r="602" spans="2:8" s="12" customFormat="1" ht="24" customHeight="1" x14ac:dyDescent="0.25">
      <c r="B602" s="37"/>
      <c r="C602" s="14"/>
      <c r="D602" s="41"/>
      <c r="E602" s="41"/>
      <c r="F602" s="42"/>
      <c r="H602"/>
    </row>
    <row r="603" spans="2:8" s="12" customFormat="1" ht="24" customHeight="1" x14ac:dyDescent="0.25">
      <c r="B603" s="37"/>
      <c r="C603" s="14"/>
      <c r="D603" s="41"/>
      <c r="E603" s="41"/>
      <c r="F603" s="42"/>
      <c r="H603"/>
    </row>
    <row r="604" spans="2:8" s="12" customFormat="1" ht="24" customHeight="1" x14ac:dyDescent="0.25">
      <c r="B604" s="37"/>
      <c r="C604" s="14"/>
      <c r="D604" s="41"/>
      <c r="E604" s="41"/>
      <c r="F604" s="42"/>
      <c r="H604"/>
    </row>
    <row r="605" spans="2:8" s="12" customFormat="1" ht="24" customHeight="1" x14ac:dyDescent="0.25">
      <c r="B605" s="37"/>
      <c r="C605" s="14"/>
      <c r="D605" s="41"/>
      <c r="E605" s="41"/>
      <c r="F605" s="42"/>
      <c r="H605"/>
    </row>
    <row r="606" spans="2:8" s="12" customFormat="1" ht="24" customHeight="1" x14ac:dyDescent="0.25">
      <c r="B606" s="37"/>
      <c r="C606" s="14"/>
      <c r="D606" s="41"/>
      <c r="E606" s="41"/>
      <c r="F606" s="42"/>
      <c r="H606"/>
    </row>
    <row r="607" spans="2:8" s="12" customFormat="1" ht="24" customHeight="1" x14ac:dyDescent="0.25">
      <c r="B607" s="37"/>
      <c r="C607" s="14"/>
      <c r="D607" s="41"/>
      <c r="E607" s="41"/>
      <c r="F607" s="42"/>
      <c r="H607"/>
    </row>
    <row r="608" spans="2:8" s="12" customFormat="1" ht="24" customHeight="1" x14ac:dyDescent="0.25">
      <c r="B608" s="37"/>
      <c r="C608" s="14"/>
      <c r="D608" s="41"/>
      <c r="E608" s="41"/>
      <c r="F608" s="42"/>
      <c r="H608"/>
    </row>
    <row r="609" spans="2:8" s="12" customFormat="1" ht="24" customHeight="1" x14ac:dyDescent="0.25">
      <c r="B609" s="37"/>
      <c r="C609" s="14"/>
      <c r="D609" s="41"/>
      <c r="E609" s="41"/>
      <c r="F609" s="42"/>
      <c r="H609"/>
    </row>
    <row r="610" spans="2:8" s="12" customFormat="1" ht="24" customHeight="1" x14ac:dyDescent="0.25">
      <c r="B610" s="37"/>
      <c r="C610" s="14"/>
      <c r="D610" s="41"/>
      <c r="E610" s="41"/>
      <c r="F610" s="42"/>
      <c r="H610"/>
    </row>
    <row r="611" spans="2:8" s="12" customFormat="1" ht="24" customHeight="1" x14ac:dyDescent="0.25">
      <c r="B611" s="37"/>
      <c r="C611" s="14"/>
      <c r="D611" s="41"/>
      <c r="E611" s="41"/>
      <c r="F611" s="42"/>
      <c r="H611"/>
    </row>
    <row r="612" spans="2:8" s="12" customFormat="1" ht="24" customHeight="1" x14ac:dyDescent="0.25">
      <c r="B612" s="37"/>
      <c r="C612" s="14"/>
      <c r="D612" s="41"/>
      <c r="E612" s="41"/>
      <c r="F612" s="42"/>
      <c r="H612"/>
    </row>
    <row r="613" spans="2:8" s="12" customFormat="1" ht="24" customHeight="1" x14ac:dyDescent="0.25">
      <c r="B613" s="37"/>
      <c r="C613" s="14"/>
      <c r="D613" s="41"/>
      <c r="E613" s="41"/>
      <c r="F613" s="42"/>
      <c r="H613"/>
    </row>
    <row r="614" spans="2:8" s="12" customFormat="1" ht="24" customHeight="1" x14ac:dyDescent="0.25">
      <c r="B614" s="37"/>
      <c r="C614" s="14"/>
      <c r="D614" s="41"/>
      <c r="E614" s="41"/>
      <c r="F614" s="42"/>
      <c r="H614"/>
    </row>
    <row r="615" spans="2:8" s="12" customFormat="1" ht="24" customHeight="1" x14ac:dyDescent="0.25">
      <c r="B615" s="37"/>
      <c r="C615" s="14"/>
      <c r="D615" s="41"/>
      <c r="E615" s="41"/>
      <c r="F615" s="42"/>
      <c r="H615"/>
    </row>
    <row r="616" spans="2:8" s="12" customFormat="1" ht="24" customHeight="1" x14ac:dyDescent="0.25">
      <c r="B616" s="37"/>
      <c r="C616" s="14"/>
      <c r="D616" s="41"/>
      <c r="E616" s="41"/>
      <c r="F616" s="42"/>
      <c r="H616"/>
    </row>
    <row r="617" spans="2:8" s="12" customFormat="1" ht="24" customHeight="1" x14ac:dyDescent="0.25">
      <c r="B617" s="37"/>
      <c r="C617" s="14"/>
      <c r="D617" s="41"/>
      <c r="E617" s="41"/>
      <c r="F617" s="42"/>
      <c r="H617"/>
    </row>
    <row r="618" spans="2:8" s="12" customFormat="1" ht="24" customHeight="1" x14ac:dyDescent="0.25">
      <c r="B618" s="37"/>
      <c r="C618" s="14"/>
      <c r="D618" s="41"/>
      <c r="E618" s="41"/>
      <c r="F618" s="42"/>
      <c r="H618"/>
    </row>
    <row r="619" spans="2:8" s="12" customFormat="1" ht="24" customHeight="1" x14ac:dyDescent="0.25">
      <c r="B619" s="37"/>
      <c r="C619" s="14"/>
      <c r="D619" s="41"/>
      <c r="E619" s="41"/>
      <c r="F619" s="42"/>
      <c r="H619"/>
    </row>
    <row r="620" spans="2:8" s="12" customFormat="1" ht="24" customHeight="1" x14ac:dyDescent="0.25">
      <c r="B620" s="37"/>
      <c r="C620" s="14"/>
      <c r="D620" s="41"/>
      <c r="E620" s="41"/>
      <c r="F620" s="42"/>
      <c r="H620"/>
    </row>
    <row r="621" spans="2:8" s="12" customFormat="1" ht="24" customHeight="1" x14ac:dyDescent="0.25">
      <c r="B621" s="37"/>
      <c r="C621" s="14"/>
      <c r="D621" s="41"/>
      <c r="E621" s="41"/>
      <c r="F621" s="42"/>
      <c r="H621"/>
    </row>
    <row r="622" spans="2:8" s="12" customFormat="1" ht="24" customHeight="1" x14ac:dyDescent="0.25">
      <c r="B622" s="37"/>
      <c r="C622" s="14"/>
      <c r="D622" s="41"/>
      <c r="E622" s="41"/>
      <c r="F622" s="42"/>
      <c r="H622"/>
    </row>
    <row r="623" spans="2:8" s="12" customFormat="1" ht="24" customHeight="1" x14ac:dyDescent="0.25">
      <c r="B623" s="37"/>
      <c r="C623" s="14"/>
      <c r="D623" s="41"/>
      <c r="E623" s="41"/>
      <c r="F623" s="42"/>
      <c r="H623"/>
    </row>
    <row r="624" spans="2:8" s="12" customFormat="1" ht="24" customHeight="1" x14ac:dyDescent="0.25">
      <c r="B624" s="37"/>
      <c r="C624" s="14"/>
      <c r="D624" s="41"/>
      <c r="E624" s="41"/>
      <c r="F624" s="42"/>
      <c r="H624"/>
    </row>
    <row r="625" spans="2:8" s="12" customFormat="1" ht="24" customHeight="1" x14ac:dyDescent="0.25">
      <c r="B625" s="37"/>
      <c r="C625" s="14"/>
      <c r="D625" s="41"/>
      <c r="E625" s="41"/>
      <c r="F625" s="42"/>
      <c r="H625"/>
    </row>
    <row r="626" spans="2:8" s="12" customFormat="1" ht="24" customHeight="1" x14ac:dyDescent="0.25">
      <c r="B626" s="37"/>
      <c r="C626" s="14"/>
      <c r="D626" s="41"/>
      <c r="E626" s="41"/>
      <c r="F626" s="42"/>
      <c r="H626"/>
    </row>
    <row r="627" spans="2:8" s="12" customFormat="1" ht="24" customHeight="1" x14ac:dyDescent="0.25">
      <c r="B627" s="37"/>
      <c r="C627" s="14"/>
      <c r="D627" s="41"/>
      <c r="E627" s="41"/>
      <c r="F627" s="42"/>
      <c r="H627"/>
    </row>
    <row r="628" spans="2:8" s="12" customFormat="1" ht="24" customHeight="1" x14ac:dyDescent="0.25">
      <c r="B628" s="37"/>
      <c r="C628" s="14"/>
      <c r="D628" s="41"/>
      <c r="E628" s="41"/>
      <c r="F628" s="42"/>
      <c r="H628"/>
    </row>
    <row r="629" spans="2:8" s="12" customFormat="1" ht="24" customHeight="1" x14ac:dyDescent="0.25">
      <c r="B629" s="37"/>
      <c r="C629" s="14"/>
      <c r="D629" s="41"/>
      <c r="E629" s="41"/>
      <c r="F629" s="42"/>
      <c r="H629"/>
    </row>
    <row r="630" spans="2:8" s="12" customFormat="1" ht="24" customHeight="1" x14ac:dyDescent="0.25">
      <c r="B630" s="37"/>
      <c r="C630" s="14"/>
      <c r="D630" s="41"/>
      <c r="E630" s="41"/>
      <c r="F630" s="42"/>
      <c r="H630"/>
    </row>
    <row r="631" spans="2:8" s="12" customFormat="1" ht="24" customHeight="1" x14ac:dyDescent="0.25">
      <c r="B631" s="37"/>
      <c r="C631" s="14"/>
      <c r="D631" s="41"/>
      <c r="E631" s="41"/>
      <c r="F631" s="42"/>
      <c r="H631"/>
    </row>
    <row r="632" spans="2:8" s="12" customFormat="1" ht="24" customHeight="1" x14ac:dyDescent="0.25">
      <c r="B632" s="37"/>
      <c r="C632" s="14"/>
      <c r="D632" s="41"/>
      <c r="E632" s="41"/>
      <c r="F632" s="42"/>
      <c r="H632"/>
    </row>
    <row r="633" spans="2:8" s="12" customFormat="1" ht="24" customHeight="1" x14ac:dyDescent="0.25">
      <c r="B633" s="37"/>
      <c r="C633" s="14"/>
      <c r="D633" s="41"/>
      <c r="E633" s="41"/>
      <c r="F633" s="42"/>
      <c r="H633"/>
    </row>
    <row r="634" spans="2:8" s="12" customFormat="1" ht="24" customHeight="1" x14ac:dyDescent="0.25">
      <c r="B634" s="37"/>
      <c r="C634" s="14"/>
      <c r="D634" s="41"/>
      <c r="E634" s="41"/>
      <c r="F634" s="42"/>
      <c r="H634"/>
    </row>
    <row r="635" spans="2:8" s="12" customFormat="1" ht="24" customHeight="1" x14ac:dyDescent="0.25">
      <c r="B635" s="37"/>
      <c r="C635" s="14"/>
      <c r="D635" s="41"/>
      <c r="E635" s="41"/>
      <c r="F635" s="42"/>
      <c r="H635"/>
    </row>
    <row r="636" spans="2:8" s="12" customFormat="1" ht="24" customHeight="1" x14ac:dyDescent="0.25">
      <c r="B636" s="37"/>
      <c r="C636" s="14"/>
      <c r="D636" s="41"/>
      <c r="E636" s="41"/>
      <c r="F636" s="42"/>
      <c r="H636"/>
    </row>
    <row r="637" spans="2:8" s="12" customFormat="1" ht="24" customHeight="1" x14ac:dyDescent="0.25">
      <c r="B637" s="37"/>
      <c r="C637" s="14"/>
      <c r="D637" s="41"/>
      <c r="E637" s="41"/>
      <c r="F637" s="42"/>
      <c r="H637"/>
    </row>
    <row r="638" spans="2:8" s="12" customFormat="1" ht="24" customHeight="1" x14ac:dyDescent="0.25">
      <c r="B638" s="37"/>
      <c r="C638" s="14"/>
      <c r="D638" s="41"/>
      <c r="E638" s="41"/>
      <c r="F638" s="42"/>
      <c r="H638"/>
    </row>
    <row r="639" spans="2:8" s="12" customFormat="1" ht="24" customHeight="1" x14ac:dyDescent="0.25">
      <c r="B639" s="37"/>
      <c r="C639" s="14"/>
      <c r="D639" s="41"/>
      <c r="E639" s="41"/>
      <c r="F639" s="42"/>
      <c r="H639"/>
    </row>
    <row r="640" spans="2:8" s="12" customFormat="1" ht="24" customHeight="1" x14ac:dyDescent="0.25">
      <c r="B640" s="37"/>
      <c r="C640" s="14"/>
      <c r="D640" s="41"/>
      <c r="E640" s="41"/>
      <c r="F640" s="42"/>
      <c r="H640"/>
    </row>
    <row r="641" spans="2:8" s="12" customFormat="1" ht="24" customHeight="1" x14ac:dyDescent="0.25">
      <c r="B641" s="37"/>
      <c r="C641" s="14"/>
      <c r="D641" s="41"/>
      <c r="E641" s="41"/>
      <c r="F641" s="42"/>
      <c r="H641"/>
    </row>
    <row r="642" spans="2:8" s="12" customFormat="1" ht="24" customHeight="1" x14ac:dyDescent="0.25">
      <c r="B642" s="37"/>
      <c r="C642" s="14"/>
      <c r="D642" s="41"/>
      <c r="E642" s="41"/>
      <c r="F642" s="42"/>
      <c r="H642"/>
    </row>
    <row r="643" spans="2:8" s="12" customFormat="1" ht="24" customHeight="1" x14ac:dyDescent="0.25">
      <c r="B643" s="37"/>
      <c r="C643" s="14"/>
      <c r="D643" s="41"/>
      <c r="E643" s="41"/>
      <c r="F643" s="42"/>
      <c r="H643"/>
    </row>
    <row r="644" spans="2:8" s="12" customFormat="1" ht="24" customHeight="1" x14ac:dyDescent="0.25">
      <c r="B644" s="37"/>
      <c r="C644" s="14"/>
      <c r="D644" s="41"/>
      <c r="E644" s="41"/>
      <c r="F644" s="42"/>
      <c r="H644"/>
    </row>
    <row r="645" spans="2:8" s="12" customFormat="1" ht="24" customHeight="1" x14ac:dyDescent="0.25">
      <c r="B645" s="37"/>
      <c r="C645" s="14"/>
      <c r="D645" s="41"/>
      <c r="E645" s="41"/>
      <c r="F645" s="42"/>
      <c r="H645"/>
    </row>
    <row r="646" spans="2:8" s="12" customFormat="1" ht="24" customHeight="1" x14ac:dyDescent="0.25">
      <c r="B646" s="37"/>
      <c r="C646" s="14"/>
      <c r="D646" s="41"/>
      <c r="E646" s="41"/>
      <c r="F646" s="42"/>
      <c r="H646"/>
    </row>
    <row r="647" spans="2:8" s="12" customFormat="1" ht="24" customHeight="1" x14ac:dyDescent="0.25">
      <c r="B647" s="37"/>
      <c r="C647" s="14"/>
      <c r="D647" s="41"/>
      <c r="E647" s="41"/>
      <c r="F647" s="42"/>
      <c r="H647"/>
    </row>
    <row r="648" spans="2:8" s="12" customFormat="1" ht="24" customHeight="1" x14ac:dyDescent="0.25">
      <c r="B648" s="37"/>
      <c r="C648" s="14"/>
      <c r="D648" s="41"/>
      <c r="E648" s="41"/>
      <c r="F648" s="42"/>
      <c r="H648"/>
    </row>
    <row r="649" spans="2:8" s="12" customFormat="1" ht="24" customHeight="1" x14ac:dyDescent="0.25">
      <c r="B649" s="37"/>
      <c r="C649" s="14"/>
      <c r="D649" s="41"/>
      <c r="E649" s="41"/>
      <c r="F649" s="42"/>
      <c r="H649"/>
    </row>
    <row r="650" spans="2:8" s="12" customFormat="1" ht="24" customHeight="1" x14ac:dyDescent="0.25">
      <c r="B650" s="37"/>
      <c r="C650" s="14"/>
      <c r="D650" s="41"/>
      <c r="E650" s="41"/>
      <c r="F650" s="42"/>
      <c r="H650"/>
    </row>
    <row r="651" spans="2:8" s="12" customFormat="1" ht="24" customHeight="1" x14ac:dyDescent="0.25">
      <c r="B651" s="37"/>
      <c r="C651" s="14"/>
      <c r="D651" s="41"/>
      <c r="E651" s="41"/>
      <c r="F651" s="42"/>
      <c r="H651"/>
    </row>
    <row r="652" spans="2:8" s="12" customFormat="1" ht="24" customHeight="1" x14ac:dyDescent="0.25">
      <c r="B652" s="37"/>
      <c r="C652" s="14"/>
      <c r="D652" s="41"/>
      <c r="E652" s="41"/>
      <c r="F652" s="42"/>
      <c r="H652"/>
    </row>
    <row r="653" spans="2:8" s="12" customFormat="1" ht="24" customHeight="1" x14ac:dyDescent="0.25">
      <c r="B653" s="37"/>
      <c r="C653" s="14"/>
      <c r="D653" s="41"/>
      <c r="E653" s="41"/>
      <c r="F653" s="42"/>
      <c r="H653"/>
    </row>
    <row r="654" spans="2:8" s="12" customFormat="1" ht="24" customHeight="1" x14ac:dyDescent="0.25">
      <c r="B654" s="37"/>
      <c r="C654" s="14"/>
      <c r="D654" s="41"/>
      <c r="E654" s="41"/>
      <c r="F654" s="42"/>
      <c r="H654"/>
    </row>
    <row r="655" spans="2:8" s="12" customFormat="1" ht="24" customHeight="1" x14ac:dyDescent="0.25">
      <c r="B655" s="37"/>
      <c r="C655" s="14"/>
      <c r="D655" s="41"/>
      <c r="E655" s="41"/>
      <c r="F655" s="42"/>
      <c r="H655"/>
    </row>
    <row r="656" spans="2:8" s="12" customFormat="1" ht="24" customHeight="1" x14ac:dyDescent="0.25">
      <c r="B656" s="37"/>
      <c r="C656" s="14"/>
      <c r="D656" s="41"/>
      <c r="E656" s="41"/>
      <c r="F656" s="42"/>
      <c r="H656"/>
    </row>
    <row r="657" spans="2:8" s="12" customFormat="1" ht="24" customHeight="1" x14ac:dyDescent="0.25">
      <c r="B657" s="37"/>
      <c r="C657" s="14"/>
      <c r="D657" s="41"/>
      <c r="E657" s="41"/>
      <c r="F657" s="42"/>
      <c r="H657"/>
    </row>
    <row r="658" spans="2:8" s="12" customFormat="1" ht="24" customHeight="1" x14ac:dyDescent="0.25">
      <c r="B658" s="37"/>
      <c r="C658" s="14"/>
      <c r="D658" s="41"/>
      <c r="E658" s="41"/>
      <c r="F658" s="42"/>
      <c r="H658"/>
    </row>
    <row r="659" spans="2:8" s="12" customFormat="1" ht="24" customHeight="1" x14ac:dyDescent="0.25">
      <c r="B659" s="37"/>
      <c r="C659" s="14"/>
      <c r="D659" s="41"/>
      <c r="E659" s="41"/>
      <c r="F659" s="42"/>
      <c r="H659"/>
    </row>
    <row r="660" spans="2:8" s="12" customFormat="1" ht="24" customHeight="1" x14ac:dyDescent="0.25">
      <c r="B660" s="37"/>
      <c r="C660" s="14"/>
      <c r="D660" s="41"/>
      <c r="E660" s="41"/>
      <c r="F660" s="42"/>
      <c r="H660"/>
    </row>
    <row r="661" spans="2:8" s="12" customFormat="1" ht="24" customHeight="1" x14ac:dyDescent="0.25">
      <c r="B661" s="37"/>
      <c r="C661" s="14"/>
      <c r="D661" s="41"/>
      <c r="E661" s="41"/>
      <c r="F661" s="42"/>
      <c r="H661"/>
    </row>
    <row r="662" spans="2:8" s="12" customFormat="1" ht="24" customHeight="1" x14ac:dyDescent="0.25">
      <c r="B662" s="37"/>
      <c r="C662" s="14"/>
      <c r="D662" s="41"/>
      <c r="E662" s="41"/>
      <c r="F662" s="42"/>
      <c r="H662"/>
    </row>
    <row r="663" spans="2:8" s="12" customFormat="1" ht="24" customHeight="1" x14ac:dyDescent="0.25">
      <c r="B663" s="37"/>
      <c r="C663" s="14"/>
      <c r="D663" s="41"/>
      <c r="E663" s="41"/>
      <c r="F663" s="42"/>
      <c r="H663"/>
    </row>
    <row r="664" spans="2:8" s="12" customFormat="1" ht="24" customHeight="1" x14ac:dyDescent="0.25">
      <c r="B664" s="37"/>
      <c r="C664" s="14"/>
      <c r="D664" s="41"/>
      <c r="E664" s="41"/>
      <c r="F664" s="42"/>
      <c r="H664"/>
    </row>
    <row r="665" spans="2:8" s="12" customFormat="1" ht="24" customHeight="1" x14ac:dyDescent="0.25">
      <c r="B665" s="37"/>
      <c r="C665" s="14"/>
      <c r="D665" s="41"/>
      <c r="E665" s="41"/>
      <c r="F665" s="42"/>
      <c r="H665"/>
    </row>
    <row r="666" spans="2:8" s="12" customFormat="1" ht="24" customHeight="1" x14ac:dyDescent="0.25">
      <c r="B666" s="37"/>
      <c r="C666" s="14"/>
      <c r="D666" s="41"/>
      <c r="E666" s="41"/>
      <c r="F666" s="42"/>
      <c r="H666"/>
    </row>
    <row r="667" spans="2:8" s="12" customFormat="1" ht="24" customHeight="1" x14ac:dyDescent="0.25">
      <c r="B667" s="37"/>
      <c r="C667" s="14"/>
      <c r="D667" s="41"/>
      <c r="E667" s="41"/>
      <c r="F667" s="42"/>
      <c r="H667"/>
    </row>
    <row r="668" spans="2:8" s="12" customFormat="1" ht="24" customHeight="1" x14ac:dyDescent="0.25">
      <c r="B668" s="37"/>
      <c r="C668" s="14"/>
      <c r="D668" s="41"/>
      <c r="E668" s="41"/>
      <c r="F668" s="42"/>
      <c r="H668"/>
    </row>
    <row r="669" spans="2:8" s="12" customFormat="1" ht="24" customHeight="1" x14ac:dyDescent="0.25">
      <c r="B669" s="37"/>
      <c r="C669" s="14"/>
      <c r="D669" s="41"/>
      <c r="E669" s="41"/>
      <c r="F669" s="42"/>
      <c r="H669"/>
    </row>
    <row r="670" spans="2:8" s="12" customFormat="1" ht="24" customHeight="1" x14ac:dyDescent="0.25">
      <c r="B670" s="37"/>
      <c r="C670" s="14"/>
      <c r="D670" s="41"/>
      <c r="E670" s="41"/>
      <c r="F670" s="42"/>
      <c r="H670"/>
    </row>
    <row r="671" spans="2:8" s="12" customFormat="1" ht="24" customHeight="1" x14ac:dyDescent="0.25">
      <c r="B671" s="37"/>
      <c r="C671" s="14"/>
      <c r="D671" s="41"/>
      <c r="E671" s="41"/>
      <c r="F671" s="42"/>
      <c r="H671"/>
    </row>
    <row r="672" spans="2:8" s="12" customFormat="1" ht="24" customHeight="1" x14ac:dyDescent="0.25">
      <c r="B672" s="37"/>
      <c r="C672" s="14"/>
      <c r="D672" s="41"/>
      <c r="E672" s="41"/>
      <c r="F672" s="42"/>
      <c r="H672"/>
    </row>
    <row r="673" spans="2:8" s="12" customFormat="1" ht="24" customHeight="1" x14ac:dyDescent="0.25">
      <c r="B673" s="37"/>
      <c r="C673" s="14"/>
      <c r="D673" s="41"/>
      <c r="E673" s="41"/>
      <c r="F673" s="42"/>
      <c r="H673"/>
    </row>
    <row r="674" spans="2:8" s="12" customFormat="1" ht="24" customHeight="1" x14ac:dyDescent="0.25">
      <c r="B674" s="37"/>
      <c r="C674" s="14"/>
      <c r="D674" s="41"/>
      <c r="E674" s="41"/>
      <c r="F674" s="42"/>
      <c r="H674"/>
    </row>
    <row r="675" spans="2:8" s="12" customFormat="1" ht="24" customHeight="1" x14ac:dyDescent="0.25">
      <c r="B675" s="37"/>
      <c r="C675" s="14"/>
      <c r="D675" s="41"/>
      <c r="E675" s="41"/>
      <c r="F675" s="42"/>
      <c r="H675"/>
    </row>
    <row r="676" spans="2:8" s="12" customFormat="1" ht="24" customHeight="1" x14ac:dyDescent="0.25">
      <c r="B676" s="37"/>
      <c r="C676" s="14"/>
      <c r="D676" s="41"/>
      <c r="E676" s="41"/>
      <c r="F676" s="42"/>
      <c r="H676"/>
    </row>
    <row r="677" spans="2:8" s="12" customFormat="1" ht="24" customHeight="1" x14ac:dyDescent="0.25">
      <c r="B677" s="37"/>
      <c r="C677" s="14"/>
      <c r="D677" s="41"/>
      <c r="E677" s="41"/>
      <c r="F677" s="42"/>
      <c r="H677"/>
    </row>
    <row r="678" spans="2:8" s="12" customFormat="1" ht="24" customHeight="1" x14ac:dyDescent="0.25">
      <c r="B678" s="37"/>
      <c r="C678" s="14"/>
      <c r="D678" s="41"/>
      <c r="E678" s="41"/>
      <c r="F678" s="42"/>
      <c r="H678"/>
    </row>
    <row r="679" spans="2:8" s="12" customFormat="1" ht="24" customHeight="1" x14ac:dyDescent="0.25">
      <c r="B679" s="37"/>
      <c r="C679" s="14"/>
      <c r="D679" s="41"/>
      <c r="E679" s="41"/>
      <c r="F679" s="42"/>
      <c r="H679"/>
    </row>
    <row r="680" spans="2:8" s="12" customFormat="1" ht="24" customHeight="1" x14ac:dyDescent="0.25">
      <c r="B680" s="37"/>
      <c r="C680" s="14"/>
      <c r="D680" s="41"/>
      <c r="E680" s="41"/>
      <c r="F680" s="42"/>
      <c r="H680"/>
    </row>
    <row r="681" spans="2:8" s="12" customFormat="1" ht="24" customHeight="1" x14ac:dyDescent="0.25">
      <c r="B681" s="37"/>
      <c r="C681" s="14"/>
      <c r="D681" s="41"/>
      <c r="E681" s="41"/>
      <c r="F681" s="42"/>
      <c r="H681"/>
    </row>
    <row r="682" spans="2:8" s="12" customFormat="1" ht="24" customHeight="1" x14ac:dyDescent="0.25">
      <c r="B682" s="37"/>
      <c r="C682" s="14"/>
      <c r="D682" s="41"/>
      <c r="E682" s="41"/>
      <c r="F682" s="42"/>
      <c r="H682"/>
    </row>
    <row r="683" spans="2:8" s="12" customFormat="1" ht="24" customHeight="1" x14ac:dyDescent="0.25">
      <c r="B683" s="37"/>
      <c r="C683" s="14"/>
      <c r="D683" s="41"/>
      <c r="E683" s="41"/>
      <c r="F683" s="42"/>
      <c r="H683"/>
    </row>
    <row r="684" spans="2:8" s="12" customFormat="1" ht="24" customHeight="1" x14ac:dyDescent="0.25">
      <c r="B684" s="37"/>
      <c r="C684" s="14"/>
      <c r="D684" s="41"/>
      <c r="E684" s="41"/>
      <c r="F684" s="42"/>
      <c r="H684"/>
    </row>
    <row r="685" spans="2:8" s="12" customFormat="1" ht="24" customHeight="1" x14ac:dyDescent="0.25">
      <c r="B685" s="37"/>
      <c r="C685" s="14"/>
      <c r="D685" s="41"/>
      <c r="E685" s="41"/>
      <c r="F685" s="42"/>
      <c r="H685"/>
    </row>
    <row r="686" spans="2:8" s="12" customFormat="1" ht="24" customHeight="1" x14ac:dyDescent="0.25">
      <c r="B686" s="37"/>
      <c r="C686" s="14"/>
      <c r="D686" s="41"/>
      <c r="E686" s="41"/>
      <c r="F686" s="42"/>
      <c r="H686"/>
    </row>
    <row r="687" spans="2:8" s="12" customFormat="1" ht="24" customHeight="1" x14ac:dyDescent="0.25">
      <c r="B687" s="37"/>
      <c r="C687" s="14"/>
      <c r="D687" s="41"/>
      <c r="E687" s="41"/>
      <c r="F687" s="42"/>
      <c r="H687"/>
    </row>
    <row r="688" spans="2:8" s="12" customFormat="1" ht="24" customHeight="1" x14ac:dyDescent="0.25">
      <c r="B688" s="37"/>
      <c r="C688" s="14"/>
      <c r="D688" s="41"/>
      <c r="E688" s="41"/>
      <c r="F688" s="42"/>
      <c r="H688"/>
    </row>
    <row r="689" spans="2:8" s="12" customFormat="1" ht="24" customHeight="1" x14ac:dyDescent="0.25">
      <c r="B689" s="37"/>
      <c r="C689" s="14"/>
      <c r="D689" s="41"/>
      <c r="E689" s="41"/>
      <c r="F689" s="42"/>
      <c r="H689"/>
    </row>
    <row r="690" spans="2:8" s="12" customFormat="1" ht="24" customHeight="1" x14ac:dyDescent="0.25">
      <c r="B690" s="37"/>
      <c r="C690" s="14"/>
      <c r="D690" s="41"/>
      <c r="E690" s="41"/>
      <c r="F690" s="42"/>
      <c r="H690"/>
    </row>
    <row r="691" spans="2:8" s="12" customFormat="1" ht="24" customHeight="1" x14ac:dyDescent="0.25">
      <c r="B691" s="37"/>
      <c r="C691" s="14"/>
      <c r="D691" s="41"/>
      <c r="E691" s="41"/>
      <c r="F691" s="42"/>
      <c r="H691"/>
    </row>
    <row r="692" spans="2:8" s="12" customFormat="1" ht="24" customHeight="1" x14ac:dyDescent="0.25">
      <c r="B692" s="37"/>
      <c r="C692" s="14"/>
      <c r="D692" s="41"/>
      <c r="E692" s="41"/>
      <c r="F692" s="42"/>
      <c r="H692"/>
    </row>
    <row r="693" spans="2:8" s="12" customFormat="1" ht="24" customHeight="1" x14ac:dyDescent="0.25">
      <c r="B693" s="37"/>
      <c r="C693" s="14"/>
      <c r="D693" s="41"/>
      <c r="E693" s="41"/>
      <c r="F693" s="42"/>
      <c r="H693"/>
    </row>
    <row r="694" spans="2:8" s="12" customFormat="1" ht="24" customHeight="1" x14ac:dyDescent="0.25">
      <c r="B694" s="37"/>
      <c r="C694" s="14"/>
      <c r="D694" s="41"/>
      <c r="E694" s="41"/>
      <c r="F694" s="42"/>
      <c r="H694"/>
    </row>
    <row r="695" spans="2:8" s="12" customFormat="1" ht="24" customHeight="1" x14ac:dyDescent="0.25">
      <c r="B695" s="37"/>
      <c r="C695" s="14"/>
      <c r="D695" s="41"/>
      <c r="E695" s="41"/>
      <c r="F695" s="42"/>
      <c r="H695"/>
    </row>
    <row r="696" spans="2:8" s="12" customFormat="1" ht="24" customHeight="1" x14ac:dyDescent="0.25">
      <c r="B696" s="37"/>
      <c r="C696" s="14"/>
      <c r="D696" s="41"/>
      <c r="E696" s="41"/>
      <c r="F696" s="42"/>
      <c r="H696"/>
    </row>
    <row r="697" spans="2:8" s="12" customFormat="1" ht="24" customHeight="1" x14ac:dyDescent="0.25">
      <c r="B697" s="37"/>
      <c r="C697" s="14"/>
      <c r="D697" s="41"/>
      <c r="E697" s="41"/>
      <c r="F697" s="42"/>
      <c r="H697"/>
    </row>
    <row r="698" spans="2:8" s="12" customFormat="1" ht="24" customHeight="1" x14ac:dyDescent="0.25">
      <c r="B698" s="37"/>
      <c r="C698" s="14"/>
      <c r="D698" s="41"/>
      <c r="E698" s="41"/>
      <c r="F698" s="42"/>
      <c r="H698"/>
    </row>
    <row r="699" spans="2:8" s="12" customFormat="1" ht="24" customHeight="1" x14ac:dyDescent="0.25">
      <c r="B699" s="37"/>
      <c r="C699" s="14"/>
      <c r="D699" s="41"/>
      <c r="E699" s="41"/>
      <c r="F699" s="42"/>
      <c r="H699"/>
    </row>
    <row r="700" spans="2:8" s="12" customFormat="1" ht="24" customHeight="1" x14ac:dyDescent="0.25">
      <c r="B700" s="37"/>
      <c r="C700" s="14"/>
      <c r="D700" s="41"/>
      <c r="E700" s="41"/>
      <c r="F700" s="42"/>
      <c r="H700"/>
    </row>
    <row r="701" spans="2:8" s="12" customFormat="1" ht="24" customHeight="1" x14ac:dyDescent="0.25">
      <c r="B701" s="37"/>
      <c r="C701" s="14"/>
      <c r="D701" s="41"/>
      <c r="E701" s="41"/>
      <c r="F701" s="42"/>
      <c r="H701"/>
    </row>
    <row r="702" spans="2:8" s="12" customFormat="1" ht="24" customHeight="1" x14ac:dyDescent="0.25">
      <c r="B702" s="37"/>
      <c r="C702" s="14"/>
      <c r="D702" s="41"/>
      <c r="E702" s="41"/>
      <c r="F702" s="42"/>
      <c r="H702"/>
    </row>
    <row r="703" spans="2:8" s="12" customFormat="1" ht="24" customHeight="1" x14ac:dyDescent="0.25">
      <c r="B703" s="37"/>
      <c r="C703" s="14"/>
      <c r="D703" s="41"/>
      <c r="E703" s="41"/>
      <c r="F703" s="42"/>
      <c r="H703"/>
    </row>
    <row r="704" spans="2:8" s="12" customFormat="1" ht="24" customHeight="1" x14ac:dyDescent="0.25">
      <c r="B704" s="37"/>
      <c r="C704" s="14"/>
      <c r="D704" s="41"/>
      <c r="E704" s="41"/>
      <c r="F704" s="42"/>
      <c r="H704"/>
    </row>
    <row r="705" spans="2:8" s="12" customFormat="1" ht="24" customHeight="1" x14ac:dyDescent="0.25">
      <c r="B705" s="37"/>
      <c r="C705" s="14"/>
      <c r="D705" s="41"/>
      <c r="E705" s="41"/>
      <c r="F705" s="42"/>
      <c r="H705"/>
    </row>
    <row r="706" spans="2:8" s="12" customFormat="1" ht="24" customHeight="1" x14ac:dyDescent="0.25">
      <c r="B706" s="37"/>
      <c r="C706" s="14"/>
      <c r="D706" s="41"/>
      <c r="E706" s="41"/>
      <c r="F706" s="42"/>
      <c r="H706"/>
    </row>
    <row r="707" spans="2:8" s="12" customFormat="1" ht="24" customHeight="1" x14ac:dyDescent="0.25">
      <c r="B707" s="37"/>
      <c r="C707" s="14"/>
      <c r="D707" s="41"/>
      <c r="E707" s="41"/>
      <c r="F707" s="42"/>
      <c r="H707"/>
    </row>
    <row r="708" spans="2:8" s="12" customFormat="1" ht="24" customHeight="1" x14ac:dyDescent="0.25">
      <c r="B708" s="37"/>
      <c r="C708" s="14"/>
      <c r="D708" s="41"/>
      <c r="E708" s="41"/>
      <c r="F708" s="42"/>
      <c r="H708"/>
    </row>
    <row r="709" spans="2:8" s="12" customFormat="1" ht="24" customHeight="1" x14ac:dyDescent="0.25">
      <c r="B709" s="37"/>
      <c r="C709" s="14"/>
      <c r="D709" s="41"/>
      <c r="E709" s="41"/>
      <c r="F709" s="42"/>
      <c r="H709"/>
    </row>
    <row r="710" spans="2:8" s="12" customFormat="1" ht="24" customHeight="1" x14ac:dyDescent="0.25">
      <c r="B710" s="37"/>
      <c r="C710" s="14"/>
      <c r="D710" s="41"/>
      <c r="E710" s="41"/>
      <c r="F710" s="42"/>
      <c r="H710"/>
    </row>
    <row r="711" spans="2:8" s="12" customFormat="1" ht="24" customHeight="1" x14ac:dyDescent="0.25">
      <c r="B711" s="37"/>
      <c r="C711" s="14"/>
      <c r="D711" s="41"/>
      <c r="E711" s="41"/>
      <c r="F711" s="42"/>
      <c r="H711"/>
    </row>
    <row r="712" spans="2:8" s="12" customFormat="1" ht="24" customHeight="1" x14ac:dyDescent="0.25">
      <c r="B712" s="37"/>
      <c r="C712" s="14"/>
      <c r="D712" s="41"/>
      <c r="E712" s="41"/>
      <c r="F712" s="42"/>
      <c r="H712"/>
    </row>
    <row r="713" spans="2:8" s="12" customFormat="1" ht="24" customHeight="1" x14ac:dyDescent="0.25">
      <c r="B713" s="37"/>
      <c r="C713" s="14"/>
      <c r="D713" s="41"/>
      <c r="E713" s="41"/>
      <c r="F713" s="42"/>
      <c r="H713"/>
    </row>
    <row r="714" spans="2:8" s="12" customFormat="1" ht="24" customHeight="1" x14ac:dyDescent="0.25">
      <c r="B714" s="37"/>
      <c r="C714" s="14"/>
      <c r="D714" s="41"/>
      <c r="E714" s="41"/>
      <c r="F714" s="42"/>
      <c r="H714"/>
    </row>
    <row r="715" spans="2:8" s="12" customFormat="1" ht="24" customHeight="1" x14ac:dyDescent="0.25">
      <c r="B715" s="37"/>
      <c r="C715" s="14"/>
      <c r="D715" s="41"/>
      <c r="E715" s="41"/>
      <c r="F715" s="42"/>
      <c r="H715"/>
    </row>
    <row r="716" spans="2:8" s="12" customFormat="1" ht="24" customHeight="1" x14ac:dyDescent="0.25">
      <c r="B716" s="37"/>
      <c r="C716" s="14"/>
      <c r="D716" s="41"/>
      <c r="E716" s="41"/>
      <c r="F716" s="42"/>
      <c r="H716"/>
    </row>
    <row r="717" spans="2:8" s="12" customFormat="1" ht="24" customHeight="1" x14ac:dyDescent="0.25">
      <c r="B717" s="37"/>
      <c r="C717" s="14"/>
      <c r="D717" s="41"/>
      <c r="E717" s="41"/>
      <c r="F717" s="42"/>
      <c r="H717"/>
    </row>
    <row r="718" spans="2:8" s="12" customFormat="1" ht="24" customHeight="1" x14ac:dyDescent="0.25">
      <c r="B718" s="37"/>
      <c r="C718" s="14"/>
      <c r="D718" s="41"/>
      <c r="E718" s="41"/>
      <c r="F718" s="42"/>
      <c r="H718"/>
    </row>
    <row r="719" spans="2:8" s="12" customFormat="1" ht="24" customHeight="1" x14ac:dyDescent="0.25">
      <c r="B719" s="37"/>
      <c r="C719" s="14"/>
      <c r="D719" s="41"/>
      <c r="E719" s="41"/>
      <c r="F719" s="42"/>
      <c r="H719"/>
    </row>
    <row r="720" spans="2:8" s="12" customFormat="1" ht="24" customHeight="1" x14ac:dyDescent="0.25">
      <c r="B720" s="37"/>
      <c r="C720" s="14"/>
      <c r="D720" s="41"/>
      <c r="E720" s="41"/>
      <c r="F720" s="42"/>
      <c r="H720"/>
    </row>
    <row r="721" spans="2:8" s="12" customFormat="1" ht="24" customHeight="1" x14ac:dyDescent="0.25">
      <c r="B721" s="37"/>
      <c r="C721" s="14"/>
      <c r="D721" s="41"/>
      <c r="E721" s="41"/>
      <c r="F721" s="42"/>
      <c r="H721"/>
    </row>
    <row r="722" spans="2:8" s="12" customFormat="1" ht="24" customHeight="1" x14ac:dyDescent="0.25">
      <c r="B722" s="37"/>
      <c r="C722" s="14"/>
      <c r="D722" s="41"/>
      <c r="E722" s="41"/>
      <c r="F722" s="42"/>
      <c r="H722"/>
    </row>
    <row r="723" spans="2:8" s="12" customFormat="1" ht="24" customHeight="1" x14ac:dyDescent="0.25">
      <c r="B723" s="37"/>
      <c r="C723" s="14"/>
      <c r="D723" s="41"/>
      <c r="E723" s="41"/>
      <c r="F723" s="42"/>
      <c r="H723"/>
    </row>
    <row r="724" spans="2:8" s="12" customFormat="1" ht="24" customHeight="1" x14ac:dyDescent="0.25">
      <c r="B724" s="37"/>
      <c r="C724" s="14"/>
      <c r="D724" s="41"/>
      <c r="E724" s="41"/>
      <c r="F724" s="42"/>
      <c r="H724"/>
    </row>
    <row r="725" spans="2:8" s="12" customFormat="1" ht="24" customHeight="1" x14ac:dyDescent="0.25">
      <c r="B725" s="37"/>
      <c r="C725" s="14"/>
      <c r="D725" s="41"/>
      <c r="E725" s="41"/>
      <c r="F725" s="42"/>
      <c r="H725"/>
    </row>
    <row r="726" spans="2:8" s="12" customFormat="1" ht="24" customHeight="1" x14ac:dyDescent="0.25">
      <c r="B726" s="37"/>
      <c r="C726" s="14"/>
      <c r="D726" s="41"/>
      <c r="E726" s="41"/>
      <c r="F726" s="42"/>
      <c r="H726"/>
    </row>
    <row r="727" spans="2:8" s="12" customFormat="1" ht="24" customHeight="1" x14ac:dyDescent="0.25">
      <c r="B727" s="37"/>
      <c r="C727" s="14"/>
      <c r="D727" s="41"/>
      <c r="E727" s="41"/>
      <c r="F727" s="42"/>
      <c r="H727"/>
    </row>
    <row r="728" spans="2:8" s="12" customFormat="1" ht="24" customHeight="1" x14ac:dyDescent="0.25">
      <c r="B728" s="37"/>
      <c r="C728" s="14"/>
      <c r="D728" s="41"/>
      <c r="E728" s="41"/>
      <c r="F728" s="42"/>
      <c r="H728"/>
    </row>
    <row r="729" spans="2:8" s="12" customFormat="1" ht="24" customHeight="1" x14ac:dyDescent="0.25">
      <c r="B729" s="37"/>
      <c r="C729" s="14"/>
      <c r="D729" s="41"/>
      <c r="E729" s="41"/>
      <c r="F729" s="42"/>
      <c r="H729"/>
    </row>
    <row r="730" spans="2:8" s="12" customFormat="1" ht="24" customHeight="1" x14ac:dyDescent="0.25">
      <c r="B730" s="37"/>
      <c r="C730" s="14"/>
      <c r="D730" s="41"/>
      <c r="E730" s="41"/>
      <c r="F730" s="42"/>
      <c r="H730"/>
    </row>
    <row r="731" spans="2:8" s="12" customFormat="1" ht="24" customHeight="1" x14ac:dyDescent="0.25">
      <c r="B731" s="37"/>
      <c r="C731" s="14"/>
      <c r="D731" s="41"/>
      <c r="E731" s="41"/>
      <c r="F731" s="42"/>
      <c r="H731"/>
    </row>
    <row r="732" spans="2:8" s="12" customFormat="1" ht="24" customHeight="1" x14ac:dyDescent="0.25">
      <c r="B732" s="37"/>
      <c r="C732" s="14"/>
      <c r="D732" s="41"/>
      <c r="E732" s="41"/>
      <c r="F732" s="42"/>
      <c r="H732"/>
    </row>
    <row r="733" spans="2:8" s="12" customFormat="1" ht="24" customHeight="1" x14ac:dyDescent="0.25">
      <c r="B733" s="37"/>
      <c r="C733" s="14"/>
      <c r="D733" s="41"/>
      <c r="E733" s="41"/>
      <c r="F733" s="42"/>
      <c r="H733"/>
    </row>
    <row r="734" spans="2:8" s="12" customFormat="1" ht="24" customHeight="1" x14ac:dyDescent="0.25">
      <c r="B734" s="37"/>
      <c r="C734" s="14"/>
      <c r="D734" s="41"/>
      <c r="E734" s="41"/>
      <c r="F734" s="42"/>
      <c r="H734"/>
    </row>
    <row r="735" spans="2:8" s="12" customFormat="1" ht="24" customHeight="1" x14ac:dyDescent="0.25">
      <c r="B735" s="37"/>
      <c r="C735" s="14"/>
      <c r="D735" s="41"/>
      <c r="E735" s="41"/>
      <c r="F735" s="42"/>
      <c r="H735"/>
    </row>
    <row r="736" spans="2:8" s="12" customFormat="1" ht="24" customHeight="1" x14ac:dyDescent="0.25">
      <c r="B736" s="37"/>
      <c r="C736" s="14"/>
      <c r="D736" s="41"/>
      <c r="E736" s="41"/>
      <c r="F736" s="42"/>
      <c r="H736"/>
    </row>
    <row r="737" spans="2:8" s="12" customFormat="1" ht="24" customHeight="1" x14ac:dyDescent="0.25">
      <c r="B737" s="37"/>
      <c r="C737" s="14"/>
      <c r="D737" s="41"/>
      <c r="E737" s="41"/>
      <c r="F737" s="42"/>
      <c r="H737"/>
    </row>
    <row r="738" spans="2:8" s="12" customFormat="1" ht="24" customHeight="1" x14ac:dyDescent="0.25">
      <c r="B738" s="37"/>
      <c r="C738" s="14"/>
      <c r="D738" s="41"/>
      <c r="E738" s="41"/>
      <c r="F738" s="42"/>
      <c r="H738"/>
    </row>
    <row r="739" spans="2:8" s="12" customFormat="1" ht="24" customHeight="1" x14ac:dyDescent="0.25">
      <c r="B739" s="37"/>
      <c r="C739" s="14"/>
      <c r="D739" s="41"/>
      <c r="E739" s="41"/>
      <c r="F739" s="42"/>
      <c r="H739"/>
    </row>
    <row r="740" spans="2:8" s="12" customFormat="1" ht="24" customHeight="1" x14ac:dyDescent="0.25">
      <c r="B740" s="37"/>
      <c r="C740" s="14"/>
      <c r="D740" s="41"/>
      <c r="E740" s="41"/>
      <c r="F740" s="42"/>
      <c r="H740"/>
    </row>
    <row r="741" spans="2:8" s="12" customFormat="1" ht="24" customHeight="1" x14ac:dyDescent="0.25">
      <c r="B741" s="37"/>
      <c r="C741" s="14"/>
      <c r="D741" s="41"/>
      <c r="E741" s="41"/>
      <c r="F741" s="42"/>
      <c r="H741"/>
    </row>
    <row r="742" spans="2:8" s="12" customFormat="1" ht="24" customHeight="1" x14ac:dyDescent="0.25">
      <c r="B742" s="37"/>
      <c r="C742" s="14"/>
      <c r="D742" s="41"/>
      <c r="E742" s="41"/>
      <c r="F742" s="42"/>
      <c r="H742"/>
    </row>
    <row r="743" spans="2:8" s="12" customFormat="1" ht="24" customHeight="1" x14ac:dyDescent="0.25">
      <c r="B743" s="37"/>
      <c r="C743" s="14"/>
      <c r="D743" s="41"/>
      <c r="E743" s="41"/>
      <c r="F743" s="42"/>
      <c r="H743"/>
    </row>
    <row r="744" spans="2:8" s="12" customFormat="1" ht="24" customHeight="1" x14ac:dyDescent="0.25">
      <c r="B744" s="37"/>
      <c r="C744" s="14"/>
      <c r="D744" s="41"/>
      <c r="E744" s="41"/>
      <c r="F744" s="42"/>
      <c r="H744"/>
    </row>
    <row r="745" spans="2:8" s="12" customFormat="1" ht="24" customHeight="1" x14ac:dyDescent="0.25">
      <c r="B745" s="37"/>
      <c r="C745" s="14"/>
      <c r="D745" s="41"/>
      <c r="E745" s="41"/>
      <c r="F745" s="42"/>
      <c r="H745"/>
    </row>
    <row r="746" spans="2:8" s="12" customFormat="1" ht="24" customHeight="1" x14ac:dyDescent="0.25">
      <c r="B746" s="37"/>
      <c r="C746" s="14"/>
      <c r="D746" s="41"/>
      <c r="E746" s="41"/>
      <c r="F746" s="42"/>
      <c r="H746"/>
    </row>
    <row r="747" spans="2:8" s="12" customFormat="1" ht="24" customHeight="1" x14ac:dyDescent="0.25">
      <c r="B747" s="37"/>
      <c r="C747" s="14"/>
      <c r="D747" s="41"/>
      <c r="E747" s="41"/>
      <c r="F747" s="42"/>
      <c r="H747"/>
    </row>
    <row r="748" spans="2:8" s="12" customFormat="1" ht="24" customHeight="1" x14ac:dyDescent="0.25">
      <c r="B748" s="37"/>
      <c r="C748" s="14"/>
      <c r="D748" s="41"/>
      <c r="E748" s="41"/>
      <c r="F748" s="42"/>
      <c r="H748"/>
    </row>
    <row r="749" spans="2:8" s="12" customFormat="1" ht="24" customHeight="1" x14ac:dyDescent="0.25">
      <c r="B749" s="37"/>
      <c r="C749" s="14"/>
      <c r="D749" s="41"/>
      <c r="E749" s="41"/>
      <c r="F749" s="42"/>
      <c r="H749"/>
    </row>
    <row r="750" spans="2:8" s="12" customFormat="1" ht="24" customHeight="1" x14ac:dyDescent="0.25">
      <c r="B750" s="37"/>
      <c r="C750" s="14"/>
      <c r="D750" s="41"/>
      <c r="E750" s="41"/>
      <c r="F750" s="42"/>
      <c r="H750"/>
    </row>
    <row r="751" spans="2:8" s="12" customFormat="1" ht="24" customHeight="1" x14ac:dyDescent="0.25">
      <c r="B751" s="37"/>
      <c r="C751" s="14"/>
      <c r="D751" s="41"/>
      <c r="E751" s="41"/>
      <c r="F751" s="42"/>
      <c r="H751"/>
    </row>
    <row r="752" spans="2:8" s="12" customFormat="1" ht="24" customHeight="1" x14ac:dyDescent="0.25">
      <c r="B752" s="37"/>
      <c r="C752" s="14"/>
      <c r="D752" s="41"/>
      <c r="E752" s="41"/>
      <c r="F752" s="42"/>
      <c r="H752"/>
    </row>
    <row r="753" spans="2:8" s="12" customFormat="1" ht="24" customHeight="1" x14ac:dyDescent="0.25">
      <c r="B753" s="37"/>
      <c r="C753" s="14"/>
      <c r="D753" s="41"/>
      <c r="E753" s="41"/>
      <c r="F753" s="42"/>
      <c r="H753"/>
    </row>
    <row r="754" spans="2:8" s="12" customFormat="1" ht="24" customHeight="1" x14ac:dyDescent="0.25">
      <c r="B754" s="37"/>
      <c r="C754" s="14"/>
      <c r="D754" s="41"/>
      <c r="E754" s="41"/>
      <c r="F754" s="42"/>
      <c r="H754"/>
    </row>
    <row r="755" spans="2:8" s="12" customFormat="1" ht="24" customHeight="1" x14ac:dyDescent="0.25">
      <c r="B755" s="37"/>
      <c r="C755" s="14"/>
      <c r="D755" s="41"/>
      <c r="E755" s="41"/>
      <c r="F755" s="42"/>
      <c r="H755"/>
    </row>
    <row r="756" spans="2:8" s="12" customFormat="1" ht="24" customHeight="1" x14ac:dyDescent="0.25">
      <c r="B756" s="37"/>
      <c r="C756" s="14"/>
      <c r="D756" s="41"/>
      <c r="E756" s="41"/>
      <c r="F756" s="42"/>
      <c r="H756"/>
    </row>
    <row r="757" spans="2:8" s="12" customFormat="1" ht="24" customHeight="1" x14ac:dyDescent="0.25">
      <c r="B757" s="37"/>
      <c r="C757" s="14"/>
      <c r="D757" s="41"/>
      <c r="E757" s="41"/>
      <c r="F757" s="42"/>
      <c r="H757"/>
    </row>
    <row r="758" spans="2:8" s="12" customFormat="1" ht="24" customHeight="1" x14ac:dyDescent="0.25">
      <c r="B758" s="37"/>
      <c r="C758" s="14"/>
      <c r="D758" s="41"/>
      <c r="E758" s="41"/>
      <c r="F758" s="42"/>
      <c r="H758"/>
    </row>
    <row r="759" spans="2:8" s="12" customFormat="1" ht="24" customHeight="1" x14ac:dyDescent="0.25">
      <c r="B759" s="37"/>
      <c r="C759" s="14"/>
      <c r="D759" s="41"/>
      <c r="E759" s="41"/>
      <c r="F759" s="42"/>
      <c r="H759"/>
    </row>
    <row r="760" spans="2:8" s="12" customFormat="1" ht="24" customHeight="1" x14ac:dyDescent="0.25">
      <c r="B760" s="37"/>
      <c r="C760" s="14"/>
      <c r="D760" s="41"/>
      <c r="E760" s="41"/>
      <c r="F760" s="42"/>
      <c r="H760"/>
    </row>
    <row r="761" spans="2:8" s="12" customFormat="1" ht="24" customHeight="1" x14ac:dyDescent="0.25">
      <c r="B761" s="37"/>
      <c r="C761" s="14"/>
      <c r="D761" s="41"/>
      <c r="E761" s="41"/>
      <c r="F761" s="42"/>
      <c r="H761"/>
    </row>
    <row r="762" spans="2:8" s="12" customFormat="1" ht="24" customHeight="1" x14ac:dyDescent="0.25">
      <c r="B762" s="37"/>
      <c r="C762" s="14"/>
      <c r="D762" s="41"/>
      <c r="E762" s="41"/>
      <c r="F762" s="42"/>
      <c r="H762"/>
    </row>
    <row r="763" spans="2:8" s="12" customFormat="1" ht="24" customHeight="1" x14ac:dyDescent="0.25">
      <c r="B763" s="37"/>
      <c r="C763" s="14"/>
      <c r="D763" s="41"/>
      <c r="E763" s="41"/>
      <c r="F763" s="42"/>
      <c r="H763"/>
    </row>
    <row r="764" spans="2:8" s="12" customFormat="1" ht="24" customHeight="1" x14ac:dyDescent="0.25">
      <c r="B764" s="37"/>
      <c r="C764" s="14"/>
      <c r="D764" s="41"/>
      <c r="E764" s="41"/>
      <c r="F764" s="42"/>
      <c r="H764"/>
    </row>
    <row r="765" spans="2:8" s="12" customFormat="1" ht="24" customHeight="1" x14ac:dyDescent="0.25">
      <c r="B765" s="37"/>
      <c r="C765" s="14"/>
      <c r="D765" s="41"/>
      <c r="E765" s="41"/>
      <c r="F765" s="42"/>
      <c r="H765"/>
    </row>
    <row r="766" spans="2:8" s="12" customFormat="1" ht="24" customHeight="1" x14ac:dyDescent="0.25">
      <c r="B766" s="37"/>
      <c r="C766" s="14"/>
      <c r="D766" s="41"/>
      <c r="E766" s="41"/>
      <c r="F766" s="42"/>
      <c r="H766"/>
    </row>
    <row r="767" spans="2:8" s="12" customFormat="1" ht="24" customHeight="1" x14ac:dyDescent="0.25">
      <c r="B767" s="37"/>
      <c r="C767" s="14"/>
      <c r="D767" s="41"/>
      <c r="E767" s="41"/>
      <c r="F767" s="42"/>
      <c r="H767"/>
    </row>
    <row r="768" spans="2:8" s="12" customFormat="1" ht="24" customHeight="1" x14ac:dyDescent="0.25">
      <c r="B768" s="37"/>
      <c r="C768" s="14"/>
      <c r="D768" s="41"/>
      <c r="E768" s="41"/>
      <c r="F768" s="42"/>
      <c r="H768"/>
    </row>
    <row r="769" spans="2:8" s="12" customFormat="1" ht="24" customHeight="1" x14ac:dyDescent="0.25">
      <c r="B769" s="37"/>
      <c r="C769" s="14"/>
      <c r="D769" s="41"/>
      <c r="E769" s="41"/>
      <c r="F769" s="42"/>
      <c r="H769"/>
    </row>
    <row r="770" spans="2:8" s="12" customFormat="1" ht="24" customHeight="1" x14ac:dyDescent="0.25">
      <c r="B770" s="37"/>
      <c r="C770" s="14"/>
      <c r="D770" s="41"/>
      <c r="E770" s="41"/>
      <c r="F770" s="42"/>
      <c r="H770"/>
    </row>
    <row r="771" spans="2:8" s="12" customFormat="1" ht="24" customHeight="1" x14ac:dyDescent="0.25">
      <c r="B771" s="37"/>
      <c r="C771" s="14"/>
      <c r="D771" s="41"/>
      <c r="E771" s="41"/>
      <c r="F771" s="42"/>
      <c r="H771"/>
    </row>
    <row r="772" spans="2:8" s="12" customFormat="1" ht="24" customHeight="1" x14ac:dyDescent="0.25">
      <c r="B772" s="37"/>
      <c r="C772" s="14"/>
      <c r="D772" s="41"/>
      <c r="E772" s="41"/>
      <c r="F772" s="42"/>
      <c r="H772"/>
    </row>
    <row r="773" spans="2:8" s="12" customFormat="1" ht="24" customHeight="1" x14ac:dyDescent="0.25">
      <c r="B773" s="37"/>
      <c r="C773" s="14"/>
      <c r="D773" s="41"/>
      <c r="E773" s="41"/>
      <c r="F773" s="42"/>
      <c r="H773"/>
    </row>
    <row r="774" spans="2:8" s="12" customFormat="1" ht="24" customHeight="1" x14ac:dyDescent="0.25">
      <c r="B774" s="37"/>
      <c r="C774" s="14"/>
      <c r="D774" s="41"/>
      <c r="E774" s="41"/>
      <c r="F774" s="42"/>
      <c r="H774"/>
    </row>
    <row r="775" spans="2:8" s="12" customFormat="1" ht="24" customHeight="1" x14ac:dyDescent="0.25">
      <c r="B775" s="37"/>
      <c r="C775" s="14"/>
      <c r="D775" s="41"/>
      <c r="E775" s="41"/>
      <c r="F775" s="42"/>
      <c r="H775"/>
    </row>
    <row r="776" spans="2:8" s="12" customFormat="1" ht="24" customHeight="1" x14ac:dyDescent="0.25">
      <c r="B776" s="37"/>
      <c r="C776" s="14"/>
      <c r="D776" s="41"/>
      <c r="E776" s="41"/>
      <c r="F776" s="42"/>
      <c r="H776"/>
    </row>
    <row r="777" spans="2:8" s="12" customFormat="1" ht="24" customHeight="1" x14ac:dyDescent="0.25">
      <c r="B777" s="37"/>
      <c r="C777" s="14"/>
      <c r="D777" s="41"/>
      <c r="E777" s="41"/>
      <c r="F777" s="42"/>
      <c r="H777"/>
    </row>
    <row r="778" spans="2:8" s="12" customFormat="1" ht="24" customHeight="1" x14ac:dyDescent="0.25">
      <c r="B778" s="37"/>
      <c r="C778" s="14"/>
      <c r="D778" s="41"/>
      <c r="E778" s="41"/>
      <c r="F778" s="42"/>
      <c r="H778"/>
    </row>
    <row r="779" spans="2:8" s="12" customFormat="1" ht="24" customHeight="1" x14ac:dyDescent="0.25">
      <c r="B779" s="37"/>
      <c r="C779" s="14"/>
      <c r="D779" s="41"/>
      <c r="E779" s="41"/>
      <c r="F779" s="42"/>
      <c r="H779"/>
    </row>
    <row r="780" spans="2:8" s="12" customFormat="1" ht="24" customHeight="1" x14ac:dyDescent="0.25">
      <c r="B780" s="37"/>
      <c r="C780" s="14"/>
      <c r="D780" s="41"/>
      <c r="E780" s="41"/>
      <c r="F780" s="42"/>
      <c r="H780"/>
    </row>
    <row r="781" spans="2:8" s="12" customFormat="1" ht="24" customHeight="1" x14ac:dyDescent="0.25">
      <c r="B781" s="37"/>
      <c r="C781" s="14"/>
      <c r="D781" s="41"/>
      <c r="E781" s="41"/>
      <c r="F781" s="42"/>
      <c r="H781"/>
    </row>
    <row r="782" spans="2:8" s="12" customFormat="1" ht="24" customHeight="1" x14ac:dyDescent="0.25">
      <c r="B782" s="37"/>
      <c r="C782" s="14"/>
      <c r="D782" s="41"/>
      <c r="E782" s="41"/>
      <c r="F782" s="42"/>
      <c r="H782"/>
    </row>
    <row r="783" spans="2:8" s="12" customFormat="1" ht="24" customHeight="1" x14ac:dyDescent="0.25">
      <c r="B783" s="37"/>
      <c r="C783" s="14"/>
      <c r="D783" s="41"/>
      <c r="E783" s="41"/>
      <c r="F783" s="42"/>
      <c r="H783"/>
    </row>
    <row r="784" spans="2:8" s="12" customFormat="1" ht="24" customHeight="1" x14ac:dyDescent="0.25">
      <c r="B784" s="37"/>
      <c r="C784" s="14"/>
      <c r="D784" s="41"/>
      <c r="E784" s="41"/>
      <c r="F784" s="42"/>
      <c r="H784"/>
    </row>
    <row r="785" spans="2:8" s="12" customFormat="1" ht="24" customHeight="1" x14ac:dyDescent="0.25">
      <c r="B785" s="37"/>
      <c r="C785" s="14"/>
      <c r="D785" s="41"/>
      <c r="E785" s="41"/>
      <c r="F785" s="42"/>
      <c r="H785"/>
    </row>
    <row r="786" spans="2:8" s="12" customFormat="1" ht="24" customHeight="1" x14ac:dyDescent="0.25">
      <c r="B786" s="37"/>
      <c r="C786" s="14"/>
      <c r="D786" s="41"/>
      <c r="E786" s="41"/>
      <c r="F786" s="42"/>
      <c r="H786"/>
    </row>
    <row r="787" spans="2:8" s="12" customFormat="1" ht="24" customHeight="1" x14ac:dyDescent="0.25">
      <c r="B787" s="37"/>
      <c r="C787" s="14"/>
      <c r="D787" s="41"/>
      <c r="E787" s="41"/>
      <c r="F787" s="42"/>
      <c r="H787"/>
    </row>
    <row r="788" spans="2:8" s="12" customFormat="1" ht="24" customHeight="1" x14ac:dyDescent="0.25">
      <c r="B788" s="37"/>
      <c r="C788" s="14"/>
      <c r="D788" s="41"/>
      <c r="E788" s="41"/>
      <c r="F788" s="42"/>
      <c r="H788"/>
    </row>
    <row r="789" spans="2:8" s="12" customFormat="1" ht="24" customHeight="1" x14ac:dyDescent="0.25">
      <c r="B789" s="37"/>
      <c r="C789" s="14"/>
      <c r="D789" s="41"/>
      <c r="E789" s="41"/>
      <c r="F789" s="42"/>
      <c r="H789"/>
    </row>
    <row r="790" spans="2:8" s="12" customFormat="1" ht="24" customHeight="1" x14ac:dyDescent="0.25">
      <c r="B790" s="37"/>
      <c r="C790" s="14"/>
      <c r="D790" s="41"/>
      <c r="E790" s="41"/>
      <c r="F790" s="42"/>
      <c r="H790"/>
    </row>
    <row r="791" spans="2:8" s="12" customFormat="1" ht="24" customHeight="1" x14ac:dyDescent="0.25">
      <c r="B791" s="37"/>
      <c r="C791" s="14"/>
      <c r="D791" s="41"/>
      <c r="E791" s="41"/>
      <c r="F791" s="42"/>
      <c r="H791"/>
    </row>
    <row r="792" spans="2:8" s="12" customFormat="1" ht="24" customHeight="1" x14ac:dyDescent="0.25">
      <c r="B792" s="37"/>
      <c r="C792" s="14"/>
      <c r="D792" s="41"/>
      <c r="E792" s="41"/>
      <c r="F792" s="42"/>
      <c r="H792"/>
    </row>
    <row r="793" spans="2:8" s="12" customFormat="1" ht="24" customHeight="1" x14ac:dyDescent="0.25">
      <c r="B793" s="37"/>
      <c r="C793" s="14"/>
      <c r="D793" s="41"/>
      <c r="E793" s="41"/>
      <c r="F793" s="42"/>
      <c r="H793"/>
    </row>
    <row r="794" spans="2:8" s="12" customFormat="1" ht="24" customHeight="1" x14ac:dyDescent="0.25">
      <c r="B794" s="37"/>
      <c r="C794" s="14"/>
      <c r="D794" s="41"/>
      <c r="E794" s="41"/>
      <c r="F794" s="42"/>
      <c r="H794"/>
    </row>
    <row r="795" spans="2:8" s="12" customFormat="1" ht="24" customHeight="1" x14ac:dyDescent="0.25">
      <c r="B795" s="37"/>
      <c r="C795" s="14"/>
      <c r="D795" s="41"/>
      <c r="E795" s="41"/>
      <c r="F795" s="42"/>
      <c r="H795"/>
    </row>
    <row r="796" spans="2:8" s="12" customFormat="1" ht="24" customHeight="1" x14ac:dyDescent="0.25">
      <c r="B796" s="37"/>
      <c r="C796" s="14"/>
      <c r="D796" s="41"/>
      <c r="E796" s="41"/>
      <c r="F796" s="42"/>
      <c r="H796"/>
    </row>
    <row r="797" spans="2:8" s="12" customFormat="1" ht="24" customHeight="1" x14ac:dyDescent="0.25">
      <c r="B797" s="37"/>
      <c r="C797" s="14"/>
      <c r="D797" s="41"/>
      <c r="E797" s="41"/>
      <c r="F797" s="42"/>
      <c r="H797"/>
    </row>
    <row r="798" spans="2:8" s="12" customFormat="1" ht="24" customHeight="1" x14ac:dyDescent="0.25">
      <c r="B798" s="37"/>
      <c r="C798" s="14"/>
      <c r="D798" s="41"/>
      <c r="E798" s="41"/>
      <c r="F798" s="42"/>
      <c r="H798"/>
    </row>
    <row r="799" spans="2:8" s="12" customFormat="1" ht="24" customHeight="1" x14ac:dyDescent="0.25">
      <c r="B799" s="37"/>
      <c r="C799" s="14"/>
      <c r="D799" s="41"/>
      <c r="E799" s="41"/>
      <c r="F799" s="42"/>
      <c r="H799"/>
    </row>
    <row r="800" spans="2:8" s="12" customFormat="1" ht="24" customHeight="1" x14ac:dyDescent="0.25">
      <c r="B800" s="37"/>
      <c r="C800" s="14"/>
      <c r="D800" s="41"/>
      <c r="E800" s="41"/>
      <c r="F800" s="42"/>
      <c r="H800"/>
    </row>
    <row r="801" spans="2:8" s="12" customFormat="1" ht="24" customHeight="1" x14ac:dyDescent="0.25">
      <c r="B801" s="37"/>
      <c r="C801" s="14"/>
      <c r="D801" s="41"/>
      <c r="E801" s="41"/>
      <c r="F801" s="42"/>
      <c r="H801"/>
    </row>
    <row r="802" spans="2:8" s="12" customFormat="1" ht="24" customHeight="1" x14ac:dyDescent="0.25">
      <c r="B802" s="37"/>
      <c r="C802" s="14"/>
      <c r="D802" s="41"/>
      <c r="E802" s="41"/>
      <c r="F802" s="42"/>
      <c r="H802"/>
    </row>
    <row r="803" spans="2:8" s="12" customFormat="1" ht="24" customHeight="1" x14ac:dyDescent="0.25">
      <c r="B803" s="37"/>
      <c r="C803" s="14"/>
      <c r="D803" s="41"/>
      <c r="E803" s="41"/>
      <c r="F803" s="42"/>
      <c r="H803"/>
    </row>
    <row r="804" spans="2:8" s="12" customFormat="1" ht="24" customHeight="1" x14ac:dyDescent="0.25">
      <c r="B804" s="37"/>
      <c r="C804" s="14"/>
      <c r="D804" s="41"/>
      <c r="E804" s="41"/>
      <c r="F804" s="42"/>
      <c r="H804"/>
    </row>
    <row r="805" spans="2:8" s="12" customFormat="1" ht="24" customHeight="1" x14ac:dyDescent="0.25">
      <c r="B805" s="37"/>
      <c r="C805" s="14"/>
      <c r="D805" s="41"/>
      <c r="E805" s="41"/>
      <c r="F805" s="42"/>
      <c r="H805"/>
    </row>
    <row r="806" spans="2:8" s="12" customFormat="1" ht="24" customHeight="1" x14ac:dyDescent="0.25">
      <c r="B806" s="37"/>
      <c r="C806" s="14"/>
      <c r="D806" s="41"/>
      <c r="E806" s="41"/>
      <c r="F806" s="42"/>
      <c r="H806"/>
    </row>
    <row r="807" spans="2:8" s="12" customFormat="1" ht="24" customHeight="1" x14ac:dyDescent="0.25">
      <c r="B807" s="37"/>
      <c r="C807" s="14"/>
      <c r="D807" s="41"/>
      <c r="E807" s="41"/>
      <c r="F807" s="42"/>
      <c r="H807"/>
    </row>
    <row r="808" spans="2:8" s="12" customFormat="1" ht="24" customHeight="1" x14ac:dyDescent="0.25">
      <c r="B808" s="37"/>
      <c r="C808" s="14"/>
      <c r="D808" s="41"/>
      <c r="E808" s="41"/>
      <c r="F808" s="42"/>
      <c r="H808"/>
    </row>
    <row r="809" spans="2:8" s="12" customFormat="1" ht="24" customHeight="1" x14ac:dyDescent="0.25">
      <c r="B809" s="37"/>
      <c r="C809" s="14"/>
      <c r="D809" s="41"/>
      <c r="E809" s="41"/>
      <c r="F809" s="42"/>
      <c r="H809"/>
    </row>
    <row r="810" spans="2:8" s="12" customFormat="1" ht="24" customHeight="1" x14ac:dyDescent="0.25">
      <c r="B810" s="37"/>
      <c r="C810" s="14"/>
      <c r="D810" s="41"/>
      <c r="E810" s="41"/>
      <c r="F810" s="42"/>
      <c r="H810"/>
    </row>
    <row r="811" spans="2:8" s="12" customFormat="1" ht="24" customHeight="1" x14ac:dyDescent="0.25">
      <c r="B811" s="37"/>
      <c r="C811" s="14"/>
      <c r="D811" s="41"/>
      <c r="E811" s="41"/>
      <c r="F811" s="42"/>
      <c r="H811"/>
    </row>
    <row r="812" spans="2:8" s="12" customFormat="1" ht="24" customHeight="1" x14ac:dyDescent="0.25">
      <c r="B812" s="37"/>
      <c r="C812" s="14"/>
      <c r="D812" s="41"/>
      <c r="E812" s="41"/>
      <c r="F812" s="42"/>
      <c r="H812"/>
    </row>
    <row r="813" spans="2:8" s="12" customFormat="1" ht="24" customHeight="1" x14ac:dyDescent="0.25">
      <c r="B813" s="37"/>
      <c r="C813" s="14"/>
      <c r="D813" s="41"/>
      <c r="E813" s="41"/>
      <c r="F813" s="42"/>
      <c r="H813"/>
    </row>
    <row r="814" spans="2:8" s="12" customFormat="1" ht="24" customHeight="1" x14ac:dyDescent="0.25">
      <c r="B814" s="37"/>
      <c r="C814" s="14"/>
      <c r="D814" s="41"/>
      <c r="E814" s="41"/>
      <c r="F814" s="42"/>
      <c r="H814"/>
    </row>
    <row r="815" spans="2:8" s="12" customFormat="1" ht="24" customHeight="1" x14ac:dyDescent="0.25">
      <c r="B815" s="37"/>
      <c r="C815" s="14"/>
      <c r="D815" s="41"/>
      <c r="E815" s="41"/>
      <c r="F815" s="42"/>
      <c r="H815"/>
    </row>
    <row r="816" spans="2:8" s="12" customFormat="1" ht="24" customHeight="1" x14ac:dyDescent="0.25">
      <c r="B816" s="37"/>
      <c r="C816" s="14"/>
      <c r="D816" s="41"/>
      <c r="E816" s="41"/>
      <c r="F816" s="42"/>
      <c r="H816"/>
    </row>
    <row r="817" spans="2:8" s="12" customFormat="1" ht="24" customHeight="1" x14ac:dyDescent="0.25">
      <c r="B817" s="37"/>
      <c r="C817" s="14"/>
      <c r="D817" s="41"/>
      <c r="E817" s="41"/>
      <c r="F817" s="42"/>
      <c r="H817"/>
    </row>
    <row r="818" spans="2:8" s="12" customFormat="1" ht="24" customHeight="1" x14ac:dyDescent="0.25">
      <c r="B818" s="37"/>
      <c r="C818" s="14"/>
      <c r="D818" s="41"/>
      <c r="E818" s="41"/>
      <c r="F818" s="42"/>
      <c r="H818"/>
    </row>
    <row r="819" spans="2:8" s="12" customFormat="1" ht="24" customHeight="1" x14ac:dyDescent="0.25">
      <c r="B819" s="37"/>
      <c r="C819" s="14"/>
      <c r="D819" s="41"/>
      <c r="E819" s="41"/>
      <c r="F819" s="42"/>
      <c r="H819"/>
    </row>
    <row r="820" spans="2:8" s="12" customFormat="1" ht="24" customHeight="1" x14ac:dyDescent="0.25">
      <c r="B820" s="37"/>
      <c r="C820" s="14"/>
      <c r="D820" s="41"/>
      <c r="E820" s="41"/>
      <c r="F820" s="42"/>
      <c r="H820"/>
    </row>
    <row r="821" spans="2:8" s="12" customFormat="1" ht="24" customHeight="1" x14ac:dyDescent="0.25">
      <c r="B821" s="37"/>
      <c r="C821" s="14"/>
      <c r="D821" s="41"/>
      <c r="E821" s="41"/>
      <c r="F821" s="42"/>
      <c r="H821"/>
    </row>
    <row r="822" spans="2:8" s="12" customFormat="1" ht="24" customHeight="1" x14ac:dyDescent="0.25">
      <c r="B822" s="37"/>
      <c r="C822" s="14"/>
      <c r="D822" s="41"/>
      <c r="E822" s="41"/>
      <c r="F822" s="42"/>
      <c r="H822"/>
    </row>
    <row r="823" spans="2:8" s="12" customFormat="1" ht="24" customHeight="1" x14ac:dyDescent="0.25">
      <c r="B823" s="37"/>
      <c r="C823" s="14"/>
      <c r="D823" s="41"/>
      <c r="E823" s="41"/>
      <c r="F823" s="42"/>
      <c r="H823"/>
    </row>
    <row r="824" spans="2:8" s="12" customFormat="1" ht="24" customHeight="1" x14ac:dyDescent="0.25">
      <c r="B824" s="37"/>
      <c r="C824" s="14"/>
      <c r="D824" s="41"/>
      <c r="E824" s="41"/>
      <c r="F824" s="42"/>
      <c r="H824"/>
    </row>
    <row r="825" spans="2:8" s="12" customFormat="1" ht="24" customHeight="1" x14ac:dyDescent="0.25">
      <c r="B825" s="37"/>
      <c r="C825" s="14"/>
      <c r="D825" s="41"/>
      <c r="E825" s="41"/>
      <c r="F825" s="42"/>
      <c r="H825"/>
    </row>
    <row r="826" spans="2:8" s="12" customFormat="1" ht="24" customHeight="1" x14ac:dyDescent="0.25">
      <c r="B826" s="37"/>
      <c r="C826" s="14"/>
      <c r="D826" s="41"/>
      <c r="E826" s="41"/>
      <c r="F826" s="42"/>
      <c r="H826"/>
    </row>
    <row r="827" spans="2:8" s="12" customFormat="1" ht="24" customHeight="1" x14ac:dyDescent="0.25">
      <c r="B827" s="37"/>
      <c r="C827" s="14"/>
      <c r="D827" s="41"/>
      <c r="E827" s="41"/>
      <c r="F827" s="42"/>
      <c r="H827"/>
    </row>
    <row r="828" spans="2:8" s="12" customFormat="1" ht="24" customHeight="1" x14ac:dyDescent="0.25">
      <c r="B828" s="37"/>
      <c r="C828" s="14"/>
      <c r="D828" s="41"/>
      <c r="E828" s="41"/>
      <c r="F828" s="42"/>
      <c r="H828"/>
    </row>
    <row r="829" spans="2:8" s="12" customFormat="1" ht="24" customHeight="1" x14ac:dyDescent="0.25">
      <c r="B829" s="37"/>
      <c r="C829" s="14"/>
      <c r="D829" s="41"/>
      <c r="E829" s="41"/>
      <c r="F829" s="42"/>
      <c r="H829"/>
    </row>
    <row r="830" spans="2:8" s="12" customFormat="1" ht="24" customHeight="1" x14ac:dyDescent="0.25">
      <c r="B830" s="37"/>
      <c r="C830" s="14"/>
      <c r="D830" s="41"/>
      <c r="E830" s="41"/>
      <c r="F830" s="42"/>
      <c r="H830"/>
    </row>
    <row r="831" spans="2:8" s="12" customFormat="1" ht="24" customHeight="1" x14ac:dyDescent="0.25">
      <c r="B831" s="37"/>
      <c r="C831" s="14"/>
      <c r="D831" s="41"/>
      <c r="E831" s="41"/>
      <c r="F831" s="42"/>
      <c r="H831"/>
    </row>
    <row r="832" spans="2:8" s="12" customFormat="1" ht="24" customHeight="1" x14ac:dyDescent="0.25">
      <c r="B832" s="37"/>
      <c r="C832" s="14"/>
      <c r="D832" s="41"/>
      <c r="E832" s="41"/>
      <c r="F832" s="42"/>
      <c r="H832"/>
    </row>
    <row r="833" spans="2:8" s="12" customFormat="1" ht="24" customHeight="1" x14ac:dyDescent="0.25">
      <c r="B833" s="37"/>
      <c r="C833" s="14"/>
      <c r="D833" s="41"/>
      <c r="E833" s="41"/>
      <c r="F833" s="42"/>
      <c r="H833"/>
    </row>
    <row r="834" spans="2:8" s="12" customFormat="1" ht="24" customHeight="1" x14ac:dyDescent="0.25">
      <c r="B834" s="37"/>
      <c r="C834" s="14"/>
      <c r="D834" s="41"/>
      <c r="E834" s="41"/>
      <c r="F834" s="42"/>
      <c r="H834"/>
    </row>
    <row r="835" spans="2:8" s="12" customFormat="1" ht="24" customHeight="1" x14ac:dyDescent="0.25">
      <c r="B835" s="37"/>
      <c r="C835" s="14"/>
      <c r="D835" s="41"/>
      <c r="E835" s="41"/>
      <c r="F835" s="42"/>
      <c r="H835"/>
    </row>
    <row r="836" spans="2:8" s="12" customFormat="1" ht="24" customHeight="1" x14ac:dyDescent="0.25">
      <c r="B836" s="37"/>
      <c r="C836" s="14"/>
      <c r="D836" s="41"/>
      <c r="E836" s="41"/>
      <c r="F836" s="42"/>
      <c r="H836"/>
    </row>
    <row r="837" spans="2:8" s="12" customFormat="1" ht="24" customHeight="1" x14ac:dyDescent="0.25">
      <c r="B837" s="37"/>
      <c r="C837" s="14"/>
      <c r="D837" s="41"/>
      <c r="E837" s="41"/>
      <c r="F837" s="42"/>
      <c r="H837"/>
    </row>
    <row r="838" spans="2:8" s="12" customFormat="1" ht="24" customHeight="1" x14ac:dyDescent="0.25">
      <c r="B838" s="37"/>
      <c r="C838" s="14"/>
      <c r="D838" s="41"/>
      <c r="E838" s="41"/>
      <c r="F838" s="42"/>
      <c r="H838"/>
    </row>
    <row r="839" spans="2:8" s="12" customFormat="1" ht="24" customHeight="1" x14ac:dyDescent="0.25">
      <c r="B839" s="37"/>
      <c r="C839" s="14"/>
      <c r="D839" s="41"/>
      <c r="E839" s="41"/>
      <c r="F839" s="42"/>
      <c r="H839"/>
    </row>
    <row r="840" spans="2:8" s="12" customFormat="1" ht="24" customHeight="1" x14ac:dyDescent="0.25">
      <c r="B840" s="37"/>
      <c r="C840" s="14"/>
      <c r="D840" s="41"/>
      <c r="E840" s="41"/>
      <c r="F840" s="42"/>
      <c r="H840"/>
    </row>
    <row r="841" spans="2:8" s="12" customFormat="1" ht="24" customHeight="1" x14ac:dyDescent="0.25">
      <c r="B841" s="37"/>
      <c r="C841" s="14"/>
      <c r="D841" s="41"/>
      <c r="E841" s="41"/>
      <c r="F841" s="42"/>
      <c r="H841"/>
    </row>
    <row r="842" spans="2:8" s="12" customFormat="1" ht="24" customHeight="1" x14ac:dyDescent="0.25">
      <c r="B842" s="37"/>
      <c r="C842" s="14"/>
      <c r="D842" s="41"/>
      <c r="E842" s="41"/>
      <c r="F842" s="42"/>
      <c r="H842"/>
    </row>
    <row r="843" spans="2:8" s="12" customFormat="1" ht="24" customHeight="1" x14ac:dyDescent="0.25">
      <c r="B843" s="37"/>
      <c r="C843" s="14"/>
      <c r="D843" s="41"/>
      <c r="E843" s="41"/>
      <c r="F843" s="42"/>
      <c r="H843"/>
    </row>
    <row r="844" spans="2:8" s="12" customFormat="1" ht="24" customHeight="1" x14ac:dyDescent="0.25">
      <c r="B844" s="37"/>
      <c r="C844" s="14"/>
      <c r="D844" s="41"/>
      <c r="E844" s="41"/>
      <c r="F844" s="42"/>
      <c r="H844"/>
    </row>
    <row r="845" spans="2:8" s="12" customFormat="1" ht="24" customHeight="1" x14ac:dyDescent="0.25">
      <c r="B845" s="37"/>
      <c r="C845" s="14"/>
      <c r="D845" s="41"/>
      <c r="E845" s="41"/>
      <c r="F845" s="42"/>
      <c r="H845"/>
    </row>
    <row r="846" spans="2:8" s="12" customFormat="1" ht="24" customHeight="1" x14ac:dyDescent="0.25">
      <c r="B846" s="37"/>
      <c r="C846" s="14"/>
      <c r="D846" s="41"/>
      <c r="E846" s="41"/>
      <c r="F846" s="42"/>
      <c r="H846"/>
    </row>
    <row r="847" spans="2:8" s="12" customFormat="1" ht="24" customHeight="1" x14ac:dyDescent="0.25">
      <c r="B847" s="37"/>
      <c r="C847" s="14"/>
      <c r="D847" s="41"/>
      <c r="E847" s="41"/>
      <c r="F847" s="42"/>
      <c r="H847"/>
    </row>
    <row r="848" spans="2:8" s="12" customFormat="1" ht="24" customHeight="1" x14ac:dyDescent="0.25">
      <c r="B848" s="37"/>
      <c r="C848" s="14"/>
      <c r="D848" s="41"/>
      <c r="E848" s="41"/>
      <c r="F848" s="42"/>
      <c r="H848"/>
    </row>
    <row r="849" spans="2:8" s="12" customFormat="1" ht="24" customHeight="1" x14ac:dyDescent="0.25">
      <c r="B849" s="37"/>
      <c r="C849" s="14"/>
      <c r="D849" s="41"/>
      <c r="E849" s="41"/>
      <c r="F849" s="42"/>
      <c r="H849"/>
    </row>
    <row r="850" spans="2:8" s="12" customFormat="1" ht="24" customHeight="1" x14ac:dyDescent="0.25">
      <c r="B850" s="37"/>
      <c r="C850" s="14"/>
      <c r="D850" s="41"/>
      <c r="E850" s="41"/>
      <c r="F850" s="42"/>
      <c r="H850"/>
    </row>
    <row r="851" spans="2:8" s="12" customFormat="1" ht="24" customHeight="1" x14ac:dyDescent="0.25">
      <c r="B851" s="37"/>
      <c r="C851" s="14"/>
      <c r="D851" s="41"/>
      <c r="E851" s="41"/>
      <c r="F851" s="42"/>
      <c r="H851"/>
    </row>
    <row r="852" spans="2:8" s="12" customFormat="1" ht="24" customHeight="1" x14ac:dyDescent="0.25">
      <c r="B852" s="37"/>
      <c r="C852" s="14"/>
      <c r="D852" s="41"/>
      <c r="E852" s="41"/>
      <c r="F852" s="42"/>
      <c r="H852"/>
    </row>
    <row r="853" spans="2:8" s="12" customFormat="1" ht="24" customHeight="1" x14ac:dyDescent="0.25">
      <c r="B853" s="37"/>
      <c r="C853" s="14"/>
      <c r="D853" s="41"/>
      <c r="E853" s="41"/>
      <c r="F853" s="42"/>
      <c r="H853"/>
    </row>
    <row r="854" spans="2:8" s="12" customFormat="1" ht="24" customHeight="1" x14ac:dyDescent="0.25">
      <c r="B854" s="37"/>
      <c r="C854" s="14"/>
      <c r="D854" s="41"/>
      <c r="E854" s="41"/>
      <c r="F854" s="42"/>
      <c r="H854"/>
    </row>
    <row r="855" spans="2:8" s="12" customFormat="1" ht="24" customHeight="1" x14ac:dyDescent="0.25">
      <c r="B855" s="37"/>
      <c r="C855" s="14"/>
      <c r="D855" s="41"/>
      <c r="E855" s="41"/>
      <c r="F855" s="42"/>
      <c r="H855"/>
    </row>
    <row r="856" spans="2:8" s="12" customFormat="1" ht="24" customHeight="1" x14ac:dyDescent="0.25">
      <c r="B856" s="37"/>
      <c r="C856" s="14"/>
      <c r="D856" s="41"/>
      <c r="E856" s="41"/>
      <c r="F856" s="42"/>
      <c r="H856"/>
    </row>
    <row r="857" spans="2:8" s="12" customFormat="1" ht="24" customHeight="1" x14ac:dyDescent="0.25">
      <c r="B857" s="37"/>
      <c r="C857" s="14"/>
      <c r="D857" s="41"/>
      <c r="E857" s="41"/>
      <c r="F857" s="42"/>
      <c r="H857"/>
    </row>
    <row r="858" spans="2:8" s="12" customFormat="1" ht="24" customHeight="1" x14ac:dyDescent="0.25">
      <c r="B858" s="37"/>
      <c r="C858" s="14"/>
      <c r="D858" s="41"/>
      <c r="E858" s="41"/>
      <c r="F858" s="42"/>
      <c r="H858"/>
    </row>
    <row r="859" spans="2:8" s="12" customFormat="1" ht="24" customHeight="1" x14ac:dyDescent="0.25">
      <c r="B859" s="37"/>
      <c r="C859" s="14"/>
      <c r="D859" s="41"/>
      <c r="E859" s="41"/>
      <c r="F859" s="42"/>
      <c r="H859"/>
    </row>
    <row r="860" spans="2:8" s="12" customFormat="1" ht="24" customHeight="1" x14ac:dyDescent="0.25">
      <c r="B860" s="37"/>
      <c r="C860" s="14"/>
      <c r="D860" s="41"/>
      <c r="E860" s="41"/>
      <c r="F860" s="42"/>
      <c r="H860"/>
    </row>
    <row r="861" spans="2:8" s="12" customFormat="1" ht="24" customHeight="1" x14ac:dyDescent="0.25">
      <c r="B861" s="37"/>
      <c r="C861" s="14"/>
      <c r="D861" s="41"/>
      <c r="E861" s="41"/>
      <c r="F861" s="42"/>
      <c r="H861"/>
    </row>
    <row r="862" spans="2:8" s="12" customFormat="1" ht="24" customHeight="1" x14ac:dyDescent="0.25">
      <c r="B862" s="37"/>
      <c r="C862" s="14"/>
      <c r="D862" s="41"/>
      <c r="E862" s="41"/>
      <c r="F862" s="42"/>
      <c r="H862"/>
    </row>
    <row r="863" spans="2:8" s="12" customFormat="1" ht="24" customHeight="1" x14ac:dyDescent="0.25">
      <c r="B863" s="37"/>
      <c r="C863" s="14"/>
      <c r="D863" s="41"/>
      <c r="E863" s="41"/>
      <c r="F863" s="42"/>
      <c r="H863"/>
    </row>
    <row r="864" spans="2:8" s="12" customFormat="1" ht="24" customHeight="1" x14ac:dyDescent="0.25">
      <c r="B864" s="37"/>
      <c r="C864" s="14"/>
      <c r="D864" s="41"/>
      <c r="E864" s="41"/>
      <c r="F864" s="42"/>
      <c r="H864"/>
    </row>
    <row r="865" spans="2:8" s="12" customFormat="1" ht="24" customHeight="1" x14ac:dyDescent="0.25">
      <c r="B865" s="37"/>
      <c r="C865" s="14"/>
      <c r="D865" s="41"/>
      <c r="E865" s="41"/>
      <c r="F865" s="42"/>
      <c r="H865"/>
    </row>
    <row r="866" spans="2:8" s="12" customFormat="1" ht="24" customHeight="1" x14ac:dyDescent="0.25">
      <c r="B866" s="37"/>
      <c r="C866" s="14"/>
      <c r="D866" s="41"/>
      <c r="E866" s="41"/>
      <c r="F866" s="42"/>
      <c r="H866"/>
    </row>
    <row r="867" spans="2:8" s="12" customFormat="1" ht="24" customHeight="1" x14ac:dyDescent="0.25">
      <c r="B867" s="37"/>
      <c r="C867" s="14"/>
      <c r="D867" s="41"/>
      <c r="E867" s="41"/>
      <c r="F867" s="42"/>
      <c r="H867"/>
    </row>
    <row r="868" spans="2:8" s="12" customFormat="1" ht="24" customHeight="1" x14ac:dyDescent="0.25">
      <c r="B868" s="37"/>
      <c r="C868" s="14"/>
      <c r="D868" s="41"/>
      <c r="E868" s="41"/>
      <c r="F868" s="42"/>
      <c r="H868"/>
    </row>
    <row r="869" spans="2:8" s="12" customFormat="1" ht="24" customHeight="1" x14ac:dyDescent="0.25">
      <c r="B869" s="37"/>
      <c r="C869" s="14"/>
      <c r="D869" s="41"/>
      <c r="E869" s="41"/>
      <c r="F869" s="42"/>
      <c r="H869"/>
    </row>
    <row r="870" spans="2:8" s="12" customFormat="1" ht="24" customHeight="1" x14ac:dyDescent="0.25">
      <c r="B870" s="37"/>
      <c r="C870" s="14"/>
      <c r="D870" s="41"/>
      <c r="E870" s="41"/>
      <c r="F870" s="42"/>
      <c r="H870"/>
    </row>
    <row r="871" spans="2:8" s="12" customFormat="1" ht="24" customHeight="1" x14ac:dyDescent="0.25">
      <c r="B871" s="37"/>
      <c r="C871" s="14"/>
      <c r="D871" s="41"/>
      <c r="E871" s="41"/>
      <c r="F871" s="42"/>
      <c r="H871"/>
    </row>
    <row r="872" spans="2:8" s="12" customFormat="1" ht="24" customHeight="1" x14ac:dyDescent="0.25">
      <c r="B872" s="37"/>
      <c r="C872" s="14"/>
      <c r="D872" s="41"/>
      <c r="E872" s="41"/>
      <c r="F872" s="42"/>
      <c r="H872"/>
    </row>
    <row r="873" spans="2:8" s="12" customFormat="1" ht="24" customHeight="1" x14ac:dyDescent="0.25">
      <c r="B873" s="37"/>
      <c r="C873" s="14"/>
      <c r="D873" s="41"/>
      <c r="E873" s="41"/>
      <c r="F873" s="42"/>
      <c r="H873"/>
    </row>
    <row r="874" spans="2:8" s="12" customFormat="1" ht="24" customHeight="1" x14ac:dyDescent="0.25">
      <c r="B874" s="37"/>
      <c r="C874" s="14"/>
      <c r="D874" s="41"/>
      <c r="E874" s="41"/>
      <c r="F874" s="42"/>
      <c r="H874"/>
    </row>
    <row r="875" spans="2:8" s="12" customFormat="1" ht="24" customHeight="1" x14ac:dyDescent="0.25">
      <c r="B875" s="37"/>
      <c r="C875" s="14"/>
      <c r="D875" s="41"/>
      <c r="E875" s="41"/>
      <c r="F875" s="42"/>
      <c r="H875"/>
    </row>
    <row r="876" spans="2:8" s="12" customFormat="1" ht="24" customHeight="1" x14ac:dyDescent="0.25">
      <c r="B876" s="37"/>
      <c r="C876" s="14"/>
      <c r="D876" s="41"/>
      <c r="E876" s="41"/>
      <c r="F876" s="42"/>
      <c r="H876"/>
    </row>
    <row r="877" spans="2:8" s="12" customFormat="1" ht="24" customHeight="1" x14ac:dyDescent="0.25">
      <c r="B877" s="37"/>
      <c r="C877" s="14"/>
      <c r="D877" s="41"/>
      <c r="E877" s="41"/>
      <c r="F877" s="42"/>
      <c r="H877"/>
    </row>
    <row r="878" spans="2:8" s="12" customFormat="1" ht="24" customHeight="1" x14ac:dyDescent="0.25">
      <c r="B878" s="37"/>
      <c r="C878" s="14"/>
      <c r="D878" s="41"/>
      <c r="E878" s="41"/>
      <c r="F878" s="42"/>
      <c r="H878"/>
    </row>
    <row r="879" spans="2:8" s="12" customFormat="1" ht="24" customHeight="1" x14ac:dyDescent="0.25">
      <c r="B879" s="37"/>
      <c r="C879" s="14"/>
      <c r="D879" s="41"/>
      <c r="E879" s="41"/>
      <c r="F879" s="42"/>
      <c r="H879"/>
    </row>
    <row r="880" spans="2:8" s="12" customFormat="1" ht="24" customHeight="1" x14ac:dyDescent="0.25">
      <c r="B880" s="37"/>
      <c r="C880" s="14"/>
      <c r="D880" s="41"/>
      <c r="E880" s="41"/>
      <c r="F880" s="42"/>
      <c r="H880"/>
    </row>
    <row r="881" spans="2:8" s="12" customFormat="1" ht="24" customHeight="1" x14ac:dyDescent="0.25">
      <c r="B881" s="37"/>
      <c r="C881" s="14"/>
      <c r="D881" s="41"/>
      <c r="E881" s="41"/>
      <c r="F881" s="42"/>
      <c r="H881"/>
    </row>
    <row r="882" spans="2:8" s="12" customFormat="1" ht="24" customHeight="1" x14ac:dyDescent="0.25">
      <c r="B882" s="37"/>
      <c r="C882" s="14"/>
      <c r="D882" s="41"/>
      <c r="E882" s="41"/>
      <c r="F882" s="42"/>
      <c r="H882"/>
    </row>
    <row r="883" spans="2:8" s="12" customFormat="1" ht="24" customHeight="1" x14ac:dyDescent="0.25">
      <c r="B883" s="37"/>
      <c r="C883" s="14"/>
      <c r="D883" s="41"/>
      <c r="E883" s="41"/>
      <c r="F883" s="42"/>
      <c r="H883"/>
    </row>
    <row r="884" spans="2:8" s="12" customFormat="1" ht="24" customHeight="1" x14ac:dyDescent="0.25">
      <c r="B884" s="37"/>
      <c r="C884" s="14"/>
      <c r="D884" s="41"/>
      <c r="E884" s="41"/>
      <c r="F884" s="42"/>
      <c r="H884"/>
    </row>
    <row r="885" spans="2:8" s="12" customFormat="1" ht="24" customHeight="1" x14ac:dyDescent="0.25">
      <c r="B885" s="37"/>
      <c r="C885" s="14"/>
      <c r="D885" s="41"/>
      <c r="E885" s="41"/>
      <c r="F885" s="42"/>
      <c r="H885"/>
    </row>
    <row r="886" spans="2:8" s="12" customFormat="1" ht="24" customHeight="1" x14ac:dyDescent="0.25">
      <c r="B886" s="37"/>
      <c r="C886" s="14"/>
      <c r="D886" s="41"/>
      <c r="E886" s="41"/>
      <c r="F886" s="42"/>
      <c r="H886"/>
    </row>
    <row r="887" spans="2:8" s="12" customFormat="1" ht="24" customHeight="1" x14ac:dyDescent="0.25">
      <c r="B887" s="37"/>
      <c r="C887" s="14"/>
      <c r="D887" s="41"/>
      <c r="E887" s="41"/>
      <c r="F887" s="42"/>
      <c r="H887"/>
    </row>
    <row r="888" spans="2:8" s="12" customFormat="1" ht="24" customHeight="1" x14ac:dyDescent="0.25">
      <c r="B888" s="37"/>
      <c r="C888" s="14"/>
      <c r="D888" s="41"/>
      <c r="E888" s="41"/>
      <c r="F888" s="42"/>
      <c r="H888"/>
    </row>
    <row r="889" spans="2:8" s="12" customFormat="1" ht="24" customHeight="1" x14ac:dyDescent="0.25">
      <c r="B889" s="37"/>
      <c r="C889" s="14"/>
      <c r="D889" s="41"/>
      <c r="E889" s="41"/>
      <c r="F889" s="42"/>
      <c r="H889"/>
    </row>
    <row r="890" spans="2:8" s="12" customFormat="1" ht="24" customHeight="1" x14ac:dyDescent="0.25">
      <c r="B890" s="37"/>
      <c r="C890" s="14"/>
      <c r="D890" s="41"/>
      <c r="E890" s="41"/>
      <c r="F890" s="42"/>
      <c r="H890"/>
    </row>
    <row r="891" spans="2:8" s="12" customFormat="1" ht="24" customHeight="1" x14ac:dyDescent="0.25">
      <c r="B891" s="37"/>
      <c r="C891" s="14"/>
      <c r="D891" s="41"/>
      <c r="E891" s="41"/>
      <c r="F891" s="42"/>
      <c r="H891"/>
    </row>
    <row r="892" spans="2:8" s="12" customFormat="1" ht="24" customHeight="1" x14ac:dyDescent="0.25">
      <c r="B892" s="37"/>
      <c r="C892" s="14"/>
      <c r="D892" s="41"/>
      <c r="E892" s="41"/>
      <c r="F892" s="42"/>
      <c r="H892"/>
    </row>
    <row r="893" spans="2:8" s="12" customFormat="1" ht="24" customHeight="1" x14ac:dyDescent="0.25">
      <c r="B893" s="37"/>
      <c r="C893" s="14"/>
      <c r="D893" s="41"/>
      <c r="E893" s="41"/>
      <c r="F893" s="42"/>
      <c r="H893"/>
    </row>
    <row r="894" spans="2:8" s="12" customFormat="1" ht="24" customHeight="1" x14ac:dyDescent="0.25">
      <c r="B894" s="37"/>
      <c r="C894" s="14"/>
      <c r="D894" s="41"/>
      <c r="E894" s="41"/>
      <c r="F894" s="42"/>
      <c r="H894"/>
    </row>
    <row r="895" spans="2:8" s="12" customFormat="1" ht="24" customHeight="1" x14ac:dyDescent="0.25">
      <c r="B895" s="37"/>
      <c r="C895" s="14"/>
      <c r="D895" s="41"/>
      <c r="E895" s="41"/>
      <c r="F895" s="42"/>
      <c r="H895"/>
    </row>
    <row r="896" spans="2:8" s="12" customFormat="1" ht="24" customHeight="1" x14ac:dyDescent="0.25">
      <c r="B896" s="37"/>
      <c r="C896" s="14"/>
      <c r="D896" s="41"/>
      <c r="E896" s="41"/>
      <c r="F896" s="42"/>
      <c r="H896"/>
    </row>
    <row r="897" spans="2:8" s="12" customFormat="1" ht="24" customHeight="1" x14ac:dyDescent="0.25">
      <c r="B897" s="37"/>
      <c r="C897" s="14"/>
      <c r="D897" s="41"/>
      <c r="E897" s="41"/>
      <c r="F897" s="42"/>
      <c r="H897"/>
    </row>
    <row r="898" spans="2:8" s="12" customFormat="1" ht="24" customHeight="1" x14ac:dyDescent="0.25">
      <c r="B898" s="37"/>
      <c r="C898" s="14"/>
      <c r="D898" s="41"/>
      <c r="E898" s="41"/>
      <c r="F898" s="42"/>
      <c r="H898"/>
    </row>
    <row r="899" spans="2:8" s="12" customFormat="1" ht="24" customHeight="1" x14ac:dyDescent="0.25">
      <c r="B899" s="37"/>
      <c r="C899" s="14"/>
      <c r="D899" s="41"/>
      <c r="E899" s="41"/>
      <c r="F899" s="42"/>
      <c r="H899"/>
    </row>
    <row r="900" spans="2:8" s="12" customFormat="1" ht="24" customHeight="1" x14ac:dyDescent="0.25">
      <c r="B900" s="37"/>
      <c r="C900" s="14"/>
      <c r="D900" s="41"/>
      <c r="E900" s="41"/>
      <c r="F900" s="42"/>
      <c r="H900"/>
    </row>
    <row r="901" spans="2:8" s="12" customFormat="1" ht="24" customHeight="1" x14ac:dyDescent="0.25">
      <c r="B901" s="37"/>
      <c r="C901" s="14"/>
      <c r="D901" s="41"/>
      <c r="E901" s="41"/>
      <c r="F901" s="42"/>
      <c r="H901"/>
    </row>
    <row r="902" spans="2:8" s="12" customFormat="1" ht="24" customHeight="1" x14ac:dyDescent="0.25">
      <c r="B902" s="37"/>
      <c r="C902" s="14"/>
      <c r="D902" s="41"/>
      <c r="E902" s="41"/>
      <c r="F902" s="42"/>
      <c r="H902"/>
    </row>
    <row r="903" spans="2:8" s="12" customFormat="1" ht="24" customHeight="1" x14ac:dyDescent="0.25">
      <c r="B903" s="37"/>
      <c r="C903" s="14"/>
      <c r="D903" s="41"/>
      <c r="E903" s="41"/>
      <c r="F903" s="42"/>
      <c r="H903"/>
    </row>
    <row r="904" spans="2:8" s="12" customFormat="1" ht="24" customHeight="1" x14ac:dyDescent="0.25">
      <c r="B904" s="37"/>
      <c r="C904" s="14"/>
      <c r="D904" s="41"/>
      <c r="E904" s="41"/>
      <c r="F904" s="42"/>
      <c r="H904"/>
    </row>
    <row r="905" spans="2:8" s="12" customFormat="1" ht="24" customHeight="1" x14ac:dyDescent="0.25">
      <c r="B905" s="37"/>
      <c r="C905" s="14"/>
      <c r="D905" s="41"/>
      <c r="E905" s="41"/>
      <c r="F905" s="42"/>
      <c r="H905"/>
    </row>
    <row r="906" spans="2:8" s="12" customFormat="1" ht="24" customHeight="1" x14ac:dyDescent="0.25">
      <c r="B906" s="37"/>
      <c r="C906" s="14"/>
      <c r="D906" s="41"/>
      <c r="E906" s="41"/>
      <c r="F906" s="42"/>
      <c r="H906"/>
    </row>
    <row r="907" spans="2:8" s="12" customFormat="1" ht="24" customHeight="1" x14ac:dyDescent="0.25">
      <c r="B907" s="37"/>
      <c r="C907" s="14"/>
      <c r="D907" s="41"/>
      <c r="E907" s="41"/>
      <c r="F907" s="42"/>
      <c r="H907"/>
    </row>
    <row r="908" spans="2:8" s="12" customFormat="1" ht="24" customHeight="1" x14ac:dyDescent="0.25">
      <c r="B908" s="37"/>
      <c r="C908" s="14"/>
      <c r="D908" s="41"/>
      <c r="E908" s="41"/>
      <c r="F908" s="42"/>
      <c r="H908"/>
    </row>
    <row r="909" spans="2:8" s="12" customFormat="1" ht="24" customHeight="1" x14ac:dyDescent="0.25">
      <c r="B909" s="37"/>
      <c r="C909" s="14"/>
      <c r="D909" s="41"/>
      <c r="E909" s="41"/>
      <c r="F909" s="42"/>
      <c r="H909"/>
    </row>
    <row r="910" spans="2:8" s="12" customFormat="1" ht="24" customHeight="1" x14ac:dyDescent="0.25">
      <c r="B910" s="37"/>
      <c r="C910" s="14"/>
      <c r="D910" s="41"/>
      <c r="E910" s="41"/>
      <c r="F910" s="42"/>
      <c r="H910"/>
    </row>
    <row r="911" spans="2:8" s="12" customFormat="1" ht="24" customHeight="1" x14ac:dyDescent="0.25">
      <c r="B911" s="37"/>
      <c r="C911" s="14"/>
      <c r="D911" s="41"/>
      <c r="E911" s="41"/>
      <c r="F911" s="42"/>
      <c r="H911"/>
    </row>
    <row r="912" spans="2:8" s="12" customFormat="1" ht="24" customHeight="1" x14ac:dyDescent="0.25">
      <c r="B912" s="37"/>
      <c r="C912" s="14"/>
      <c r="D912" s="41"/>
      <c r="E912" s="41"/>
      <c r="F912" s="42"/>
      <c r="H912"/>
    </row>
    <row r="913" spans="2:8" s="12" customFormat="1" ht="24" customHeight="1" x14ac:dyDescent="0.25">
      <c r="B913" s="37"/>
      <c r="C913" s="14"/>
      <c r="D913" s="41"/>
      <c r="E913" s="41"/>
      <c r="F913" s="42"/>
      <c r="H913"/>
    </row>
    <row r="914" spans="2:8" s="12" customFormat="1" ht="24" customHeight="1" x14ac:dyDescent="0.25">
      <c r="B914" s="37"/>
      <c r="C914" s="14"/>
      <c r="D914" s="41"/>
      <c r="E914" s="41"/>
      <c r="F914" s="42"/>
      <c r="H914"/>
    </row>
    <row r="915" spans="2:8" s="12" customFormat="1" ht="24" customHeight="1" x14ac:dyDescent="0.25">
      <c r="B915" s="37"/>
      <c r="C915" s="14"/>
      <c r="D915" s="41"/>
      <c r="E915" s="41"/>
      <c r="F915" s="42"/>
      <c r="H915"/>
    </row>
    <row r="916" spans="2:8" s="12" customFormat="1" ht="24" customHeight="1" x14ac:dyDescent="0.25">
      <c r="B916" s="37"/>
      <c r="C916" s="14"/>
      <c r="D916" s="41"/>
      <c r="E916" s="41"/>
      <c r="F916" s="42"/>
      <c r="H916"/>
    </row>
    <row r="917" spans="2:8" s="12" customFormat="1" ht="24" customHeight="1" x14ac:dyDescent="0.25">
      <c r="B917" s="37"/>
      <c r="C917" s="14"/>
      <c r="D917" s="41"/>
      <c r="E917" s="41"/>
      <c r="F917" s="42"/>
      <c r="H917"/>
    </row>
    <row r="918" spans="2:8" s="12" customFormat="1" ht="24" customHeight="1" x14ac:dyDescent="0.25">
      <c r="B918" s="37"/>
      <c r="C918" s="14"/>
      <c r="D918" s="41"/>
      <c r="E918" s="41"/>
      <c r="F918" s="42"/>
      <c r="H918"/>
    </row>
    <row r="919" spans="2:8" s="12" customFormat="1" ht="24" customHeight="1" x14ac:dyDescent="0.25">
      <c r="B919" s="37"/>
      <c r="C919" s="14"/>
      <c r="D919" s="41"/>
      <c r="E919" s="41"/>
      <c r="F919" s="42"/>
      <c r="H919"/>
    </row>
    <row r="920" spans="2:8" s="12" customFormat="1" ht="24" customHeight="1" x14ac:dyDescent="0.25">
      <c r="B920" s="37"/>
      <c r="C920" s="14"/>
      <c r="D920" s="41"/>
      <c r="E920" s="41"/>
      <c r="F920" s="42"/>
      <c r="H920"/>
    </row>
    <row r="921" spans="2:8" s="12" customFormat="1" ht="24" customHeight="1" x14ac:dyDescent="0.25">
      <c r="B921" s="37"/>
      <c r="C921" s="14"/>
      <c r="D921" s="41"/>
      <c r="E921" s="41"/>
      <c r="F921" s="42"/>
      <c r="H921"/>
    </row>
    <row r="922" spans="2:8" s="12" customFormat="1" ht="24" customHeight="1" x14ac:dyDescent="0.25">
      <c r="B922" s="37"/>
      <c r="C922" s="14"/>
      <c r="D922" s="41"/>
      <c r="E922" s="41"/>
      <c r="F922" s="42"/>
      <c r="H922"/>
    </row>
    <row r="923" spans="2:8" s="12" customFormat="1" ht="24" customHeight="1" x14ac:dyDescent="0.25">
      <c r="B923" s="37"/>
      <c r="C923" s="14"/>
      <c r="D923" s="41"/>
      <c r="E923" s="41"/>
      <c r="F923" s="42"/>
      <c r="H923"/>
    </row>
    <row r="924" spans="2:8" s="12" customFormat="1" ht="24" customHeight="1" x14ac:dyDescent="0.25">
      <c r="B924" s="37"/>
      <c r="C924" s="14"/>
      <c r="D924" s="41"/>
      <c r="E924" s="41"/>
      <c r="F924" s="42"/>
      <c r="H924"/>
    </row>
    <row r="925" spans="2:8" s="12" customFormat="1" ht="24" customHeight="1" x14ac:dyDescent="0.25">
      <c r="B925" s="37"/>
      <c r="C925" s="14"/>
      <c r="D925" s="41"/>
      <c r="E925" s="41"/>
      <c r="F925" s="42"/>
      <c r="H925"/>
    </row>
    <row r="926" spans="2:8" s="12" customFormat="1" ht="24" customHeight="1" x14ac:dyDescent="0.25">
      <c r="B926" s="37"/>
      <c r="C926" s="14"/>
      <c r="D926" s="41"/>
      <c r="E926" s="41"/>
      <c r="F926" s="42"/>
      <c r="H926"/>
    </row>
    <row r="927" spans="2:8" s="12" customFormat="1" ht="24" customHeight="1" x14ac:dyDescent="0.25">
      <c r="B927" s="37"/>
      <c r="C927" s="14"/>
      <c r="D927" s="41"/>
      <c r="E927" s="41"/>
      <c r="F927" s="42"/>
      <c r="H927"/>
    </row>
    <row r="928" spans="2:8" s="12" customFormat="1" ht="24" customHeight="1" x14ac:dyDescent="0.25">
      <c r="B928" s="37"/>
      <c r="C928" s="14"/>
      <c r="D928" s="41"/>
      <c r="E928" s="41"/>
      <c r="F928" s="42"/>
      <c r="H928"/>
    </row>
    <row r="929" spans="2:8" s="12" customFormat="1" ht="24" customHeight="1" x14ac:dyDescent="0.25">
      <c r="B929" s="37"/>
      <c r="C929" s="14"/>
      <c r="D929" s="41"/>
      <c r="E929" s="41"/>
      <c r="F929" s="42"/>
      <c r="H929"/>
    </row>
    <row r="930" spans="2:8" s="12" customFormat="1" ht="24" customHeight="1" x14ac:dyDescent="0.25">
      <c r="B930" s="37"/>
      <c r="C930" s="14"/>
      <c r="D930" s="41"/>
      <c r="E930" s="41"/>
      <c r="F930" s="42"/>
      <c r="H930"/>
    </row>
    <row r="931" spans="2:8" s="12" customFormat="1" ht="24" customHeight="1" x14ac:dyDescent="0.25">
      <c r="B931" s="37"/>
      <c r="C931" s="14"/>
      <c r="D931" s="41"/>
      <c r="E931" s="41"/>
      <c r="F931" s="42"/>
      <c r="H931"/>
    </row>
    <row r="932" spans="2:8" s="12" customFormat="1" ht="24" customHeight="1" x14ac:dyDescent="0.25">
      <c r="B932" s="37"/>
      <c r="C932" s="14"/>
      <c r="D932" s="41"/>
      <c r="E932" s="41"/>
      <c r="F932" s="42"/>
      <c r="H932"/>
    </row>
    <row r="933" spans="2:8" s="12" customFormat="1" ht="24" customHeight="1" x14ac:dyDescent="0.25">
      <c r="B933" s="37"/>
      <c r="C933" s="14"/>
      <c r="D933" s="41"/>
      <c r="E933" s="41"/>
      <c r="F933" s="42"/>
      <c r="H933"/>
    </row>
    <row r="934" spans="2:8" s="12" customFormat="1" ht="24" customHeight="1" x14ac:dyDescent="0.25">
      <c r="B934" s="37"/>
      <c r="C934" s="14"/>
      <c r="D934" s="41"/>
      <c r="E934" s="41"/>
      <c r="F934" s="42"/>
      <c r="H934"/>
    </row>
    <row r="935" spans="2:8" s="12" customFormat="1" ht="24" customHeight="1" x14ac:dyDescent="0.25">
      <c r="B935" s="37"/>
      <c r="C935" s="14"/>
      <c r="D935" s="41"/>
      <c r="E935" s="41"/>
      <c r="F935" s="42"/>
      <c r="H935"/>
    </row>
    <row r="936" spans="2:8" s="12" customFormat="1" ht="24" customHeight="1" x14ac:dyDescent="0.25">
      <c r="B936" s="37"/>
      <c r="C936" s="14"/>
      <c r="D936" s="41"/>
      <c r="E936" s="41"/>
      <c r="F936" s="42"/>
      <c r="H936"/>
    </row>
    <row r="937" spans="2:8" s="12" customFormat="1" ht="24" customHeight="1" x14ac:dyDescent="0.25">
      <c r="B937" s="37"/>
      <c r="C937" s="14"/>
      <c r="D937" s="41"/>
      <c r="E937" s="41"/>
      <c r="F937" s="42"/>
      <c r="H937"/>
    </row>
    <row r="938" spans="2:8" s="12" customFormat="1" ht="24" customHeight="1" x14ac:dyDescent="0.25">
      <c r="B938" s="37"/>
      <c r="C938" s="14"/>
      <c r="D938" s="41"/>
      <c r="E938" s="41"/>
      <c r="F938" s="42"/>
      <c r="H938"/>
    </row>
    <row r="939" spans="2:8" s="12" customFormat="1" ht="24" customHeight="1" x14ac:dyDescent="0.25">
      <c r="B939" s="37"/>
      <c r="C939" s="14"/>
      <c r="D939" s="41"/>
      <c r="E939" s="41"/>
      <c r="F939" s="42"/>
      <c r="H939"/>
    </row>
    <row r="940" spans="2:8" s="12" customFormat="1" ht="24" customHeight="1" x14ac:dyDescent="0.25">
      <c r="B940" s="37"/>
      <c r="C940" s="14"/>
      <c r="D940" s="41"/>
      <c r="E940" s="41"/>
      <c r="F940" s="42"/>
      <c r="H940"/>
    </row>
    <row r="941" spans="2:8" s="12" customFormat="1" ht="24" customHeight="1" x14ac:dyDescent="0.25">
      <c r="B941" s="37"/>
      <c r="C941" s="14"/>
      <c r="D941" s="41"/>
      <c r="E941" s="41"/>
      <c r="F941" s="42"/>
      <c r="H941"/>
    </row>
    <row r="942" spans="2:8" s="12" customFormat="1" ht="24" customHeight="1" x14ac:dyDescent="0.25">
      <c r="B942" s="37"/>
      <c r="C942" s="14"/>
      <c r="D942" s="41"/>
      <c r="E942" s="41"/>
      <c r="F942" s="42"/>
      <c r="H942"/>
    </row>
    <row r="943" spans="2:8" s="12" customFormat="1" ht="24" customHeight="1" x14ac:dyDescent="0.25">
      <c r="B943" s="37"/>
      <c r="C943" s="14"/>
      <c r="D943" s="41"/>
      <c r="E943" s="41"/>
      <c r="F943" s="42"/>
      <c r="H943"/>
    </row>
    <row r="944" spans="2:8" s="12" customFormat="1" ht="24" customHeight="1" x14ac:dyDescent="0.25">
      <c r="B944" s="37"/>
      <c r="C944" s="14"/>
      <c r="D944" s="41"/>
      <c r="E944" s="41"/>
      <c r="F944" s="42"/>
      <c r="H944"/>
    </row>
    <row r="945" spans="2:8" s="12" customFormat="1" ht="24" customHeight="1" x14ac:dyDescent="0.25">
      <c r="B945" s="37"/>
      <c r="C945" s="14"/>
      <c r="D945" s="41"/>
      <c r="E945" s="41"/>
      <c r="F945" s="42"/>
      <c r="H945"/>
    </row>
    <row r="946" spans="2:8" s="12" customFormat="1" ht="24" customHeight="1" x14ac:dyDescent="0.25">
      <c r="B946" s="37"/>
      <c r="C946" s="14"/>
      <c r="D946" s="41"/>
      <c r="E946" s="41"/>
      <c r="F946" s="42"/>
      <c r="H946"/>
    </row>
    <row r="947" spans="2:8" s="12" customFormat="1" ht="24" customHeight="1" x14ac:dyDescent="0.25">
      <c r="B947" s="37"/>
      <c r="C947" s="14"/>
      <c r="D947" s="41"/>
      <c r="E947" s="41"/>
      <c r="F947" s="42"/>
      <c r="H947"/>
    </row>
    <row r="948" spans="2:8" s="12" customFormat="1" ht="24" customHeight="1" x14ac:dyDescent="0.25">
      <c r="B948" s="37"/>
      <c r="C948" s="14"/>
      <c r="D948" s="41"/>
      <c r="E948" s="41"/>
      <c r="F948" s="42"/>
      <c r="H948"/>
    </row>
    <row r="949" spans="2:8" s="12" customFormat="1" ht="24" customHeight="1" x14ac:dyDescent="0.25">
      <c r="B949" s="37"/>
      <c r="C949" s="14"/>
      <c r="D949" s="41"/>
      <c r="E949" s="41"/>
      <c r="F949" s="42"/>
      <c r="H949"/>
    </row>
    <row r="950" spans="2:8" s="12" customFormat="1" ht="24" customHeight="1" x14ac:dyDescent="0.25">
      <c r="B950" s="37"/>
      <c r="C950" s="14"/>
      <c r="D950" s="41"/>
      <c r="E950" s="41"/>
      <c r="F950" s="42"/>
      <c r="H950"/>
    </row>
    <row r="951" spans="2:8" s="12" customFormat="1" ht="24" customHeight="1" x14ac:dyDescent="0.25">
      <c r="B951" s="37"/>
      <c r="C951" s="14"/>
      <c r="D951" s="41"/>
      <c r="E951" s="41"/>
      <c r="F951" s="42"/>
      <c r="H951"/>
    </row>
    <row r="952" spans="2:8" s="12" customFormat="1" ht="24" customHeight="1" x14ac:dyDescent="0.25">
      <c r="B952" s="37"/>
      <c r="C952" s="14"/>
      <c r="D952" s="41"/>
      <c r="E952" s="41"/>
      <c r="F952" s="42"/>
      <c r="H952"/>
    </row>
    <row r="953" spans="2:8" s="12" customFormat="1" ht="24" customHeight="1" x14ac:dyDescent="0.25">
      <c r="B953" s="37"/>
      <c r="C953" s="14"/>
      <c r="D953" s="41"/>
      <c r="E953" s="41"/>
      <c r="F953" s="42"/>
      <c r="H953"/>
    </row>
    <row r="954" spans="2:8" s="12" customFormat="1" ht="24" customHeight="1" x14ac:dyDescent="0.25">
      <c r="B954" s="37"/>
      <c r="C954" s="14"/>
      <c r="D954" s="41"/>
      <c r="E954" s="41"/>
      <c r="F954" s="42"/>
      <c r="H954"/>
    </row>
    <row r="955" spans="2:8" s="12" customFormat="1" ht="24" customHeight="1" x14ac:dyDescent="0.25">
      <c r="B955" s="37"/>
      <c r="C955" s="14"/>
      <c r="D955" s="41"/>
      <c r="E955" s="41"/>
      <c r="F955" s="42"/>
      <c r="H955"/>
    </row>
    <row r="956" spans="2:8" s="12" customFormat="1" ht="24" customHeight="1" x14ac:dyDescent="0.25">
      <c r="B956" s="37"/>
      <c r="C956" s="14"/>
      <c r="D956" s="41"/>
      <c r="E956" s="41"/>
      <c r="F956" s="42"/>
      <c r="H956"/>
    </row>
    <row r="957" spans="2:8" s="12" customFormat="1" ht="24" customHeight="1" x14ac:dyDescent="0.25">
      <c r="B957" s="37"/>
      <c r="C957" s="14"/>
      <c r="D957" s="41"/>
      <c r="E957" s="41"/>
      <c r="F957" s="42"/>
      <c r="H957"/>
    </row>
    <row r="958" spans="2:8" s="12" customFormat="1" ht="24" customHeight="1" x14ac:dyDescent="0.25">
      <c r="B958" s="37"/>
      <c r="C958" s="14"/>
      <c r="D958" s="41"/>
      <c r="E958" s="41"/>
      <c r="F958" s="42"/>
      <c r="H958"/>
    </row>
    <row r="959" spans="2:8" s="12" customFormat="1" ht="24" customHeight="1" x14ac:dyDescent="0.25">
      <c r="B959" s="37"/>
      <c r="C959" s="14"/>
      <c r="D959" s="41"/>
      <c r="E959" s="41"/>
      <c r="F959" s="42"/>
      <c r="H959"/>
    </row>
    <row r="960" spans="2:8" s="12" customFormat="1" ht="24" customHeight="1" x14ac:dyDescent="0.25">
      <c r="B960" s="37"/>
      <c r="C960" s="14"/>
      <c r="D960" s="41"/>
      <c r="E960" s="41"/>
      <c r="F960" s="42"/>
      <c r="H960"/>
    </row>
    <row r="961" spans="2:8" s="12" customFormat="1" ht="24" customHeight="1" x14ac:dyDescent="0.25">
      <c r="B961" s="37"/>
      <c r="C961" s="14"/>
      <c r="D961" s="41"/>
      <c r="E961" s="41"/>
      <c r="F961" s="42"/>
      <c r="H961"/>
    </row>
    <row r="962" spans="2:8" s="12" customFormat="1" ht="24" customHeight="1" x14ac:dyDescent="0.25">
      <c r="B962" s="37"/>
      <c r="C962" s="14"/>
      <c r="D962" s="41"/>
      <c r="E962" s="41"/>
      <c r="F962" s="42"/>
      <c r="H962"/>
    </row>
    <row r="963" spans="2:8" s="12" customFormat="1" ht="24" customHeight="1" x14ac:dyDescent="0.25">
      <c r="B963" s="37"/>
      <c r="C963" s="14"/>
      <c r="D963" s="41"/>
      <c r="E963" s="41"/>
      <c r="F963" s="42"/>
      <c r="H963"/>
    </row>
    <row r="964" spans="2:8" s="12" customFormat="1" ht="24" customHeight="1" x14ac:dyDescent="0.25">
      <c r="B964" s="37"/>
      <c r="C964" s="14"/>
      <c r="D964" s="41"/>
      <c r="E964" s="41"/>
      <c r="F964" s="42"/>
      <c r="H964"/>
    </row>
    <row r="965" spans="2:8" s="12" customFormat="1" ht="24" customHeight="1" x14ac:dyDescent="0.25">
      <c r="B965" s="37"/>
      <c r="C965" s="14"/>
      <c r="D965" s="41"/>
      <c r="E965" s="41"/>
      <c r="F965" s="42"/>
      <c r="H965"/>
    </row>
    <row r="966" spans="2:8" s="12" customFormat="1" ht="24" customHeight="1" x14ac:dyDescent="0.25">
      <c r="B966" s="37"/>
      <c r="C966" s="14"/>
      <c r="D966" s="41"/>
      <c r="E966" s="41"/>
      <c r="F966" s="42"/>
      <c r="H966"/>
    </row>
    <row r="967" spans="2:8" s="12" customFormat="1" ht="24" customHeight="1" x14ac:dyDescent="0.25">
      <c r="B967" s="37"/>
      <c r="C967" s="14"/>
      <c r="D967" s="41"/>
      <c r="E967" s="41"/>
      <c r="F967" s="42"/>
      <c r="H967"/>
    </row>
    <row r="968" spans="2:8" s="12" customFormat="1" ht="24" customHeight="1" x14ac:dyDescent="0.25">
      <c r="B968" s="37"/>
      <c r="C968" s="14"/>
      <c r="D968" s="41"/>
      <c r="E968" s="41"/>
      <c r="F968" s="42"/>
      <c r="H968"/>
    </row>
    <row r="969" spans="2:8" s="12" customFormat="1" ht="24" customHeight="1" x14ac:dyDescent="0.25">
      <c r="B969" s="37"/>
      <c r="C969" s="14"/>
      <c r="D969" s="41"/>
      <c r="E969" s="41"/>
      <c r="F969" s="42"/>
      <c r="H969"/>
    </row>
    <row r="970" spans="2:8" s="12" customFormat="1" ht="24" customHeight="1" x14ac:dyDescent="0.25">
      <c r="B970" s="37"/>
      <c r="C970" s="14"/>
      <c r="D970" s="41"/>
      <c r="E970" s="41"/>
      <c r="F970" s="42"/>
      <c r="H970"/>
    </row>
    <row r="971" spans="2:8" s="12" customFormat="1" ht="24" customHeight="1" x14ac:dyDescent="0.25">
      <c r="B971" s="37"/>
      <c r="C971" s="14"/>
      <c r="D971" s="41"/>
      <c r="E971" s="41"/>
      <c r="F971" s="42"/>
      <c r="H971"/>
    </row>
    <row r="972" spans="2:8" s="12" customFormat="1" ht="24" customHeight="1" x14ac:dyDescent="0.25">
      <c r="B972" s="37"/>
      <c r="C972" s="14"/>
      <c r="D972" s="41"/>
      <c r="E972" s="41"/>
      <c r="F972" s="42"/>
      <c r="H972"/>
    </row>
    <row r="973" spans="2:8" s="12" customFormat="1" ht="24" customHeight="1" x14ac:dyDescent="0.25">
      <c r="B973" s="37"/>
      <c r="C973" s="14"/>
      <c r="D973" s="41"/>
      <c r="E973" s="41"/>
      <c r="F973" s="42"/>
      <c r="H973"/>
    </row>
    <row r="974" spans="2:8" s="12" customFormat="1" ht="24" customHeight="1" x14ac:dyDescent="0.25">
      <c r="B974" s="37"/>
      <c r="C974" s="14"/>
      <c r="D974" s="41"/>
      <c r="E974" s="41"/>
      <c r="F974" s="42"/>
      <c r="H974"/>
    </row>
    <row r="975" spans="2:8" s="12" customFormat="1" ht="24" customHeight="1" x14ac:dyDescent="0.25">
      <c r="B975" s="37"/>
      <c r="C975" s="14"/>
      <c r="D975" s="41"/>
      <c r="E975" s="41"/>
      <c r="F975" s="42"/>
      <c r="H975"/>
    </row>
    <row r="976" spans="2:8" s="12" customFormat="1" ht="24" customHeight="1" x14ac:dyDescent="0.25">
      <c r="B976" s="37"/>
      <c r="C976" s="14"/>
      <c r="D976" s="41"/>
      <c r="E976" s="41"/>
      <c r="F976" s="42"/>
      <c r="H976"/>
    </row>
    <row r="977" spans="2:8" s="12" customFormat="1" ht="24" customHeight="1" x14ac:dyDescent="0.25">
      <c r="B977" s="37"/>
      <c r="C977" s="14"/>
      <c r="D977" s="41"/>
      <c r="E977" s="41"/>
      <c r="F977" s="42"/>
      <c r="H977"/>
    </row>
    <row r="978" spans="2:8" s="12" customFormat="1" ht="24" customHeight="1" x14ac:dyDescent="0.25">
      <c r="B978" s="37"/>
      <c r="C978" s="14"/>
      <c r="D978" s="41"/>
      <c r="E978" s="41"/>
      <c r="F978" s="42"/>
      <c r="H978"/>
    </row>
    <row r="979" spans="2:8" s="12" customFormat="1" ht="24" customHeight="1" x14ac:dyDescent="0.25">
      <c r="B979" s="37"/>
      <c r="C979" s="14"/>
      <c r="D979" s="41"/>
      <c r="E979" s="41"/>
      <c r="F979" s="42"/>
      <c r="H979"/>
    </row>
    <row r="980" spans="2:8" s="12" customFormat="1" ht="24" customHeight="1" x14ac:dyDescent="0.25">
      <c r="B980" s="37"/>
      <c r="C980" s="14"/>
      <c r="D980" s="41"/>
      <c r="E980" s="41"/>
      <c r="F980" s="42"/>
      <c r="H980"/>
    </row>
    <row r="981" spans="2:8" s="12" customFormat="1" ht="24" customHeight="1" x14ac:dyDescent="0.25">
      <c r="B981" s="37"/>
      <c r="C981" s="14"/>
      <c r="D981" s="41"/>
      <c r="E981" s="41"/>
      <c r="F981" s="42"/>
      <c r="H981"/>
    </row>
    <row r="982" spans="2:8" s="12" customFormat="1" ht="24" customHeight="1" x14ac:dyDescent="0.25">
      <c r="B982" s="37"/>
      <c r="C982" s="14"/>
      <c r="D982" s="41"/>
      <c r="E982" s="41"/>
      <c r="F982" s="42"/>
      <c r="H982"/>
    </row>
    <row r="983" spans="2:8" s="12" customFormat="1" ht="24" customHeight="1" x14ac:dyDescent="0.25">
      <c r="B983" s="37"/>
      <c r="C983" s="14"/>
      <c r="D983" s="41"/>
      <c r="E983" s="41"/>
      <c r="F983" s="42"/>
      <c r="H983"/>
    </row>
    <row r="984" spans="2:8" s="12" customFormat="1" ht="24" customHeight="1" x14ac:dyDescent="0.25">
      <c r="B984" s="37"/>
      <c r="C984" s="14"/>
      <c r="D984" s="41"/>
      <c r="E984" s="41"/>
      <c r="F984" s="42"/>
      <c r="H984"/>
    </row>
    <row r="985" spans="2:8" s="12" customFormat="1" ht="24" customHeight="1" x14ac:dyDescent="0.25">
      <c r="B985" s="37"/>
      <c r="C985" s="14"/>
      <c r="D985" s="41"/>
      <c r="E985" s="41"/>
      <c r="F985" s="42"/>
      <c r="H985"/>
    </row>
    <row r="986" spans="2:8" s="12" customFormat="1" ht="24" customHeight="1" x14ac:dyDescent="0.25">
      <c r="B986" s="37"/>
      <c r="C986" s="14"/>
      <c r="D986" s="41"/>
      <c r="E986" s="41"/>
      <c r="F986" s="42"/>
      <c r="H986"/>
    </row>
    <row r="987" spans="2:8" s="12" customFormat="1" ht="24" customHeight="1" x14ac:dyDescent="0.25">
      <c r="B987" s="37"/>
      <c r="C987" s="14"/>
      <c r="D987" s="41"/>
      <c r="E987" s="41"/>
      <c r="F987" s="42"/>
      <c r="H987"/>
    </row>
    <row r="988" spans="2:8" s="12" customFormat="1" ht="24" customHeight="1" x14ac:dyDescent="0.25">
      <c r="B988" s="37"/>
      <c r="C988" s="14"/>
      <c r="D988" s="41"/>
      <c r="E988" s="41"/>
      <c r="F988" s="42"/>
      <c r="H988"/>
    </row>
    <row r="989" spans="2:8" s="12" customFormat="1" ht="24" customHeight="1" x14ac:dyDescent="0.25">
      <c r="B989" s="37"/>
      <c r="C989" s="14"/>
      <c r="D989" s="41"/>
      <c r="E989" s="41"/>
      <c r="F989" s="42"/>
      <c r="H989"/>
    </row>
    <row r="990" spans="2:8" s="12" customFormat="1" ht="24" customHeight="1" x14ac:dyDescent="0.25">
      <c r="B990" s="37"/>
      <c r="C990" s="14"/>
      <c r="D990" s="41"/>
      <c r="E990" s="41"/>
      <c r="F990" s="42"/>
      <c r="H990"/>
    </row>
    <row r="991" spans="2:8" s="12" customFormat="1" ht="24" customHeight="1" x14ac:dyDescent="0.25">
      <c r="B991" s="37"/>
      <c r="C991" s="14"/>
      <c r="D991" s="41"/>
      <c r="E991" s="41"/>
      <c r="F991" s="42"/>
      <c r="H991"/>
    </row>
    <row r="992" spans="2:8" s="12" customFormat="1" ht="24" customHeight="1" x14ac:dyDescent="0.25">
      <c r="B992" s="37"/>
      <c r="C992" s="14"/>
      <c r="D992" s="41"/>
      <c r="E992" s="41"/>
      <c r="F992" s="42"/>
      <c r="H992"/>
    </row>
    <row r="993" spans="2:8" s="12" customFormat="1" ht="24" customHeight="1" x14ac:dyDescent="0.25">
      <c r="B993" s="37"/>
      <c r="C993" s="14"/>
      <c r="D993" s="41"/>
      <c r="E993" s="41"/>
      <c r="F993" s="42"/>
      <c r="H993"/>
    </row>
    <row r="994" spans="2:8" s="12" customFormat="1" ht="24" customHeight="1" x14ac:dyDescent="0.25">
      <c r="B994" s="37"/>
      <c r="C994" s="14"/>
      <c r="D994" s="41"/>
      <c r="E994" s="41"/>
      <c r="F994" s="42"/>
      <c r="H994"/>
    </row>
    <row r="995" spans="2:8" s="12" customFormat="1" ht="24" customHeight="1" thickBot="1" x14ac:dyDescent="0.3">
      <c r="B995" s="38"/>
      <c r="C995" s="15"/>
      <c r="D995" s="43"/>
      <c r="E995" s="43"/>
      <c r="F995" s="44"/>
      <c r="H995"/>
    </row>
    <row r="996" spans="2:8" ht="15.75" thickTop="1" x14ac:dyDescent="0.25">
      <c r="H996"/>
    </row>
    <row r="997" spans="2:8" x14ac:dyDescent="0.25">
      <c r="H997"/>
    </row>
    <row r="998" spans="2:8" x14ac:dyDescent="0.25">
      <c r="H998"/>
    </row>
    <row r="999" spans="2:8" x14ac:dyDescent="0.25">
      <c r="H999"/>
    </row>
    <row r="1000" spans="2:8" x14ac:dyDescent="0.25">
      <c r="H1000"/>
    </row>
    <row r="1001" spans="2:8" x14ac:dyDescent="0.25">
      <c r="H1001"/>
    </row>
    <row r="1002" spans="2:8" x14ac:dyDescent="0.25">
      <c r="H1002"/>
    </row>
    <row r="1003" spans="2:8" x14ac:dyDescent="0.25">
      <c r="H1003"/>
    </row>
    <row r="1004" spans="2:8" x14ac:dyDescent="0.25">
      <c r="H1004"/>
    </row>
    <row r="1005" spans="2:8" x14ac:dyDescent="0.25">
      <c r="H1005"/>
    </row>
    <row r="1006" spans="2:8" x14ac:dyDescent="0.25">
      <c r="H1006"/>
    </row>
  </sheetData>
  <mergeCells count="5">
    <mergeCell ref="B2:F2"/>
    <mergeCell ref="H2:J2"/>
    <mergeCell ref="H5:H6"/>
    <mergeCell ref="I5:I6"/>
    <mergeCell ref="J5:J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liste_dep">
          <controlPr defaultSize="0" autoLine="0" r:id="rId5">
            <anchor moveWithCells="1">
              <from>
                <xdr:col>2</xdr:col>
                <xdr:colOff>47625</xdr:colOff>
                <xdr:row>4</xdr:row>
                <xdr:rowOff>0</xdr:rowOff>
              </from>
              <to>
                <xdr:col>2</xdr:col>
                <xdr:colOff>2047875</xdr:colOff>
                <xdr:row>5</xdr:row>
                <xdr:rowOff>57150</xdr:rowOff>
              </to>
            </anchor>
          </controlPr>
        </control>
      </mc:Choice>
      <mc:Fallback>
        <control shapeId="1025" r:id="rId4" name="liste_dep"/>
      </mc:Fallback>
    </mc:AlternateContent>
    <mc:AlternateContent xmlns:mc="http://schemas.openxmlformats.org/markup-compatibility/2006">
      <mc:Choice Requires="x14">
        <control shapeId="1026" r:id="rId6" name="liste_act">
          <controlPr defaultSize="0" autoLine="0" r:id="rId7">
            <anchor moveWithCells="1">
              <from>
                <xdr:col>3</xdr:col>
                <xdr:colOff>0</xdr:colOff>
                <xdr:row>4</xdr:row>
                <xdr:rowOff>0</xdr:rowOff>
              </from>
              <to>
                <xdr:col>4</xdr:col>
                <xdr:colOff>333375</xdr:colOff>
                <xdr:row>5</xdr:row>
                <xdr:rowOff>57150</xdr:rowOff>
              </to>
            </anchor>
          </controlPr>
        </control>
      </mc:Choice>
      <mc:Fallback>
        <control shapeId="1026" r:id="rId6" name="liste_act"/>
      </mc:Fallback>
    </mc:AlternateContent>
    <mc:AlternateContent xmlns:mc="http://schemas.openxmlformats.org/markup-compatibility/2006">
      <mc:Choice Requires="x14">
        <control shapeId="1027" r:id="rId8" name="liste_villes">
          <controlPr defaultSize="0" autoLine="0" r:id="rId9">
            <anchor moveWithCells="1">
              <from>
                <xdr:col>4</xdr:col>
                <xdr:colOff>523875</xdr:colOff>
                <xdr:row>4</xdr:row>
                <xdr:rowOff>0</xdr:rowOff>
              </from>
              <to>
                <xdr:col>5</xdr:col>
                <xdr:colOff>1238250</xdr:colOff>
                <xdr:row>5</xdr:row>
                <xdr:rowOff>57150</xdr:rowOff>
              </to>
            </anchor>
          </controlPr>
        </control>
      </mc:Choice>
      <mc:Fallback>
        <control shapeId="1027" r:id="rId8" name="liste_ville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002"/>
  <sheetViews>
    <sheetView workbookViewId="0">
      <selection activeCell="F5" sqref="F5:F8"/>
    </sheetView>
  </sheetViews>
  <sheetFormatPr baseColWidth="10" defaultRowHeight="15" x14ac:dyDescent="0.25"/>
  <cols>
    <col min="2" max="2" width="27.7109375" style="26" customWidth="1"/>
    <col min="4" max="4" width="27.7109375" style="26" customWidth="1"/>
    <col min="6" max="6" width="27.7109375" style="26" customWidth="1"/>
  </cols>
  <sheetData>
    <row r="2" spans="2:6" ht="15.75" thickBot="1" x14ac:dyDescent="0.3"/>
    <row r="3" spans="2:6" s="1" customFormat="1" ht="17.649999999999999" customHeight="1" thickBot="1" x14ac:dyDescent="0.3">
      <c r="B3" s="27" t="s">
        <v>692</v>
      </c>
      <c r="D3" s="25" t="s">
        <v>694</v>
      </c>
      <c r="F3" s="25" t="s">
        <v>695</v>
      </c>
    </row>
    <row r="4" spans="2:6" s="1" customFormat="1" ht="17.649999999999999" customHeight="1" x14ac:dyDescent="0.25">
      <c r="B4" s="28" t="s">
        <v>693</v>
      </c>
      <c r="D4" s="28" t="s">
        <v>696</v>
      </c>
      <c r="F4" s="28" t="s">
        <v>697</v>
      </c>
    </row>
    <row r="5" spans="2:6" s="1" customFormat="1" ht="17.649999999999999" customHeight="1" x14ac:dyDescent="0.25">
      <c r="B5" s="35" t="s">
        <v>223</v>
      </c>
      <c r="D5" s="33" t="s">
        <v>24</v>
      </c>
      <c r="F5" s="33" t="s">
        <v>224</v>
      </c>
    </row>
    <row r="6" spans="2:6" s="1" customFormat="1" ht="17.649999999999999" customHeight="1" x14ac:dyDescent="0.25">
      <c r="B6" s="35" t="s">
        <v>25</v>
      </c>
      <c r="D6" s="33" t="s">
        <v>20</v>
      </c>
      <c r="F6" s="33" t="s">
        <v>242</v>
      </c>
    </row>
    <row r="7" spans="2:6" s="1" customFormat="1" ht="17.649999999999999" customHeight="1" x14ac:dyDescent="0.25">
      <c r="B7" s="35" t="s">
        <v>285</v>
      </c>
      <c r="D7" s="33" t="s">
        <v>318</v>
      </c>
      <c r="F7" s="32" t="s">
        <v>323</v>
      </c>
    </row>
    <row r="8" spans="2:6" s="1" customFormat="1" ht="17.649999999999999" customHeight="1" x14ac:dyDescent="0.25">
      <c r="B8" s="35" t="s">
        <v>344</v>
      </c>
      <c r="D8" s="33" t="s">
        <v>16</v>
      </c>
      <c r="F8" s="33" t="s">
        <v>325</v>
      </c>
    </row>
    <row r="9" spans="2:6" s="1" customFormat="1" ht="17.649999999999999" customHeight="1" x14ac:dyDescent="0.25">
      <c r="B9" s="35" t="s">
        <v>353</v>
      </c>
      <c r="D9" s="33" t="s">
        <v>241</v>
      </c>
      <c r="F9" s="33"/>
    </row>
    <row r="10" spans="2:6" s="1" customFormat="1" ht="17.649999999999999" customHeight="1" x14ac:dyDescent="0.25">
      <c r="B10" s="35" t="s">
        <v>8</v>
      </c>
      <c r="D10" s="32" t="s">
        <v>60</v>
      </c>
      <c r="F10" s="33"/>
    </row>
    <row r="11" spans="2:6" s="1" customFormat="1" ht="17.649999999999999" customHeight="1" x14ac:dyDescent="0.25">
      <c r="B11" s="35" t="s">
        <v>195</v>
      </c>
      <c r="D11" s="32"/>
      <c r="F11" s="33"/>
    </row>
    <row r="12" spans="2:6" s="1" customFormat="1" ht="17.649999999999999" customHeight="1" x14ac:dyDescent="0.25">
      <c r="B12" s="35" t="s">
        <v>262</v>
      </c>
      <c r="D12" s="33"/>
      <c r="F12" s="33"/>
    </row>
    <row r="13" spans="2:6" s="1" customFormat="1" ht="17.649999999999999" customHeight="1" x14ac:dyDescent="0.25">
      <c r="B13" s="35" t="s">
        <v>369</v>
      </c>
      <c r="D13" s="33"/>
      <c r="F13" s="33"/>
    </row>
    <row r="14" spans="2:6" s="1" customFormat="1" ht="17.649999999999999" customHeight="1" x14ac:dyDescent="0.25">
      <c r="B14" s="35" t="s">
        <v>41</v>
      </c>
      <c r="D14" s="33"/>
      <c r="F14" s="33"/>
    </row>
    <row r="15" spans="2:6" s="1" customFormat="1" ht="17.649999999999999" customHeight="1" x14ac:dyDescent="0.25">
      <c r="B15" s="35" t="s">
        <v>232</v>
      </c>
      <c r="D15" s="33"/>
      <c r="F15" s="33"/>
    </row>
    <row r="16" spans="2:6" s="1" customFormat="1" ht="17.649999999999999" customHeight="1" x14ac:dyDescent="0.25">
      <c r="B16" s="35" t="s">
        <v>357</v>
      </c>
      <c r="D16" s="33"/>
      <c r="F16" s="33"/>
    </row>
    <row r="17" spans="2:6" s="1" customFormat="1" ht="17.649999999999999" customHeight="1" x14ac:dyDescent="0.25">
      <c r="B17" s="35" t="s">
        <v>96</v>
      </c>
      <c r="D17" s="32"/>
      <c r="F17" s="33"/>
    </row>
    <row r="18" spans="2:6" s="1" customFormat="1" ht="17.649999999999999" customHeight="1" x14ac:dyDescent="0.25">
      <c r="B18" s="35" t="s">
        <v>228</v>
      </c>
      <c r="D18" s="33"/>
      <c r="F18" s="33"/>
    </row>
    <row r="19" spans="2:6" s="1" customFormat="1" ht="17.649999999999999" customHeight="1" x14ac:dyDescent="0.25">
      <c r="B19" s="35" t="s">
        <v>589</v>
      </c>
      <c r="D19" s="32"/>
      <c r="F19" s="33"/>
    </row>
    <row r="20" spans="2:6" s="1" customFormat="1" ht="17.649999999999999" customHeight="1" x14ac:dyDescent="0.25">
      <c r="B20" s="35" t="s">
        <v>320</v>
      </c>
      <c r="D20" s="33"/>
      <c r="F20" s="33"/>
    </row>
    <row r="21" spans="2:6" s="1" customFormat="1" ht="17.649999999999999" customHeight="1" x14ac:dyDescent="0.25">
      <c r="B21" s="35" t="s">
        <v>249</v>
      </c>
      <c r="D21" s="33"/>
      <c r="F21" s="33"/>
    </row>
    <row r="22" spans="2:6" s="1" customFormat="1" ht="17.649999999999999" customHeight="1" x14ac:dyDescent="0.25">
      <c r="B22" s="35" t="s">
        <v>115</v>
      </c>
      <c r="D22" s="33"/>
      <c r="F22" s="33"/>
    </row>
    <row r="23" spans="2:6" s="1" customFormat="1" ht="17.649999999999999" customHeight="1" x14ac:dyDescent="0.25">
      <c r="B23" s="35" t="s">
        <v>349</v>
      </c>
      <c r="D23" s="33"/>
      <c r="F23" s="33"/>
    </row>
    <row r="24" spans="2:6" s="1" customFormat="1" ht="17.649999999999999" customHeight="1" x14ac:dyDescent="0.25">
      <c r="B24" s="35" t="s">
        <v>364</v>
      </c>
      <c r="D24" s="33"/>
      <c r="F24" s="32"/>
    </row>
    <row r="25" spans="2:6" s="1" customFormat="1" ht="17.649999999999999" customHeight="1" x14ac:dyDescent="0.25">
      <c r="B25"/>
      <c r="D25" s="33"/>
      <c r="F25" s="33"/>
    </row>
    <row r="26" spans="2:6" s="1" customFormat="1" ht="17.649999999999999" customHeight="1" x14ac:dyDescent="0.25">
      <c r="B26"/>
      <c r="D26" s="33"/>
      <c r="F26" s="33"/>
    </row>
    <row r="27" spans="2:6" s="1" customFormat="1" ht="17.649999999999999" customHeight="1" x14ac:dyDescent="0.25">
      <c r="B27"/>
      <c r="D27" s="33"/>
      <c r="F27" s="33"/>
    </row>
    <row r="28" spans="2:6" s="1" customFormat="1" ht="17.649999999999999" customHeight="1" x14ac:dyDescent="0.25">
      <c r="B28"/>
      <c r="D28" s="33"/>
      <c r="F28" s="33"/>
    </row>
    <row r="29" spans="2:6" s="1" customFormat="1" ht="17.649999999999999" customHeight="1" x14ac:dyDescent="0.25">
      <c r="B29"/>
      <c r="D29" s="33"/>
      <c r="F29" s="33"/>
    </row>
    <row r="30" spans="2:6" s="1" customFormat="1" ht="17.649999999999999" customHeight="1" x14ac:dyDescent="0.25">
      <c r="B30"/>
      <c r="D30" s="33"/>
      <c r="F30" s="33"/>
    </row>
    <row r="31" spans="2:6" s="1" customFormat="1" ht="17.649999999999999" customHeight="1" x14ac:dyDescent="0.25">
      <c r="B31"/>
      <c r="D31" s="33"/>
      <c r="F31" s="33"/>
    </row>
    <row r="32" spans="2:6" s="1" customFormat="1" ht="17.649999999999999" customHeight="1" x14ac:dyDescent="0.25">
      <c r="B32"/>
      <c r="D32" s="33"/>
      <c r="F32" s="33"/>
    </row>
    <row r="33" spans="2:6" s="1" customFormat="1" ht="17.649999999999999" customHeight="1" x14ac:dyDescent="0.25">
      <c r="B33"/>
      <c r="D33" s="33"/>
      <c r="F33" s="33"/>
    </row>
    <row r="34" spans="2:6" s="1" customFormat="1" ht="17.649999999999999" customHeight="1" x14ac:dyDescent="0.25">
      <c r="B34"/>
      <c r="D34" s="33"/>
      <c r="F34" s="33"/>
    </row>
    <row r="35" spans="2:6" s="1" customFormat="1" ht="17.649999999999999" customHeight="1" x14ac:dyDescent="0.25">
      <c r="B35"/>
      <c r="D35" s="33"/>
      <c r="F35" s="33"/>
    </row>
    <row r="36" spans="2:6" s="1" customFormat="1" ht="17.649999999999999" customHeight="1" x14ac:dyDescent="0.25">
      <c r="B36"/>
      <c r="D36" s="33"/>
      <c r="F36" s="33"/>
    </row>
    <row r="37" spans="2:6" s="1" customFormat="1" ht="17.649999999999999" customHeight="1" x14ac:dyDescent="0.25">
      <c r="B37"/>
      <c r="D37" s="33"/>
      <c r="F37" s="33"/>
    </row>
    <row r="38" spans="2:6" s="1" customFormat="1" ht="17.649999999999999" customHeight="1" x14ac:dyDescent="0.25">
      <c r="B38"/>
      <c r="D38" s="33"/>
      <c r="F38" s="33"/>
    </row>
    <row r="39" spans="2:6" s="1" customFormat="1" ht="17.649999999999999" customHeight="1" x14ac:dyDescent="0.25">
      <c r="B39"/>
      <c r="D39" s="33"/>
      <c r="F39" s="33"/>
    </row>
    <row r="40" spans="2:6" s="1" customFormat="1" ht="17.649999999999999" customHeight="1" x14ac:dyDescent="0.25">
      <c r="B40"/>
      <c r="D40" s="33"/>
      <c r="F40" s="33"/>
    </row>
    <row r="41" spans="2:6" s="1" customFormat="1" ht="17.649999999999999" customHeight="1" x14ac:dyDescent="0.25">
      <c r="B41"/>
      <c r="D41" s="33"/>
      <c r="F41" s="33"/>
    </row>
    <row r="42" spans="2:6" s="1" customFormat="1" ht="17.649999999999999" customHeight="1" x14ac:dyDescent="0.25">
      <c r="B42"/>
      <c r="D42" s="33"/>
      <c r="F42" s="33"/>
    </row>
    <row r="43" spans="2:6" s="1" customFormat="1" ht="17.649999999999999" customHeight="1" x14ac:dyDescent="0.25">
      <c r="B43"/>
      <c r="D43" s="33"/>
      <c r="F43" s="33"/>
    </row>
    <row r="44" spans="2:6" s="1" customFormat="1" ht="17.649999999999999" customHeight="1" x14ac:dyDescent="0.25">
      <c r="B44"/>
      <c r="D44" s="33"/>
      <c r="F44" s="33"/>
    </row>
    <row r="45" spans="2:6" s="1" customFormat="1" ht="17.649999999999999" customHeight="1" x14ac:dyDescent="0.25">
      <c r="B45"/>
      <c r="D45" s="33"/>
      <c r="F45" s="33"/>
    </row>
    <row r="46" spans="2:6" s="1" customFormat="1" ht="17.649999999999999" customHeight="1" x14ac:dyDescent="0.25">
      <c r="B46"/>
      <c r="D46" s="33"/>
      <c r="F46" s="33"/>
    </row>
    <row r="47" spans="2:6" s="1" customFormat="1" ht="17.649999999999999" customHeight="1" x14ac:dyDescent="0.25">
      <c r="B47"/>
      <c r="D47" s="33"/>
      <c r="F47" s="32"/>
    </row>
    <row r="48" spans="2:6" s="1" customFormat="1" ht="17.649999999999999" customHeight="1" x14ac:dyDescent="0.25">
      <c r="B48"/>
      <c r="D48" s="33"/>
      <c r="F48" s="33"/>
    </row>
    <row r="49" spans="2:6" s="1" customFormat="1" ht="17.649999999999999" customHeight="1" x14ac:dyDescent="0.25">
      <c r="B49"/>
      <c r="D49" s="33"/>
      <c r="F49" s="33"/>
    </row>
    <row r="50" spans="2:6" s="1" customFormat="1" ht="17.649999999999999" customHeight="1" x14ac:dyDescent="0.25">
      <c r="B50"/>
      <c r="D50" s="33"/>
      <c r="F50" s="33"/>
    </row>
    <row r="51" spans="2:6" s="1" customFormat="1" ht="17.649999999999999" customHeight="1" x14ac:dyDescent="0.25">
      <c r="B51"/>
      <c r="D51" s="33"/>
      <c r="F51" s="33"/>
    </row>
    <row r="52" spans="2:6" s="1" customFormat="1" ht="17.649999999999999" customHeight="1" x14ac:dyDescent="0.25">
      <c r="B52"/>
      <c r="D52" s="33"/>
      <c r="F52" s="33"/>
    </row>
    <row r="53" spans="2:6" s="1" customFormat="1" ht="17.649999999999999" customHeight="1" x14ac:dyDescent="0.25">
      <c r="B53"/>
      <c r="D53" s="33"/>
      <c r="F53" s="33"/>
    </row>
    <row r="54" spans="2:6" s="1" customFormat="1" ht="17.649999999999999" customHeight="1" x14ac:dyDescent="0.25">
      <c r="B54"/>
      <c r="D54" s="33"/>
      <c r="F54" s="33"/>
    </row>
    <row r="55" spans="2:6" s="1" customFormat="1" ht="17.649999999999999" customHeight="1" x14ac:dyDescent="0.25">
      <c r="B55"/>
      <c r="D55" s="33"/>
      <c r="F55" s="33"/>
    </row>
    <row r="56" spans="2:6" s="1" customFormat="1" ht="17.649999999999999" customHeight="1" x14ac:dyDescent="0.25">
      <c r="B56"/>
      <c r="D56" s="33"/>
      <c r="F56" s="33"/>
    </row>
    <row r="57" spans="2:6" s="1" customFormat="1" ht="17.649999999999999" customHeight="1" x14ac:dyDescent="0.25">
      <c r="B57"/>
      <c r="D57" s="33"/>
      <c r="F57" s="32"/>
    </row>
    <row r="58" spans="2:6" s="1" customFormat="1" ht="17.649999999999999" customHeight="1" x14ac:dyDescent="0.25">
      <c r="B58"/>
      <c r="D58" s="33"/>
      <c r="F58" s="33"/>
    </row>
    <row r="59" spans="2:6" s="1" customFormat="1" ht="17.649999999999999" customHeight="1" x14ac:dyDescent="0.25">
      <c r="B59"/>
      <c r="D59" s="33"/>
      <c r="F59" s="33"/>
    </row>
    <row r="60" spans="2:6" s="1" customFormat="1" ht="17.649999999999999" customHeight="1" x14ac:dyDescent="0.25">
      <c r="B60"/>
      <c r="D60" s="33"/>
      <c r="F60" s="33"/>
    </row>
    <row r="61" spans="2:6" s="1" customFormat="1" ht="17.649999999999999" customHeight="1" x14ac:dyDescent="0.25">
      <c r="B61"/>
      <c r="D61" s="33"/>
      <c r="F61" s="33"/>
    </row>
    <row r="62" spans="2:6" s="1" customFormat="1" ht="17.649999999999999" customHeight="1" x14ac:dyDescent="0.25">
      <c r="B62"/>
      <c r="D62" s="33"/>
      <c r="F62" s="33"/>
    </row>
    <row r="63" spans="2:6" s="1" customFormat="1" ht="17.649999999999999" customHeight="1" x14ac:dyDescent="0.25">
      <c r="B63"/>
      <c r="D63" s="33"/>
      <c r="F63" s="33"/>
    </row>
    <row r="64" spans="2:6" s="1" customFormat="1" ht="17.649999999999999" customHeight="1" x14ac:dyDescent="0.25">
      <c r="B64"/>
      <c r="D64" s="33"/>
      <c r="F64" s="33"/>
    </row>
    <row r="65" spans="2:6" s="1" customFormat="1" ht="17.649999999999999" customHeight="1" x14ac:dyDescent="0.25">
      <c r="B65"/>
      <c r="D65" s="33"/>
      <c r="F65" s="33"/>
    </row>
    <row r="66" spans="2:6" s="1" customFormat="1" ht="17.649999999999999" customHeight="1" x14ac:dyDescent="0.25">
      <c r="B66"/>
      <c r="D66" s="33"/>
      <c r="F66" s="33"/>
    </row>
    <row r="67" spans="2:6" s="1" customFormat="1" ht="17.649999999999999" customHeight="1" x14ac:dyDescent="0.25">
      <c r="B67"/>
      <c r="D67" s="33"/>
      <c r="F67" s="33"/>
    </row>
    <row r="68" spans="2:6" s="1" customFormat="1" ht="17.649999999999999" customHeight="1" x14ac:dyDescent="0.25">
      <c r="B68"/>
      <c r="D68" s="33"/>
      <c r="F68" s="33"/>
    </row>
    <row r="69" spans="2:6" s="1" customFormat="1" ht="17.649999999999999" customHeight="1" x14ac:dyDescent="0.25">
      <c r="B69"/>
      <c r="D69" s="33"/>
      <c r="F69" s="33"/>
    </row>
    <row r="70" spans="2:6" s="1" customFormat="1" ht="17.649999999999999" customHeight="1" x14ac:dyDescent="0.25">
      <c r="B70"/>
      <c r="D70" s="33"/>
      <c r="F70" s="33"/>
    </row>
    <row r="71" spans="2:6" s="1" customFormat="1" ht="17.649999999999999" customHeight="1" x14ac:dyDescent="0.25">
      <c r="B71"/>
      <c r="D71" s="33"/>
      <c r="F71" s="33"/>
    </row>
    <row r="72" spans="2:6" s="1" customFormat="1" ht="17.649999999999999" customHeight="1" x14ac:dyDescent="0.25">
      <c r="B72"/>
      <c r="D72" s="33"/>
      <c r="F72" s="33"/>
    </row>
    <row r="73" spans="2:6" s="1" customFormat="1" ht="17.649999999999999" customHeight="1" x14ac:dyDescent="0.25">
      <c r="B73"/>
      <c r="D73" s="33"/>
      <c r="F73" s="33"/>
    </row>
    <row r="74" spans="2:6" s="1" customFormat="1" ht="17.649999999999999" customHeight="1" x14ac:dyDescent="0.25">
      <c r="B74"/>
      <c r="D74" s="33"/>
      <c r="F74" s="33"/>
    </row>
    <row r="75" spans="2:6" s="1" customFormat="1" ht="17.649999999999999" customHeight="1" x14ac:dyDescent="0.25">
      <c r="B75"/>
      <c r="D75" s="33"/>
      <c r="F75" s="33"/>
    </row>
    <row r="76" spans="2:6" s="1" customFormat="1" ht="17.649999999999999" customHeight="1" x14ac:dyDescent="0.25">
      <c r="B76"/>
      <c r="D76" s="33"/>
      <c r="F76" s="33"/>
    </row>
    <row r="77" spans="2:6" s="1" customFormat="1" ht="17.649999999999999" customHeight="1" x14ac:dyDescent="0.25">
      <c r="B77"/>
      <c r="D77" s="33"/>
      <c r="F77" s="33"/>
    </row>
    <row r="78" spans="2:6" s="1" customFormat="1" ht="17.649999999999999" customHeight="1" x14ac:dyDescent="0.25">
      <c r="B78"/>
      <c r="D78" s="33"/>
      <c r="F78" s="33"/>
    </row>
    <row r="79" spans="2:6" s="1" customFormat="1" ht="17.649999999999999" customHeight="1" x14ac:dyDescent="0.25">
      <c r="B79"/>
      <c r="D79" s="33"/>
      <c r="F79" s="33"/>
    </row>
    <row r="80" spans="2:6" s="1" customFormat="1" ht="17.649999999999999" customHeight="1" x14ac:dyDescent="0.25">
      <c r="B80"/>
      <c r="D80" s="33"/>
      <c r="F80" s="33"/>
    </row>
    <row r="81" spans="2:6" s="1" customFormat="1" ht="17.649999999999999" customHeight="1" x14ac:dyDescent="0.25">
      <c r="B81"/>
      <c r="D81" s="33"/>
      <c r="F81" s="33"/>
    </row>
    <row r="82" spans="2:6" s="1" customFormat="1" ht="17.649999999999999" customHeight="1" x14ac:dyDescent="0.25">
      <c r="B82"/>
      <c r="D82" s="33"/>
      <c r="F82" s="33"/>
    </row>
    <row r="83" spans="2:6" s="1" customFormat="1" ht="17.649999999999999" customHeight="1" x14ac:dyDescent="0.25">
      <c r="B83"/>
      <c r="D83" s="33"/>
      <c r="F83" s="33"/>
    </row>
    <row r="84" spans="2:6" s="1" customFormat="1" ht="17.649999999999999" customHeight="1" x14ac:dyDescent="0.25">
      <c r="B84"/>
      <c r="D84" s="33"/>
      <c r="F84" s="33"/>
    </row>
    <row r="85" spans="2:6" s="1" customFormat="1" ht="17.649999999999999" customHeight="1" x14ac:dyDescent="0.25">
      <c r="B85"/>
      <c r="D85" s="33"/>
      <c r="F85" s="33"/>
    </row>
    <row r="86" spans="2:6" s="1" customFormat="1" ht="17.649999999999999" customHeight="1" x14ac:dyDescent="0.25">
      <c r="B86"/>
      <c r="D86" s="33"/>
      <c r="F86" s="33"/>
    </row>
    <row r="87" spans="2:6" s="1" customFormat="1" ht="17.649999999999999" customHeight="1" x14ac:dyDescent="0.25">
      <c r="B87"/>
      <c r="D87" s="33"/>
      <c r="F87" s="33"/>
    </row>
    <row r="88" spans="2:6" s="1" customFormat="1" ht="17.649999999999999" customHeight="1" x14ac:dyDescent="0.25">
      <c r="B88"/>
      <c r="D88" s="33"/>
      <c r="F88" s="33"/>
    </row>
    <row r="89" spans="2:6" s="1" customFormat="1" ht="17.649999999999999" customHeight="1" x14ac:dyDescent="0.25">
      <c r="B89"/>
      <c r="D89" s="33"/>
      <c r="F89" s="33"/>
    </row>
    <row r="90" spans="2:6" s="1" customFormat="1" ht="17.649999999999999" customHeight="1" x14ac:dyDescent="0.25">
      <c r="B90"/>
      <c r="D90" s="33"/>
      <c r="F90" s="33"/>
    </row>
    <row r="91" spans="2:6" s="1" customFormat="1" ht="17.649999999999999" customHeight="1" x14ac:dyDescent="0.25">
      <c r="B91"/>
      <c r="D91" s="33"/>
      <c r="F91" s="33"/>
    </row>
    <row r="92" spans="2:6" s="1" customFormat="1" ht="17.649999999999999" customHeight="1" x14ac:dyDescent="0.25">
      <c r="B92"/>
      <c r="D92" s="33"/>
      <c r="F92" s="33"/>
    </row>
    <row r="93" spans="2:6" s="1" customFormat="1" ht="17.649999999999999" customHeight="1" x14ac:dyDescent="0.25">
      <c r="B93"/>
      <c r="D93" s="33"/>
      <c r="F93" s="33"/>
    </row>
    <row r="94" spans="2:6" s="1" customFormat="1" ht="17.649999999999999" customHeight="1" x14ac:dyDescent="0.25">
      <c r="B94"/>
      <c r="D94" s="33"/>
      <c r="F94" s="33"/>
    </row>
    <row r="95" spans="2:6" s="1" customFormat="1" ht="17.649999999999999" customHeight="1" x14ac:dyDescent="0.25">
      <c r="B95"/>
      <c r="D95" s="33"/>
      <c r="F95" s="33"/>
    </row>
    <row r="96" spans="2:6" s="1" customFormat="1" ht="17.649999999999999" customHeight="1" x14ac:dyDescent="0.25">
      <c r="B96"/>
      <c r="D96" s="33"/>
      <c r="F96" s="33"/>
    </row>
    <row r="97" spans="2:6" s="1" customFormat="1" ht="17.649999999999999" customHeight="1" x14ac:dyDescent="0.25">
      <c r="B97"/>
      <c r="D97" s="33"/>
      <c r="F97" s="33"/>
    </row>
    <row r="98" spans="2:6" s="1" customFormat="1" ht="17.649999999999999" customHeight="1" x14ac:dyDescent="0.25">
      <c r="B98"/>
      <c r="D98" s="33"/>
      <c r="F98" s="33"/>
    </row>
    <row r="99" spans="2:6" s="1" customFormat="1" ht="17.649999999999999" customHeight="1" x14ac:dyDescent="0.25">
      <c r="B99"/>
      <c r="D99" s="33"/>
      <c r="F99" s="33"/>
    </row>
    <row r="100" spans="2:6" s="1" customFormat="1" ht="17.649999999999999" customHeight="1" x14ac:dyDescent="0.25">
      <c r="B100"/>
      <c r="D100" s="33"/>
      <c r="F100" s="33"/>
    </row>
    <row r="101" spans="2:6" x14ac:dyDescent="0.25">
      <c r="B101"/>
      <c r="C101" s="34"/>
      <c r="D101" s="33"/>
      <c r="E101" s="34"/>
      <c r="F101" s="33"/>
    </row>
    <row r="102" spans="2:6" x14ac:dyDescent="0.25">
      <c r="B102"/>
      <c r="C102" s="34"/>
      <c r="D102" s="33"/>
      <c r="E102" s="34"/>
      <c r="F102" s="33"/>
    </row>
    <row r="103" spans="2:6" x14ac:dyDescent="0.25">
      <c r="B103"/>
      <c r="C103" s="34"/>
      <c r="D103" s="33"/>
      <c r="E103" s="34"/>
      <c r="F103" s="33"/>
    </row>
    <row r="104" spans="2:6" x14ac:dyDescent="0.25">
      <c r="B104"/>
      <c r="C104" s="34"/>
      <c r="D104" s="33"/>
      <c r="E104" s="34"/>
      <c r="F104" s="33"/>
    </row>
    <row r="105" spans="2:6" x14ac:dyDescent="0.25">
      <c r="B105"/>
      <c r="C105" s="34"/>
      <c r="D105" s="33"/>
      <c r="E105" s="34"/>
      <c r="F105" s="33"/>
    </row>
    <row r="106" spans="2:6" x14ac:dyDescent="0.25">
      <c r="B106"/>
      <c r="C106" s="34"/>
      <c r="D106" s="33"/>
      <c r="E106" s="34"/>
      <c r="F106" s="33"/>
    </row>
    <row r="107" spans="2:6" x14ac:dyDescent="0.25">
      <c r="B107"/>
      <c r="C107" s="34"/>
      <c r="D107" s="33"/>
      <c r="E107" s="34"/>
      <c r="F107" s="33"/>
    </row>
    <row r="108" spans="2:6" x14ac:dyDescent="0.25">
      <c r="B108"/>
      <c r="C108" s="34"/>
      <c r="D108" s="33"/>
      <c r="E108" s="34"/>
      <c r="F108" s="33"/>
    </row>
    <row r="109" spans="2:6" x14ac:dyDescent="0.25">
      <c r="B109"/>
      <c r="C109" s="34"/>
      <c r="D109" s="33"/>
      <c r="E109" s="34"/>
      <c r="F109" s="33"/>
    </row>
    <row r="110" spans="2:6" x14ac:dyDescent="0.25">
      <c r="B110"/>
      <c r="C110" s="34"/>
      <c r="D110" s="33"/>
      <c r="E110" s="34"/>
      <c r="F110" s="33"/>
    </row>
    <row r="111" spans="2:6" x14ac:dyDescent="0.25">
      <c r="B111"/>
      <c r="C111" s="34"/>
      <c r="D111" s="33"/>
      <c r="E111" s="34"/>
      <c r="F111" s="33"/>
    </row>
    <row r="112" spans="2:6" x14ac:dyDescent="0.25">
      <c r="B112"/>
      <c r="C112" s="34"/>
      <c r="D112" s="33"/>
      <c r="E112" s="34"/>
      <c r="F112" s="33"/>
    </row>
    <row r="113" spans="2:6" x14ac:dyDescent="0.25">
      <c r="B113"/>
      <c r="C113" s="34"/>
      <c r="D113" s="33"/>
      <c r="E113" s="34"/>
      <c r="F113" s="33"/>
    </row>
    <row r="114" spans="2:6" x14ac:dyDescent="0.25">
      <c r="B114"/>
      <c r="C114" s="34"/>
      <c r="D114" s="33"/>
      <c r="E114" s="34"/>
      <c r="F114" s="33"/>
    </row>
    <row r="115" spans="2:6" x14ac:dyDescent="0.25">
      <c r="B115"/>
      <c r="C115" s="34"/>
      <c r="D115" s="33"/>
      <c r="E115" s="34"/>
      <c r="F115" s="33"/>
    </row>
    <row r="116" spans="2:6" x14ac:dyDescent="0.25">
      <c r="B116"/>
      <c r="C116" s="34"/>
      <c r="D116" s="33"/>
      <c r="E116" s="34"/>
      <c r="F116" s="33"/>
    </row>
    <row r="117" spans="2:6" x14ac:dyDescent="0.25">
      <c r="B117"/>
      <c r="C117" s="34"/>
      <c r="D117" s="33"/>
      <c r="E117" s="34"/>
      <c r="F117" s="33"/>
    </row>
    <row r="118" spans="2:6" x14ac:dyDescent="0.25">
      <c r="B118"/>
      <c r="C118" s="34"/>
      <c r="D118" s="33"/>
      <c r="E118" s="34"/>
      <c r="F118" s="33"/>
    </row>
    <row r="119" spans="2:6" x14ac:dyDescent="0.25">
      <c r="B119"/>
      <c r="C119" s="34"/>
      <c r="D119" s="33"/>
      <c r="E119" s="34"/>
      <c r="F119" s="33"/>
    </row>
    <row r="120" spans="2:6" x14ac:dyDescent="0.25">
      <c r="B120"/>
      <c r="C120" s="34"/>
      <c r="D120" s="33"/>
      <c r="E120" s="34"/>
      <c r="F120" s="33"/>
    </row>
    <row r="121" spans="2:6" x14ac:dyDescent="0.25">
      <c r="B121"/>
      <c r="C121" s="34"/>
      <c r="D121" s="33"/>
      <c r="E121" s="34"/>
      <c r="F121" s="33"/>
    </row>
    <row r="122" spans="2:6" x14ac:dyDescent="0.25">
      <c r="B122"/>
      <c r="C122" s="34"/>
      <c r="D122" s="33"/>
      <c r="E122" s="34"/>
      <c r="F122" s="33"/>
    </row>
    <row r="123" spans="2:6" x14ac:dyDescent="0.25">
      <c r="B123"/>
      <c r="C123" s="34"/>
      <c r="D123" s="33"/>
      <c r="E123" s="34"/>
      <c r="F123" s="33"/>
    </row>
    <row r="124" spans="2:6" x14ac:dyDescent="0.25">
      <c r="B124"/>
      <c r="C124" s="34"/>
      <c r="D124" s="33"/>
      <c r="E124" s="34"/>
      <c r="F124" s="33"/>
    </row>
    <row r="125" spans="2:6" x14ac:dyDescent="0.25">
      <c r="B125"/>
      <c r="C125" s="34"/>
      <c r="D125" s="33"/>
      <c r="E125" s="34"/>
      <c r="F125" s="33"/>
    </row>
    <row r="126" spans="2:6" x14ac:dyDescent="0.25">
      <c r="B126"/>
      <c r="C126" s="34"/>
      <c r="D126" s="33"/>
      <c r="E126" s="34"/>
      <c r="F126" s="33"/>
    </row>
    <row r="127" spans="2:6" x14ac:dyDescent="0.25">
      <c r="B127"/>
      <c r="C127" s="34"/>
      <c r="D127" s="33"/>
      <c r="E127" s="34"/>
      <c r="F127" s="33"/>
    </row>
    <row r="128" spans="2:6" x14ac:dyDescent="0.25">
      <c r="B128"/>
      <c r="C128" s="34"/>
      <c r="D128" s="33"/>
      <c r="E128" s="34"/>
      <c r="F128" s="33"/>
    </row>
    <row r="129" spans="2:6" x14ac:dyDescent="0.25">
      <c r="B129"/>
      <c r="C129" s="34"/>
      <c r="D129" s="33"/>
      <c r="E129" s="34"/>
      <c r="F129" s="33"/>
    </row>
    <row r="130" spans="2:6" x14ac:dyDescent="0.25">
      <c r="B130"/>
      <c r="C130" s="34"/>
      <c r="D130" s="33"/>
      <c r="E130" s="34"/>
      <c r="F130" s="33"/>
    </row>
    <row r="131" spans="2:6" x14ac:dyDescent="0.25">
      <c r="B131"/>
      <c r="C131" s="34"/>
      <c r="D131" s="33"/>
      <c r="E131" s="34"/>
      <c r="F131" s="33"/>
    </row>
    <row r="132" spans="2:6" x14ac:dyDescent="0.25">
      <c r="B132"/>
      <c r="C132" s="34"/>
      <c r="D132" s="33"/>
      <c r="E132" s="34"/>
      <c r="F132" s="33"/>
    </row>
    <row r="133" spans="2:6" x14ac:dyDescent="0.25">
      <c r="B133"/>
      <c r="C133" s="34"/>
      <c r="D133" s="33"/>
      <c r="E133" s="34"/>
      <c r="F133" s="33"/>
    </row>
    <row r="134" spans="2:6" x14ac:dyDescent="0.25">
      <c r="B134"/>
      <c r="C134" s="34"/>
      <c r="D134" s="33"/>
      <c r="E134" s="34"/>
      <c r="F134" s="33"/>
    </row>
    <row r="135" spans="2:6" x14ac:dyDescent="0.25">
      <c r="B135"/>
      <c r="C135" s="34"/>
      <c r="D135" s="33"/>
      <c r="E135" s="34"/>
      <c r="F135" s="33"/>
    </row>
    <row r="136" spans="2:6" x14ac:dyDescent="0.25">
      <c r="B136"/>
      <c r="C136" s="34"/>
      <c r="D136" s="33"/>
      <c r="E136" s="34"/>
      <c r="F136" s="33"/>
    </row>
    <row r="137" spans="2:6" x14ac:dyDescent="0.25">
      <c r="B137"/>
      <c r="C137" s="34"/>
      <c r="D137" s="33"/>
      <c r="E137" s="34"/>
      <c r="F137" s="33"/>
    </row>
    <row r="138" spans="2:6" x14ac:dyDescent="0.25">
      <c r="B138"/>
      <c r="C138" s="34"/>
      <c r="D138" s="33"/>
      <c r="E138" s="34"/>
      <c r="F138" s="33"/>
    </row>
    <row r="139" spans="2:6" x14ac:dyDescent="0.25">
      <c r="B139"/>
      <c r="C139" s="34"/>
      <c r="D139" s="33"/>
      <c r="E139" s="34"/>
      <c r="F139" s="33"/>
    </row>
    <row r="140" spans="2:6" x14ac:dyDescent="0.25">
      <c r="B140"/>
      <c r="C140" s="34"/>
      <c r="D140" s="33"/>
      <c r="E140" s="34"/>
      <c r="F140" s="33"/>
    </row>
    <row r="141" spans="2:6" x14ac:dyDescent="0.25">
      <c r="B141"/>
      <c r="C141" s="34"/>
      <c r="D141" s="33"/>
      <c r="E141" s="34"/>
      <c r="F141" s="33"/>
    </row>
    <row r="142" spans="2:6" x14ac:dyDescent="0.25">
      <c r="B142"/>
      <c r="C142" s="34"/>
      <c r="D142" s="33"/>
      <c r="E142" s="34"/>
      <c r="F142" s="33"/>
    </row>
    <row r="143" spans="2:6" x14ac:dyDescent="0.25">
      <c r="B143"/>
      <c r="C143" s="34"/>
      <c r="D143" s="33"/>
      <c r="E143" s="34"/>
      <c r="F143" s="33"/>
    </row>
    <row r="144" spans="2:6" x14ac:dyDescent="0.25">
      <c r="B144"/>
      <c r="C144" s="34"/>
      <c r="D144" s="33"/>
      <c r="E144" s="34"/>
      <c r="F144" s="33"/>
    </row>
    <row r="145" spans="2:6" x14ac:dyDescent="0.25">
      <c r="B145"/>
      <c r="C145" s="34"/>
      <c r="D145" s="33"/>
      <c r="E145" s="34"/>
      <c r="F145" s="33"/>
    </row>
    <row r="146" spans="2:6" x14ac:dyDescent="0.25">
      <c r="B146"/>
      <c r="C146" s="34"/>
      <c r="D146" s="33"/>
      <c r="E146" s="34"/>
      <c r="F146" s="33"/>
    </row>
    <row r="147" spans="2:6" x14ac:dyDescent="0.25">
      <c r="B147"/>
      <c r="C147" s="34"/>
      <c r="D147" s="33"/>
      <c r="E147" s="34"/>
      <c r="F147" s="33"/>
    </row>
    <row r="148" spans="2:6" x14ac:dyDescent="0.25">
      <c r="B148"/>
      <c r="C148" s="34"/>
      <c r="D148" s="33"/>
      <c r="E148" s="34"/>
      <c r="F148" s="33"/>
    </row>
    <row r="149" spans="2:6" x14ac:dyDescent="0.25">
      <c r="B149"/>
      <c r="C149" s="34"/>
      <c r="D149" s="33"/>
      <c r="E149" s="34"/>
      <c r="F149" s="33"/>
    </row>
    <row r="150" spans="2:6" x14ac:dyDescent="0.25">
      <c r="B150"/>
      <c r="C150" s="34"/>
      <c r="D150" s="33"/>
      <c r="E150" s="34"/>
      <c r="F150" s="33"/>
    </row>
    <row r="151" spans="2:6" x14ac:dyDescent="0.25">
      <c r="B151"/>
      <c r="C151" s="34"/>
      <c r="D151" s="33"/>
      <c r="E151" s="34"/>
      <c r="F151" s="33"/>
    </row>
    <row r="152" spans="2:6" x14ac:dyDescent="0.25">
      <c r="B152"/>
      <c r="C152" s="34"/>
      <c r="D152" s="33"/>
      <c r="E152" s="34"/>
      <c r="F152" s="33"/>
    </row>
    <row r="153" spans="2:6" x14ac:dyDescent="0.25">
      <c r="B153"/>
      <c r="C153" s="34"/>
      <c r="D153" s="33"/>
      <c r="E153" s="34"/>
      <c r="F153" s="33"/>
    </row>
    <row r="154" spans="2:6" x14ac:dyDescent="0.25">
      <c r="B154"/>
      <c r="C154" s="34"/>
      <c r="D154" s="33"/>
      <c r="E154" s="34"/>
      <c r="F154" s="33"/>
    </row>
    <row r="155" spans="2:6" x14ac:dyDescent="0.25">
      <c r="B155"/>
      <c r="C155" s="34"/>
      <c r="D155" s="33"/>
      <c r="E155" s="34"/>
      <c r="F155" s="33"/>
    </row>
    <row r="156" spans="2:6" x14ac:dyDescent="0.25">
      <c r="B156"/>
      <c r="C156" s="34"/>
      <c r="D156" s="33"/>
      <c r="E156" s="34"/>
      <c r="F156" s="33"/>
    </row>
    <row r="157" spans="2:6" x14ac:dyDescent="0.25">
      <c r="B157"/>
      <c r="C157" s="34"/>
      <c r="D157" s="33"/>
      <c r="E157" s="34"/>
      <c r="F157" s="33"/>
    </row>
    <row r="158" spans="2:6" x14ac:dyDescent="0.25">
      <c r="B158"/>
      <c r="C158" s="34"/>
      <c r="D158" s="33"/>
      <c r="E158" s="34"/>
      <c r="F158" s="33"/>
    </row>
    <row r="159" spans="2:6" x14ac:dyDescent="0.25">
      <c r="B159"/>
      <c r="C159" s="34"/>
      <c r="D159" s="33"/>
      <c r="E159" s="34"/>
      <c r="F159" s="33"/>
    </row>
    <row r="160" spans="2:6" x14ac:dyDescent="0.25">
      <c r="B160"/>
      <c r="C160" s="34"/>
      <c r="D160" s="33"/>
      <c r="E160" s="34"/>
      <c r="F160" s="33"/>
    </row>
    <row r="161" spans="2:6" x14ac:dyDescent="0.25">
      <c r="B161"/>
      <c r="C161" s="34"/>
      <c r="D161" s="33"/>
      <c r="E161" s="34"/>
      <c r="F161" s="33"/>
    </row>
    <row r="162" spans="2:6" x14ac:dyDescent="0.25">
      <c r="B162"/>
      <c r="C162" s="34"/>
      <c r="D162" s="33"/>
      <c r="E162" s="34"/>
      <c r="F162" s="33"/>
    </row>
    <row r="163" spans="2:6" x14ac:dyDescent="0.25">
      <c r="B163"/>
      <c r="C163" s="34"/>
      <c r="D163" s="33"/>
      <c r="E163" s="34"/>
      <c r="F163" s="33"/>
    </row>
    <row r="164" spans="2:6" x14ac:dyDescent="0.25">
      <c r="B164"/>
      <c r="C164" s="34"/>
      <c r="D164" s="33"/>
      <c r="E164" s="34"/>
      <c r="F164" s="33"/>
    </row>
    <row r="165" spans="2:6" x14ac:dyDescent="0.25">
      <c r="B165"/>
      <c r="C165" s="34"/>
      <c r="D165" s="33"/>
      <c r="E165" s="34"/>
      <c r="F165" s="33"/>
    </row>
    <row r="166" spans="2:6" x14ac:dyDescent="0.25">
      <c r="B166"/>
      <c r="C166" s="34"/>
      <c r="D166" s="33"/>
      <c r="E166" s="34"/>
      <c r="F166" s="33"/>
    </row>
    <row r="167" spans="2:6" x14ac:dyDescent="0.25">
      <c r="B167"/>
      <c r="C167" s="34"/>
      <c r="D167" s="33"/>
      <c r="E167" s="34"/>
      <c r="F167" s="33"/>
    </row>
    <row r="168" spans="2:6" x14ac:dyDescent="0.25">
      <c r="B168"/>
      <c r="C168" s="34"/>
      <c r="D168" s="33"/>
      <c r="E168" s="34"/>
      <c r="F168" s="33"/>
    </row>
    <row r="169" spans="2:6" x14ac:dyDescent="0.25">
      <c r="B169"/>
      <c r="C169" s="34"/>
      <c r="D169" s="33"/>
      <c r="E169" s="34"/>
      <c r="F169" s="33"/>
    </row>
    <row r="170" spans="2:6" x14ac:dyDescent="0.25">
      <c r="B170"/>
      <c r="C170" s="34"/>
      <c r="D170" s="33"/>
      <c r="E170" s="34"/>
      <c r="F170" s="33"/>
    </row>
    <row r="171" spans="2:6" x14ac:dyDescent="0.25">
      <c r="B171"/>
      <c r="C171" s="34"/>
      <c r="D171" s="33"/>
      <c r="E171" s="34"/>
      <c r="F171" s="33"/>
    </row>
    <row r="172" spans="2:6" x14ac:dyDescent="0.25">
      <c r="B172"/>
      <c r="C172" s="34"/>
      <c r="D172" s="33"/>
      <c r="E172" s="34"/>
      <c r="F172" s="33"/>
    </row>
    <row r="173" spans="2:6" x14ac:dyDescent="0.25">
      <c r="B173"/>
      <c r="C173" s="34"/>
      <c r="D173" s="33"/>
      <c r="E173" s="34"/>
      <c r="F173" s="33"/>
    </row>
    <row r="174" spans="2:6" x14ac:dyDescent="0.25">
      <c r="B174"/>
      <c r="C174" s="34"/>
      <c r="D174" s="33"/>
      <c r="E174" s="34"/>
      <c r="F174" s="33"/>
    </row>
    <row r="175" spans="2:6" x14ac:dyDescent="0.25">
      <c r="B175"/>
      <c r="C175" s="34"/>
      <c r="D175" s="33"/>
      <c r="E175" s="34"/>
      <c r="F175" s="33"/>
    </row>
    <row r="176" spans="2:6" x14ac:dyDescent="0.25">
      <c r="B176"/>
      <c r="C176" s="34"/>
      <c r="D176" s="33"/>
      <c r="E176" s="34"/>
      <c r="F176" s="33"/>
    </row>
    <row r="177" spans="2:6" x14ac:dyDescent="0.25">
      <c r="B177"/>
      <c r="C177" s="34"/>
      <c r="D177" s="33"/>
      <c r="E177" s="34"/>
      <c r="F177" s="33"/>
    </row>
    <row r="178" spans="2:6" x14ac:dyDescent="0.25">
      <c r="B178"/>
      <c r="C178" s="34"/>
      <c r="D178" s="33"/>
      <c r="E178" s="34"/>
      <c r="F178" s="33"/>
    </row>
    <row r="179" spans="2:6" x14ac:dyDescent="0.25">
      <c r="B179"/>
      <c r="C179" s="34"/>
      <c r="D179" s="33"/>
      <c r="E179" s="34"/>
      <c r="F179" s="33"/>
    </row>
    <row r="180" spans="2:6" x14ac:dyDescent="0.25">
      <c r="B180"/>
      <c r="C180" s="34"/>
      <c r="D180" s="33"/>
      <c r="E180" s="34"/>
      <c r="F180" s="33"/>
    </row>
    <row r="181" spans="2:6" x14ac:dyDescent="0.25">
      <c r="B181"/>
      <c r="C181" s="34"/>
      <c r="D181" s="33"/>
      <c r="E181" s="34"/>
      <c r="F181" s="33"/>
    </row>
    <row r="182" spans="2:6" x14ac:dyDescent="0.25">
      <c r="B182"/>
      <c r="C182" s="34"/>
      <c r="D182" s="33"/>
      <c r="E182" s="34"/>
      <c r="F182" s="33"/>
    </row>
    <row r="183" spans="2:6" x14ac:dyDescent="0.25">
      <c r="B183"/>
      <c r="C183" s="34"/>
      <c r="D183" s="33"/>
      <c r="E183" s="34"/>
      <c r="F183" s="33"/>
    </row>
    <row r="184" spans="2:6" x14ac:dyDescent="0.25">
      <c r="B184"/>
      <c r="C184" s="34"/>
      <c r="D184" s="33"/>
      <c r="E184" s="34"/>
      <c r="F184" s="33"/>
    </row>
    <row r="185" spans="2:6" x14ac:dyDescent="0.25">
      <c r="B185"/>
      <c r="C185" s="34"/>
      <c r="D185" s="33"/>
      <c r="E185" s="34"/>
      <c r="F185" s="33"/>
    </row>
    <row r="186" spans="2:6" x14ac:dyDescent="0.25">
      <c r="B186"/>
      <c r="C186" s="34"/>
      <c r="D186" s="33"/>
      <c r="E186" s="34"/>
      <c r="F186" s="33"/>
    </row>
    <row r="187" spans="2:6" x14ac:dyDescent="0.25">
      <c r="B187"/>
      <c r="C187" s="34"/>
      <c r="D187" s="33"/>
      <c r="E187" s="34"/>
      <c r="F187" s="33"/>
    </row>
    <row r="188" spans="2:6" x14ac:dyDescent="0.25">
      <c r="B188"/>
      <c r="C188" s="34"/>
      <c r="D188" s="33"/>
      <c r="E188" s="34"/>
      <c r="F188" s="33"/>
    </row>
    <row r="189" spans="2:6" x14ac:dyDescent="0.25">
      <c r="B189"/>
      <c r="C189" s="34"/>
      <c r="D189" s="33"/>
      <c r="E189" s="34"/>
      <c r="F189" s="33"/>
    </row>
    <row r="190" spans="2:6" x14ac:dyDescent="0.25">
      <c r="B190"/>
      <c r="C190" s="34"/>
      <c r="D190" s="33"/>
      <c r="E190" s="34"/>
      <c r="F190" s="33"/>
    </row>
    <row r="191" spans="2:6" x14ac:dyDescent="0.25">
      <c r="B191"/>
      <c r="C191" s="34"/>
      <c r="D191" s="33"/>
      <c r="E191" s="34"/>
      <c r="F191" s="33"/>
    </row>
    <row r="192" spans="2:6" x14ac:dyDescent="0.25">
      <c r="B192"/>
      <c r="C192" s="34"/>
      <c r="D192" s="33"/>
      <c r="E192" s="34"/>
      <c r="F192" s="33"/>
    </row>
    <row r="193" spans="2:6" x14ac:dyDescent="0.25">
      <c r="B193"/>
      <c r="C193" s="34"/>
      <c r="D193" s="33"/>
      <c r="E193" s="34"/>
      <c r="F193" s="33"/>
    </row>
    <row r="194" spans="2:6" x14ac:dyDescent="0.25">
      <c r="B194"/>
      <c r="C194" s="34"/>
      <c r="D194" s="33"/>
      <c r="E194" s="34"/>
      <c r="F194" s="33"/>
    </row>
    <row r="195" spans="2:6" x14ac:dyDescent="0.25">
      <c r="B195"/>
      <c r="C195" s="34"/>
      <c r="D195" s="33"/>
      <c r="E195" s="34"/>
      <c r="F195" s="33"/>
    </row>
    <row r="196" spans="2:6" x14ac:dyDescent="0.25">
      <c r="B196"/>
      <c r="C196" s="34"/>
      <c r="D196" s="33"/>
      <c r="E196" s="34"/>
      <c r="F196" s="33"/>
    </row>
    <row r="197" spans="2:6" x14ac:dyDescent="0.25">
      <c r="B197"/>
      <c r="C197" s="34"/>
      <c r="D197" s="33"/>
      <c r="E197" s="34"/>
      <c r="F197" s="33"/>
    </row>
    <row r="198" spans="2:6" x14ac:dyDescent="0.25">
      <c r="B198"/>
      <c r="C198" s="34"/>
      <c r="D198" s="33"/>
      <c r="E198" s="34"/>
      <c r="F198" s="33"/>
    </row>
    <row r="199" spans="2:6" x14ac:dyDescent="0.25">
      <c r="B199"/>
      <c r="C199" s="34"/>
      <c r="D199" s="33"/>
      <c r="E199" s="34"/>
      <c r="F199" s="33"/>
    </row>
    <row r="200" spans="2:6" x14ac:dyDescent="0.25">
      <c r="B200"/>
      <c r="C200" s="34"/>
      <c r="D200" s="33"/>
      <c r="E200" s="34"/>
      <c r="F200" s="33"/>
    </row>
    <row r="201" spans="2:6" x14ac:dyDescent="0.25">
      <c r="B201"/>
      <c r="C201" s="34"/>
      <c r="D201" s="33"/>
      <c r="E201" s="34"/>
      <c r="F201" s="33"/>
    </row>
    <row r="202" spans="2:6" x14ac:dyDescent="0.25">
      <c r="B202"/>
      <c r="C202" s="34"/>
      <c r="D202" s="33"/>
      <c r="E202" s="34"/>
      <c r="F202" s="33"/>
    </row>
    <row r="203" spans="2:6" x14ac:dyDescent="0.25">
      <c r="B203"/>
      <c r="C203" s="34"/>
      <c r="D203" s="33"/>
      <c r="E203" s="34"/>
      <c r="F203" s="33"/>
    </row>
    <row r="204" spans="2:6" x14ac:dyDescent="0.25">
      <c r="B204"/>
      <c r="C204" s="34"/>
      <c r="D204" s="33"/>
      <c r="E204" s="34"/>
      <c r="F204" s="33"/>
    </row>
    <row r="205" spans="2:6" x14ac:dyDescent="0.25">
      <c r="B205"/>
      <c r="C205" s="34"/>
      <c r="D205" s="33"/>
      <c r="E205" s="34"/>
      <c r="F205" s="33"/>
    </row>
    <row r="206" spans="2:6" x14ac:dyDescent="0.25">
      <c r="B206"/>
      <c r="C206" s="34"/>
      <c r="D206" s="33"/>
      <c r="E206" s="34"/>
      <c r="F206" s="33"/>
    </row>
    <row r="207" spans="2:6" x14ac:dyDescent="0.25">
      <c r="B207"/>
      <c r="C207" s="34"/>
      <c r="D207" s="33"/>
      <c r="E207" s="34"/>
      <c r="F207" s="33"/>
    </row>
    <row r="208" spans="2:6" x14ac:dyDescent="0.25">
      <c r="B208"/>
      <c r="C208" s="34"/>
      <c r="D208" s="33"/>
      <c r="E208" s="34"/>
      <c r="F208" s="33"/>
    </row>
    <row r="209" spans="2:6" x14ac:dyDescent="0.25">
      <c r="B209"/>
      <c r="C209" s="34"/>
      <c r="D209" s="33"/>
      <c r="E209" s="34"/>
      <c r="F209" s="33"/>
    </row>
    <row r="210" spans="2:6" x14ac:dyDescent="0.25">
      <c r="B210"/>
      <c r="C210" s="34"/>
      <c r="D210" s="33"/>
      <c r="E210" s="34"/>
      <c r="F210" s="33"/>
    </row>
    <row r="211" spans="2:6" x14ac:dyDescent="0.25">
      <c r="B211"/>
      <c r="C211" s="34"/>
      <c r="D211" s="33"/>
      <c r="E211" s="34"/>
      <c r="F211" s="33"/>
    </row>
    <row r="212" spans="2:6" x14ac:dyDescent="0.25">
      <c r="B212"/>
      <c r="C212" s="34"/>
      <c r="D212" s="33"/>
      <c r="E212" s="34"/>
      <c r="F212" s="33"/>
    </row>
    <row r="213" spans="2:6" x14ac:dyDescent="0.25">
      <c r="B213"/>
      <c r="C213" s="34"/>
      <c r="D213" s="33"/>
      <c r="E213" s="34"/>
      <c r="F213" s="33"/>
    </row>
    <row r="214" spans="2:6" x14ac:dyDescent="0.25">
      <c r="B214"/>
      <c r="C214" s="34"/>
      <c r="D214" s="33"/>
      <c r="E214" s="34"/>
      <c r="F214" s="33"/>
    </row>
    <row r="215" spans="2:6" x14ac:dyDescent="0.25">
      <c r="B215"/>
      <c r="C215" s="34"/>
      <c r="D215" s="33"/>
      <c r="E215" s="34"/>
      <c r="F215" s="33"/>
    </row>
    <row r="216" spans="2:6" x14ac:dyDescent="0.25">
      <c r="B216"/>
      <c r="C216" s="34"/>
      <c r="D216" s="33"/>
      <c r="E216" s="34"/>
      <c r="F216" s="33"/>
    </row>
    <row r="217" spans="2:6" x14ac:dyDescent="0.25">
      <c r="B217"/>
      <c r="C217" s="34"/>
      <c r="D217" s="33"/>
      <c r="E217" s="34"/>
      <c r="F217" s="33"/>
    </row>
    <row r="218" spans="2:6" x14ac:dyDescent="0.25">
      <c r="B218"/>
      <c r="C218" s="34"/>
      <c r="D218" s="33"/>
      <c r="E218" s="34"/>
      <c r="F218" s="33"/>
    </row>
    <row r="219" spans="2:6" x14ac:dyDescent="0.25">
      <c r="B219"/>
      <c r="C219" s="34"/>
      <c r="D219" s="33"/>
      <c r="E219" s="34"/>
      <c r="F219" s="33"/>
    </row>
    <row r="220" spans="2:6" x14ac:dyDescent="0.25">
      <c r="B220"/>
      <c r="C220" s="34"/>
      <c r="D220" s="33"/>
      <c r="E220" s="34"/>
      <c r="F220" s="33"/>
    </row>
    <row r="221" spans="2:6" x14ac:dyDescent="0.25">
      <c r="B221"/>
      <c r="C221" s="34"/>
      <c r="D221" s="33"/>
      <c r="E221" s="34"/>
      <c r="F221" s="33"/>
    </row>
    <row r="222" spans="2:6" x14ac:dyDescent="0.25">
      <c r="B222"/>
      <c r="C222" s="34"/>
      <c r="D222" s="33"/>
      <c r="E222" s="34"/>
      <c r="F222" s="33"/>
    </row>
    <row r="223" spans="2:6" x14ac:dyDescent="0.25">
      <c r="B223"/>
      <c r="C223" s="34"/>
      <c r="D223" s="33"/>
      <c r="E223" s="34"/>
      <c r="F223" s="33"/>
    </row>
    <row r="224" spans="2:6" x14ac:dyDescent="0.25">
      <c r="B224"/>
      <c r="C224" s="34"/>
      <c r="D224" s="33"/>
      <c r="E224" s="34"/>
      <c r="F224" s="33"/>
    </row>
    <row r="225" spans="2:6" x14ac:dyDescent="0.25">
      <c r="B225"/>
      <c r="C225" s="34"/>
      <c r="D225" s="33"/>
      <c r="E225" s="34"/>
      <c r="F225" s="33"/>
    </row>
    <row r="226" spans="2:6" x14ac:dyDescent="0.25">
      <c r="B226"/>
      <c r="C226" s="34"/>
      <c r="D226" s="33"/>
      <c r="E226" s="34"/>
      <c r="F226" s="33"/>
    </row>
    <row r="227" spans="2:6" x14ac:dyDescent="0.25">
      <c r="B227"/>
      <c r="C227" s="34"/>
      <c r="D227" s="33"/>
      <c r="E227" s="34"/>
      <c r="F227" s="33"/>
    </row>
    <row r="228" spans="2:6" x14ac:dyDescent="0.25">
      <c r="B228"/>
      <c r="C228" s="34"/>
      <c r="D228" s="33"/>
      <c r="E228" s="34"/>
      <c r="F228" s="33"/>
    </row>
    <row r="229" spans="2:6" x14ac:dyDescent="0.25">
      <c r="B229"/>
      <c r="C229" s="34"/>
      <c r="D229" s="33"/>
      <c r="E229" s="34"/>
      <c r="F229" s="33"/>
    </row>
    <row r="230" spans="2:6" x14ac:dyDescent="0.25">
      <c r="B230"/>
      <c r="C230" s="34"/>
      <c r="D230" s="33"/>
      <c r="E230" s="34"/>
      <c r="F230" s="33"/>
    </row>
    <row r="231" spans="2:6" x14ac:dyDescent="0.25">
      <c r="B231"/>
      <c r="C231" s="34"/>
      <c r="D231" s="33"/>
      <c r="E231" s="34"/>
      <c r="F231" s="33"/>
    </row>
    <row r="232" spans="2:6" x14ac:dyDescent="0.25">
      <c r="B232"/>
      <c r="C232" s="34"/>
      <c r="D232" s="33"/>
      <c r="E232" s="34"/>
      <c r="F232" s="33"/>
    </row>
    <row r="233" spans="2:6" x14ac:dyDescent="0.25">
      <c r="B233"/>
      <c r="C233" s="34"/>
      <c r="D233" s="33"/>
      <c r="E233" s="34"/>
      <c r="F233" s="33"/>
    </row>
    <row r="234" spans="2:6" x14ac:dyDescent="0.25">
      <c r="B234"/>
      <c r="C234" s="34"/>
      <c r="D234" s="33"/>
      <c r="E234" s="34"/>
      <c r="F234" s="33"/>
    </row>
    <row r="235" spans="2:6" x14ac:dyDescent="0.25">
      <c r="B235"/>
      <c r="C235" s="34"/>
      <c r="D235" s="33"/>
      <c r="E235" s="34"/>
      <c r="F235" s="33"/>
    </row>
    <row r="236" spans="2:6" x14ac:dyDescent="0.25">
      <c r="B236"/>
      <c r="C236" s="34"/>
      <c r="D236" s="33"/>
      <c r="E236" s="34"/>
      <c r="F236" s="33"/>
    </row>
    <row r="237" spans="2:6" x14ac:dyDescent="0.25">
      <c r="B237"/>
      <c r="C237" s="34"/>
      <c r="D237" s="33"/>
      <c r="E237" s="34"/>
      <c r="F237" s="33"/>
    </row>
    <row r="238" spans="2:6" x14ac:dyDescent="0.25">
      <c r="B238"/>
      <c r="C238" s="34"/>
      <c r="D238" s="33"/>
      <c r="E238" s="34"/>
      <c r="F238" s="33"/>
    </row>
    <row r="239" spans="2:6" x14ac:dyDescent="0.25">
      <c r="B239"/>
      <c r="C239" s="34"/>
      <c r="D239" s="33"/>
      <c r="E239" s="34"/>
      <c r="F239" s="33"/>
    </row>
    <row r="240" spans="2:6" x14ac:dyDescent="0.25">
      <c r="B240"/>
      <c r="C240" s="34"/>
      <c r="D240" s="33"/>
      <c r="E240" s="34"/>
      <c r="F240" s="33"/>
    </row>
    <row r="241" spans="2:6" x14ac:dyDescent="0.25">
      <c r="B241"/>
      <c r="C241" s="34"/>
      <c r="D241" s="33"/>
      <c r="E241" s="34"/>
      <c r="F241" s="33"/>
    </row>
    <row r="242" spans="2:6" x14ac:dyDescent="0.25">
      <c r="B242"/>
      <c r="C242" s="34"/>
      <c r="D242" s="33"/>
      <c r="E242" s="34"/>
      <c r="F242" s="33"/>
    </row>
    <row r="243" spans="2:6" x14ac:dyDescent="0.25">
      <c r="B243"/>
      <c r="C243" s="34"/>
      <c r="D243" s="33"/>
      <c r="E243" s="34"/>
      <c r="F243" s="33"/>
    </row>
    <row r="244" spans="2:6" x14ac:dyDescent="0.25">
      <c r="B244"/>
      <c r="C244" s="34"/>
      <c r="D244" s="33"/>
      <c r="E244" s="34"/>
      <c r="F244" s="33"/>
    </row>
    <row r="245" spans="2:6" x14ac:dyDescent="0.25">
      <c r="B245"/>
      <c r="C245" s="34"/>
      <c r="D245" s="33"/>
      <c r="E245" s="34"/>
      <c r="F245" s="33"/>
    </row>
    <row r="246" spans="2:6" x14ac:dyDescent="0.25">
      <c r="B246"/>
      <c r="C246" s="34"/>
      <c r="D246" s="33"/>
      <c r="E246" s="34"/>
      <c r="F246" s="33"/>
    </row>
    <row r="247" spans="2:6" x14ac:dyDescent="0.25">
      <c r="B247"/>
      <c r="C247" s="34"/>
      <c r="D247" s="33"/>
      <c r="E247" s="34"/>
      <c r="F247" s="33"/>
    </row>
    <row r="248" spans="2:6" x14ac:dyDescent="0.25">
      <c r="B248"/>
      <c r="C248" s="34"/>
      <c r="D248" s="33"/>
      <c r="E248" s="34"/>
      <c r="F248" s="33"/>
    </row>
    <row r="249" spans="2:6" x14ac:dyDescent="0.25">
      <c r="B249"/>
      <c r="C249" s="34"/>
      <c r="D249" s="33"/>
      <c r="E249" s="34"/>
      <c r="F249" s="33"/>
    </row>
    <row r="250" spans="2:6" x14ac:dyDescent="0.25">
      <c r="B250"/>
      <c r="C250" s="34"/>
      <c r="D250" s="33"/>
      <c r="E250" s="34"/>
      <c r="F250" s="33"/>
    </row>
    <row r="251" spans="2:6" x14ac:dyDescent="0.25">
      <c r="B251"/>
      <c r="C251" s="34"/>
      <c r="D251" s="33"/>
      <c r="E251" s="34"/>
      <c r="F251" s="33"/>
    </row>
    <row r="252" spans="2:6" x14ac:dyDescent="0.25">
      <c r="B252"/>
      <c r="C252" s="34"/>
      <c r="D252" s="33"/>
      <c r="E252" s="34"/>
      <c r="F252" s="33"/>
    </row>
    <row r="253" spans="2:6" x14ac:dyDescent="0.25">
      <c r="B253"/>
      <c r="C253" s="34"/>
      <c r="D253" s="33"/>
      <c r="E253" s="34"/>
      <c r="F253" s="33"/>
    </row>
    <row r="254" spans="2:6" x14ac:dyDescent="0.25">
      <c r="B254"/>
      <c r="C254" s="34"/>
      <c r="D254" s="33"/>
      <c r="E254" s="34"/>
      <c r="F254" s="33"/>
    </row>
    <row r="255" spans="2:6" x14ac:dyDescent="0.25">
      <c r="B255"/>
      <c r="C255" s="34"/>
      <c r="D255" s="33"/>
      <c r="E255" s="34"/>
      <c r="F255" s="33"/>
    </row>
    <row r="256" spans="2:6" x14ac:dyDescent="0.25">
      <c r="B256"/>
      <c r="C256" s="34"/>
      <c r="D256" s="33"/>
      <c r="E256" s="34"/>
      <c r="F256" s="33"/>
    </row>
    <row r="257" spans="2:6" x14ac:dyDescent="0.25">
      <c r="B257"/>
      <c r="C257" s="34"/>
      <c r="D257" s="33"/>
      <c r="E257" s="34"/>
      <c r="F257" s="33"/>
    </row>
    <row r="258" spans="2:6" x14ac:dyDescent="0.25">
      <c r="B258"/>
      <c r="C258" s="34"/>
      <c r="D258" s="33"/>
      <c r="E258" s="34"/>
      <c r="F258" s="33"/>
    </row>
    <row r="259" spans="2:6" x14ac:dyDescent="0.25">
      <c r="B259"/>
      <c r="C259" s="34"/>
      <c r="D259" s="33"/>
      <c r="E259" s="34"/>
      <c r="F259" s="33"/>
    </row>
    <row r="260" spans="2:6" x14ac:dyDescent="0.25">
      <c r="B260"/>
      <c r="C260" s="34"/>
      <c r="D260" s="33"/>
      <c r="E260" s="34"/>
      <c r="F260" s="33"/>
    </row>
    <row r="261" spans="2:6" x14ac:dyDescent="0.25">
      <c r="B261"/>
      <c r="C261" s="34"/>
      <c r="D261" s="33"/>
      <c r="E261" s="34"/>
      <c r="F261" s="33"/>
    </row>
    <row r="262" spans="2:6" x14ac:dyDescent="0.25">
      <c r="B262"/>
      <c r="C262" s="34"/>
      <c r="D262" s="33"/>
      <c r="E262" s="34"/>
      <c r="F262" s="33"/>
    </row>
    <row r="263" spans="2:6" x14ac:dyDescent="0.25">
      <c r="B263"/>
      <c r="C263" s="34"/>
      <c r="D263" s="33"/>
      <c r="E263" s="34"/>
      <c r="F263" s="33"/>
    </row>
    <row r="264" spans="2:6" x14ac:dyDescent="0.25">
      <c r="B264"/>
      <c r="C264" s="34"/>
      <c r="D264" s="33"/>
      <c r="E264" s="34"/>
      <c r="F264" s="33"/>
    </row>
    <row r="265" spans="2:6" x14ac:dyDescent="0.25">
      <c r="B265"/>
      <c r="C265" s="34"/>
      <c r="D265" s="33"/>
      <c r="E265" s="34"/>
      <c r="F265" s="33"/>
    </row>
    <row r="266" spans="2:6" x14ac:dyDescent="0.25">
      <c r="B266"/>
      <c r="C266" s="34"/>
      <c r="D266" s="33"/>
      <c r="E266" s="34"/>
      <c r="F266" s="33"/>
    </row>
    <row r="267" spans="2:6" x14ac:dyDescent="0.25">
      <c r="B267"/>
      <c r="C267" s="34"/>
      <c r="D267" s="33"/>
      <c r="E267" s="34"/>
      <c r="F267" s="33"/>
    </row>
    <row r="268" spans="2:6" x14ac:dyDescent="0.25">
      <c r="B268"/>
      <c r="C268" s="34"/>
      <c r="D268" s="33"/>
      <c r="E268" s="34"/>
      <c r="F268" s="33"/>
    </row>
    <row r="269" spans="2:6" x14ac:dyDescent="0.25">
      <c r="B269"/>
      <c r="C269" s="34"/>
      <c r="D269" s="33"/>
      <c r="E269" s="34"/>
      <c r="F269" s="33"/>
    </row>
    <row r="270" spans="2:6" x14ac:dyDescent="0.25">
      <c r="B270"/>
      <c r="C270" s="34"/>
      <c r="D270" s="33"/>
      <c r="E270" s="34"/>
      <c r="F270" s="33"/>
    </row>
    <row r="271" spans="2:6" x14ac:dyDescent="0.25">
      <c r="B271"/>
      <c r="C271" s="34"/>
      <c r="D271" s="33"/>
      <c r="E271" s="34"/>
      <c r="F271" s="33"/>
    </row>
    <row r="272" spans="2:6" x14ac:dyDescent="0.25">
      <c r="B272"/>
      <c r="C272" s="34"/>
      <c r="D272" s="33"/>
      <c r="E272" s="34"/>
      <c r="F272" s="33"/>
    </row>
    <row r="273" spans="2:6" x14ac:dyDescent="0.25">
      <c r="B273"/>
      <c r="C273" s="34"/>
      <c r="D273" s="33"/>
      <c r="E273" s="34"/>
      <c r="F273" s="33"/>
    </row>
    <row r="274" spans="2:6" x14ac:dyDescent="0.25">
      <c r="B274"/>
      <c r="C274" s="34"/>
      <c r="D274" s="33"/>
      <c r="E274" s="34"/>
      <c r="F274" s="33"/>
    </row>
    <row r="275" spans="2:6" x14ac:dyDescent="0.25">
      <c r="B275"/>
      <c r="C275" s="34"/>
      <c r="D275" s="33"/>
      <c r="E275" s="34"/>
      <c r="F275" s="33"/>
    </row>
    <row r="276" spans="2:6" x14ac:dyDescent="0.25">
      <c r="B276"/>
      <c r="C276" s="34"/>
      <c r="D276" s="33"/>
      <c r="E276" s="34"/>
      <c r="F276" s="33"/>
    </row>
    <row r="277" spans="2:6" x14ac:dyDescent="0.25">
      <c r="B277"/>
      <c r="C277" s="34"/>
      <c r="D277" s="33"/>
      <c r="E277" s="34"/>
      <c r="F277" s="33"/>
    </row>
    <row r="278" spans="2:6" x14ac:dyDescent="0.25">
      <c r="B278"/>
      <c r="C278" s="34"/>
      <c r="D278" s="33"/>
      <c r="E278" s="34"/>
      <c r="F278" s="33"/>
    </row>
    <row r="279" spans="2:6" x14ac:dyDescent="0.25">
      <c r="B279"/>
      <c r="C279" s="34"/>
      <c r="D279" s="33"/>
      <c r="E279" s="34"/>
      <c r="F279" s="33"/>
    </row>
    <row r="280" spans="2:6" x14ac:dyDescent="0.25">
      <c r="B280"/>
      <c r="C280" s="34"/>
      <c r="D280" s="33"/>
      <c r="E280" s="34"/>
      <c r="F280" s="33"/>
    </row>
    <row r="281" spans="2:6" x14ac:dyDescent="0.25">
      <c r="B281"/>
      <c r="C281" s="34"/>
      <c r="D281" s="33"/>
      <c r="E281" s="34"/>
      <c r="F281" s="33"/>
    </row>
    <row r="282" spans="2:6" x14ac:dyDescent="0.25">
      <c r="B282"/>
      <c r="C282" s="34"/>
      <c r="D282" s="33"/>
      <c r="E282" s="34"/>
      <c r="F282" s="33"/>
    </row>
    <row r="283" spans="2:6" x14ac:dyDescent="0.25">
      <c r="B283"/>
      <c r="C283" s="34"/>
      <c r="D283" s="33"/>
      <c r="E283" s="34"/>
      <c r="F283" s="33"/>
    </row>
    <row r="284" spans="2:6" x14ac:dyDescent="0.25">
      <c r="B284"/>
      <c r="C284" s="34"/>
      <c r="D284" s="33"/>
      <c r="E284" s="34"/>
      <c r="F284" s="33"/>
    </row>
    <row r="285" spans="2:6" x14ac:dyDescent="0.25">
      <c r="B285"/>
      <c r="C285" s="34"/>
      <c r="D285" s="33"/>
      <c r="E285" s="34"/>
      <c r="F285" s="33"/>
    </row>
    <row r="286" spans="2:6" x14ac:dyDescent="0.25">
      <c r="B286"/>
      <c r="C286" s="34"/>
      <c r="D286" s="33"/>
      <c r="E286" s="34"/>
      <c r="F286" s="33"/>
    </row>
    <row r="287" spans="2:6" x14ac:dyDescent="0.25">
      <c r="B287"/>
      <c r="C287" s="34"/>
      <c r="D287" s="33"/>
      <c r="E287" s="34"/>
      <c r="F287" s="33"/>
    </row>
    <row r="288" spans="2:6" x14ac:dyDescent="0.25">
      <c r="B288"/>
      <c r="C288" s="34"/>
      <c r="D288" s="33"/>
      <c r="E288" s="34"/>
      <c r="F288" s="33"/>
    </row>
    <row r="289" spans="2:6" x14ac:dyDescent="0.25">
      <c r="B289"/>
      <c r="C289" s="34"/>
      <c r="D289" s="33"/>
      <c r="E289" s="34"/>
      <c r="F289" s="33"/>
    </row>
    <row r="290" spans="2:6" x14ac:dyDescent="0.25">
      <c r="B290"/>
      <c r="C290" s="34"/>
      <c r="D290" s="33"/>
      <c r="E290" s="34"/>
      <c r="F290" s="33"/>
    </row>
    <row r="291" spans="2:6" x14ac:dyDescent="0.25">
      <c r="B291"/>
      <c r="C291" s="34"/>
      <c r="D291" s="33"/>
      <c r="E291" s="34"/>
      <c r="F291" s="33"/>
    </row>
    <row r="292" spans="2:6" x14ac:dyDescent="0.25">
      <c r="B292"/>
      <c r="C292" s="34"/>
      <c r="D292" s="33"/>
      <c r="E292" s="34"/>
      <c r="F292" s="33"/>
    </row>
    <row r="293" spans="2:6" x14ac:dyDescent="0.25">
      <c r="B293"/>
      <c r="C293" s="34"/>
      <c r="D293" s="33"/>
      <c r="E293" s="34"/>
      <c r="F293" s="33"/>
    </row>
    <row r="294" spans="2:6" x14ac:dyDescent="0.25">
      <c r="B294"/>
      <c r="C294" s="34"/>
      <c r="D294" s="33"/>
      <c r="E294" s="34"/>
      <c r="F294" s="33"/>
    </row>
    <row r="295" spans="2:6" x14ac:dyDescent="0.25">
      <c r="B295"/>
      <c r="C295" s="34"/>
      <c r="D295" s="33"/>
      <c r="E295" s="34"/>
      <c r="F295" s="33"/>
    </row>
    <row r="296" spans="2:6" x14ac:dyDescent="0.25">
      <c r="B296"/>
      <c r="C296" s="34"/>
      <c r="D296" s="33"/>
      <c r="E296" s="34"/>
      <c r="F296" s="33"/>
    </row>
    <row r="297" spans="2:6" x14ac:dyDescent="0.25">
      <c r="B297"/>
      <c r="C297" s="34"/>
      <c r="D297" s="33"/>
      <c r="E297" s="34"/>
      <c r="F297" s="33"/>
    </row>
    <row r="298" spans="2:6" x14ac:dyDescent="0.25">
      <c r="B298"/>
      <c r="C298" s="34"/>
      <c r="D298" s="33"/>
      <c r="E298" s="34"/>
      <c r="F298" s="33"/>
    </row>
    <row r="299" spans="2:6" x14ac:dyDescent="0.25">
      <c r="B299"/>
      <c r="C299" s="34"/>
      <c r="D299" s="33"/>
      <c r="E299" s="34"/>
      <c r="F299" s="33"/>
    </row>
    <row r="300" spans="2:6" x14ac:dyDescent="0.25">
      <c r="B300"/>
      <c r="C300" s="34"/>
      <c r="D300" s="33"/>
      <c r="E300" s="34"/>
      <c r="F300" s="33"/>
    </row>
    <row r="301" spans="2:6" x14ac:dyDescent="0.25">
      <c r="B301"/>
      <c r="C301" s="34"/>
      <c r="D301" s="33"/>
      <c r="E301" s="34"/>
      <c r="F301" s="33"/>
    </row>
    <row r="302" spans="2:6" x14ac:dyDescent="0.25">
      <c r="B302"/>
      <c r="C302" s="34"/>
      <c r="D302" s="33"/>
      <c r="E302" s="34"/>
      <c r="F302" s="33"/>
    </row>
    <row r="303" spans="2:6" x14ac:dyDescent="0.25">
      <c r="B303"/>
      <c r="C303" s="34"/>
      <c r="D303" s="33"/>
      <c r="E303" s="34"/>
      <c r="F303" s="33"/>
    </row>
    <row r="304" spans="2:6" x14ac:dyDescent="0.25">
      <c r="B304"/>
      <c r="C304" s="34"/>
      <c r="D304" s="33"/>
      <c r="E304" s="34"/>
      <c r="F304" s="33"/>
    </row>
    <row r="305" spans="2:6" x14ac:dyDescent="0.25">
      <c r="B305"/>
      <c r="C305" s="34"/>
      <c r="D305" s="33"/>
      <c r="E305" s="34"/>
      <c r="F305" s="33"/>
    </row>
    <row r="306" spans="2:6" x14ac:dyDescent="0.25">
      <c r="B306"/>
      <c r="C306" s="34"/>
      <c r="D306" s="33"/>
      <c r="E306" s="34"/>
      <c r="F306" s="33"/>
    </row>
    <row r="307" spans="2:6" x14ac:dyDescent="0.25">
      <c r="B307"/>
      <c r="C307" s="34"/>
      <c r="D307" s="33"/>
      <c r="E307" s="34"/>
      <c r="F307" s="33"/>
    </row>
    <row r="308" spans="2:6" x14ac:dyDescent="0.25">
      <c r="B308"/>
      <c r="C308" s="34"/>
      <c r="D308" s="33"/>
      <c r="E308" s="34"/>
      <c r="F308" s="33"/>
    </row>
    <row r="309" spans="2:6" x14ac:dyDescent="0.25">
      <c r="B309"/>
      <c r="C309" s="34"/>
      <c r="D309" s="33"/>
      <c r="E309" s="34"/>
      <c r="F309" s="33"/>
    </row>
    <row r="310" spans="2:6" x14ac:dyDescent="0.25">
      <c r="B310"/>
      <c r="C310" s="34"/>
      <c r="D310" s="33"/>
      <c r="E310" s="34"/>
      <c r="F310" s="33"/>
    </row>
    <row r="311" spans="2:6" x14ac:dyDescent="0.25">
      <c r="B311"/>
      <c r="C311" s="34"/>
      <c r="D311" s="33"/>
      <c r="E311" s="34"/>
      <c r="F311" s="33"/>
    </row>
    <row r="312" spans="2:6" x14ac:dyDescent="0.25">
      <c r="B312"/>
      <c r="C312" s="34"/>
      <c r="D312" s="33"/>
      <c r="E312" s="34"/>
      <c r="F312" s="33"/>
    </row>
    <row r="313" spans="2:6" x14ac:dyDescent="0.25">
      <c r="B313"/>
      <c r="C313" s="34"/>
      <c r="D313" s="33"/>
      <c r="E313" s="34"/>
      <c r="F313" s="33"/>
    </row>
    <row r="314" spans="2:6" x14ac:dyDescent="0.25">
      <c r="B314"/>
      <c r="C314" s="34"/>
      <c r="D314" s="33"/>
      <c r="E314" s="34"/>
      <c r="F314" s="33"/>
    </row>
    <row r="315" spans="2:6" x14ac:dyDescent="0.25">
      <c r="B315"/>
      <c r="C315" s="34"/>
      <c r="D315" s="33"/>
      <c r="E315" s="34"/>
      <c r="F315" s="33"/>
    </row>
    <row r="316" spans="2:6" x14ac:dyDescent="0.25">
      <c r="B316"/>
      <c r="C316" s="34"/>
      <c r="D316" s="33"/>
      <c r="E316" s="34"/>
      <c r="F316" s="33"/>
    </row>
    <row r="317" spans="2:6" x14ac:dyDescent="0.25">
      <c r="B317"/>
      <c r="C317" s="34"/>
      <c r="D317" s="33"/>
      <c r="E317" s="34"/>
      <c r="F317" s="33"/>
    </row>
    <row r="318" spans="2:6" x14ac:dyDescent="0.25">
      <c r="B318"/>
      <c r="C318" s="34"/>
      <c r="D318" s="33"/>
      <c r="E318" s="34"/>
      <c r="F318" s="33"/>
    </row>
    <row r="319" spans="2:6" x14ac:dyDescent="0.25">
      <c r="B319"/>
      <c r="C319" s="34"/>
      <c r="D319" s="33"/>
      <c r="E319" s="34"/>
      <c r="F319" s="33"/>
    </row>
    <row r="320" spans="2:6" x14ac:dyDescent="0.25">
      <c r="B320"/>
      <c r="C320" s="34"/>
      <c r="D320" s="33"/>
      <c r="E320" s="34"/>
      <c r="F320" s="33"/>
    </row>
    <row r="321" spans="2:6" x14ac:dyDescent="0.25">
      <c r="B321"/>
      <c r="C321" s="34"/>
      <c r="D321" s="33"/>
      <c r="E321" s="34"/>
      <c r="F321" s="33"/>
    </row>
    <row r="322" spans="2:6" x14ac:dyDescent="0.25">
      <c r="B322"/>
      <c r="C322" s="34"/>
      <c r="D322" s="33"/>
      <c r="E322" s="34"/>
      <c r="F322" s="33"/>
    </row>
    <row r="323" spans="2:6" x14ac:dyDescent="0.25">
      <c r="B323"/>
      <c r="C323" s="34"/>
      <c r="D323" s="33"/>
      <c r="E323" s="34"/>
      <c r="F323" s="33"/>
    </row>
    <row r="324" spans="2:6" x14ac:dyDescent="0.25">
      <c r="B324"/>
      <c r="C324" s="34"/>
      <c r="D324" s="33"/>
      <c r="E324" s="34"/>
      <c r="F324" s="33"/>
    </row>
    <row r="325" spans="2:6" x14ac:dyDescent="0.25">
      <c r="B325"/>
      <c r="C325" s="34"/>
      <c r="D325" s="33"/>
      <c r="E325" s="34"/>
      <c r="F325" s="33"/>
    </row>
    <row r="326" spans="2:6" x14ac:dyDescent="0.25">
      <c r="B326"/>
      <c r="C326" s="34"/>
      <c r="D326" s="33"/>
      <c r="E326" s="34"/>
      <c r="F326" s="33"/>
    </row>
    <row r="327" spans="2:6" x14ac:dyDescent="0.25">
      <c r="B327"/>
      <c r="C327" s="34"/>
      <c r="D327" s="33"/>
      <c r="E327" s="34"/>
      <c r="F327" s="33"/>
    </row>
    <row r="328" spans="2:6" x14ac:dyDescent="0.25">
      <c r="B328"/>
      <c r="C328" s="34"/>
      <c r="D328" s="33"/>
      <c r="E328" s="34"/>
      <c r="F328" s="33"/>
    </row>
    <row r="329" spans="2:6" x14ac:dyDescent="0.25">
      <c r="B329"/>
      <c r="C329" s="34"/>
      <c r="D329" s="33"/>
      <c r="E329" s="34"/>
      <c r="F329" s="33"/>
    </row>
    <row r="330" spans="2:6" x14ac:dyDescent="0.25">
      <c r="B330"/>
      <c r="C330" s="34"/>
      <c r="D330" s="33"/>
      <c r="E330" s="34"/>
      <c r="F330" s="33"/>
    </row>
    <row r="331" spans="2:6" x14ac:dyDescent="0.25">
      <c r="B331"/>
      <c r="C331" s="34"/>
      <c r="D331" s="33"/>
      <c r="E331" s="34"/>
      <c r="F331" s="33"/>
    </row>
    <row r="332" spans="2:6" x14ac:dyDescent="0.25">
      <c r="B332"/>
      <c r="C332" s="34"/>
      <c r="D332" s="33"/>
      <c r="E332" s="34"/>
      <c r="F332" s="33"/>
    </row>
    <row r="333" spans="2:6" x14ac:dyDescent="0.25">
      <c r="B333"/>
      <c r="C333" s="34"/>
      <c r="D333" s="33"/>
      <c r="E333" s="34"/>
      <c r="F333" s="33"/>
    </row>
    <row r="334" spans="2:6" x14ac:dyDescent="0.25">
      <c r="B334"/>
      <c r="C334" s="34"/>
      <c r="D334" s="33"/>
      <c r="E334" s="34"/>
      <c r="F334" s="33"/>
    </row>
    <row r="335" spans="2:6" x14ac:dyDescent="0.25">
      <c r="B335"/>
      <c r="C335" s="34"/>
      <c r="D335" s="33"/>
      <c r="E335" s="34"/>
      <c r="F335" s="33"/>
    </row>
    <row r="336" spans="2:6" x14ac:dyDescent="0.25">
      <c r="B336"/>
      <c r="C336" s="34"/>
      <c r="D336" s="33"/>
      <c r="E336" s="34"/>
      <c r="F336" s="33"/>
    </row>
    <row r="337" spans="2:6" x14ac:dyDescent="0.25">
      <c r="B337"/>
      <c r="C337" s="34"/>
      <c r="D337" s="33"/>
      <c r="E337" s="34"/>
      <c r="F337" s="33"/>
    </row>
    <row r="338" spans="2:6" x14ac:dyDescent="0.25">
      <c r="B338"/>
      <c r="C338" s="34"/>
      <c r="D338" s="33"/>
      <c r="E338" s="34"/>
      <c r="F338" s="33"/>
    </row>
    <row r="339" spans="2:6" x14ac:dyDescent="0.25">
      <c r="B339"/>
      <c r="C339" s="34"/>
      <c r="D339" s="33"/>
      <c r="E339" s="34"/>
      <c r="F339" s="33"/>
    </row>
    <row r="340" spans="2:6" x14ac:dyDescent="0.25">
      <c r="B340"/>
      <c r="C340" s="34"/>
      <c r="D340" s="33"/>
      <c r="E340" s="34"/>
      <c r="F340" s="33"/>
    </row>
    <row r="341" spans="2:6" x14ac:dyDescent="0.25">
      <c r="B341"/>
      <c r="C341" s="34"/>
      <c r="D341" s="33"/>
      <c r="E341" s="34"/>
      <c r="F341" s="33"/>
    </row>
    <row r="342" spans="2:6" x14ac:dyDescent="0.25">
      <c r="B342"/>
      <c r="C342" s="34"/>
      <c r="D342" s="33"/>
      <c r="E342" s="34"/>
      <c r="F342" s="33"/>
    </row>
    <row r="343" spans="2:6" x14ac:dyDescent="0.25">
      <c r="B343"/>
      <c r="C343" s="34"/>
      <c r="D343" s="33"/>
      <c r="E343" s="34"/>
      <c r="F343" s="33"/>
    </row>
    <row r="344" spans="2:6" x14ac:dyDescent="0.25">
      <c r="B344"/>
      <c r="C344" s="34"/>
      <c r="D344" s="33"/>
      <c r="E344" s="34"/>
      <c r="F344" s="33"/>
    </row>
    <row r="345" spans="2:6" x14ac:dyDescent="0.25">
      <c r="B345"/>
      <c r="C345" s="34"/>
      <c r="D345" s="33"/>
      <c r="E345" s="34"/>
      <c r="F345" s="33"/>
    </row>
    <row r="346" spans="2:6" x14ac:dyDescent="0.25">
      <c r="B346"/>
      <c r="C346" s="34"/>
      <c r="D346" s="33"/>
      <c r="E346" s="34"/>
      <c r="F346" s="33"/>
    </row>
    <row r="347" spans="2:6" x14ac:dyDescent="0.25">
      <c r="B347"/>
      <c r="C347" s="34"/>
      <c r="D347" s="33"/>
      <c r="E347" s="34"/>
      <c r="F347" s="33"/>
    </row>
    <row r="348" spans="2:6" x14ac:dyDescent="0.25">
      <c r="B348"/>
      <c r="C348" s="34"/>
      <c r="D348" s="33"/>
      <c r="E348" s="34"/>
      <c r="F348" s="33"/>
    </row>
    <row r="349" spans="2:6" x14ac:dyDescent="0.25">
      <c r="B349"/>
      <c r="C349" s="34"/>
      <c r="D349" s="33"/>
      <c r="E349" s="34"/>
      <c r="F349" s="33"/>
    </row>
    <row r="350" spans="2:6" x14ac:dyDescent="0.25">
      <c r="B350"/>
      <c r="C350" s="34"/>
      <c r="D350" s="33"/>
      <c r="E350" s="34"/>
      <c r="F350" s="33"/>
    </row>
    <row r="351" spans="2:6" x14ac:dyDescent="0.25">
      <c r="B351"/>
      <c r="C351" s="34"/>
      <c r="D351" s="33"/>
      <c r="E351" s="34"/>
      <c r="F351" s="33"/>
    </row>
    <row r="352" spans="2:6" x14ac:dyDescent="0.25">
      <c r="B352"/>
      <c r="C352" s="34"/>
      <c r="D352" s="33"/>
      <c r="E352" s="34"/>
      <c r="F352" s="33"/>
    </row>
    <row r="353" spans="2:6" x14ac:dyDescent="0.25">
      <c r="B353"/>
      <c r="C353" s="34"/>
      <c r="D353" s="33"/>
      <c r="E353" s="34"/>
      <c r="F353" s="33"/>
    </row>
    <row r="354" spans="2:6" x14ac:dyDescent="0.25">
      <c r="B354"/>
      <c r="C354" s="34"/>
      <c r="D354" s="33"/>
      <c r="E354" s="34"/>
      <c r="F354" s="33"/>
    </row>
    <row r="355" spans="2:6" x14ac:dyDescent="0.25">
      <c r="B355"/>
      <c r="C355" s="34"/>
      <c r="D355" s="33"/>
      <c r="E355" s="34"/>
      <c r="F355" s="33"/>
    </row>
    <row r="356" spans="2:6" x14ac:dyDescent="0.25">
      <c r="B356"/>
      <c r="C356" s="34"/>
      <c r="D356" s="33"/>
      <c r="E356" s="34"/>
      <c r="F356" s="33"/>
    </row>
    <row r="357" spans="2:6" x14ac:dyDescent="0.25">
      <c r="B357"/>
      <c r="C357" s="34"/>
      <c r="D357" s="33"/>
      <c r="E357" s="34"/>
      <c r="F357" s="33"/>
    </row>
    <row r="358" spans="2:6" x14ac:dyDescent="0.25">
      <c r="B358"/>
      <c r="C358" s="34"/>
      <c r="D358" s="33"/>
      <c r="E358" s="34"/>
      <c r="F358" s="33"/>
    </row>
    <row r="359" spans="2:6" x14ac:dyDescent="0.25">
      <c r="B359"/>
      <c r="C359" s="34"/>
      <c r="D359" s="33"/>
      <c r="E359" s="34"/>
      <c r="F359" s="33"/>
    </row>
    <row r="360" spans="2:6" x14ac:dyDescent="0.25">
      <c r="B360"/>
      <c r="C360" s="34"/>
      <c r="D360" s="33"/>
      <c r="E360" s="34"/>
      <c r="F360" s="33"/>
    </row>
    <row r="361" spans="2:6" x14ac:dyDescent="0.25">
      <c r="B361"/>
      <c r="C361" s="34"/>
      <c r="D361" s="33"/>
      <c r="E361" s="34"/>
      <c r="F361" s="33"/>
    </row>
    <row r="362" spans="2:6" x14ac:dyDescent="0.25">
      <c r="B362"/>
      <c r="C362" s="34"/>
      <c r="D362" s="33"/>
      <c r="E362" s="34"/>
      <c r="F362" s="33"/>
    </row>
    <row r="363" spans="2:6" x14ac:dyDescent="0.25">
      <c r="B363"/>
      <c r="C363" s="34"/>
      <c r="D363" s="33"/>
      <c r="E363" s="34"/>
      <c r="F363" s="33"/>
    </row>
    <row r="364" spans="2:6" x14ac:dyDescent="0.25">
      <c r="B364"/>
      <c r="C364" s="34"/>
      <c r="D364" s="33"/>
      <c r="E364" s="34"/>
      <c r="F364" s="33"/>
    </row>
    <row r="365" spans="2:6" x14ac:dyDescent="0.25">
      <c r="B365"/>
      <c r="C365" s="34"/>
      <c r="D365" s="33"/>
      <c r="E365" s="34"/>
      <c r="F365" s="33"/>
    </row>
    <row r="366" spans="2:6" x14ac:dyDescent="0.25">
      <c r="B366"/>
      <c r="C366" s="34"/>
      <c r="D366" s="33"/>
      <c r="E366" s="34"/>
      <c r="F366" s="33"/>
    </row>
    <row r="367" spans="2:6" x14ac:dyDescent="0.25">
      <c r="B367"/>
      <c r="C367" s="34"/>
      <c r="D367" s="33"/>
      <c r="E367" s="34"/>
      <c r="F367" s="33"/>
    </row>
    <row r="368" spans="2:6" x14ac:dyDescent="0.25">
      <c r="B368"/>
      <c r="C368" s="34"/>
      <c r="D368" s="33"/>
      <c r="E368" s="34"/>
      <c r="F368" s="33"/>
    </row>
    <row r="369" spans="2:6" x14ac:dyDescent="0.25">
      <c r="B369"/>
      <c r="C369" s="34"/>
      <c r="D369" s="33"/>
      <c r="E369" s="34"/>
      <c r="F369" s="33"/>
    </row>
    <row r="370" spans="2:6" x14ac:dyDescent="0.25">
      <c r="B370"/>
      <c r="C370" s="34"/>
      <c r="D370" s="33"/>
      <c r="E370" s="34"/>
      <c r="F370" s="33"/>
    </row>
    <row r="371" spans="2:6" x14ac:dyDescent="0.25">
      <c r="B371"/>
      <c r="C371" s="34"/>
      <c r="D371" s="33"/>
      <c r="E371" s="34"/>
      <c r="F371" s="33"/>
    </row>
    <row r="372" spans="2:6" x14ac:dyDescent="0.25">
      <c r="B372"/>
      <c r="C372" s="34"/>
      <c r="D372" s="33"/>
      <c r="E372" s="34"/>
      <c r="F372" s="33"/>
    </row>
    <row r="373" spans="2:6" x14ac:dyDescent="0.25">
      <c r="B373"/>
      <c r="C373" s="34"/>
      <c r="D373" s="33"/>
      <c r="E373" s="34"/>
      <c r="F373" s="33"/>
    </row>
    <row r="374" spans="2:6" x14ac:dyDescent="0.25">
      <c r="B374"/>
      <c r="C374" s="34"/>
      <c r="D374" s="33"/>
      <c r="E374" s="34"/>
      <c r="F374" s="33"/>
    </row>
    <row r="375" spans="2:6" x14ac:dyDescent="0.25">
      <c r="B375"/>
      <c r="C375" s="34"/>
      <c r="D375" s="33"/>
      <c r="E375" s="34"/>
      <c r="F375" s="33"/>
    </row>
    <row r="376" spans="2:6" x14ac:dyDescent="0.25">
      <c r="B376"/>
      <c r="C376" s="34"/>
      <c r="D376" s="33"/>
      <c r="E376" s="34"/>
      <c r="F376" s="33"/>
    </row>
    <row r="377" spans="2:6" x14ac:dyDescent="0.25">
      <c r="B377"/>
      <c r="C377" s="34"/>
      <c r="D377" s="33"/>
      <c r="E377" s="34"/>
      <c r="F377" s="33"/>
    </row>
    <row r="378" spans="2:6" x14ac:dyDescent="0.25">
      <c r="B378"/>
      <c r="C378" s="34"/>
      <c r="D378" s="33"/>
      <c r="E378" s="34"/>
      <c r="F378" s="33"/>
    </row>
    <row r="379" spans="2:6" x14ac:dyDescent="0.25">
      <c r="B379"/>
      <c r="C379" s="34"/>
      <c r="D379" s="33"/>
      <c r="E379" s="34"/>
      <c r="F379" s="33"/>
    </row>
    <row r="380" spans="2:6" x14ac:dyDescent="0.25">
      <c r="B380"/>
      <c r="C380" s="34"/>
      <c r="D380" s="33"/>
      <c r="E380" s="34"/>
      <c r="F380" s="33"/>
    </row>
    <row r="381" spans="2:6" x14ac:dyDescent="0.25">
      <c r="B381"/>
      <c r="C381" s="34"/>
      <c r="D381" s="33"/>
      <c r="E381" s="34"/>
      <c r="F381" s="33"/>
    </row>
    <row r="382" spans="2:6" x14ac:dyDescent="0.25">
      <c r="B382"/>
      <c r="C382" s="34"/>
      <c r="D382" s="33"/>
      <c r="E382" s="34"/>
      <c r="F382" s="33"/>
    </row>
    <row r="383" spans="2:6" x14ac:dyDescent="0.25">
      <c r="B383"/>
      <c r="C383" s="34"/>
      <c r="D383" s="33"/>
      <c r="E383" s="34"/>
      <c r="F383" s="33"/>
    </row>
    <row r="384" spans="2:6" x14ac:dyDescent="0.25">
      <c r="B384"/>
      <c r="C384" s="34"/>
      <c r="D384" s="33"/>
      <c r="E384" s="34"/>
      <c r="F384" s="33"/>
    </row>
    <row r="385" spans="2:6" x14ac:dyDescent="0.25">
      <c r="B385"/>
      <c r="C385" s="34"/>
      <c r="D385" s="33"/>
      <c r="E385" s="34"/>
      <c r="F385" s="33"/>
    </row>
    <row r="386" spans="2:6" x14ac:dyDescent="0.25">
      <c r="B386"/>
      <c r="C386" s="34"/>
      <c r="D386" s="33"/>
      <c r="E386" s="34"/>
      <c r="F386" s="33"/>
    </row>
    <row r="387" spans="2:6" x14ac:dyDescent="0.25">
      <c r="B387"/>
      <c r="C387" s="34"/>
      <c r="D387" s="33"/>
      <c r="E387" s="34"/>
      <c r="F387" s="33"/>
    </row>
    <row r="388" spans="2:6" x14ac:dyDescent="0.25">
      <c r="B388"/>
      <c r="C388" s="34"/>
      <c r="D388" s="33"/>
      <c r="E388" s="34"/>
      <c r="F388" s="33"/>
    </row>
    <row r="389" spans="2:6" x14ac:dyDescent="0.25">
      <c r="B389"/>
      <c r="C389" s="34"/>
      <c r="D389" s="33"/>
      <c r="E389" s="34"/>
      <c r="F389" s="33"/>
    </row>
    <row r="390" spans="2:6" x14ac:dyDescent="0.25">
      <c r="B390"/>
      <c r="C390" s="34"/>
      <c r="D390" s="33"/>
      <c r="E390" s="34"/>
      <c r="F390" s="33"/>
    </row>
    <row r="391" spans="2:6" x14ac:dyDescent="0.25">
      <c r="B391"/>
      <c r="C391" s="34"/>
      <c r="D391" s="33"/>
      <c r="E391" s="34"/>
      <c r="F391" s="33"/>
    </row>
    <row r="392" spans="2:6" x14ac:dyDescent="0.25">
      <c r="B392"/>
      <c r="C392" s="34"/>
      <c r="D392" s="33"/>
      <c r="E392" s="34"/>
      <c r="F392" s="33"/>
    </row>
    <row r="393" spans="2:6" x14ac:dyDescent="0.25">
      <c r="B393"/>
      <c r="C393" s="34"/>
      <c r="D393" s="33"/>
      <c r="E393" s="34"/>
      <c r="F393" s="33"/>
    </row>
    <row r="394" spans="2:6" x14ac:dyDescent="0.25">
      <c r="B394"/>
      <c r="C394" s="34"/>
      <c r="D394" s="33"/>
      <c r="E394" s="34"/>
      <c r="F394" s="33"/>
    </row>
    <row r="395" spans="2:6" x14ac:dyDescent="0.25">
      <c r="B395"/>
      <c r="C395" s="34"/>
      <c r="D395" s="33"/>
      <c r="E395" s="34"/>
      <c r="F395" s="33"/>
    </row>
    <row r="396" spans="2:6" x14ac:dyDescent="0.25">
      <c r="B396"/>
      <c r="C396" s="34"/>
      <c r="D396" s="33"/>
      <c r="E396" s="34"/>
      <c r="F396" s="33"/>
    </row>
    <row r="397" spans="2:6" x14ac:dyDescent="0.25">
      <c r="B397"/>
      <c r="C397" s="34"/>
      <c r="D397" s="33"/>
      <c r="E397" s="34"/>
      <c r="F397" s="33"/>
    </row>
    <row r="398" spans="2:6" x14ac:dyDescent="0.25">
      <c r="B398"/>
      <c r="C398" s="34"/>
      <c r="D398" s="33"/>
      <c r="E398" s="34"/>
      <c r="F398" s="33"/>
    </row>
    <row r="399" spans="2:6" x14ac:dyDescent="0.25">
      <c r="B399"/>
      <c r="C399" s="34"/>
      <c r="D399" s="33"/>
      <c r="E399" s="34"/>
      <c r="F399" s="33"/>
    </row>
    <row r="400" spans="2:6" x14ac:dyDescent="0.25">
      <c r="B400"/>
      <c r="C400" s="34"/>
      <c r="D400" s="33"/>
      <c r="E400" s="34"/>
      <c r="F400" s="33"/>
    </row>
    <row r="401" spans="2:6" x14ac:dyDescent="0.25">
      <c r="B401"/>
      <c r="C401" s="34"/>
      <c r="D401" s="33"/>
      <c r="E401" s="34"/>
      <c r="F401" s="33"/>
    </row>
    <row r="402" spans="2:6" x14ac:dyDescent="0.25">
      <c r="B402"/>
      <c r="C402" s="34"/>
      <c r="D402" s="33"/>
      <c r="E402" s="34"/>
      <c r="F402" s="33"/>
    </row>
    <row r="403" spans="2:6" x14ac:dyDescent="0.25">
      <c r="B403"/>
      <c r="C403" s="34"/>
      <c r="D403" s="33"/>
      <c r="E403" s="34"/>
      <c r="F403" s="33"/>
    </row>
    <row r="404" spans="2:6" x14ac:dyDescent="0.25">
      <c r="B404"/>
      <c r="C404" s="34"/>
      <c r="D404" s="33"/>
      <c r="E404" s="34"/>
      <c r="F404" s="33"/>
    </row>
    <row r="405" spans="2:6" x14ac:dyDescent="0.25">
      <c r="B405"/>
      <c r="C405" s="34"/>
      <c r="D405" s="33"/>
      <c r="E405" s="34"/>
      <c r="F405" s="33"/>
    </row>
    <row r="406" spans="2:6" x14ac:dyDescent="0.25">
      <c r="B406"/>
      <c r="C406" s="34"/>
      <c r="D406" s="33"/>
      <c r="E406" s="34"/>
      <c r="F406" s="33"/>
    </row>
    <row r="407" spans="2:6" x14ac:dyDescent="0.25">
      <c r="B407"/>
      <c r="C407" s="34"/>
      <c r="D407" s="33"/>
      <c r="E407" s="34"/>
      <c r="F407" s="33"/>
    </row>
    <row r="408" spans="2:6" x14ac:dyDescent="0.25">
      <c r="B408"/>
      <c r="C408" s="34"/>
      <c r="D408" s="33"/>
      <c r="E408" s="34"/>
      <c r="F408" s="33"/>
    </row>
    <row r="409" spans="2:6" x14ac:dyDescent="0.25">
      <c r="B409"/>
      <c r="C409" s="34"/>
      <c r="D409" s="33"/>
      <c r="E409" s="34"/>
      <c r="F409" s="33"/>
    </row>
    <row r="410" spans="2:6" x14ac:dyDescent="0.25">
      <c r="B410"/>
      <c r="C410" s="34"/>
      <c r="D410" s="33"/>
      <c r="E410" s="34"/>
      <c r="F410" s="33"/>
    </row>
    <row r="411" spans="2:6" x14ac:dyDescent="0.25">
      <c r="B411"/>
      <c r="C411" s="34"/>
      <c r="D411" s="33"/>
      <c r="E411" s="34"/>
      <c r="F411" s="33"/>
    </row>
    <row r="412" spans="2:6" x14ac:dyDescent="0.25">
      <c r="B412"/>
      <c r="C412" s="34"/>
      <c r="D412" s="33"/>
      <c r="E412" s="34"/>
      <c r="F412" s="33"/>
    </row>
    <row r="413" spans="2:6" x14ac:dyDescent="0.25">
      <c r="B413"/>
      <c r="C413" s="34"/>
      <c r="D413" s="33"/>
      <c r="E413" s="34"/>
      <c r="F413" s="33"/>
    </row>
    <row r="414" spans="2:6" x14ac:dyDescent="0.25">
      <c r="B414"/>
      <c r="C414" s="34"/>
      <c r="D414" s="33"/>
      <c r="E414" s="34"/>
      <c r="F414" s="33"/>
    </row>
    <row r="415" spans="2:6" x14ac:dyDescent="0.25">
      <c r="B415"/>
      <c r="C415" s="34"/>
      <c r="D415" s="33"/>
      <c r="E415" s="34"/>
      <c r="F415" s="33"/>
    </row>
    <row r="416" spans="2:6" x14ac:dyDescent="0.25">
      <c r="B416"/>
      <c r="C416" s="34"/>
      <c r="D416" s="33"/>
      <c r="E416" s="34"/>
      <c r="F416" s="33"/>
    </row>
    <row r="417" spans="2:6" x14ac:dyDescent="0.25">
      <c r="B417"/>
      <c r="C417" s="34"/>
      <c r="D417" s="33"/>
      <c r="E417" s="34"/>
      <c r="F417" s="33"/>
    </row>
    <row r="418" spans="2:6" x14ac:dyDescent="0.25">
      <c r="B418"/>
      <c r="C418" s="34"/>
      <c r="D418" s="33"/>
      <c r="E418" s="34"/>
      <c r="F418" s="33"/>
    </row>
    <row r="419" spans="2:6" x14ac:dyDescent="0.25">
      <c r="B419"/>
      <c r="C419" s="34"/>
      <c r="D419" s="33"/>
      <c r="E419" s="34"/>
      <c r="F419" s="33"/>
    </row>
    <row r="420" spans="2:6" x14ac:dyDescent="0.25">
      <c r="B420"/>
      <c r="C420" s="34"/>
      <c r="D420" s="33"/>
      <c r="E420" s="34"/>
      <c r="F420" s="33"/>
    </row>
    <row r="421" spans="2:6" x14ac:dyDescent="0.25">
      <c r="B421"/>
      <c r="C421" s="34"/>
      <c r="D421" s="33"/>
      <c r="E421" s="34"/>
      <c r="F421" s="33"/>
    </row>
    <row r="422" spans="2:6" x14ac:dyDescent="0.25">
      <c r="B422"/>
      <c r="C422" s="34"/>
      <c r="D422" s="33"/>
      <c r="E422" s="34"/>
      <c r="F422" s="33"/>
    </row>
    <row r="423" spans="2:6" x14ac:dyDescent="0.25">
      <c r="B423"/>
      <c r="C423" s="34"/>
      <c r="D423" s="33"/>
      <c r="E423" s="34"/>
      <c r="F423" s="33"/>
    </row>
    <row r="424" spans="2:6" x14ac:dyDescent="0.25">
      <c r="B424"/>
      <c r="C424" s="34"/>
      <c r="D424" s="33"/>
      <c r="E424" s="34"/>
      <c r="F424" s="33"/>
    </row>
    <row r="425" spans="2:6" x14ac:dyDescent="0.25">
      <c r="B425"/>
      <c r="C425" s="34"/>
      <c r="D425" s="33"/>
      <c r="E425" s="34"/>
      <c r="F425" s="33"/>
    </row>
    <row r="426" spans="2:6" x14ac:dyDescent="0.25">
      <c r="B426"/>
      <c r="C426" s="34"/>
      <c r="D426" s="33"/>
      <c r="E426" s="34"/>
      <c r="F426" s="33"/>
    </row>
    <row r="427" spans="2:6" x14ac:dyDescent="0.25">
      <c r="B427"/>
      <c r="C427" s="34"/>
      <c r="D427" s="33"/>
      <c r="E427" s="34"/>
      <c r="F427" s="33"/>
    </row>
    <row r="428" spans="2:6" x14ac:dyDescent="0.25">
      <c r="B428"/>
      <c r="C428" s="34"/>
      <c r="D428" s="33"/>
      <c r="E428" s="34"/>
      <c r="F428" s="33"/>
    </row>
    <row r="429" spans="2:6" x14ac:dyDescent="0.25">
      <c r="B429"/>
      <c r="C429" s="34"/>
      <c r="D429" s="33"/>
      <c r="E429" s="34"/>
      <c r="F429" s="33"/>
    </row>
    <row r="430" spans="2:6" x14ac:dyDescent="0.25">
      <c r="B430"/>
      <c r="C430" s="34"/>
      <c r="D430" s="33"/>
      <c r="E430" s="34"/>
      <c r="F430" s="33"/>
    </row>
    <row r="431" spans="2:6" x14ac:dyDescent="0.25">
      <c r="B431"/>
      <c r="C431" s="34"/>
      <c r="D431" s="33"/>
      <c r="E431" s="34"/>
      <c r="F431" s="33"/>
    </row>
    <row r="432" spans="2:6" x14ac:dyDescent="0.25">
      <c r="B432"/>
      <c r="C432" s="34"/>
      <c r="D432" s="33"/>
      <c r="E432" s="34"/>
      <c r="F432" s="33"/>
    </row>
    <row r="433" spans="2:6" x14ac:dyDescent="0.25">
      <c r="B433"/>
      <c r="C433" s="34"/>
      <c r="D433" s="33"/>
      <c r="E433" s="34"/>
      <c r="F433" s="33"/>
    </row>
    <row r="434" spans="2:6" x14ac:dyDescent="0.25">
      <c r="B434"/>
      <c r="C434" s="34"/>
      <c r="D434" s="33"/>
      <c r="E434" s="34"/>
      <c r="F434" s="33"/>
    </row>
    <row r="435" spans="2:6" x14ac:dyDescent="0.25">
      <c r="B435"/>
      <c r="C435" s="34"/>
      <c r="D435" s="33"/>
      <c r="E435" s="34"/>
      <c r="F435" s="33"/>
    </row>
    <row r="436" spans="2:6" x14ac:dyDescent="0.25">
      <c r="B436"/>
      <c r="C436" s="34"/>
      <c r="D436" s="33"/>
      <c r="E436" s="34"/>
      <c r="F436" s="33"/>
    </row>
    <row r="437" spans="2:6" x14ac:dyDescent="0.25">
      <c r="B437"/>
      <c r="C437" s="34"/>
      <c r="D437" s="33"/>
      <c r="E437" s="34"/>
      <c r="F437" s="33"/>
    </row>
    <row r="438" spans="2:6" x14ac:dyDescent="0.25">
      <c r="B438"/>
      <c r="C438" s="34"/>
      <c r="D438" s="33"/>
      <c r="E438" s="34"/>
      <c r="F438" s="33"/>
    </row>
    <row r="439" spans="2:6" x14ac:dyDescent="0.25">
      <c r="B439"/>
      <c r="C439" s="34"/>
      <c r="D439" s="33"/>
      <c r="E439" s="34"/>
      <c r="F439" s="33"/>
    </row>
    <row r="440" spans="2:6" x14ac:dyDescent="0.25">
      <c r="B440"/>
      <c r="C440" s="34"/>
      <c r="D440" s="33"/>
      <c r="E440" s="34"/>
      <c r="F440" s="33"/>
    </row>
    <row r="441" spans="2:6" x14ac:dyDescent="0.25">
      <c r="B441"/>
      <c r="C441" s="34"/>
      <c r="D441" s="33"/>
      <c r="E441" s="34"/>
      <c r="F441" s="33"/>
    </row>
    <row r="442" spans="2:6" x14ac:dyDescent="0.25">
      <c r="B442"/>
      <c r="C442" s="34"/>
      <c r="D442" s="33"/>
      <c r="E442" s="34"/>
      <c r="F442" s="33"/>
    </row>
    <row r="443" spans="2:6" x14ac:dyDescent="0.25">
      <c r="B443"/>
      <c r="C443" s="34"/>
      <c r="D443" s="33"/>
      <c r="E443" s="34"/>
      <c r="F443" s="33"/>
    </row>
    <row r="444" spans="2:6" x14ac:dyDescent="0.25">
      <c r="B444"/>
      <c r="C444" s="34"/>
      <c r="D444" s="33"/>
      <c r="E444" s="34"/>
      <c r="F444" s="33"/>
    </row>
    <row r="445" spans="2:6" x14ac:dyDescent="0.25">
      <c r="B445"/>
      <c r="C445" s="34"/>
      <c r="D445" s="33"/>
      <c r="E445" s="34"/>
      <c r="F445" s="33"/>
    </row>
    <row r="446" spans="2:6" x14ac:dyDescent="0.25">
      <c r="B446"/>
      <c r="C446" s="34"/>
      <c r="D446" s="33"/>
      <c r="E446" s="34"/>
      <c r="F446" s="33"/>
    </row>
    <row r="447" spans="2:6" x14ac:dyDescent="0.25">
      <c r="B447"/>
      <c r="C447" s="34"/>
      <c r="D447" s="33"/>
      <c r="E447" s="34"/>
      <c r="F447" s="33"/>
    </row>
    <row r="448" spans="2:6" x14ac:dyDescent="0.25">
      <c r="B448"/>
      <c r="C448" s="34"/>
      <c r="D448" s="33"/>
      <c r="E448" s="34"/>
      <c r="F448" s="33"/>
    </row>
    <row r="449" spans="2:6" x14ac:dyDescent="0.25">
      <c r="B449"/>
      <c r="C449" s="34"/>
      <c r="D449" s="33"/>
      <c r="E449" s="34"/>
      <c r="F449" s="33"/>
    </row>
    <row r="450" spans="2:6" x14ac:dyDescent="0.25">
      <c r="B450"/>
      <c r="C450" s="34"/>
      <c r="D450" s="33"/>
      <c r="E450" s="34"/>
      <c r="F450" s="33"/>
    </row>
    <row r="451" spans="2:6" x14ac:dyDescent="0.25">
      <c r="B451"/>
      <c r="C451" s="34"/>
      <c r="D451" s="33"/>
      <c r="E451" s="34"/>
      <c r="F451" s="33"/>
    </row>
    <row r="452" spans="2:6" x14ac:dyDescent="0.25">
      <c r="B452"/>
      <c r="C452" s="34"/>
      <c r="D452" s="33"/>
      <c r="E452" s="34"/>
      <c r="F452" s="33"/>
    </row>
    <row r="453" spans="2:6" x14ac:dyDescent="0.25">
      <c r="B453"/>
      <c r="C453" s="34"/>
      <c r="D453" s="33"/>
      <c r="E453" s="34"/>
      <c r="F453" s="33"/>
    </row>
    <row r="454" spans="2:6" x14ac:dyDescent="0.25">
      <c r="B454"/>
      <c r="C454" s="34"/>
      <c r="D454" s="33"/>
      <c r="E454" s="34"/>
      <c r="F454" s="33"/>
    </row>
    <row r="455" spans="2:6" x14ac:dyDescent="0.25">
      <c r="B455"/>
      <c r="C455" s="34"/>
      <c r="D455" s="33"/>
      <c r="E455" s="34"/>
      <c r="F455" s="33"/>
    </row>
    <row r="456" spans="2:6" x14ac:dyDescent="0.25">
      <c r="B456"/>
      <c r="C456" s="34"/>
      <c r="D456" s="33"/>
      <c r="E456" s="34"/>
      <c r="F456" s="33"/>
    </row>
    <row r="457" spans="2:6" x14ac:dyDescent="0.25">
      <c r="B457"/>
      <c r="C457" s="34"/>
      <c r="D457" s="33"/>
      <c r="E457" s="34"/>
      <c r="F457" s="33"/>
    </row>
    <row r="458" spans="2:6" x14ac:dyDescent="0.25">
      <c r="B458"/>
      <c r="C458" s="34"/>
      <c r="D458" s="33"/>
      <c r="E458" s="34"/>
      <c r="F458" s="33"/>
    </row>
    <row r="459" spans="2:6" x14ac:dyDescent="0.25">
      <c r="B459"/>
      <c r="C459" s="34"/>
      <c r="D459" s="33"/>
      <c r="E459" s="34"/>
      <c r="F459" s="33"/>
    </row>
    <row r="460" spans="2:6" x14ac:dyDescent="0.25">
      <c r="B460"/>
      <c r="C460" s="34"/>
      <c r="D460" s="33"/>
      <c r="E460" s="34"/>
      <c r="F460" s="33"/>
    </row>
    <row r="461" spans="2:6" x14ac:dyDescent="0.25">
      <c r="B461"/>
      <c r="C461" s="34"/>
      <c r="D461" s="33"/>
      <c r="E461" s="34"/>
      <c r="F461" s="33"/>
    </row>
    <row r="462" spans="2:6" x14ac:dyDescent="0.25">
      <c r="B462"/>
      <c r="C462" s="34"/>
      <c r="D462" s="33"/>
      <c r="E462" s="34"/>
      <c r="F462" s="33"/>
    </row>
    <row r="463" spans="2:6" x14ac:dyDescent="0.25">
      <c r="B463"/>
      <c r="C463" s="34"/>
      <c r="D463" s="33"/>
      <c r="E463" s="34"/>
      <c r="F463" s="33"/>
    </row>
    <row r="464" spans="2:6" x14ac:dyDescent="0.25">
      <c r="B464"/>
      <c r="C464" s="34"/>
      <c r="D464" s="33"/>
      <c r="E464" s="34"/>
      <c r="F464" s="33"/>
    </row>
    <row r="465" spans="2:6" x14ac:dyDescent="0.25">
      <c r="B465"/>
      <c r="C465" s="34"/>
      <c r="D465" s="33"/>
      <c r="E465" s="34"/>
      <c r="F465" s="33"/>
    </row>
    <row r="466" spans="2:6" x14ac:dyDescent="0.25">
      <c r="B466"/>
      <c r="C466" s="34"/>
      <c r="D466" s="33"/>
      <c r="E466" s="34"/>
      <c r="F466" s="33"/>
    </row>
    <row r="467" spans="2:6" x14ac:dyDescent="0.25">
      <c r="B467"/>
      <c r="C467" s="34"/>
      <c r="D467" s="33"/>
      <c r="E467" s="34"/>
      <c r="F467" s="33"/>
    </row>
    <row r="468" spans="2:6" x14ac:dyDescent="0.25">
      <c r="B468"/>
      <c r="C468" s="34"/>
      <c r="D468" s="33"/>
      <c r="E468" s="34"/>
      <c r="F468" s="33"/>
    </row>
    <row r="469" spans="2:6" x14ac:dyDescent="0.25">
      <c r="B469"/>
      <c r="C469" s="34"/>
      <c r="D469" s="33"/>
      <c r="E469" s="34"/>
      <c r="F469" s="33"/>
    </row>
    <row r="470" spans="2:6" x14ac:dyDescent="0.25">
      <c r="B470"/>
      <c r="C470" s="34"/>
      <c r="D470" s="33"/>
      <c r="E470" s="34"/>
      <c r="F470" s="33"/>
    </row>
    <row r="471" spans="2:6" x14ac:dyDescent="0.25">
      <c r="B471"/>
      <c r="C471" s="34"/>
      <c r="D471" s="33"/>
      <c r="E471" s="34"/>
      <c r="F471" s="33"/>
    </row>
    <row r="472" spans="2:6" x14ac:dyDescent="0.25">
      <c r="B472"/>
      <c r="C472" s="34"/>
      <c r="D472" s="33"/>
      <c r="E472" s="34"/>
      <c r="F472" s="33"/>
    </row>
    <row r="473" spans="2:6" x14ac:dyDescent="0.25">
      <c r="B473"/>
      <c r="C473" s="34"/>
      <c r="D473" s="33"/>
      <c r="E473" s="34"/>
      <c r="F473" s="33"/>
    </row>
    <row r="474" spans="2:6" x14ac:dyDescent="0.25">
      <c r="B474"/>
      <c r="C474" s="34"/>
      <c r="D474" s="33"/>
      <c r="E474" s="34"/>
      <c r="F474" s="33"/>
    </row>
    <row r="475" spans="2:6" x14ac:dyDescent="0.25">
      <c r="B475"/>
      <c r="C475" s="34"/>
      <c r="D475" s="33"/>
      <c r="E475" s="34"/>
      <c r="F475" s="33"/>
    </row>
    <row r="476" spans="2:6" x14ac:dyDescent="0.25">
      <c r="B476"/>
      <c r="C476" s="34"/>
      <c r="D476" s="33"/>
      <c r="E476" s="34"/>
      <c r="F476" s="33"/>
    </row>
    <row r="477" spans="2:6" x14ac:dyDescent="0.25">
      <c r="B477"/>
      <c r="C477" s="34"/>
      <c r="D477" s="33"/>
      <c r="E477" s="34"/>
      <c r="F477" s="33"/>
    </row>
    <row r="478" spans="2:6" x14ac:dyDescent="0.25">
      <c r="B478"/>
      <c r="C478" s="34"/>
      <c r="D478" s="33"/>
      <c r="E478" s="34"/>
      <c r="F478" s="33"/>
    </row>
    <row r="479" spans="2:6" x14ac:dyDescent="0.25">
      <c r="B479"/>
      <c r="C479" s="34"/>
      <c r="D479" s="33"/>
      <c r="E479" s="34"/>
      <c r="F479" s="33"/>
    </row>
    <row r="480" spans="2:6" x14ac:dyDescent="0.25">
      <c r="B480"/>
      <c r="C480" s="34"/>
      <c r="D480" s="33"/>
      <c r="E480" s="34"/>
      <c r="F480" s="33"/>
    </row>
    <row r="481" spans="2:6" x14ac:dyDescent="0.25">
      <c r="B481"/>
      <c r="C481" s="34"/>
      <c r="D481" s="33"/>
      <c r="E481" s="34"/>
      <c r="F481" s="33"/>
    </row>
    <row r="482" spans="2:6" x14ac:dyDescent="0.25">
      <c r="B482"/>
      <c r="C482" s="34"/>
      <c r="D482" s="33"/>
      <c r="E482" s="34"/>
      <c r="F482" s="33"/>
    </row>
    <row r="483" spans="2:6" x14ac:dyDescent="0.25">
      <c r="B483"/>
      <c r="C483" s="34"/>
      <c r="D483" s="33"/>
      <c r="E483" s="34"/>
      <c r="F483" s="33"/>
    </row>
    <row r="484" spans="2:6" x14ac:dyDescent="0.25">
      <c r="B484"/>
      <c r="C484" s="34"/>
      <c r="D484" s="33"/>
      <c r="E484" s="34"/>
      <c r="F484" s="33"/>
    </row>
    <row r="485" spans="2:6" x14ac:dyDescent="0.25">
      <c r="B485"/>
      <c r="C485" s="34"/>
      <c r="D485" s="33"/>
      <c r="E485" s="34"/>
      <c r="F485" s="33"/>
    </row>
    <row r="486" spans="2:6" x14ac:dyDescent="0.25">
      <c r="B486"/>
      <c r="C486" s="34"/>
      <c r="D486" s="33"/>
      <c r="E486" s="34"/>
      <c r="F486" s="33"/>
    </row>
    <row r="487" spans="2:6" x14ac:dyDescent="0.25">
      <c r="B487"/>
      <c r="C487" s="34"/>
      <c r="D487" s="33"/>
      <c r="E487" s="34"/>
      <c r="F487" s="33"/>
    </row>
    <row r="488" spans="2:6" x14ac:dyDescent="0.25">
      <c r="B488"/>
      <c r="C488" s="34"/>
      <c r="D488" s="33"/>
      <c r="E488" s="34"/>
      <c r="F488" s="33"/>
    </row>
    <row r="489" spans="2:6" x14ac:dyDescent="0.25">
      <c r="B489"/>
      <c r="C489" s="34"/>
      <c r="D489" s="33"/>
      <c r="E489" s="34"/>
      <c r="F489" s="33"/>
    </row>
    <row r="490" spans="2:6" x14ac:dyDescent="0.25">
      <c r="B490"/>
      <c r="C490" s="34"/>
      <c r="D490" s="33"/>
      <c r="E490" s="34"/>
      <c r="F490" s="33"/>
    </row>
    <row r="491" spans="2:6" x14ac:dyDescent="0.25">
      <c r="B491"/>
      <c r="C491" s="34"/>
      <c r="D491" s="33"/>
      <c r="E491" s="34"/>
      <c r="F491" s="33"/>
    </row>
    <row r="492" spans="2:6" x14ac:dyDescent="0.25">
      <c r="B492"/>
      <c r="C492" s="34"/>
      <c r="D492" s="33"/>
      <c r="E492" s="34"/>
      <c r="F492" s="33"/>
    </row>
    <row r="493" spans="2:6" x14ac:dyDescent="0.25">
      <c r="B493"/>
      <c r="C493" s="34"/>
      <c r="D493" s="33"/>
      <c r="E493" s="34"/>
      <c r="F493" s="33"/>
    </row>
    <row r="494" spans="2:6" x14ac:dyDescent="0.25">
      <c r="B494"/>
      <c r="C494" s="34"/>
      <c r="D494" s="33"/>
      <c r="E494" s="34"/>
      <c r="F494" s="33"/>
    </row>
    <row r="495" spans="2:6" x14ac:dyDescent="0.25">
      <c r="B495"/>
      <c r="C495" s="34"/>
      <c r="D495" s="33"/>
      <c r="E495" s="34"/>
      <c r="F495" s="33"/>
    </row>
    <row r="496" spans="2:6" x14ac:dyDescent="0.25">
      <c r="B496"/>
      <c r="C496" s="34"/>
      <c r="D496" s="33"/>
      <c r="E496" s="34"/>
      <c r="F496" s="33"/>
    </row>
    <row r="497" spans="2:6" x14ac:dyDescent="0.25">
      <c r="B497"/>
      <c r="C497" s="34"/>
      <c r="D497" s="33"/>
      <c r="E497" s="34"/>
      <c r="F497" s="33"/>
    </row>
    <row r="498" spans="2:6" x14ac:dyDescent="0.25">
      <c r="B498"/>
      <c r="C498" s="34"/>
      <c r="D498" s="33"/>
      <c r="E498" s="34"/>
      <c r="F498" s="33"/>
    </row>
    <row r="499" spans="2:6" x14ac:dyDescent="0.25">
      <c r="B499"/>
      <c r="C499" s="34"/>
      <c r="D499" s="33"/>
      <c r="E499" s="34"/>
      <c r="F499" s="33"/>
    </row>
    <row r="500" spans="2:6" x14ac:dyDescent="0.25">
      <c r="B500"/>
      <c r="C500" s="34"/>
      <c r="D500" s="33"/>
      <c r="E500" s="34"/>
      <c r="F500" s="33"/>
    </row>
    <row r="501" spans="2:6" x14ac:dyDescent="0.25">
      <c r="B501"/>
      <c r="C501" s="34"/>
      <c r="D501" s="33"/>
      <c r="E501" s="34"/>
      <c r="F501" s="33"/>
    </row>
    <row r="502" spans="2:6" x14ac:dyDescent="0.25">
      <c r="B502"/>
      <c r="C502" s="34"/>
      <c r="D502" s="33"/>
      <c r="E502" s="34"/>
      <c r="F502" s="33"/>
    </row>
    <row r="503" spans="2:6" x14ac:dyDescent="0.25">
      <c r="B503"/>
      <c r="C503" s="34"/>
      <c r="D503" s="33"/>
      <c r="E503" s="34"/>
      <c r="F503" s="33"/>
    </row>
    <row r="504" spans="2:6" x14ac:dyDescent="0.25">
      <c r="B504"/>
      <c r="C504" s="34"/>
      <c r="D504" s="33"/>
      <c r="E504" s="34"/>
      <c r="F504" s="33"/>
    </row>
    <row r="505" spans="2:6" x14ac:dyDescent="0.25">
      <c r="B505"/>
      <c r="C505" s="34"/>
      <c r="D505" s="33"/>
      <c r="E505" s="34"/>
      <c r="F505" s="33"/>
    </row>
    <row r="506" spans="2:6" x14ac:dyDescent="0.25">
      <c r="B506"/>
      <c r="C506" s="34"/>
      <c r="D506" s="33"/>
      <c r="E506" s="34"/>
      <c r="F506" s="33"/>
    </row>
    <row r="507" spans="2:6" x14ac:dyDescent="0.25">
      <c r="B507"/>
      <c r="C507" s="34"/>
      <c r="D507" s="33"/>
      <c r="E507" s="34"/>
      <c r="F507" s="33"/>
    </row>
    <row r="508" spans="2:6" x14ac:dyDescent="0.25">
      <c r="B508"/>
      <c r="C508" s="34"/>
      <c r="D508" s="33"/>
      <c r="E508" s="34"/>
      <c r="F508" s="33"/>
    </row>
    <row r="509" spans="2:6" x14ac:dyDescent="0.25">
      <c r="B509"/>
      <c r="C509" s="34"/>
      <c r="D509" s="33"/>
      <c r="E509" s="34"/>
      <c r="F509" s="33"/>
    </row>
    <row r="510" spans="2:6" x14ac:dyDescent="0.25">
      <c r="B510"/>
      <c r="C510" s="34"/>
      <c r="D510" s="33"/>
      <c r="E510" s="34"/>
      <c r="F510" s="33"/>
    </row>
    <row r="511" spans="2:6" x14ac:dyDescent="0.25">
      <c r="B511"/>
      <c r="C511" s="34"/>
      <c r="D511" s="33"/>
      <c r="E511" s="34"/>
      <c r="F511" s="33"/>
    </row>
    <row r="512" spans="2:6" x14ac:dyDescent="0.25">
      <c r="B512"/>
      <c r="C512" s="34"/>
      <c r="D512" s="33"/>
      <c r="E512" s="34"/>
      <c r="F512" s="33"/>
    </row>
    <row r="513" spans="2:6" x14ac:dyDescent="0.25">
      <c r="B513"/>
      <c r="C513" s="34"/>
      <c r="D513" s="33"/>
      <c r="E513" s="34"/>
      <c r="F513" s="33"/>
    </row>
    <row r="514" spans="2:6" x14ac:dyDescent="0.25">
      <c r="B514"/>
      <c r="C514" s="34"/>
      <c r="D514" s="33"/>
      <c r="E514" s="34"/>
      <c r="F514" s="33"/>
    </row>
    <row r="515" spans="2:6" x14ac:dyDescent="0.25">
      <c r="B515"/>
      <c r="C515" s="34"/>
      <c r="D515" s="33"/>
      <c r="E515" s="34"/>
      <c r="F515" s="33"/>
    </row>
    <row r="516" spans="2:6" x14ac:dyDescent="0.25">
      <c r="B516"/>
      <c r="C516" s="34"/>
      <c r="D516" s="33"/>
      <c r="E516" s="34"/>
      <c r="F516" s="33"/>
    </row>
    <row r="517" spans="2:6" x14ac:dyDescent="0.25">
      <c r="B517"/>
      <c r="C517" s="34"/>
      <c r="D517" s="33"/>
      <c r="E517" s="34"/>
      <c r="F517" s="33"/>
    </row>
    <row r="518" spans="2:6" x14ac:dyDescent="0.25">
      <c r="B518"/>
      <c r="C518" s="34"/>
      <c r="D518" s="33"/>
      <c r="E518" s="34"/>
      <c r="F518" s="33"/>
    </row>
    <row r="519" spans="2:6" x14ac:dyDescent="0.25">
      <c r="B519"/>
      <c r="C519" s="34"/>
      <c r="D519" s="33"/>
      <c r="E519" s="34"/>
      <c r="F519" s="33"/>
    </row>
    <row r="520" spans="2:6" x14ac:dyDescent="0.25">
      <c r="B520"/>
      <c r="C520" s="34"/>
      <c r="D520" s="33"/>
      <c r="E520" s="34"/>
      <c r="F520" s="33"/>
    </row>
    <row r="521" spans="2:6" x14ac:dyDescent="0.25">
      <c r="B521"/>
      <c r="C521" s="34"/>
      <c r="D521" s="33"/>
      <c r="E521" s="34"/>
      <c r="F521" s="33"/>
    </row>
    <row r="522" spans="2:6" x14ac:dyDescent="0.25">
      <c r="B522"/>
      <c r="C522" s="34"/>
      <c r="D522" s="33"/>
      <c r="E522" s="34"/>
      <c r="F522" s="33"/>
    </row>
    <row r="523" spans="2:6" x14ac:dyDescent="0.25">
      <c r="B523"/>
      <c r="C523" s="34"/>
      <c r="D523" s="33"/>
      <c r="E523" s="34"/>
      <c r="F523" s="33"/>
    </row>
    <row r="524" spans="2:6" x14ac:dyDescent="0.25">
      <c r="B524"/>
      <c r="C524" s="34"/>
      <c r="D524" s="33"/>
      <c r="E524" s="34"/>
      <c r="F524" s="33"/>
    </row>
    <row r="525" spans="2:6" x14ac:dyDescent="0.25">
      <c r="B525"/>
      <c r="C525" s="34"/>
      <c r="D525" s="33"/>
      <c r="E525" s="34"/>
      <c r="F525" s="33"/>
    </row>
    <row r="526" spans="2:6" x14ac:dyDescent="0.25">
      <c r="B526"/>
      <c r="C526" s="34"/>
      <c r="D526" s="33"/>
      <c r="E526" s="34"/>
      <c r="F526" s="33"/>
    </row>
    <row r="527" spans="2:6" x14ac:dyDescent="0.25">
      <c r="B527"/>
      <c r="C527" s="34"/>
      <c r="D527" s="33"/>
      <c r="E527" s="34"/>
      <c r="F527" s="33"/>
    </row>
    <row r="528" spans="2:6" x14ac:dyDescent="0.25">
      <c r="B528"/>
      <c r="C528" s="34"/>
      <c r="D528" s="33"/>
      <c r="E528" s="34"/>
      <c r="F528" s="33"/>
    </row>
    <row r="529" spans="2:6" x14ac:dyDescent="0.25">
      <c r="B529"/>
      <c r="C529" s="34"/>
      <c r="D529" s="33"/>
      <c r="E529" s="34"/>
      <c r="F529" s="33"/>
    </row>
    <row r="530" spans="2:6" x14ac:dyDescent="0.25">
      <c r="B530"/>
      <c r="C530" s="34"/>
      <c r="D530" s="33"/>
      <c r="E530" s="34"/>
      <c r="F530" s="33"/>
    </row>
    <row r="531" spans="2:6" x14ac:dyDescent="0.25">
      <c r="B531"/>
      <c r="C531" s="34"/>
      <c r="D531" s="33"/>
      <c r="E531" s="34"/>
      <c r="F531" s="33"/>
    </row>
    <row r="532" spans="2:6" x14ac:dyDescent="0.25">
      <c r="B532"/>
      <c r="C532" s="34"/>
      <c r="D532" s="33"/>
      <c r="E532" s="34"/>
      <c r="F532" s="33"/>
    </row>
    <row r="533" spans="2:6" x14ac:dyDescent="0.25">
      <c r="B533"/>
      <c r="C533" s="34"/>
      <c r="D533" s="33"/>
      <c r="E533" s="34"/>
      <c r="F533" s="33"/>
    </row>
    <row r="534" spans="2:6" x14ac:dyDescent="0.25">
      <c r="B534"/>
      <c r="C534" s="34"/>
      <c r="D534" s="33"/>
      <c r="E534" s="34"/>
      <c r="F534" s="33"/>
    </row>
    <row r="535" spans="2:6" x14ac:dyDescent="0.25">
      <c r="B535"/>
      <c r="C535" s="34"/>
      <c r="D535" s="33"/>
      <c r="E535" s="34"/>
      <c r="F535" s="33"/>
    </row>
    <row r="536" spans="2:6" x14ac:dyDescent="0.25">
      <c r="B536"/>
      <c r="C536" s="34"/>
      <c r="D536" s="33"/>
      <c r="E536" s="34"/>
      <c r="F536" s="33"/>
    </row>
    <row r="537" spans="2:6" x14ac:dyDescent="0.25">
      <c r="B537"/>
      <c r="C537" s="34"/>
      <c r="D537" s="33"/>
      <c r="E537" s="34"/>
      <c r="F537" s="33"/>
    </row>
    <row r="538" spans="2:6" x14ac:dyDescent="0.25">
      <c r="B538"/>
      <c r="C538" s="34"/>
      <c r="D538" s="33"/>
      <c r="E538" s="34"/>
      <c r="F538" s="33"/>
    </row>
    <row r="539" spans="2:6" x14ac:dyDescent="0.25">
      <c r="B539"/>
      <c r="C539" s="34"/>
      <c r="D539" s="33"/>
      <c r="E539" s="34"/>
      <c r="F539" s="33"/>
    </row>
    <row r="540" spans="2:6" x14ac:dyDescent="0.25">
      <c r="B540"/>
      <c r="C540" s="34"/>
      <c r="D540" s="33"/>
      <c r="E540" s="34"/>
      <c r="F540" s="33"/>
    </row>
    <row r="541" spans="2:6" x14ac:dyDescent="0.25">
      <c r="B541"/>
      <c r="C541" s="34"/>
      <c r="D541" s="33"/>
      <c r="E541" s="34"/>
      <c r="F541" s="33"/>
    </row>
    <row r="542" spans="2:6" x14ac:dyDescent="0.25">
      <c r="B542"/>
      <c r="C542" s="34"/>
      <c r="D542" s="33"/>
      <c r="E542" s="34"/>
      <c r="F542" s="33"/>
    </row>
    <row r="543" spans="2:6" x14ac:dyDescent="0.25">
      <c r="B543"/>
      <c r="C543" s="34"/>
      <c r="D543" s="33"/>
      <c r="E543" s="34"/>
      <c r="F543" s="33"/>
    </row>
    <row r="544" spans="2:6" x14ac:dyDescent="0.25">
      <c r="B544"/>
      <c r="C544" s="34"/>
      <c r="D544" s="33"/>
      <c r="E544" s="34"/>
      <c r="F544" s="33"/>
    </row>
    <row r="545" spans="2:6" x14ac:dyDescent="0.25">
      <c r="B545"/>
      <c r="C545" s="34"/>
      <c r="D545" s="33"/>
      <c r="E545" s="34"/>
      <c r="F545" s="33"/>
    </row>
    <row r="546" spans="2:6" x14ac:dyDescent="0.25">
      <c r="B546"/>
      <c r="C546" s="34"/>
      <c r="D546" s="33"/>
      <c r="E546" s="34"/>
      <c r="F546" s="33"/>
    </row>
    <row r="547" spans="2:6" x14ac:dyDescent="0.25">
      <c r="B547"/>
      <c r="C547" s="34"/>
      <c r="D547" s="33"/>
      <c r="E547" s="34"/>
      <c r="F547" s="33"/>
    </row>
    <row r="548" spans="2:6" x14ac:dyDescent="0.25">
      <c r="B548"/>
      <c r="C548" s="34"/>
      <c r="D548" s="33"/>
      <c r="E548" s="34"/>
      <c r="F548" s="33"/>
    </row>
    <row r="549" spans="2:6" x14ac:dyDescent="0.25">
      <c r="B549"/>
      <c r="C549" s="34"/>
      <c r="D549" s="33"/>
      <c r="E549" s="34"/>
      <c r="F549" s="33"/>
    </row>
    <row r="550" spans="2:6" x14ac:dyDescent="0.25">
      <c r="B550"/>
      <c r="C550" s="34"/>
      <c r="D550" s="33"/>
      <c r="E550" s="34"/>
      <c r="F550" s="33"/>
    </row>
    <row r="551" spans="2:6" x14ac:dyDescent="0.25">
      <c r="B551"/>
      <c r="C551" s="34"/>
      <c r="D551" s="33"/>
      <c r="E551" s="34"/>
      <c r="F551" s="33"/>
    </row>
    <row r="552" spans="2:6" x14ac:dyDescent="0.25">
      <c r="B552"/>
      <c r="C552" s="34"/>
      <c r="D552" s="33"/>
      <c r="E552" s="34"/>
      <c r="F552" s="33"/>
    </row>
    <row r="553" spans="2:6" x14ac:dyDescent="0.25">
      <c r="B553"/>
      <c r="C553" s="34"/>
      <c r="D553" s="33"/>
      <c r="E553" s="34"/>
      <c r="F553" s="33"/>
    </row>
    <row r="554" spans="2:6" x14ac:dyDescent="0.25">
      <c r="B554"/>
      <c r="C554" s="34"/>
      <c r="D554" s="33"/>
      <c r="E554" s="34"/>
      <c r="F554" s="33"/>
    </row>
    <row r="555" spans="2:6" x14ac:dyDescent="0.25">
      <c r="B555"/>
      <c r="C555" s="34"/>
      <c r="D555" s="33"/>
      <c r="E555" s="34"/>
      <c r="F555" s="33"/>
    </row>
    <row r="556" spans="2:6" x14ac:dyDescent="0.25">
      <c r="B556"/>
      <c r="C556" s="34"/>
      <c r="D556" s="33"/>
      <c r="E556" s="34"/>
      <c r="F556" s="33"/>
    </row>
    <row r="557" spans="2:6" x14ac:dyDescent="0.25">
      <c r="B557"/>
      <c r="C557" s="34"/>
      <c r="D557" s="33"/>
      <c r="E557" s="34"/>
      <c r="F557" s="33"/>
    </row>
    <row r="558" spans="2:6" x14ac:dyDescent="0.25">
      <c r="B558"/>
      <c r="C558" s="34"/>
      <c r="D558" s="33"/>
      <c r="E558" s="34"/>
      <c r="F558" s="33"/>
    </row>
    <row r="559" spans="2:6" x14ac:dyDescent="0.25">
      <c r="B559"/>
      <c r="C559" s="34"/>
      <c r="D559" s="33"/>
      <c r="E559" s="34"/>
      <c r="F559" s="33"/>
    </row>
    <row r="560" spans="2:6" x14ac:dyDescent="0.25">
      <c r="B560"/>
      <c r="C560" s="34"/>
      <c r="D560" s="33"/>
      <c r="E560" s="34"/>
      <c r="F560" s="33"/>
    </row>
    <row r="561" spans="2:6" x14ac:dyDescent="0.25">
      <c r="B561"/>
      <c r="C561" s="34"/>
      <c r="D561" s="33"/>
      <c r="E561" s="34"/>
      <c r="F561" s="33"/>
    </row>
    <row r="562" spans="2:6" x14ac:dyDescent="0.25">
      <c r="B562"/>
      <c r="C562" s="34"/>
      <c r="D562" s="33"/>
      <c r="E562" s="34"/>
      <c r="F562" s="33"/>
    </row>
    <row r="563" spans="2:6" x14ac:dyDescent="0.25">
      <c r="B563"/>
      <c r="C563" s="34"/>
      <c r="D563" s="33"/>
      <c r="E563" s="34"/>
      <c r="F563" s="33"/>
    </row>
    <row r="564" spans="2:6" x14ac:dyDescent="0.25">
      <c r="B564"/>
      <c r="C564" s="34"/>
      <c r="D564" s="33"/>
      <c r="E564" s="34"/>
      <c r="F564" s="33"/>
    </row>
    <row r="565" spans="2:6" x14ac:dyDescent="0.25">
      <c r="B565"/>
      <c r="C565" s="34"/>
      <c r="D565" s="33"/>
      <c r="E565" s="34"/>
      <c r="F565" s="33"/>
    </row>
    <row r="566" spans="2:6" x14ac:dyDescent="0.25">
      <c r="B566"/>
      <c r="C566" s="34"/>
      <c r="D566" s="33"/>
      <c r="E566" s="34"/>
      <c r="F566" s="33"/>
    </row>
    <row r="567" spans="2:6" x14ac:dyDescent="0.25">
      <c r="B567"/>
      <c r="C567" s="34"/>
      <c r="D567" s="33"/>
      <c r="E567" s="34"/>
      <c r="F567" s="33"/>
    </row>
    <row r="568" spans="2:6" x14ac:dyDescent="0.25">
      <c r="B568"/>
      <c r="C568" s="34"/>
      <c r="D568" s="33"/>
      <c r="E568" s="34"/>
      <c r="F568" s="33"/>
    </row>
    <row r="569" spans="2:6" x14ac:dyDescent="0.25">
      <c r="B569"/>
      <c r="C569" s="34"/>
      <c r="D569" s="33"/>
      <c r="E569" s="34"/>
      <c r="F569" s="33"/>
    </row>
    <row r="570" spans="2:6" x14ac:dyDescent="0.25">
      <c r="B570"/>
      <c r="C570" s="34"/>
      <c r="D570" s="33"/>
      <c r="E570" s="34"/>
      <c r="F570" s="33"/>
    </row>
    <row r="571" spans="2:6" x14ac:dyDescent="0.25">
      <c r="B571"/>
      <c r="C571" s="34"/>
      <c r="D571" s="33"/>
      <c r="E571" s="34"/>
      <c r="F571" s="33"/>
    </row>
    <row r="572" spans="2:6" x14ac:dyDescent="0.25">
      <c r="B572"/>
      <c r="C572" s="34"/>
      <c r="D572" s="33"/>
      <c r="E572" s="34"/>
      <c r="F572" s="33"/>
    </row>
    <row r="573" spans="2:6" x14ac:dyDescent="0.25">
      <c r="B573"/>
      <c r="C573" s="34"/>
      <c r="D573" s="33"/>
      <c r="E573" s="34"/>
      <c r="F573" s="33"/>
    </row>
    <row r="574" spans="2:6" x14ac:dyDescent="0.25">
      <c r="B574"/>
      <c r="C574" s="34"/>
      <c r="D574" s="33"/>
      <c r="E574" s="34"/>
      <c r="F574" s="33"/>
    </row>
    <row r="575" spans="2:6" x14ac:dyDescent="0.25">
      <c r="B575"/>
      <c r="C575" s="34"/>
      <c r="D575" s="33"/>
      <c r="E575" s="34"/>
      <c r="F575" s="33"/>
    </row>
    <row r="576" spans="2:6" x14ac:dyDescent="0.25">
      <c r="B576"/>
      <c r="C576" s="34"/>
      <c r="D576" s="33"/>
      <c r="E576" s="34"/>
      <c r="F576" s="33"/>
    </row>
    <row r="577" spans="2:6" x14ac:dyDescent="0.25">
      <c r="B577"/>
      <c r="C577" s="34"/>
      <c r="D577" s="33"/>
      <c r="E577" s="34"/>
      <c r="F577" s="33"/>
    </row>
    <row r="578" spans="2:6" x14ac:dyDescent="0.25">
      <c r="B578"/>
      <c r="C578" s="34"/>
      <c r="D578" s="33"/>
      <c r="E578" s="34"/>
      <c r="F578" s="33"/>
    </row>
    <row r="579" spans="2:6" x14ac:dyDescent="0.25">
      <c r="B579"/>
      <c r="C579" s="34"/>
      <c r="D579" s="33"/>
      <c r="E579" s="34"/>
      <c r="F579" s="33"/>
    </row>
    <row r="580" spans="2:6" x14ac:dyDescent="0.25">
      <c r="B580"/>
      <c r="C580" s="34"/>
      <c r="D580" s="33"/>
      <c r="E580" s="34"/>
      <c r="F580" s="33"/>
    </row>
    <row r="581" spans="2:6" x14ac:dyDescent="0.25">
      <c r="B581"/>
      <c r="C581" s="34"/>
      <c r="D581" s="33"/>
      <c r="E581" s="34"/>
      <c r="F581" s="33"/>
    </row>
    <row r="582" spans="2:6" x14ac:dyDescent="0.25">
      <c r="B582"/>
      <c r="C582" s="34"/>
      <c r="D582" s="33"/>
      <c r="E582" s="34"/>
      <c r="F582" s="33"/>
    </row>
    <row r="583" spans="2:6" x14ac:dyDescent="0.25">
      <c r="B583"/>
      <c r="C583" s="34"/>
      <c r="D583" s="33"/>
      <c r="E583" s="34"/>
      <c r="F583" s="33"/>
    </row>
    <row r="584" spans="2:6" x14ac:dyDescent="0.25">
      <c r="B584"/>
      <c r="C584" s="34"/>
      <c r="D584" s="33"/>
      <c r="E584" s="34"/>
      <c r="F584" s="33"/>
    </row>
    <row r="585" spans="2:6" x14ac:dyDescent="0.25">
      <c r="B585"/>
      <c r="C585" s="34"/>
      <c r="D585" s="33"/>
      <c r="E585" s="34"/>
      <c r="F585" s="33"/>
    </row>
    <row r="586" spans="2:6" x14ac:dyDescent="0.25">
      <c r="B586"/>
      <c r="C586" s="34"/>
      <c r="D586" s="33"/>
      <c r="E586" s="34"/>
      <c r="F586" s="33"/>
    </row>
    <row r="587" spans="2:6" x14ac:dyDescent="0.25">
      <c r="B587"/>
      <c r="C587" s="34"/>
      <c r="D587" s="33"/>
      <c r="E587" s="34"/>
      <c r="F587" s="33"/>
    </row>
    <row r="588" spans="2:6" x14ac:dyDescent="0.25">
      <c r="B588"/>
      <c r="C588" s="34"/>
      <c r="D588" s="33"/>
      <c r="E588" s="34"/>
      <c r="F588" s="33"/>
    </row>
    <row r="589" spans="2:6" x14ac:dyDescent="0.25">
      <c r="B589"/>
      <c r="C589" s="34"/>
      <c r="D589" s="33"/>
      <c r="E589" s="34"/>
      <c r="F589" s="33"/>
    </row>
    <row r="590" spans="2:6" x14ac:dyDescent="0.25">
      <c r="B590"/>
      <c r="C590" s="34"/>
      <c r="D590" s="33"/>
      <c r="E590" s="34"/>
      <c r="F590" s="33"/>
    </row>
    <row r="591" spans="2:6" x14ac:dyDescent="0.25">
      <c r="B591"/>
      <c r="C591" s="34"/>
      <c r="D591" s="33"/>
      <c r="E591" s="34"/>
      <c r="F591" s="33"/>
    </row>
    <row r="592" spans="2:6" x14ac:dyDescent="0.25">
      <c r="B592"/>
      <c r="C592" s="34"/>
      <c r="D592" s="33"/>
      <c r="E592" s="34"/>
      <c r="F592" s="33"/>
    </row>
    <row r="593" spans="2:6" x14ac:dyDescent="0.25">
      <c r="B593"/>
      <c r="C593" s="34"/>
      <c r="D593" s="33"/>
      <c r="E593" s="34"/>
      <c r="F593" s="33"/>
    </row>
    <row r="594" spans="2:6" x14ac:dyDescent="0.25">
      <c r="B594"/>
      <c r="C594" s="34"/>
      <c r="D594" s="33"/>
      <c r="E594" s="34"/>
      <c r="F594" s="33"/>
    </row>
    <row r="595" spans="2:6" x14ac:dyDescent="0.25">
      <c r="B595"/>
      <c r="C595" s="34"/>
      <c r="D595" s="33"/>
      <c r="E595" s="34"/>
      <c r="F595" s="33"/>
    </row>
    <row r="596" spans="2:6" x14ac:dyDescent="0.25">
      <c r="B596"/>
      <c r="C596" s="34"/>
      <c r="D596" s="33"/>
      <c r="E596" s="34"/>
      <c r="F596" s="33"/>
    </row>
    <row r="597" spans="2:6" x14ac:dyDescent="0.25">
      <c r="B597"/>
      <c r="C597" s="34"/>
      <c r="D597" s="33"/>
      <c r="E597" s="34"/>
      <c r="F597" s="33"/>
    </row>
    <row r="598" spans="2:6" x14ac:dyDescent="0.25">
      <c r="B598"/>
      <c r="C598" s="34"/>
      <c r="D598" s="33"/>
      <c r="E598" s="34"/>
      <c r="F598" s="33"/>
    </row>
    <row r="599" spans="2:6" x14ac:dyDescent="0.25">
      <c r="B599"/>
      <c r="C599" s="34"/>
      <c r="D599" s="33"/>
      <c r="E599" s="34"/>
      <c r="F599" s="33"/>
    </row>
    <row r="600" spans="2:6" x14ac:dyDescent="0.25">
      <c r="B600"/>
      <c r="C600" s="34"/>
      <c r="D600" s="33"/>
      <c r="E600" s="34"/>
      <c r="F600" s="33"/>
    </row>
    <row r="601" spans="2:6" x14ac:dyDescent="0.25">
      <c r="B601"/>
      <c r="C601" s="34"/>
      <c r="D601" s="33"/>
      <c r="E601" s="34"/>
      <c r="F601" s="33"/>
    </row>
    <row r="602" spans="2:6" x14ac:dyDescent="0.25">
      <c r="B602"/>
      <c r="C602" s="34"/>
      <c r="D602" s="33"/>
      <c r="E602" s="34"/>
      <c r="F602" s="33"/>
    </row>
    <row r="603" spans="2:6" x14ac:dyDescent="0.25">
      <c r="B603"/>
      <c r="C603" s="34"/>
      <c r="D603" s="33"/>
      <c r="E603" s="34"/>
      <c r="F603" s="33"/>
    </row>
    <row r="604" spans="2:6" x14ac:dyDescent="0.25">
      <c r="B604"/>
      <c r="C604" s="34"/>
      <c r="D604" s="33"/>
      <c r="E604" s="34"/>
      <c r="F604" s="33"/>
    </row>
    <row r="605" spans="2:6" x14ac:dyDescent="0.25">
      <c r="B605"/>
      <c r="C605" s="34"/>
      <c r="D605" s="33"/>
      <c r="E605" s="34"/>
      <c r="F605" s="33"/>
    </row>
    <row r="606" spans="2:6" x14ac:dyDescent="0.25">
      <c r="B606"/>
      <c r="C606" s="34"/>
      <c r="D606" s="33"/>
      <c r="E606" s="34"/>
      <c r="F606" s="33"/>
    </row>
    <row r="607" spans="2:6" x14ac:dyDescent="0.25">
      <c r="B607"/>
      <c r="C607" s="34"/>
      <c r="D607" s="33"/>
      <c r="E607" s="34"/>
      <c r="F607" s="33"/>
    </row>
    <row r="608" spans="2:6" x14ac:dyDescent="0.25">
      <c r="B608"/>
      <c r="C608" s="34"/>
      <c r="D608" s="33"/>
      <c r="E608" s="34"/>
      <c r="F608" s="33"/>
    </row>
    <row r="609" spans="2:6" x14ac:dyDescent="0.25">
      <c r="B609"/>
      <c r="C609" s="34"/>
      <c r="D609" s="33"/>
      <c r="E609" s="34"/>
      <c r="F609" s="33"/>
    </row>
    <row r="610" spans="2:6" x14ac:dyDescent="0.25">
      <c r="B610"/>
      <c r="C610" s="34"/>
      <c r="D610" s="33"/>
      <c r="E610" s="34"/>
      <c r="F610" s="33"/>
    </row>
    <row r="611" spans="2:6" x14ac:dyDescent="0.25">
      <c r="B611"/>
      <c r="C611" s="34"/>
      <c r="D611" s="33"/>
      <c r="E611" s="34"/>
      <c r="F611" s="33"/>
    </row>
    <row r="612" spans="2:6" x14ac:dyDescent="0.25">
      <c r="B612"/>
      <c r="C612" s="34"/>
      <c r="D612" s="33"/>
      <c r="E612" s="34"/>
      <c r="F612" s="33"/>
    </row>
    <row r="613" spans="2:6" x14ac:dyDescent="0.25">
      <c r="B613"/>
      <c r="C613" s="34"/>
      <c r="D613" s="33"/>
      <c r="E613" s="34"/>
      <c r="F613" s="33"/>
    </row>
    <row r="614" spans="2:6" x14ac:dyDescent="0.25">
      <c r="B614"/>
      <c r="C614" s="34"/>
      <c r="D614" s="33"/>
      <c r="E614" s="34"/>
      <c r="F614" s="33"/>
    </row>
    <row r="615" spans="2:6" x14ac:dyDescent="0.25">
      <c r="B615"/>
      <c r="C615" s="34"/>
      <c r="D615" s="33"/>
      <c r="E615" s="34"/>
      <c r="F615" s="33"/>
    </row>
    <row r="616" spans="2:6" x14ac:dyDescent="0.25">
      <c r="B616"/>
      <c r="C616" s="34"/>
      <c r="D616" s="33"/>
      <c r="E616" s="34"/>
      <c r="F616" s="33"/>
    </row>
    <row r="617" spans="2:6" x14ac:dyDescent="0.25">
      <c r="B617"/>
      <c r="C617" s="34"/>
      <c r="D617" s="33"/>
      <c r="E617" s="34"/>
      <c r="F617" s="33"/>
    </row>
    <row r="618" spans="2:6" x14ac:dyDescent="0.25">
      <c r="B618"/>
      <c r="C618" s="34"/>
      <c r="D618" s="33"/>
      <c r="E618" s="34"/>
      <c r="F618" s="33"/>
    </row>
    <row r="619" spans="2:6" x14ac:dyDescent="0.25">
      <c r="B619"/>
      <c r="C619" s="34"/>
      <c r="D619" s="33"/>
      <c r="E619" s="34"/>
      <c r="F619" s="33"/>
    </row>
    <row r="620" spans="2:6" x14ac:dyDescent="0.25">
      <c r="B620"/>
      <c r="C620" s="34"/>
      <c r="D620" s="33"/>
      <c r="E620" s="34"/>
      <c r="F620" s="33"/>
    </row>
    <row r="621" spans="2:6" x14ac:dyDescent="0.25">
      <c r="B621"/>
      <c r="C621" s="34"/>
      <c r="D621" s="33"/>
      <c r="E621" s="34"/>
      <c r="F621" s="33"/>
    </row>
    <row r="622" spans="2:6" x14ac:dyDescent="0.25">
      <c r="B622"/>
      <c r="C622" s="34"/>
      <c r="D622" s="33"/>
      <c r="E622" s="34"/>
      <c r="F622" s="33"/>
    </row>
    <row r="623" spans="2:6" x14ac:dyDescent="0.25">
      <c r="B623"/>
      <c r="C623" s="34"/>
      <c r="D623" s="33"/>
      <c r="E623" s="34"/>
      <c r="F623" s="33"/>
    </row>
    <row r="624" spans="2:6" x14ac:dyDescent="0.25">
      <c r="B624"/>
      <c r="C624" s="34"/>
      <c r="D624" s="33"/>
      <c r="E624" s="34"/>
      <c r="F624" s="33"/>
    </row>
    <row r="625" spans="2:6" x14ac:dyDescent="0.25">
      <c r="B625"/>
      <c r="C625" s="34"/>
      <c r="D625" s="33"/>
      <c r="E625" s="34"/>
      <c r="F625" s="33"/>
    </row>
    <row r="626" spans="2:6" x14ac:dyDescent="0.25">
      <c r="B626"/>
      <c r="C626" s="34"/>
      <c r="D626" s="33"/>
      <c r="E626" s="34"/>
      <c r="F626" s="33"/>
    </row>
    <row r="627" spans="2:6" x14ac:dyDescent="0.25">
      <c r="B627"/>
      <c r="C627" s="34"/>
      <c r="D627" s="33"/>
      <c r="E627" s="34"/>
      <c r="F627" s="33"/>
    </row>
    <row r="628" spans="2:6" x14ac:dyDescent="0.25">
      <c r="B628"/>
      <c r="C628" s="34"/>
      <c r="D628" s="33"/>
      <c r="E628" s="34"/>
      <c r="F628" s="33"/>
    </row>
    <row r="629" spans="2:6" x14ac:dyDescent="0.25">
      <c r="B629"/>
      <c r="C629" s="34"/>
      <c r="D629" s="33"/>
      <c r="E629" s="34"/>
      <c r="F629" s="33"/>
    </row>
    <row r="630" spans="2:6" x14ac:dyDescent="0.25">
      <c r="B630"/>
      <c r="C630" s="34"/>
      <c r="D630" s="33"/>
      <c r="E630" s="34"/>
      <c r="F630" s="33"/>
    </row>
    <row r="631" spans="2:6" x14ac:dyDescent="0.25">
      <c r="B631"/>
      <c r="C631" s="34"/>
      <c r="D631" s="33"/>
      <c r="E631" s="34"/>
      <c r="F631" s="33"/>
    </row>
    <row r="632" spans="2:6" x14ac:dyDescent="0.25">
      <c r="B632"/>
      <c r="C632" s="34"/>
      <c r="D632" s="33"/>
      <c r="E632" s="34"/>
      <c r="F632" s="33"/>
    </row>
    <row r="633" spans="2:6" x14ac:dyDescent="0.25">
      <c r="B633"/>
      <c r="C633" s="34"/>
      <c r="D633" s="33"/>
      <c r="E633" s="34"/>
      <c r="F633" s="33"/>
    </row>
    <row r="634" spans="2:6" x14ac:dyDescent="0.25">
      <c r="B634"/>
      <c r="C634" s="34"/>
      <c r="D634" s="33"/>
      <c r="E634" s="34"/>
      <c r="F634" s="33"/>
    </row>
    <row r="635" spans="2:6" x14ac:dyDescent="0.25">
      <c r="B635"/>
      <c r="C635" s="34"/>
      <c r="D635" s="33"/>
      <c r="E635" s="34"/>
      <c r="F635" s="33"/>
    </row>
    <row r="636" spans="2:6" x14ac:dyDescent="0.25">
      <c r="B636"/>
      <c r="C636" s="34"/>
      <c r="D636" s="33"/>
      <c r="E636" s="34"/>
      <c r="F636" s="33"/>
    </row>
    <row r="637" spans="2:6" x14ac:dyDescent="0.25">
      <c r="B637"/>
      <c r="C637" s="34"/>
      <c r="D637" s="33"/>
      <c r="E637" s="34"/>
      <c r="F637" s="33"/>
    </row>
    <row r="638" spans="2:6" x14ac:dyDescent="0.25">
      <c r="B638"/>
      <c r="C638" s="34"/>
      <c r="D638" s="33"/>
      <c r="E638" s="34"/>
      <c r="F638" s="33"/>
    </row>
    <row r="639" spans="2:6" x14ac:dyDescent="0.25">
      <c r="B639"/>
      <c r="C639" s="34"/>
      <c r="D639" s="33"/>
      <c r="E639" s="34"/>
      <c r="F639" s="33"/>
    </row>
    <row r="640" spans="2:6" x14ac:dyDescent="0.25">
      <c r="B640"/>
      <c r="C640" s="34"/>
      <c r="D640" s="33"/>
      <c r="E640" s="34"/>
      <c r="F640" s="33"/>
    </row>
    <row r="641" spans="2:6" x14ac:dyDescent="0.25">
      <c r="B641"/>
      <c r="C641" s="34"/>
      <c r="D641" s="33"/>
      <c r="E641" s="34"/>
      <c r="F641" s="33"/>
    </row>
    <row r="642" spans="2:6" x14ac:dyDescent="0.25">
      <c r="B642"/>
      <c r="C642" s="34"/>
      <c r="D642" s="33"/>
      <c r="E642" s="34"/>
      <c r="F642" s="33"/>
    </row>
    <row r="643" spans="2:6" x14ac:dyDescent="0.25">
      <c r="B643"/>
      <c r="C643" s="34"/>
      <c r="D643" s="33"/>
      <c r="E643" s="34"/>
      <c r="F643" s="33"/>
    </row>
    <row r="644" spans="2:6" x14ac:dyDescent="0.25">
      <c r="B644"/>
      <c r="C644" s="34"/>
      <c r="D644" s="33"/>
      <c r="E644" s="34"/>
      <c r="F644" s="33"/>
    </row>
    <row r="645" spans="2:6" x14ac:dyDescent="0.25">
      <c r="B645"/>
      <c r="C645" s="34"/>
      <c r="D645" s="33"/>
      <c r="E645" s="34"/>
      <c r="F645" s="33"/>
    </row>
    <row r="646" spans="2:6" x14ac:dyDescent="0.25">
      <c r="B646"/>
      <c r="C646" s="34"/>
      <c r="D646" s="33"/>
      <c r="E646" s="34"/>
      <c r="F646" s="33"/>
    </row>
    <row r="647" spans="2:6" x14ac:dyDescent="0.25">
      <c r="B647"/>
      <c r="C647" s="34"/>
      <c r="D647" s="33"/>
      <c r="E647" s="34"/>
      <c r="F647" s="33"/>
    </row>
    <row r="648" spans="2:6" x14ac:dyDescent="0.25">
      <c r="B648"/>
      <c r="C648" s="34"/>
      <c r="D648" s="33"/>
      <c r="E648" s="34"/>
      <c r="F648" s="33"/>
    </row>
    <row r="649" spans="2:6" x14ac:dyDescent="0.25">
      <c r="B649"/>
      <c r="C649" s="34"/>
      <c r="D649" s="33"/>
      <c r="E649" s="34"/>
      <c r="F649" s="33"/>
    </row>
    <row r="650" spans="2:6" x14ac:dyDescent="0.25">
      <c r="B650"/>
      <c r="C650" s="34"/>
      <c r="D650" s="33"/>
      <c r="E650" s="34"/>
      <c r="F650" s="33"/>
    </row>
    <row r="651" spans="2:6" x14ac:dyDescent="0.25">
      <c r="B651"/>
      <c r="C651" s="34"/>
      <c r="D651" s="33"/>
      <c r="E651" s="34"/>
      <c r="F651" s="33"/>
    </row>
    <row r="652" spans="2:6" x14ac:dyDescent="0.25">
      <c r="B652"/>
      <c r="C652" s="34"/>
      <c r="D652" s="33"/>
      <c r="E652" s="34"/>
      <c r="F652" s="33"/>
    </row>
    <row r="653" spans="2:6" x14ac:dyDescent="0.25">
      <c r="B653"/>
      <c r="C653" s="34"/>
      <c r="D653" s="33"/>
      <c r="E653" s="34"/>
      <c r="F653" s="33"/>
    </row>
    <row r="654" spans="2:6" x14ac:dyDescent="0.25">
      <c r="B654"/>
      <c r="C654" s="34"/>
      <c r="D654" s="33"/>
      <c r="E654" s="34"/>
      <c r="F654" s="33"/>
    </row>
    <row r="655" spans="2:6" x14ac:dyDescent="0.25">
      <c r="B655"/>
      <c r="C655" s="34"/>
      <c r="D655" s="33"/>
      <c r="E655" s="34"/>
      <c r="F655" s="33"/>
    </row>
    <row r="656" spans="2:6" x14ac:dyDescent="0.25">
      <c r="B656"/>
      <c r="C656" s="34"/>
      <c r="D656" s="33"/>
      <c r="E656" s="34"/>
      <c r="F656" s="33"/>
    </row>
    <row r="657" spans="2:6" x14ac:dyDescent="0.25">
      <c r="B657"/>
      <c r="C657" s="34"/>
      <c r="D657" s="33"/>
      <c r="E657" s="34"/>
      <c r="F657" s="33"/>
    </row>
    <row r="658" spans="2:6" x14ac:dyDescent="0.25">
      <c r="B658"/>
      <c r="C658" s="34"/>
      <c r="D658" s="33"/>
      <c r="E658" s="34"/>
      <c r="F658" s="33"/>
    </row>
    <row r="659" spans="2:6" x14ac:dyDescent="0.25">
      <c r="B659"/>
      <c r="C659" s="34"/>
      <c r="D659" s="33"/>
      <c r="E659" s="34"/>
      <c r="F659" s="33"/>
    </row>
    <row r="660" spans="2:6" x14ac:dyDescent="0.25">
      <c r="B660"/>
      <c r="C660" s="34"/>
      <c r="D660" s="33"/>
      <c r="E660" s="34"/>
      <c r="F660" s="33"/>
    </row>
    <row r="661" spans="2:6" x14ac:dyDescent="0.25">
      <c r="B661"/>
      <c r="C661" s="34"/>
      <c r="D661" s="33"/>
      <c r="E661" s="34"/>
      <c r="F661" s="33"/>
    </row>
    <row r="662" spans="2:6" x14ac:dyDescent="0.25">
      <c r="B662"/>
      <c r="C662" s="34"/>
      <c r="D662" s="33"/>
      <c r="E662" s="34"/>
      <c r="F662" s="33"/>
    </row>
    <row r="663" spans="2:6" x14ac:dyDescent="0.25">
      <c r="B663"/>
      <c r="C663" s="34"/>
      <c r="D663" s="33"/>
      <c r="E663" s="34"/>
      <c r="F663" s="33"/>
    </row>
    <row r="664" spans="2:6" x14ac:dyDescent="0.25">
      <c r="B664"/>
      <c r="C664" s="34"/>
      <c r="D664" s="33"/>
      <c r="E664" s="34"/>
      <c r="F664" s="33"/>
    </row>
    <row r="665" spans="2:6" x14ac:dyDescent="0.25">
      <c r="B665"/>
      <c r="C665" s="34"/>
      <c r="D665" s="33"/>
      <c r="E665" s="34"/>
      <c r="F665" s="33"/>
    </row>
    <row r="666" spans="2:6" x14ac:dyDescent="0.25">
      <c r="B666"/>
      <c r="C666" s="34"/>
      <c r="D666" s="33"/>
      <c r="E666" s="34"/>
      <c r="F666" s="33"/>
    </row>
    <row r="667" spans="2:6" x14ac:dyDescent="0.25">
      <c r="B667"/>
      <c r="C667" s="34"/>
      <c r="D667" s="33"/>
      <c r="E667" s="34"/>
      <c r="F667" s="33"/>
    </row>
    <row r="668" spans="2:6" x14ac:dyDescent="0.25">
      <c r="B668"/>
      <c r="C668" s="34"/>
      <c r="D668" s="33"/>
      <c r="E668" s="34"/>
      <c r="F668" s="33"/>
    </row>
    <row r="669" spans="2:6" x14ac:dyDescent="0.25">
      <c r="B669"/>
      <c r="C669" s="34"/>
      <c r="D669" s="33"/>
      <c r="E669" s="34"/>
      <c r="F669" s="33"/>
    </row>
    <row r="670" spans="2:6" x14ac:dyDescent="0.25">
      <c r="B670"/>
      <c r="C670" s="34"/>
      <c r="D670" s="33"/>
      <c r="E670" s="34"/>
      <c r="F670" s="33"/>
    </row>
    <row r="671" spans="2:6" x14ac:dyDescent="0.25">
      <c r="B671"/>
      <c r="C671" s="34"/>
      <c r="D671" s="33"/>
      <c r="E671" s="34"/>
      <c r="F671" s="33"/>
    </row>
    <row r="672" spans="2:6" x14ac:dyDescent="0.25">
      <c r="B672"/>
      <c r="C672" s="34"/>
      <c r="D672" s="33"/>
      <c r="E672" s="34"/>
      <c r="F672" s="33"/>
    </row>
    <row r="673" spans="2:6" x14ac:dyDescent="0.25">
      <c r="B673"/>
      <c r="C673" s="34"/>
      <c r="D673" s="33"/>
      <c r="E673" s="34"/>
      <c r="F673" s="33"/>
    </row>
    <row r="674" spans="2:6" x14ac:dyDescent="0.25">
      <c r="B674"/>
      <c r="C674" s="34"/>
      <c r="D674" s="33"/>
      <c r="E674" s="34"/>
      <c r="F674" s="33"/>
    </row>
    <row r="675" spans="2:6" x14ac:dyDescent="0.25">
      <c r="B675"/>
      <c r="C675" s="34"/>
      <c r="D675" s="33"/>
      <c r="E675" s="34"/>
      <c r="F675" s="33"/>
    </row>
    <row r="676" spans="2:6" x14ac:dyDescent="0.25">
      <c r="B676"/>
      <c r="C676" s="34"/>
      <c r="D676" s="33"/>
      <c r="E676" s="34"/>
      <c r="F676" s="33"/>
    </row>
    <row r="677" spans="2:6" x14ac:dyDescent="0.25">
      <c r="B677"/>
      <c r="C677" s="34"/>
      <c r="D677" s="33"/>
      <c r="E677" s="34"/>
      <c r="F677" s="33"/>
    </row>
    <row r="678" spans="2:6" x14ac:dyDescent="0.25">
      <c r="B678"/>
      <c r="C678" s="34"/>
      <c r="D678" s="33"/>
      <c r="E678" s="34"/>
      <c r="F678" s="33"/>
    </row>
    <row r="679" spans="2:6" x14ac:dyDescent="0.25">
      <c r="B679"/>
      <c r="C679" s="34"/>
      <c r="D679" s="33"/>
      <c r="E679" s="34"/>
      <c r="F679" s="33"/>
    </row>
    <row r="680" spans="2:6" x14ac:dyDescent="0.25">
      <c r="B680"/>
      <c r="C680" s="34"/>
      <c r="D680" s="33"/>
      <c r="E680" s="34"/>
      <c r="F680" s="33"/>
    </row>
    <row r="681" spans="2:6" x14ac:dyDescent="0.25">
      <c r="B681"/>
      <c r="C681" s="34"/>
      <c r="D681" s="33"/>
      <c r="E681" s="34"/>
      <c r="F681" s="33"/>
    </row>
    <row r="682" spans="2:6" x14ac:dyDescent="0.25">
      <c r="B682"/>
      <c r="C682" s="34"/>
      <c r="D682" s="33"/>
      <c r="E682" s="34"/>
      <c r="F682" s="33"/>
    </row>
    <row r="683" spans="2:6" x14ac:dyDescent="0.25">
      <c r="B683"/>
      <c r="C683" s="34"/>
      <c r="D683" s="33"/>
      <c r="E683" s="34"/>
      <c r="F683" s="33"/>
    </row>
    <row r="684" spans="2:6" x14ac:dyDescent="0.25">
      <c r="B684"/>
      <c r="C684" s="34"/>
      <c r="D684" s="33"/>
      <c r="E684" s="34"/>
      <c r="F684" s="33"/>
    </row>
    <row r="685" spans="2:6" x14ac:dyDescent="0.25">
      <c r="B685"/>
      <c r="C685" s="34"/>
      <c r="D685" s="33"/>
      <c r="E685" s="34"/>
      <c r="F685" s="33"/>
    </row>
    <row r="686" spans="2:6" x14ac:dyDescent="0.25">
      <c r="B686"/>
      <c r="C686" s="34"/>
      <c r="D686" s="33"/>
      <c r="E686" s="34"/>
      <c r="F686" s="33"/>
    </row>
    <row r="687" spans="2:6" x14ac:dyDescent="0.25">
      <c r="B687"/>
      <c r="C687" s="34"/>
      <c r="D687" s="33"/>
      <c r="E687" s="34"/>
      <c r="F687" s="33"/>
    </row>
    <row r="688" spans="2:6" x14ac:dyDescent="0.25">
      <c r="B688"/>
      <c r="C688" s="34"/>
      <c r="D688" s="33"/>
      <c r="E688" s="34"/>
      <c r="F688" s="33"/>
    </row>
    <row r="689" spans="2:6" x14ac:dyDescent="0.25">
      <c r="B689"/>
      <c r="C689" s="34"/>
      <c r="D689" s="33"/>
      <c r="E689" s="34"/>
      <c r="F689" s="33"/>
    </row>
    <row r="690" spans="2:6" x14ac:dyDescent="0.25">
      <c r="B690"/>
      <c r="C690" s="34"/>
      <c r="D690" s="33"/>
      <c r="E690" s="34"/>
      <c r="F690" s="33"/>
    </row>
    <row r="691" spans="2:6" x14ac:dyDescent="0.25">
      <c r="B691"/>
      <c r="C691" s="34"/>
      <c r="D691" s="33"/>
      <c r="E691" s="34"/>
      <c r="F691" s="33"/>
    </row>
    <row r="692" spans="2:6" x14ac:dyDescent="0.25">
      <c r="B692"/>
      <c r="C692" s="34"/>
      <c r="D692" s="33"/>
      <c r="E692" s="34"/>
      <c r="F692" s="33"/>
    </row>
    <row r="693" spans="2:6" x14ac:dyDescent="0.25">
      <c r="B693"/>
      <c r="C693" s="34"/>
      <c r="D693" s="33"/>
      <c r="E693" s="34"/>
      <c r="F693" s="33"/>
    </row>
    <row r="694" spans="2:6" x14ac:dyDescent="0.25">
      <c r="B694"/>
      <c r="C694" s="34"/>
      <c r="D694" s="33"/>
      <c r="E694" s="34"/>
      <c r="F694" s="33"/>
    </row>
    <row r="695" spans="2:6" x14ac:dyDescent="0.25">
      <c r="B695"/>
      <c r="C695" s="34"/>
      <c r="D695" s="33"/>
      <c r="E695" s="34"/>
      <c r="F695" s="33"/>
    </row>
    <row r="696" spans="2:6" x14ac:dyDescent="0.25">
      <c r="B696"/>
      <c r="C696" s="34"/>
      <c r="D696" s="33"/>
      <c r="E696" s="34"/>
      <c r="F696" s="33"/>
    </row>
    <row r="697" spans="2:6" x14ac:dyDescent="0.25">
      <c r="B697"/>
      <c r="C697" s="34"/>
      <c r="D697" s="33"/>
      <c r="E697" s="34"/>
      <c r="F697" s="33"/>
    </row>
    <row r="698" spans="2:6" x14ac:dyDescent="0.25">
      <c r="B698"/>
      <c r="C698" s="34"/>
      <c r="D698" s="33"/>
      <c r="E698" s="34"/>
      <c r="F698" s="33"/>
    </row>
    <row r="699" spans="2:6" x14ac:dyDescent="0.25">
      <c r="B699"/>
      <c r="C699" s="34"/>
      <c r="D699" s="33"/>
      <c r="E699" s="34"/>
      <c r="F699" s="33"/>
    </row>
    <row r="700" spans="2:6" x14ac:dyDescent="0.25">
      <c r="B700"/>
      <c r="C700" s="34"/>
      <c r="D700" s="33"/>
      <c r="E700" s="34"/>
      <c r="F700" s="33"/>
    </row>
    <row r="701" spans="2:6" x14ac:dyDescent="0.25">
      <c r="B701"/>
      <c r="C701" s="34"/>
      <c r="D701" s="33"/>
      <c r="E701" s="34"/>
      <c r="F701" s="33"/>
    </row>
    <row r="702" spans="2:6" x14ac:dyDescent="0.25">
      <c r="B702"/>
      <c r="C702" s="34"/>
      <c r="D702" s="33"/>
      <c r="E702" s="34"/>
      <c r="F702" s="33"/>
    </row>
    <row r="703" spans="2:6" x14ac:dyDescent="0.25">
      <c r="B703"/>
      <c r="C703" s="34"/>
      <c r="D703" s="33"/>
      <c r="E703" s="34"/>
      <c r="F703" s="33"/>
    </row>
    <row r="704" spans="2:6" x14ac:dyDescent="0.25">
      <c r="B704"/>
      <c r="C704" s="34"/>
      <c r="D704" s="33"/>
      <c r="E704" s="34"/>
      <c r="F704" s="33"/>
    </row>
    <row r="705" spans="2:6" x14ac:dyDescent="0.25">
      <c r="B705"/>
      <c r="C705" s="34"/>
      <c r="D705" s="33"/>
      <c r="E705" s="34"/>
      <c r="F705" s="33"/>
    </row>
    <row r="706" spans="2:6" x14ac:dyDescent="0.25">
      <c r="B706"/>
      <c r="C706" s="34"/>
      <c r="D706" s="33"/>
      <c r="E706" s="34"/>
      <c r="F706" s="33"/>
    </row>
    <row r="707" spans="2:6" x14ac:dyDescent="0.25">
      <c r="B707"/>
      <c r="C707" s="34"/>
      <c r="D707" s="33"/>
      <c r="E707" s="34"/>
      <c r="F707" s="33"/>
    </row>
    <row r="708" spans="2:6" x14ac:dyDescent="0.25">
      <c r="B708"/>
      <c r="C708" s="34"/>
      <c r="D708" s="33"/>
      <c r="E708" s="34"/>
      <c r="F708" s="33"/>
    </row>
    <row r="709" spans="2:6" x14ac:dyDescent="0.25">
      <c r="B709"/>
      <c r="C709" s="34"/>
      <c r="D709" s="33"/>
      <c r="E709" s="34"/>
      <c r="F709" s="33"/>
    </row>
    <row r="710" spans="2:6" x14ac:dyDescent="0.25">
      <c r="B710"/>
      <c r="C710" s="34"/>
      <c r="D710" s="33"/>
      <c r="E710" s="34"/>
      <c r="F710" s="33"/>
    </row>
    <row r="711" spans="2:6" x14ac:dyDescent="0.25">
      <c r="B711"/>
      <c r="C711" s="34"/>
      <c r="D711" s="33"/>
      <c r="E711" s="34"/>
      <c r="F711" s="33"/>
    </row>
    <row r="712" spans="2:6" x14ac:dyDescent="0.25">
      <c r="B712"/>
      <c r="C712" s="34"/>
      <c r="D712" s="33"/>
      <c r="E712" s="34"/>
      <c r="F712" s="33"/>
    </row>
    <row r="713" spans="2:6" x14ac:dyDescent="0.25">
      <c r="B713"/>
      <c r="C713" s="34"/>
      <c r="D713" s="33"/>
      <c r="E713" s="34"/>
      <c r="F713" s="33"/>
    </row>
    <row r="714" spans="2:6" x14ac:dyDescent="0.25">
      <c r="B714"/>
      <c r="C714" s="34"/>
      <c r="D714" s="33"/>
      <c r="E714" s="34"/>
      <c r="F714" s="33"/>
    </row>
    <row r="715" spans="2:6" x14ac:dyDescent="0.25">
      <c r="B715"/>
      <c r="C715" s="34"/>
      <c r="D715" s="33"/>
      <c r="E715" s="34"/>
      <c r="F715" s="33"/>
    </row>
    <row r="716" spans="2:6" x14ac:dyDescent="0.25">
      <c r="B716"/>
      <c r="C716" s="34"/>
      <c r="D716" s="33"/>
      <c r="E716" s="34"/>
      <c r="F716" s="33"/>
    </row>
    <row r="717" spans="2:6" x14ac:dyDescent="0.25">
      <c r="B717"/>
      <c r="C717" s="34"/>
      <c r="D717" s="33"/>
      <c r="E717" s="34"/>
      <c r="F717" s="33"/>
    </row>
    <row r="718" spans="2:6" x14ac:dyDescent="0.25">
      <c r="B718"/>
      <c r="C718" s="34"/>
      <c r="D718" s="33"/>
      <c r="E718" s="34"/>
      <c r="F718" s="33"/>
    </row>
    <row r="719" spans="2:6" x14ac:dyDescent="0.25">
      <c r="B719"/>
      <c r="C719" s="34"/>
      <c r="D719" s="33"/>
      <c r="E719" s="34"/>
      <c r="F719" s="33"/>
    </row>
    <row r="720" spans="2:6" x14ac:dyDescent="0.25">
      <c r="B720"/>
      <c r="C720" s="34"/>
      <c r="D720" s="33"/>
      <c r="E720" s="34"/>
      <c r="F720" s="33"/>
    </row>
    <row r="721" spans="2:6" x14ac:dyDescent="0.25">
      <c r="B721"/>
      <c r="C721" s="34"/>
      <c r="D721" s="33"/>
      <c r="E721" s="34"/>
      <c r="F721" s="33"/>
    </row>
    <row r="722" spans="2:6" x14ac:dyDescent="0.25">
      <c r="B722"/>
      <c r="C722" s="34"/>
      <c r="D722" s="33"/>
      <c r="E722" s="34"/>
      <c r="F722" s="33"/>
    </row>
    <row r="723" spans="2:6" x14ac:dyDescent="0.25">
      <c r="B723"/>
      <c r="C723" s="34"/>
      <c r="D723" s="33"/>
      <c r="E723" s="34"/>
      <c r="F723" s="33"/>
    </row>
    <row r="724" spans="2:6" x14ac:dyDescent="0.25">
      <c r="B724"/>
      <c r="C724" s="34"/>
      <c r="D724" s="33"/>
      <c r="E724" s="34"/>
      <c r="F724" s="33"/>
    </row>
    <row r="725" spans="2:6" x14ac:dyDescent="0.25">
      <c r="B725"/>
      <c r="C725" s="34"/>
      <c r="D725" s="33"/>
      <c r="E725" s="34"/>
      <c r="F725" s="33"/>
    </row>
    <row r="726" spans="2:6" x14ac:dyDescent="0.25">
      <c r="B726"/>
      <c r="C726" s="34"/>
      <c r="D726" s="33"/>
      <c r="E726" s="34"/>
      <c r="F726" s="33"/>
    </row>
    <row r="727" spans="2:6" x14ac:dyDescent="0.25">
      <c r="B727"/>
      <c r="C727" s="34"/>
      <c r="D727" s="33"/>
      <c r="E727" s="34"/>
      <c r="F727" s="33"/>
    </row>
    <row r="728" spans="2:6" x14ac:dyDescent="0.25">
      <c r="B728"/>
      <c r="C728" s="34"/>
      <c r="D728" s="33"/>
      <c r="E728" s="34"/>
      <c r="F728" s="33"/>
    </row>
    <row r="729" spans="2:6" x14ac:dyDescent="0.25">
      <c r="B729"/>
      <c r="C729" s="34"/>
      <c r="D729" s="33"/>
      <c r="E729" s="34"/>
      <c r="F729" s="33"/>
    </row>
    <row r="730" spans="2:6" x14ac:dyDescent="0.25">
      <c r="B730"/>
      <c r="C730" s="34"/>
      <c r="D730" s="33"/>
      <c r="E730" s="34"/>
      <c r="F730" s="33"/>
    </row>
    <row r="731" spans="2:6" x14ac:dyDescent="0.25">
      <c r="B731"/>
      <c r="C731" s="34"/>
      <c r="D731" s="33"/>
      <c r="E731" s="34"/>
      <c r="F731" s="33"/>
    </row>
    <row r="732" spans="2:6" x14ac:dyDescent="0.25">
      <c r="B732"/>
      <c r="C732" s="34"/>
      <c r="D732" s="33"/>
      <c r="E732" s="34"/>
      <c r="F732" s="33"/>
    </row>
    <row r="733" spans="2:6" x14ac:dyDescent="0.25">
      <c r="B733"/>
      <c r="C733" s="34"/>
      <c r="D733" s="33"/>
      <c r="E733" s="34"/>
      <c r="F733" s="33"/>
    </row>
    <row r="734" spans="2:6" x14ac:dyDescent="0.25">
      <c r="B734"/>
      <c r="C734" s="34"/>
      <c r="D734" s="33"/>
      <c r="E734" s="34"/>
      <c r="F734" s="33"/>
    </row>
    <row r="735" spans="2:6" x14ac:dyDescent="0.25">
      <c r="B735"/>
      <c r="C735" s="34"/>
      <c r="D735" s="33"/>
      <c r="E735" s="34"/>
      <c r="F735" s="33"/>
    </row>
    <row r="736" spans="2:6" x14ac:dyDescent="0.25">
      <c r="B736"/>
      <c r="C736" s="34"/>
      <c r="D736" s="33"/>
      <c r="E736" s="34"/>
      <c r="F736" s="33"/>
    </row>
    <row r="737" spans="2:6" x14ac:dyDescent="0.25">
      <c r="B737"/>
      <c r="C737" s="34"/>
      <c r="D737" s="33"/>
      <c r="E737" s="34"/>
      <c r="F737" s="33"/>
    </row>
    <row r="738" spans="2:6" x14ac:dyDescent="0.25">
      <c r="B738"/>
      <c r="C738" s="34"/>
      <c r="D738" s="33"/>
      <c r="E738" s="34"/>
      <c r="F738" s="33"/>
    </row>
    <row r="739" spans="2:6" x14ac:dyDescent="0.25">
      <c r="B739"/>
      <c r="C739" s="34"/>
      <c r="D739" s="33"/>
      <c r="E739" s="34"/>
      <c r="F739" s="33"/>
    </row>
    <row r="740" spans="2:6" x14ac:dyDescent="0.25">
      <c r="B740"/>
      <c r="C740" s="34"/>
      <c r="D740" s="33"/>
      <c r="E740" s="34"/>
      <c r="F740" s="33"/>
    </row>
    <row r="741" spans="2:6" x14ac:dyDescent="0.25">
      <c r="B741"/>
      <c r="C741" s="34"/>
      <c r="D741" s="33"/>
      <c r="E741" s="34"/>
      <c r="F741" s="33"/>
    </row>
    <row r="742" spans="2:6" x14ac:dyDescent="0.25">
      <c r="B742"/>
      <c r="C742" s="34"/>
      <c r="D742" s="33"/>
      <c r="E742" s="34"/>
      <c r="F742" s="33"/>
    </row>
    <row r="743" spans="2:6" x14ac:dyDescent="0.25">
      <c r="B743"/>
      <c r="C743" s="34"/>
      <c r="D743" s="33"/>
      <c r="E743" s="34"/>
      <c r="F743" s="33"/>
    </row>
    <row r="744" spans="2:6" x14ac:dyDescent="0.25">
      <c r="B744"/>
      <c r="C744" s="34"/>
      <c r="D744" s="33"/>
      <c r="E744" s="34"/>
      <c r="F744" s="33"/>
    </row>
    <row r="745" spans="2:6" x14ac:dyDescent="0.25">
      <c r="B745"/>
      <c r="C745" s="34"/>
      <c r="D745" s="33"/>
      <c r="E745" s="34"/>
      <c r="F745" s="33"/>
    </row>
    <row r="746" spans="2:6" x14ac:dyDescent="0.25">
      <c r="B746"/>
      <c r="C746" s="34"/>
      <c r="D746" s="33"/>
      <c r="E746" s="34"/>
      <c r="F746" s="33"/>
    </row>
    <row r="747" spans="2:6" x14ac:dyDescent="0.25">
      <c r="B747"/>
      <c r="C747" s="34"/>
      <c r="D747" s="33"/>
      <c r="E747" s="34"/>
      <c r="F747" s="33"/>
    </row>
    <row r="748" spans="2:6" x14ac:dyDescent="0.25">
      <c r="B748"/>
      <c r="C748" s="34"/>
      <c r="D748" s="33"/>
      <c r="E748" s="34"/>
      <c r="F748" s="33"/>
    </row>
    <row r="749" spans="2:6" x14ac:dyDescent="0.25">
      <c r="B749"/>
      <c r="C749" s="34"/>
      <c r="D749" s="33"/>
      <c r="E749" s="34"/>
      <c r="F749" s="33"/>
    </row>
    <row r="750" spans="2:6" x14ac:dyDescent="0.25">
      <c r="B750"/>
      <c r="C750" s="34"/>
      <c r="D750" s="33"/>
      <c r="E750" s="34"/>
      <c r="F750" s="33"/>
    </row>
    <row r="751" spans="2:6" x14ac:dyDescent="0.25">
      <c r="B751"/>
      <c r="C751" s="34"/>
      <c r="D751" s="33"/>
      <c r="E751" s="34"/>
      <c r="F751" s="33"/>
    </row>
    <row r="752" spans="2:6" x14ac:dyDescent="0.25">
      <c r="B752"/>
      <c r="C752" s="34"/>
      <c r="D752" s="33"/>
      <c r="E752" s="34"/>
      <c r="F752" s="33"/>
    </row>
    <row r="753" spans="2:6" x14ac:dyDescent="0.25">
      <c r="B753"/>
      <c r="C753" s="34"/>
      <c r="D753" s="33"/>
      <c r="E753" s="34"/>
      <c r="F753" s="33"/>
    </row>
    <row r="754" spans="2:6" x14ac:dyDescent="0.25">
      <c r="B754"/>
      <c r="C754" s="34"/>
      <c r="D754" s="33"/>
      <c r="E754" s="34"/>
      <c r="F754" s="33"/>
    </row>
    <row r="755" spans="2:6" x14ac:dyDescent="0.25">
      <c r="B755"/>
      <c r="C755" s="34"/>
      <c r="D755" s="33"/>
      <c r="E755" s="34"/>
      <c r="F755" s="33"/>
    </row>
    <row r="756" spans="2:6" x14ac:dyDescent="0.25">
      <c r="B756"/>
      <c r="C756" s="34"/>
      <c r="D756" s="33"/>
      <c r="E756" s="34"/>
      <c r="F756" s="33"/>
    </row>
    <row r="757" spans="2:6" x14ac:dyDescent="0.25">
      <c r="B757"/>
      <c r="C757" s="34"/>
      <c r="D757" s="33"/>
      <c r="E757" s="34"/>
      <c r="F757" s="33"/>
    </row>
    <row r="758" spans="2:6" x14ac:dyDescent="0.25">
      <c r="B758"/>
      <c r="C758" s="34"/>
      <c r="D758" s="33"/>
      <c r="E758" s="34"/>
      <c r="F758" s="33"/>
    </row>
    <row r="759" spans="2:6" x14ac:dyDescent="0.25">
      <c r="B759"/>
      <c r="C759" s="34"/>
      <c r="D759" s="33"/>
      <c r="E759" s="34"/>
      <c r="F759" s="33"/>
    </row>
    <row r="760" spans="2:6" x14ac:dyDescent="0.25">
      <c r="B760"/>
      <c r="C760" s="34"/>
      <c r="D760" s="33"/>
      <c r="E760" s="34"/>
      <c r="F760" s="33"/>
    </row>
    <row r="761" spans="2:6" x14ac:dyDescent="0.25">
      <c r="B761"/>
      <c r="C761" s="34"/>
      <c r="D761" s="33"/>
      <c r="E761" s="34"/>
      <c r="F761" s="33"/>
    </row>
    <row r="762" spans="2:6" x14ac:dyDescent="0.25">
      <c r="B762"/>
      <c r="C762" s="34"/>
      <c r="D762" s="33"/>
      <c r="E762" s="34"/>
      <c r="F762" s="33"/>
    </row>
    <row r="763" spans="2:6" x14ac:dyDescent="0.25">
      <c r="B763"/>
      <c r="C763" s="34"/>
      <c r="D763" s="33"/>
      <c r="E763" s="34"/>
      <c r="F763" s="33"/>
    </row>
    <row r="764" spans="2:6" x14ac:dyDescent="0.25">
      <c r="B764"/>
      <c r="C764" s="34"/>
      <c r="D764" s="33"/>
      <c r="E764" s="34"/>
      <c r="F764" s="33"/>
    </row>
    <row r="765" spans="2:6" x14ac:dyDescent="0.25">
      <c r="B765"/>
      <c r="C765" s="34"/>
      <c r="D765" s="33"/>
      <c r="E765" s="34"/>
      <c r="F765" s="33"/>
    </row>
    <row r="766" spans="2:6" x14ac:dyDescent="0.25">
      <c r="B766"/>
      <c r="C766" s="34"/>
      <c r="D766" s="33"/>
      <c r="E766" s="34"/>
      <c r="F766" s="33"/>
    </row>
    <row r="767" spans="2:6" x14ac:dyDescent="0.25">
      <c r="B767"/>
      <c r="C767" s="34"/>
      <c r="D767" s="33"/>
      <c r="E767" s="34"/>
      <c r="F767" s="33"/>
    </row>
    <row r="768" spans="2:6" x14ac:dyDescent="0.25">
      <c r="B768"/>
      <c r="C768" s="34"/>
      <c r="D768" s="33"/>
      <c r="E768" s="34"/>
      <c r="F768" s="33"/>
    </row>
    <row r="769" spans="2:6" x14ac:dyDescent="0.25">
      <c r="B769"/>
      <c r="C769" s="34"/>
      <c r="D769" s="33"/>
      <c r="E769" s="34"/>
      <c r="F769" s="33"/>
    </row>
    <row r="770" spans="2:6" x14ac:dyDescent="0.25">
      <c r="B770"/>
      <c r="C770" s="34"/>
      <c r="D770" s="33"/>
      <c r="E770" s="34"/>
      <c r="F770" s="33"/>
    </row>
    <row r="771" spans="2:6" x14ac:dyDescent="0.25">
      <c r="B771"/>
      <c r="C771" s="34"/>
      <c r="D771" s="33"/>
      <c r="E771" s="34"/>
      <c r="F771" s="33"/>
    </row>
    <row r="772" spans="2:6" x14ac:dyDescent="0.25">
      <c r="B772"/>
      <c r="C772" s="34"/>
      <c r="D772" s="33"/>
      <c r="E772" s="34"/>
      <c r="F772" s="33"/>
    </row>
    <row r="773" spans="2:6" x14ac:dyDescent="0.25">
      <c r="B773"/>
      <c r="C773" s="34"/>
      <c r="D773" s="33"/>
      <c r="E773" s="34"/>
      <c r="F773" s="33"/>
    </row>
    <row r="774" spans="2:6" x14ac:dyDescent="0.25">
      <c r="B774"/>
      <c r="C774" s="34"/>
      <c r="D774" s="33"/>
      <c r="E774" s="34"/>
      <c r="F774" s="33"/>
    </row>
    <row r="775" spans="2:6" x14ac:dyDescent="0.25">
      <c r="B775"/>
      <c r="C775" s="34"/>
      <c r="D775" s="33"/>
      <c r="E775" s="34"/>
      <c r="F775" s="33"/>
    </row>
    <row r="776" spans="2:6" x14ac:dyDescent="0.25">
      <c r="B776"/>
      <c r="C776" s="34"/>
      <c r="D776" s="33"/>
      <c r="E776" s="34"/>
      <c r="F776" s="33"/>
    </row>
    <row r="777" spans="2:6" x14ac:dyDescent="0.25">
      <c r="B777"/>
      <c r="C777" s="34"/>
      <c r="D777" s="33"/>
      <c r="E777" s="34"/>
      <c r="F777" s="33"/>
    </row>
    <row r="778" spans="2:6" x14ac:dyDescent="0.25">
      <c r="B778"/>
      <c r="C778" s="34"/>
      <c r="D778" s="33"/>
      <c r="E778" s="34"/>
      <c r="F778" s="33"/>
    </row>
    <row r="779" spans="2:6" x14ac:dyDescent="0.25">
      <c r="B779"/>
      <c r="C779" s="34"/>
      <c r="D779" s="33"/>
      <c r="E779" s="34"/>
      <c r="F779" s="33"/>
    </row>
    <row r="780" spans="2:6" x14ac:dyDescent="0.25">
      <c r="B780"/>
      <c r="C780" s="34"/>
      <c r="D780" s="33"/>
      <c r="E780" s="34"/>
      <c r="F780" s="33"/>
    </row>
    <row r="781" spans="2:6" x14ac:dyDescent="0.25">
      <c r="B781"/>
      <c r="C781" s="34"/>
      <c r="D781" s="33"/>
      <c r="E781" s="34"/>
      <c r="F781" s="33"/>
    </row>
    <row r="782" spans="2:6" x14ac:dyDescent="0.25">
      <c r="B782"/>
      <c r="C782" s="34"/>
      <c r="D782" s="33"/>
      <c r="E782" s="34"/>
      <c r="F782" s="33"/>
    </row>
    <row r="783" spans="2:6" x14ac:dyDescent="0.25">
      <c r="B783"/>
      <c r="C783" s="34"/>
      <c r="D783" s="33"/>
      <c r="E783" s="34"/>
      <c r="F783" s="33"/>
    </row>
    <row r="784" spans="2:6" x14ac:dyDescent="0.25">
      <c r="B784"/>
      <c r="C784" s="34"/>
      <c r="D784" s="33"/>
      <c r="E784" s="34"/>
      <c r="F784" s="33"/>
    </row>
    <row r="785" spans="2:6" x14ac:dyDescent="0.25">
      <c r="B785"/>
      <c r="C785" s="34"/>
      <c r="D785" s="33"/>
      <c r="E785" s="34"/>
      <c r="F785" s="33"/>
    </row>
    <row r="786" spans="2:6" x14ac:dyDescent="0.25">
      <c r="B786"/>
      <c r="C786" s="34"/>
      <c r="D786" s="33"/>
      <c r="E786" s="34"/>
      <c r="F786" s="33"/>
    </row>
    <row r="787" spans="2:6" x14ac:dyDescent="0.25">
      <c r="B787"/>
      <c r="C787" s="34"/>
      <c r="D787" s="33"/>
      <c r="E787" s="34"/>
      <c r="F787" s="33"/>
    </row>
    <row r="788" spans="2:6" x14ac:dyDescent="0.25">
      <c r="B788"/>
      <c r="C788" s="34"/>
      <c r="D788" s="33"/>
      <c r="E788" s="34"/>
      <c r="F788" s="33"/>
    </row>
    <row r="789" spans="2:6" x14ac:dyDescent="0.25">
      <c r="B789"/>
      <c r="C789" s="34"/>
      <c r="D789" s="33"/>
      <c r="E789" s="34"/>
      <c r="F789" s="33"/>
    </row>
    <row r="790" spans="2:6" x14ac:dyDescent="0.25">
      <c r="B790"/>
      <c r="C790" s="34"/>
      <c r="D790" s="33"/>
      <c r="E790" s="34"/>
      <c r="F790" s="33"/>
    </row>
    <row r="791" spans="2:6" x14ac:dyDescent="0.25">
      <c r="B791"/>
      <c r="C791" s="34"/>
      <c r="D791" s="33"/>
      <c r="E791" s="34"/>
      <c r="F791" s="33"/>
    </row>
    <row r="792" spans="2:6" x14ac:dyDescent="0.25">
      <c r="B792"/>
      <c r="C792" s="34"/>
      <c r="D792" s="33"/>
      <c r="E792" s="34"/>
      <c r="F792" s="33"/>
    </row>
    <row r="793" spans="2:6" x14ac:dyDescent="0.25">
      <c r="B793"/>
      <c r="C793" s="34"/>
      <c r="D793" s="33"/>
      <c r="E793" s="34"/>
      <c r="F793" s="33"/>
    </row>
    <row r="794" spans="2:6" x14ac:dyDescent="0.25">
      <c r="B794"/>
      <c r="C794" s="34"/>
      <c r="D794" s="33"/>
      <c r="E794" s="34"/>
      <c r="F794" s="33"/>
    </row>
    <row r="795" spans="2:6" x14ac:dyDescent="0.25">
      <c r="B795"/>
      <c r="C795" s="34"/>
      <c r="D795" s="33"/>
      <c r="E795" s="34"/>
      <c r="F795" s="33"/>
    </row>
    <row r="796" spans="2:6" x14ac:dyDescent="0.25">
      <c r="B796"/>
      <c r="C796" s="34"/>
      <c r="D796" s="33"/>
      <c r="E796" s="34"/>
      <c r="F796" s="33"/>
    </row>
    <row r="797" spans="2:6" x14ac:dyDescent="0.25">
      <c r="B797"/>
      <c r="C797" s="34"/>
      <c r="D797" s="33"/>
      <c r="E797" s="34"/>
      <c r="F797" s="33"/>
    </row>
    <row r="798" spans="2:6" x14ac:dyDescent="0.25">
      <c r="B798"/>
      <c r="C798" s="34"/>
      <c r="D798" s="33"/>
      <c r="E798" s="34"/>
      <c r="F798" s="33"/>
    </row>
    <row r="799" spans="2:6" x14ac:dyDescent="0.25">
      <c r="B799"/>
      <c r="C799" s="34"/>
      <c r="D799" s="33"/>
      <c r="E799" s="34"/>
      <c r="F799" s="33"/>
    </row>
    <row r="800" spans="2:6" x14ac:dyDescent="0.25">
      <c r="B800"/>
      <c r="C800" s="34"/>
      <c r="D800" s="33"/>
      <c r="E800" s="34"/>
      <c r="F800" s="33"/>
    </row>
    <row r="801" spans="2:6" x14ac:dyDescent="0.25">
      <c r="B801"/>
      <c r="C801" s="34"/>
      <c r="D801" s="33"/>
      <c r="E801" s="34"/>
      <c r="F801" s="33"/>
    </row>
    <row r="802" spans="2:6" x14ac:dyDescent="0.25">
      <c r="B802"/>
      <c r="C802" s="34"/>
      <c r="D802" s="33"/>
      <c r="E802" s="34"/>
      <c r="F802" s="33"/>
    </row>
    <row r="803" spans="2:6" x14ac:dyDescent="0.25">
      <c r="B803"/>
      <c r="C803" s="34"/>
      <c r="D803" s="33"/>
      <c r="E803" s="34"/>
      <c r="F803" s="33"/>
    </row>
    <row r="804" spans="2:6" x14ac:dyDescent="0.25">
      <c r="B804"/>
      <c r="C804" s="34"/>
      <c r="D804" s="33"/>
      <c r="E804" s="34"/>
      <c r="F804" s="33"/>
    </row>
    <row r="805" spans="2:6" x14ac:dyDescent="0.25">
      <c r="B805"/>
      <c r="C805" s="34"/>
      <c r="D805" s="33"/>
      <c r="E805" s="34"/>
      <c r="F805" s="33"/>
    </row>
    <row r="806" spans="2:6" x14ac:dyDescent="0.25">
      <c r="B806"/>
      <c r="C806" s="34"/>
      <c r="D806" s="33"/>
      <c r="E806" s="34"/>
      <c r="F806" s="33"/>
    </row>
    <row r="807" spans="2:6" x14ac:dyDescent="0.25">
      <c r="B807"/>
      <c r="C807" s="34"/>
      <c r="D807" s="33"/>
      <c r="E807" s="34"/>
      <c r="F807" s="33"/>
    </row>
    <row r="808" spans="2:6" x14ac:dyDescent="0.25">
      <c r="B808"/>
      <c r="C808" s="34"/>
      <c r="D808" s="33"/>
      <c r="E808" s="34"/>
      <c r="F808" s="33"/>
    </row>
    <row r="809" spans="2:6" x14ac:dyDescent="0.25">
      <c r="B809"/>
      <c r="C809" s="34"/>
      <c r="D809" s="33"/>
      <c r="E809" s="34"/>
      <c r="F809" s="33"/>
    </row>
    <row r="810" spans="2:6" x14ac:dyDescent="0.25">
      <c r="B810"/>
      <c r="C810" s="34"/>
      <c r="D810" s="33"/>
      <c r="E810" s="34"/>
      <c r="F810" s="33"/>
    </row>
    <row r="811" spans="2:6" x14ac:dyDescent="0.25">
      <c r="B811"/>
      <c r="C811" s="34"/>
      <c r="D811" s="33"/>
      <c r="E811" s="34"/>
      <c r="F811" s="33"/>
    </row>
    <row r="812" spans="2:6" x14ac:dyDescent="0.25">
      <c r="B812"/>
      <c r="C812" s="34"/>
      <c r="D812" s="33"/>
      <c r="E812" s="34"/>
      <c r="F812" s="33"/>
    </row>
    <row r="813" spans="2:6" x14ac:dyDescent="0.25">
      <c r="B813"/>
      <c r="C813" s="34"/>
      <c r="D813" s="33"/>
      <c r="E813" s="34"/>
      <c r="F813" s="33"/>
    </row>
    <row r="814" spans="2:6" x14ac:dyDescent="0.25">
      <c r="B814"/>
      <c r="C814" s="34"/>
      <c r="D814" s="33"/>
      <c r="E814" s="34"/>
      <c r="F814" s="33"/>
    </row>
    <row r="815" spans="2:6" x14ac:dyDescent="0.25">
      <c r="B815"/>
      <c r="C815" s="34"/>
      <c r="D815" s="33"/>
      <c r="E815" s="34"/>
      <c r="F815" s="33"/>
    </row>
    <row r="816" spans="2:6" x14ac:dyDescent="0.25">
      <c r="B816"/>
      <c r="C816" s="34"/>
      <c r="D816" s="33"/>
      <c r="E816" s="34"/>
      <c r="F816" s="33"/>
    </row>
    <row r="817" spans="2:6" x14ac:dyDescent="0.25">
      <c r="B817"/>
      <c r="C817" s="34"/>
      <c r="D817" s="33"/>
      <c r="E817" s="34"/>
      <c r="F817" s="33"/>
    </row>
    <row r="818" spans="2:6" x14ac:dyDescent="0.25">
      <c r="B818"/>
      <c r="C818" s="34"/>
      <c r="D818" s="33"/>
      <c r="E818" s="34"/>
      <c r="F818" s="33"/>
    </row>
    <row r="819" spans="2:6" x14ac:dyDescent="0.25">
      <c r="B819"/>
      <c r="C819" s="34"/>
      <c r="D819" s="33"/>
      <c r="E819" s="34"/>
      <c r="F819" s="33"/>
    </row>
    <row r="820" spans="2:6" x14ac:dyDescent="0.25">
      <c r="B820"/>
      <c r="C820" s="34"/>
      <c r="D820" s="33"/>
      <c r="E820" s="34"/>
      <c r="F820" s="33"/>
    </row>
    <row r="821" spans="2:6" x14ac:dyDescent="0.25">
      <c r="B821"/>
      <c r="C821" s="34"/>
      <c r="D821" s="33"/>
      <c r="E821" s="34"/>
      <c r="F821" s="33"/>
    </row>
    <row r="822" spans="2:6" x14ac:dyDescent="0.25">
      <c r="B822"/>
      <c r="C822" s="34"/>
      <c r="D822" s="33"/>
      <c r="E822" s="34"/>
      <c r="F822" s="33"/>
    </row>
    <row r="823" spans="2:6" x14ac:dyDescent="0.25">
      <c r="B823"/>
      <c r="C823" s="34"/>
      <c r="D823" s="33"/>
      <c r="E823" s="34"/>
      <c r="F823" s="33"/>
    </row>
    <row r="824" spans="2:6" x14ac:dyDescent="0.25">
      <c r="B824"/>
      <c r="C824" s="34"/>
      <c r="D824" s="33"/>
      <c r="E824" s="34"/>
      <c r="F824" s="33"/>
    </row>
    <row r="825" spans="2:6" x14ac:dyDescent="0.25">
      <c r="B825"/>
      <c r="C825" s="34"/>
      <c r="D825" s="33"/>
      <c r="E825" s="34"/>
      <c r="F825" s="33"/>
    </row>
    <row r="826" spans="2:6" x14ac:dyDescent="0.25">
      <c r="B826"/>
      <c r="C826" s="34"/>
      <c r="D826" s="33"/>
      <c r="E826" s="34"/>
      <c r="F826" s="33"/>
    </row>
    <row r="827" spans="2:6" x14ac:dyDescent="0.25">
      <c r="B827"/>
      <c r="C827" s="34"/>
      <c r="D827" s="33"/>
      <c r="E827" s="34"/>
      <c r="F827" s="33"/>
    </row>
    <row r="828" spans="2:6" x14ac:dyDescent="0.25">
      <c r="B828"/>
      <c r="C828" s="34"/>
      <c r="D828" s="33"/>
      <c r="E828" s="34"/>
      <c r="F828" s="33"/>
    </row>
    <row r="829" spans="2:6" x14ac:dyDescent="0.25">
      <c r="B829"/>
      <c r="C829" s="34"/>
      <c r="D829" s="33"/>
      <c r="E829" s="34"/>
      <c r="F829" s="33"/>
    </row>
    <row r="830" spans="2:6" x14ac:dyDescent="0.25">
      <c r="B830"/>
      <c r="C830" s="34"/>
      <c r="D830" s="33"/>
      <c r="E830" s="34"/>
      <c r="F830" s="33"/>
    </row>
    <row r="831" spans="2:6" x14ac:dyDescent="0.25">
      <c r="B831"/>
      <c r="C831" s="34"/>
      <c r="D831" s="33"/>
      <c r="E831" s="34"/>
      <c r="F831" s="33"/>
    </row>
    <row r="832" spans="2:6" x14ac:dyDescent="0.25">
      <c r="B832"/>
      <c r="C832" s="34"/>
      <c r="D832" s="33"/>
      <c r="E832" s="34"/>
      <c r="F832" s="33"/>
    </row>
    <row r="833" spans="2:6" x14ac:dyDescent="0.25">
      <c r="B833"/>
      <c r="C833" s="34"/>
      <c r="D833" s="33"/>
      <c r="E833" s="34"/>
      <c r="F833" s="33"/>
    </row>
    <row r="834" spans="2:6" x14ac:dyDescent="0.25">
      <c r="B834"/>
      <c r="C834" s="34"/>
      <c r="D834" s="33"/>
      <c r="E834" s="34"/>
      <c r="F834" s="33"/>
    </row>
    <row r="835" spans="2:6" x14ac:dyDescent="0.25">
      <c r="B835"/>
      <c r="C835" s="34"/>
      <c r="D835" s="33"/>
      <c r="E835" s="34"/>
      <c r="F835" s="33"/>
    </row>
    <row r="836" spans="2:6" x14ac:dyDescent="0.25">
      <c r="B836"/>
      <c r="C836" s="34"/>
      <c r="D836" s="33"/>
      <c r="E836" s="34"/>
      <c r="F836" s="33"/>
    </row>
    <row r="837" spans="2:6" x14ac:dyDescent="0.25">
      <c r="B837"/>
      <c r="C837" s="34"/>
      <c r="D837" s="33"/>
      <c r="E837" s="34"/>
      <c r="F837" s="33"/>
    </row>
    <row r="838" spans="2:6" x14ac:dyDescent="0.25">
      <c r="B838"/>
      <c r="C838" s="34"/>
      <c r="D838" s="33"/>
      <c r="E838" s="34"/>
      <c r="F838" s="33"/>
    </row>
    <row r="839" spans="2:6" x14ac:dyDescent="0.25">
      <c r="B839"/>
      <c r="C839" s="34"/>
      <c r="D839" s="33"/>
      <c r="E839" s="34"/>
      <c r="F839" s="33"/>
    </row>
    <row r="840" spans="2:6" x14ac:dyDescent="0.25">
      <c r="B840"/>
      <c r="C840" s="34"/>
      <c r="D840" s="33"/>
      <c r="E840" s="34"/>
      <c r="F840" s="33"/>
    </row>
    <row r="841" spans="2:6" x14ac:dyDescent="0.25">
      <c r="B841"/>
      <c r="C841" s="34"/>
      <c r="D841" s="33"/>
      <c r="E841" s="34"/>
      <c r="F841" s="33"/>
    </row>
    <row r="842" spans="2:6" x14ac:dyDescent="0.25">
      <c r="B842"/>
      <c r="C842" s="34"/>
      <c r="D842" s="33"/>
      <c r="E842" s="34"/>
      <c r="F842" s="33"/>
    </row>
    <row r="843" spans="2:6" x14ac:dyDescent="0.25">
      <c r="B843"/>
      <c r="C843" s="34"/>
      <c r="D843" s="33"/>
      <c r="E843" s="34"/>
      <c r="F843" s="33"/>
    </row>
    <row r="844" spans="2:6" x14ac:dyDescent="0.25">
      <c r="B844"/>
      <c r="C844" s="34"/>
      <c r="D844" s="33"/>
      <c r="E844" s="34"/>
      <c r="F844" s="33"/>
    </row>
    <row r="845" spans="2:6" x14ac:dyDescent="0.25">
      <c r="B845"/>
      <c r="C845" s="34"/>
      <c r="D845" s="33"/>
      <c r="E845" s="34"/>
      <c r="F845" s="33"/>
    </row>
    <row r="846" spans="2:6" x14ac:dyDescent="0.25">
      <c r="B846"/>
      <c r="C846" s="34"/>
      <c r="D846" s="33"/>
      <c r="E846" s="34"/>
      <c r="F846" s="33"/>
    </row>
    <row r="847" spans="2:6" x14ac:dyDescent="0.25">
      <c r="B847"/>
      <c r="C847" s="34"/>
      <c r="D847" s="33"/>
      <c r="E847" s="34"/>
      <c r="F847" s="33"/>
    </row>
    <row r="848" spans="2:6" x14ac:dyDescent="0.25">
      <c r="B848"/>
      <c r="C848" s="34"/>
      <c r="D848" s="33"/>
      <c r="E848" s="34"/>
      <c r="F848" s="33"/>
    </row>
    <row r="849" spans="2:6" x14ac:dyDescent="0.25">
      <c r="B849"/>
      <c r="C849" s="34"/>
      <c r="D849" s="33"/>
      <c r="E849" s="34"/>
      <c r="F849" s="33"/>
    </row>
    <row r="850" spans="2:6" x14ac:dyDescent="0.25">
      <c r="B850"/>
      <c r="C850" s="34"/>
      <c r="D850" s="33"/>
      <c r="E850" s="34"/>
      <c r="F850" s="33"/>
    </row>
    <row r="851" spans="2:6" x14ac:dyDescent="0.25">
      <c r="B851"/>
      <c r="C851" s="34"/>
      <c r="D851" s="33"/>
      <c r="E851" s="34"/>
      <c r="F851" s="33"/>
    </row>
    <row r="852" spans="2:6" x14ac:dyDescent="0.25">
      <c r="B852"/>
      <c r="C852" s="34"/>
      <c r="D852" s="33"/>
      <c r="E852" s="34"/>
      <c r="F852" s="33"/>
    </row>
    <row r="853" spans="2:6" x14ac:dyDescent="0.25">
      <c r="B853"/>
      <c r="C853" s="34"/>
      <c r="D853" s="33"/>
      <c r="E853" s="34"/>
      <c r="F853" s="33"/>
    </row>
    <row r="854" spans="2:6" x14ac:dyDescent="0.25">
      <c r="B854"/>
      <c r="C854" s="34"/>
      <c r="D854" s="33"/>
      <c r="E854" s="34"/>
      <c r="F854" s="33"/>
    </row>
    <row r="855" spans="2:6" x14ac:dyDescent="0.25">
      <c r="B855"/>
      <c r="C855" s="34"/>
      <c r="D855" s="33"/>
      <c r="E855" s="34"/>
      <c r="F855" s="33"/>
    </row>
    <row r="856" spans="2:6" x14ac:dyDescent="0.25">
      <c r="B856"/>
      <c r="C856" s="34"/>
      <c r="D856" s="33"/>
      <c r="E856" s="34"/>
      <c r="F856" s="33"/>
    </row>
    <row r="857" spans="2:6" x14ac:dyDescent="0.25">
      <c r="B857"/>
      <c r="C857" s="34"/>
      <c r="D857" s="33"/>
      <c r="E857" s="34"/>
      <c r="F857" s="33"/>
    </row>
    <row r="858" spans="2:6" x14ac:dyDescent="0.25">
      <c r="B858"/>
      <c r="C858" s="34"/>
      <c r="D858" s="33"/>
      <c r="E858" s="34"/>
      <c r="F858" s="33"/>
    </row>
    <row r="859" spans="2:6" x14ac:dyDescent="0.25">
      <c r="B859"/>
      <c r="C859" s="34"/>
      <c r="D859" s="33"/>
      <c r="E859" s="34"/>
      <c r="F859" s="33"/>
    </row>
    <row r="860" spans="2:6" x14ac:dyDescent="0.25">
      <c r="B860"/>
      <c r="C860" s="34"/>
      <c r="D860" s="33"/>
      <c r="E860" s="34"/>
      <c r="F860" s="33"/>
    </row>
    <row r="861" spans="2:6" x14ac:dyDescent="0.25">
      <c r="B861"/>
      <c r="C861" s="34"/>
      <c r="D861" s="33"/>
      <c r="E861" s="34"/>
      <c r="F861" s="33"/>
    </row>
    <row r="862" spans="2:6" x14ac:dyDescent="0.25">
      <c r="B862"/>
      <c r="C862" s="34"/>
      <c r="D862" s="33"/>
      <c r="E862" s="34"/>
      <c r="F862" s="33"/>
    </row>
    <row r="863" spans="2:6" x14ac:dyDescent="0.25">
      <c r="B863"/>
      <c r="C863" s="34"/>
      <c r="D863" s="33"/>
      <c r="E863" s="34"/>
      <c r="F863" s="33"/>
    </row>
    <row r="864" spans="2:6" x14ac:dyDescent="0.25">
      <c r="B864"/>
      <c r="C864" s="34"/>
      <c r="D864" s="33"/>
      <c r="E864" s="34"/>
      <c r="F864" s="33"/>
    </row>
    <row r="865" spans="2:6" x14ac:dyDescent="0.25">
      <c r="B865"/>
      <c r="C865" s="34"/>
      <c r="D865" s="33"/>
      <c r="E865" s="34"/>
      <c r="F865" s="33"/>
    </row>
    <row r="866" spans="2:6" x14ac:dyDescent="0.25">
      <c r="B866"/>
      <c r="C866" s="34"/>
      <c r="D866" s="33"/>
      <c r="E866" s="34"/>
      <c r="F866" s="33"/>
    </row>
    <row r="867" spans="2:6" x14ac:dyDescent="0.25">
      <c r="B867"/>
      <c r="C867" s="34"/>
      <c r="D867" s="33"/>
      <c r="E867" s="34"/>
      <c r="F867" s="33"/>
    </row>
    <row r="868" spans="2:6" x14ac:dyDescent="0.25">
      <c r="B868"/>
      <c r="C868" s="34"/>
      <c r="D868" s="33"/>
      <c r="E868" s="34"/>
      <c r="F868" s="33"/>
    </row>
    <row r="869" spans="2:6" x14ac:dyDescent="0.25">
      <c r="B869"/>
      <c r="C869" s="34"/>
      <c r="D869" s="33"/>
      <c r="E869" s="34"/>
      <c r="F869" s="33"/>
    </row>
    <row r="870" spans="2:6" x14ac:dyDescent="0.25">
      <c r="B870"/>
      <c r="C870" s="34"/>
      <c r="D870" s="33"/>
      <c r="E870" s="34"/>
      <c r="F870" s="33"/>
    </row>
    <row r="871" spans="2:6" x14ac:dyDescent="0.25">
      <c r="B871"/>
      <c r="C871" s="34"/>
      <c r="D871" s="33"/>
      <c r="E871" s="34"/>
      <c r="F871" s="33"/>
    </row>
    <row r="872" spans="2:6" x14ac:dyDescent="0.25">
      <c r="B872"/>
      <c r="C872" s="34"/>
      <c r="D872" s="33"/>
      <c r="E872" s="34"/>
      <c r="F872" s="33"/>
    </row>
    <row r="873" spans="2:6" x14ac:dyDescent="0.25">
      <c r="B873"/>
      <c r="C873" s="34"/>
      <c r="D873" s="33"/>
      <c r="E873" s="34"/>
      <c r="F873" s="33"/>
    </row>
    <row r="874" spans="2:6" x14ac:dyDescent="0.25">
      <c r="B874"/>
      <c r="C874" s="34"/>
      <c r="D874" s="33"/>
      <c r="E874" s="34"/>
      <c r="F874" s="33"/>
    </row>
    <row r="875" spans="2:6" x14ac:dyDescent="0.25">
      <c r="B875"/>
      <c r="C875" s="34"/>
      <c r="D875" s="33"/>
      <c r="E875" s="34"/>
      <c r="F875" s="33"/>
    </row>
    <row r="876" spans="2:6" x14ac:dyDescent="0.25">
      <c r="B876"/>
      <c r="C876" s="34"/>
      <c r="D876" s="33"/>
      <c r="E876" s="34"/>
      <c r="F876" s="33"/>
    </row>
    <row r="877" spans="2:6" x14ac:dyDescent="0.25">
      <c r="B877"/>
      <c r="C877" s="34"/>
      <c r="D877" s="33"/>
      <c r="E877" s="34"/>
      <c r="F877" s="33"/>
    </row>
    <row r="878" spans="2:6" x14ac:dyDescent="0.25">
      <c r="B878"/>
      <c r="C878" s="34"/>
      <c r="D878" s="33"/>
      <c r="E878" s="34"/>
      <c r="F878" s="33"/>
    </row>
    <row r="879" spans="2:6" x14ac:dyDescent="0.25">
      <c r="B879"/>
      <c r="C879" s="34"/>
      <c r="D879" s="33"/>
      <c r="E879" s="34"/>
      <c r="F879" s="33"/>
    </row>
    <row r="880" spans="2:6" x14ac:dyDescent="0.25">
      <c r="B880"/>
      <c r="C880" s="34"/>
      <c r="D880" s="33"/>
      <c r="E880" s="34"/>
      <c r="F880" s="33"/>
    </row>
    <row r="881" spans="2:6" x14ac:dyDescent="0.25">
      <c r="B881"/>
      <c r="C881" s="34"/>
      <c r="D881" s="33"/>
      <c r="E881" s="34"/>
      <c r="F881" s="33"/>
    </row>
    <row r="882" spans="2:6" x14ac:dyDescent="0.25">
      <c r="B882"/>
      <c r="C882" s="34"/>
      <c r="D882" s="33"/>
      <c r="E882" s="34"/>
      <c r="F882" s="33"/>
    </row>
    <row r="883" spans="2:6" x14ac:dyDescent="0.25">
      <c r="B883"/>
      <c r="C883" s="34"/>
      <c r="D883" s="33"/>
      <c r="E883" s="34"/>
      <c r="F883" s="33"/>
    </row>
    <row r="884" spans="2:6" x14ac:dyDescent="0.25">
      <c r="B884"/>
      <c r="C884" s="34"/>
      <c r="D884" s="33"/>
      <c r="E884" s="34"/>
      <c r="F884" s="33"/>
    </row>
    <row r="885" spans="2:6" x14ac:dyDescent="0.25">
      <c r="B885"/>
      <c r="C885" s="34"/>
      <c r="D885" s="33"/>
      <c r="E885" s="34"/>
      <c r="F885" s="33"/>
    </row>
    <row r="886" spans="2:6" x14ac:dyDescent="0.25">
      <c r="B886"/>
      <c r="C886" s="34"/>
      <c r="D886" s="33"/>
      <c r="E886" s="34"/>
      <c r="F886" s="33"/>
    </row>
    <row r="887" spans="2:6" x14ac:dyDescent="0.25">
      <c r="B887"/>
      <c r="C887" s="34"/>
      <c r="D887" s="33"/>
      <c r="E887" s="34"/>
      <c r="F887" s="33"/>
    </row>
    <row r="888" spans="2:6" x14ac:dyDescent="0.25">
      <c r="B888"/>
      <c r="C888" s="34"/>
      <c r="D888" s="33"/>
      <c r="E888" s="34"/>
      <c r="F888" s="33"/>
    </row>
    <row r="889" spans="2:6" x14ac:dyDescent="0.25">
      <c r="B889"/>
      <c r="C889" s="34"/>
      <c r="D889" s="33"/>
      <c r="E889" s="34"/>
      <c r="F889" s="33"/>
    </row>
    <row r="890" spans="2:6" x14ac:dyDescent="0.25">
      <c r="B890"/>
      <c r="C890" s="34"/>
      <c r="D890" s="33"/>
      <c r="E890" s="34"/>
      <c r="F890" s="33"/>
    </row>
    <row r="891" spans="2:6" x14ac:dyDescent="0.25">
      <c r="B891"/>
      <c r="C891" s="34"/>
      <c r="D891" s="33"/>
      <c r="E891" s="34"/>
      <c r="F891" s="33"/>
    </row>
    <row r="892" spans="2:6" x14ac:dyDescent="0.25">
      <c r="B892"/>
      <c r="C892" s="34"/>
      <c r="D892" s="33"/>
      <c r="E892" s="34"/>
      <c r="F892" s="33"/>
    </row>
    <row r="893" spans="2:6" x14ac:dyDescent="0.25">
      <c r="B893"/>
      <c r="C893" s="34"/>
      <c r="D893" s="33"/>
      <c r="E893" s="34"/>
      <c r="F893" s="33"/>
    </row>
    <row r="894" spans="2:6" x14ac:dyDescent="0.25">
      <c r="B894"/>
      <c r="C894" s="34"/>
      <c r="D894" s="33"/>
      <c r="E894" s="34"/>
      <c r="F894" s="33"/>
    </row>
    <row r="895" spans="2:6" x14ac:dyDescent="0.25">
      <c r="B895"/>
      <c r="C895" s="34"/>
      <c r="D895" s="33"/>
      <c r="E895" s="34"/>
      <c r="F895" s="33"/>
    </row>
    <row r="896" spans="2:6" x14ac:dyDescent="0.25">
      <c r="B896"/>
      <c r="C896" s="34"/>
      <c r="D896" s="33"/>
      <c r="E896" s="34"/>
      <c r="F896" s="33"/>
    </row>
    <row r="897" spans="2:6" x14ac:dyDescent="0.25">
      <c r="B897"/>
      <c r="C897" s="34"/>
      <c r="D897" s="33"/>
      <c r="E897" s="34"/>
      <c r="F897" s="33"/>
    </row>
    <row r="898" spans="2:6" x14ac:dyDescent="0.25">
      <c r="B898"/>
      <c r="C898" s="34"/>
      <c r="D898" s="33"/>
      <c r="E898" s="34"/>
      <c r="F898" s="33"/>
    </row>
    <row r="899" spans="2:6" x14ac:dyDescent="0.25">
      <c r="B899"/>
      <c r="C899" s="34"/>
      <c r="D899" s="33"/>
      <c r="E899" s="34"/>
      <c r="F899" s="33"/>
    </row>
    <row r="900" spans="2:6" x14ac:dyDescent="0.25">
      <c r="B900"/>
      <c r="C900" s="34"/>
      <c r="D900" s="33"/>
      <c r="E900" s="34"/>
      <c r="F900" s="33"/>
    </row>
    <row r="901" spans="2:6" x14ac:dyDescent="0.25">
      <c r="B901"/>
      <c r="C901" s="34"/>
      <c r="D901" s="33"/>
      <c r="E901" s="34"/>
      <c r="F901" s="33"/>
    </row>
    <row r="902" spans="2:6" x14ac:dyDescent="0.25">
      <c r="B902"/>
      <c r="C902" s="34"/>
      <c r="D902" s="33"/>
      <c r="E902" s="34"/>
      <c r="F902" s="33"/>
    </row>
    <row r="903" spans="2:6" x14ac:dyDescent="0.25">
      <c r="B903"/>
      <c r="C903" s="34"/>
      <c r="D903" s="33"/>
      <c r="E903" s="34"/>
      <c r="F903" s="33"/>
    </row>
    <row r="904" spans="2:6" x14ac:dyDescent="0.25">
      <c r="B904"/>
      <c r="C904" s="34"/>
      <c r="D904" s="33"/>
      <c r="E904" s="34"/>
      <c r="F904" s="33"/>
    </row>
    <row r="905" spans="2:6" x14ac:dyDescent="0.25">
      <c r="B905"/>
      <c r="C905" s="34"/>
      <c r="D905" s="33"/>
      <c r="E905" s="34"/>
      <c r="F905" s="33"/>
    </row>
    <row r="906" spans="2:6" x14ac:dyDescent="0.25">
      <c r="B906"/>
      <c r="C906" s="34"/>
      <c r="D906" s="33"/>
      <c r="E906" s="34"/>
      <c r="F906" s="33"/>
    </row>
    <row r="907" spans="2:6" x14ac:dyDescent="0.25">
      <c r="B907"/>
      <c r="C907" s="34"/>
      <c r="D907" s="33"/>
      <c r="E907" s="34"/>
      <c r="F907" s="33"/>
    </row>
    <row r="908" spans="2:6" x14ac:dyDescent="0.25">
      <c r="B908"/>
      <c r="C908" s="34"/>
      <c r="D908" s="33"/>
      <c r="E908" s="34"/>
      <c r="F908" s="33"/>
    </row>
    <row r="909" spans="2:6" x14ac:dyDescent="0.25">
      <c r="B909"/>
      <c r="C909" s="34"/>
      <c r="D909" s="33"/>
      <c r="E909" s="34"/>
      <c r="F909" s="33"/>
    </row>
    <row r="910" spans="2:6" x14ac:dyDescent="0.25">
      <c r="B910"/>
      <c r="C910" s="34"/>
      <c r="D910" s="33"/>
      <c r="E910" s="34"/>
      <c r="F910" s="33"/>
    </row>
    <row r="911" spans="2:6" x14ac:dyDescent="0.25">
      <c r="B911"/>
      <c r="C911" s="34"/>
      <c r="D911" s="33"/>
      <c r="E911" s="34"/>
      <c r="F911" s="33"/>
    </row>
    <row r="912" spans="2:6" x14ac:dyDescent="0.25">
      <c r="B912"/>
      <c r="C912" s="34"/>
      <c r="D912" s="33"/>
      <c r="E912" s="34"/>
      <c r="F912" s="33"/>
    </row>
    <row r="913" spans="2:6" x14ac:dyDescent="0.25">
      <c r="B913"/>
      <c r="C913" s="34"/>
      <c r="D913" s="33"/>
      <c r="E913" s="34"/>
      <c r="F913" s="33"/>
    </row>
    <row r="914" spans="2:6" x14ac:dyDescent="0.25">
      <c r="B914"/>
      <c r="C914" s="34"/>
      <c r="D914" s="33"/>
      <c r="E914" s="34"/>
      <c r="F914" s="33"/>
    </row>
    <row r="915" spans="2:6" x14ac:dyDescent="0.25">
      <c r="B915"/>
      <c r="C915" s="34"/>
      <c r="D915" s="33"/>
      <c r="E915" s="34"/>
      <c r="F915" s="33"/>
    </row>
    <row r="916" spans="2:6" x14ac:dyDescent="0.25">
      <c r="B916"/>
      <c r="C916" s="34"/>
      <c r="D916" s="33"/>
      <c r="E916" s="34"/>
      <c r="F916" s="33"/>
    </row>
    <row r="917" spans="2:6" x14ac:dyDescent="0.25">
      <c r="B917"/>
      <c r="C917" s="34"/>
      <c r="D917" s="33"/>
      <c r="E917" s="34"/>
      <c r="F917" s="33"/>
    </row>
    <row r="918" spans="2:6" x14ac:dyDescent="0.25">
      <c r="B918"/>
      <c r="C918" s="34"/>
      <c r="D918" s="33"/>
      <c r="E918" s="34"/>
      <c r="F918" s="33"/>
    </row>
    <row r="919" spans="2:6" x14ac:dyDescent="0.25">
      <c r="B919"/>
      <c r="C919" s="34"/>
      <c r="D919" s="33"/>
      <c r="E919" s="34"/>
      <c r="F919" s="33"/>
    </row>
    <row r="920" spans="2:6" x14ac:dyDescent="0.25">
      <c r="B920"/>
      <c r="C920" s="34"/>
      <c r="D920" s="33"/>
      <c r="E920" s="34"/>
      <c r="F920" s="33"/>
    </row>
    <row r="921" spans="2:6" x14ac:dyDescent="0.25">
      <c r="B921"/>
      <c r="C921" s="34"/>
      <c r="D921" s="33"/>
      <c r="E921" s="34"/>
      <c r="F921" s="33"/>
    </row>
    <row r="922" spans="2:6" x14ac:dyDescent="0.25">
      <c r="B922"/>
      <c r="C922" s="34"/>
      <c r="D922" s="33"/>
      <c r="E922" s="34"/>
      <c r="F922" s="33"/>
    </row>
    <row r="923" spans="2:6" x14ac:dyDescent="0.25">
      <c r="B923"/>
      <c r="C923" s="34"/>
      <c r="D923" s="33"/>
      <c r="E923" s="34"/>
      <c r="F923" s="33"/>
    </row>
    <row r="924" spans="2:6" x14ac:dyDescent="0.25">
      <c r="B924"/>
      <c r="C924" s="34"/>
      <c r="D924" s="33"/>
      <c r="E924" s="34"/>
      <c r="F924" s="33"/>
    </row>
    <row r="925" spans="2:6" x14ac:dyDescent="0.25">
      <c r="B925"/>
      <c r="C925" s="34"/>
      <c r="D925" s="33"/>
      <c r="E925" s="34"/>
      <c r="F925" s="33"/>
    </row>
    <row r="926" spans="2:6" x14ac:dyDescent="0.25">
      <c r="B926"/>
      <c r="C926" s="34"/>
      <c r="D926" s="33"/>
      <c r="E926" s="34"/>
      <c r="F926" s="33"/>
    </row>
    <row r="927" spans="2:6" x14ac:dyDescent="0.25">
      <c r="B927"/>
      <c r="C927" s="34"/>
      <c r="D927" s="33"/>
      <c r="E927" s="34"/>
      <c r="F927" s="33"/>
    </row>
    <row r="928" spans="2:6" x14ac:dyDescent="0.25">
      <c r="B928"/>
      <c r="C928" s="34"/>
      <c r="D928" s="33"/>
      <c r="E928" s="34"/>
      <c r="F928" s="33"/>
    </row>
    <row r="929" spans="2:6" x14ac:dyDescent="0.25">
      <c r="B929"/>
      <c r="C929" s="34"/>
      <c r="D929" s="33"/>
      <c r="E929" s="34"/>
      <c r="F929" s="33"/>
    </row>
    <row r="930" spans="2:6" x14ac:dyDescent="0.25">
      <c r="B930"/>
      <c r="C930" s="34"/>
      <c r="D930" s="33"/>
      <c r="E930" s="34"/>
      <c r="F930" s="33"/>
    </row>
    <row r="931" spans="2:6" x14ac:dyDescent="0.25">
      <c r="B931"/>
      <c r="C931" s="34"/>
      <c r="D931" s="33"/>
      <c r="E931" s="34"/>
      <c r="F931" s="33"/>
    </row>
    <row r="932" spans="2:6" x14ac:dyDescent="0.25">
      <c r="B932"/>
      <c r="C932" s="34"/>
      <c r="D932" s="33"/>
      <c r="E932" s="34"/>
      <c r="F932" s="33"/>
    </row>
    <row r="933" spans="2:6" x14ac:dyDescent="0.25">
      <c r="B933"/>
      <c r="C933" s="34"/>
      <c r="D933" s="33"/>
      <c r="E933" s="34"/>
      <c r="F933" s="33"/>
    </row>
    <row r="934" spans="2:6" x14ac:dyDescent="0.25">
      <c r="B934"/>
      <c r="C934" s="34"/>
      <c r="D934" s="33"/>
      <c r="E934" s="34"/>
      <c r="F934" s="33"/>
    </row>
    <row r="935" spans="2:6" x14ac:dyDescent="0.25">
      <c r="B935"/>
      <c r="C935" s="34"/>
      <c r="D935" s="33"/>
      <c r="E935" s="34"/>
      <c r="F935" s="33"/>
    </row>
    <row r="936" spans="2:6" x14ac:dyDescent="0.25">
      <c r="B936"/>
      <c r="C936" s="34"/>
      <c r="D936" s="33"/>
      <c r="E936" s="34"/>
      <c r="F936" s="33"/>
    </row>
    <row r="937" spans="2:6" x14ac:dyDescent="0.25">
      <c r="B937"/>
      <c r="C937" s="34"/>
      <c r="D937" s="33"/>
      <c r="E937" s="34"/>
      <c r="F937" s="33"/>
    </row>
    <row r="938" spans="2:6" x14ac:dyDescent="0.25">
      <c r="B938"/>
      <c r="C938" s="34"/>
      <c r="D938" s="33"/>
      <c r="E938" s="34"/>
      <c r="F938" s="33"/>
    </row>
    <row r="939" spans="2:6" x14ac:dyDescent="0.25">
      <c r="B939"/>
      <c r="C939" s="34"/>
      <c r="D939" s="33"/>
      <c r="E939" s="34"/>
      <c r="F939" s="33"/>
    </row>
    <row r="940" spans="2:6" x14ac:dyDescent="0.25">
      <c r="B940"/>
      <c r="C940" s="34"/>
      <c r="D940" s="33"/>
      <c r="E940" s="34"/>
      <c r="F940" s="33"/>
    </row>
    <row r="941" spans="2:6" x14ac:dyDescent="0.25">
      <c r="B941"/>
      <c r="C941" s="34"/>
      <c r="D941" s="33"/>
      <c r="E941" s="34"/>
      <c r="F941" s="33"/>
    </row>
    <row r="942" spans="2:6" x14ac:dyDescent="0.25">
      <c r="B942"/>
      <c r="C942" s="34"/>
      <c r="D942" s="33"/>
      <c r="E942" s="34"/>
      <c r="F942" s="33"/>
    </row>
    <row r="943" spans="2:6" x14ac:dyDescent="0.25">
      <c r="B943"/>
      <c r="C943" s="34"/>
      <c r="D943" s="33"/>
      <c r="E943" s="34"/>
      <c r="F943" s="33"/>
    </row>
    <row r="944" spans="2:6" x14ac:dyDescent="0.25">
      <c r="B944"/>
      <c r="C944" s="34"/>
      <c r="D944" s="33"/>
      <c r="E944" s="34"/>
      <c r="F944" s="33"/>
    </row>
    <row r="945" spans="2:6" x14ac:dyDescent="0.25">
      <c r="B945"/>
      <c r="C945" s="34"/>
      <c r="D945" s="33"/>
      <c r="E945" s="34"/>
      <c r="F945" s="33"/>
    </row>
    <row r="946" spans="2:6" x14ac:dyDescent="0.25">
      <c r="B946"/>
      <c r="C946" s="34"/>
      <c r="D946" s="33"/>
      <c r="E946" s="34"/>
      <c r="F946" s="33"/>
    </row>
    <row r="947" spans="2:6" x14ac:dyDescent="0.25">
      <c r="B947"/>
      <c r="C947" s="34"/>
      <c r="D947" s="33"/>
      <c r="E947" s="34"/>
      <c r="F947" s="33"/>
    </row>
    <row r="948" spans="2:6" x14ac:dyDescent="0.25">
      <c r="B948"/>
      <c r="C948" s="34"/>
      <c r="D948" s="33"/>
      <c r="E948" s="34"/>
      <c r="F948" s="33"/>
    </row>
    <row r="949" spans="2:6" x14ac:dyDescent="0.25">
      <c r="B949"/>
      <c r="C949" s="34"/>
      <c r="D949" s="33"/>
      <c r="E949" s="34"/>
      <c r="F949" s="33"/>
    </row>
    <row r="950" spans="2:6" x14ac:dyDescent="0.25">
      <c r="B950"/>
      <c r="C950" s="34"/>
      <c r="D950" s="33"/>
      <c r="E950" s="34"/>
      <c r="F950" s="33"/>
    </row>
    <row r="951" spans="2:6" x14ac:dyDescent="0.25">
      <c r="B951"/>
      <c r="C951" s="34"/>
      <c r="D951" s="33"/>
      <c r="E951" s="34"/>
      <c r="F951" s="33"/>
    </row>
    <row r="952" spans="2:6" x14ac:dyDescent="0.25">
      <c r="B952"/>
      <c r="C952" s="34"/>
      <c r="D952" s="33"/>
      <c r="E952" s="34"/>
      <c r="F952" s="33"/>
    </row>
    <row r="953" spans="2:6" x14ac:dyDescent="0.25">
      <c r="B953"/>
      <c r="C953" s="34"/>
      <c r="D953" s="33"/>
      <c r="E953" s="34"/>
      <c r="F953" s="33"/>
    </row>
    <row r="954" spans="2:6" x14ac:dyDescent="0.25">
      <c r="B954"/>
      <c r="C954" s="34"/>
      <c r="D954" s="33"/>
      <c r="E954" s="34"/>
      <c r="F954" s="33"/>
    </row>
    <row r="955" spans="2:6" x14ac:dyDescent="0.25">
      <c r="B955"/>
      <c r="C955" s="34"/>
      <c r="D955" s="33"/>
      <c r="E955" s="34"/>
      <c r="F955" s="33"/>
    </row>
    <row r="956" spans="2:6" x14ac:dyDescent="0.25">
      <c r="B956"/>
      <c r="C956" s="34"/>
      <c r="D956" s="33"/>
      <c r="E956" s="34"/>
      <c r="F956" s="33"/>
    </row>
    <row r="957" spans="2:6" x14ac:dyDescent="0.25">
      <c r="B957"/>
      <c r="C957" s="34"/>
      <c r="D957" s="33"/>
      <c r="E957" s="34"/>
      <c r="F957" s="33"/>
    </row>
    <row r="958" spans="2:6" x14ac:dyDescent="0.25">
      <c r="B958"/>
      <c r="C958" s="34"/>
      <c r="D958" s="33"/>
      <c r="E958" s="34"/>
      <c r="F958" s="33"/>
    </row>
    <row r="959" spans="2:6" x14ac:dyDescent="0.25">
      <c r="B959"/>
      <c r="C959" s="34"/>
      <c r="D959" s="33"/>
      <c r="E959" s="34"/>
      <c r="F959" s="33"/>
    </row>
    <row r="960" spans="2:6" x14ac:dyDescent="0.25">
      <c r="B960"/>
      <c r="C960" s="34"/>
      <c r="D960" s="33"/>
      <c r="E960" s="34"/>
      <c r="F960" s="33"/>
    </row>
    <row r="961" spans="2:6" x14ac:dyDescent="0.25">
      <c r="B961"/>
      <c r="C961" s="34"/>
      <c r="D961" s="33"/>
      <c r="E961" s="34"/>
      <c r="F961" s="33"/>
    </row>
    <row r="962" spans="2:6" x14ac:dyDescent="0.25">
      <c r="B962"/>
      <c r="C962" s="34"/>
      <c r="D962" s="33"/>
      <c r="E962" s="34"/>
      <c r="F962" s="33"/>
    </row>
    <row r="963" spans="2:6" x14ac:dyDescent="0.25">
      <c r="B963"/>
      <c r="C963" s="34"/>
      <c r="D963" s="33"/>
      <c r="E963" s="34"/>
      <c r="F963" s="33"/>
    </row>
    <row r="964" spans="2:6" x14ac:dyDescent="0.25">
      <c r="B964"/>
      <c r="C964" s="34"/>
      <c r="D964" s="33"/>
      <c r="E964" s="34"/>
      <c r="F964" s="33"/>
    </row>
    <row r="965" spans="2:6" x14ac:dyDescent="0.25">
      <c r="B965"/>
      <c r="C965" s="34"/>
      <c r="D965" s="33"/>
      <c r="E965" s="34"/>
      <c r="F965" s="33"/>
    </row>
    <row r="966" spans="2:6" x14ac:dyDescent="0.25">
      <c r="B966"/>
      <c r="C966" s="34"/>
      <c r="D966" s="33"/>
      <c r="E966" s="34"/>
      <c r="F966" s="33"/>
    </row>
    <row r="967" spans="2:6" x14ac:dyDescent="0.25">
      <c r="B967"/>
      <c r="C967" s="34"/>
      <c r="D967" s="33"/>
      <c r="E967" s="34"/>
      <c r="F967" s="33"/>
    </row>
    <row r="968" spans="2:6" x14ac:dyDescent="0.25">
      <c r="B968"/>
      <c r="C968" s="34"/>
      <c r="D968" s="33"/>
      <c r="E968" s="34"/>
      <c r="F968" s="33"/>
    </row>
    <row r="969" spans="2:6" x14ac:dyDescent="0.25">
      <c r="B969"/>
      <c r="C969" s="34"/>
      <c r="D969" s="33"/>
      <c r="E969" s="34"/>
      <c r="F969" s="33"/>
    </row>
    <row r="970" spans="2:6" x14ac:dyDescent="0.25">
      <c r="B970"/>
      <c r="C970" s="34"/>
      <c r="D970" s="33"/>
      <c r="E970" s="34"/>
      <c r="F970" s="33"/>
    </row>
    <row r="971" spans="2:6" x14ac:dyDescent="0.25">
      <c r="B971"/>
      <c r="C971" s="34"/>
      <c r="D971" s="33"/>
      <c r="E971" s="34"/>
      <c r="F971" s="33"/>
    </row>
    <row r="972" spans="2:6" x14ac:dyDescent="0.25">
      <c r="B972"/>
      <c r="C972" s="34"/>
      <c r="D972" s="33"/>
      <c r="E972" s="34"/>
      <c r="F972" s="33"/>
    </row>
    <row r="973" spans="2:6" x14ac:dyDescent="0.25">
      <c r="B973"/>
      <c r="C973" s="34"/>
      <c r="D973" s="33"/>
      <c r="E973" s="34"/>
      <c r="F973" s="33"/>
    </row>
    <row r="974" spans="2:6" x14ac:dyDescent="0.25">
      <c r="B974"/>
      <c r="C974" s="34"/>
      <c r="D974" s="33"/>
      <c r="E974" s="34"/>
      <c r="F974" s="33"/>
    </row>
    <row r="975" spans="2:6" x14ac:dyDescent="0.25">
      <c r="B975"/>
      <c r="C975" s="34"/>
      <c r="D975" s="33"/>
      <c r="E975" s="34"/>
      <c r="F975" s="33"/>
    </row>
    <row r="976" spans="2:6" x14ac:dyDescent="0.25">
      <c r="B976"/>
      <c r="C976" s="34"/>
      <c r="D976" s="33"/>
      <c r="E976" s="34"/>
      <c r="F976" s="33"/>
    </row>
    <row r="977" spans="2:6" x14ac:dyDescent="0.25">
      <c r="B977"/>
      <c r="C977" s="34"/>
      <c r="D977" s="33"/>
      <c r="E977" s="34"/>
      <c r="F977" s="33"/>
    </row>
    <row r="978" spans="2:6" x14ac:dyDescent="0.25">
      <c r="B978"/>
      <c r="C978" s="34"/>
      <c r="D978" s="33"/>
      <c r="E978" s="34"/>
      <c r="F978" s="33"/>
    </row>
    <row r="979" spans="2:6" x14ac:dyDescent="0.25">
      <c r="B979"/>
      <c r="C979" s="34"/>
      <c r="D979" s="33"/>
      <c r="E979" s="34"/>
      <c r="F979" s="33"/>
    </row>
    <row r="980" spans="2:6" x14ac:dyDescent="0.25">
      <c r="B980"/>
      <c r="C980" s="34"/>
      <c r="D980" s="33"/>
      <c r="E980" s="34"/>
      <c r="F980" s="33"/>
    </row>
    <row r="981" spans="2:6" x14ac:dyDescent="0.25">
      <c r="B981"/>
      <c r="C981" s="34"/>
      <c r="D981" s="33"/>
      <c r="E981" s="34"/>
      <c r="F981" s="33"/>
    </row>
    <row r="982" spans="2:6" x14ac:dyDescent="0.25">
      <c r="B982"/>
      <c r="C982" s="34"/>
      <c r="D982" s="33"/>
      <c r="E982" s="34"/>
      <c r="F982" s="33"/>
    </row>
    <row r="983" spans="2:6" x14ac:dyDescent="0.25">
      <c r="B983"/>
      <c r="C983" s="34"/>
      <c r="D983" s="33"/>
      <c r="E983" s="34"/>
      <c r="F983" s="33"/>
    </row>
    <row r="984" spans="2:6" x14ac:dyDescent="0.25">
      <c r="B984"/>
      <c r="C984" s="34"/>
      <c r="D984" s="33"/>
      <c r="E984" s="34"/>
      <c r="F984" s="33"/>
    </row>
    <row r="985" spans="2:6" x14ac:dyDescent="0.25">
      <c r="B985"/>
      <c r="C985" s="34"/>
      <c r="D985" s="33"/>
      <c r="E985" s="34"/>
      <c r="F985" s="33"/>
    </row>
    <row r="986" spans="2:6" x14ac:dyDescent="0.25">
      <c r="B986"/>
      <c r="C986" s="34"/>
      <c r="D986" s="33"/>
      <c r="E986" s="34"/>
      <c r="F986" s="33"/>
    </row>
    <row r="987" spans="2:6" x14ac:dyDescent="0.25">
      <c r="B987"/>
      <c r="C987" s="34"/>
      <c r="D987" s="33"/>
      <c r="E987" s="34"/>
      <c r="F987" s="33"/>
    </row>
    <row r="988" spans="2:6" x14ac:dyDescent="0.25">
      <c r="B988"/>
      <c r="C988" s="34"/>
      <c r="D988" s="33"/>
      <c r="E988" s="34"/>
      <c r="F988" s="33"/>
    </row>
    <row r="989" spans="2:6" x14ac:dyDescent="0.25">
      <c r="B989"/>
      <c r="C989" s="34"/>
      <c r="D989" s="33"/>
      <c r="E989" s="34"/>
      <c r="F989" s="33"/>
    </row>
    <row r="990" spans="2:6" x14ac:dyDescent="0.25">
      <c r="B990"/>
      <c r="C990" s="34"/>
      <c r="D990" s="33"/>
      <c r="E990" s="34"/>
      <c r="F990" s="33"/>
    </row>
    <row r="991" spans="2:6" x14ac:dyDescent="0.25">
      <c r="B991"/>
      <c r="C991" s="34"/>
      <c r="D991" s="33"/>
      <c r="E991" s="34"/>
      <c r="F991" s="33"/>
    </row>
    <row r="992" spans="2:6" x14ac:dyDescent="0.25">
      <c r="B992"/>
      <c r="C992" s="34"/>
      <c r="D992" s="33"/>
      <c r="E992" s="34"/>
      <c r="F992" s="33"/>
    </row>
    <row r="993" spans="2:6" x14ac:dyDescent="0.25">
      <c r="B993"/>
      <c r="C993" s="34"/>
      <c r="D993" s="33"/>
      <c r="E993" s="34"/>
      <c r="F993" s="33"/>
    </row>
    <row r="994" spans="2:6" x14ac:dyDescent="0.25">
      <c r="B994"/>
      <c r="C994" s="34"/>
      <c r="D994" s="33"/>
      <c r="E994" s="34"/>
      <c r="F994" s="33"/>
    </row>
    <row r="995" spans="2:6" x14ac:dyDescent="0.25">
      <c r="B995"/>
      <c r="C995" s="34"/>
      <c r="D995" s="33"/>
      <c r="E995" s="34"/>
      <c r="F995" s="33"/>
    </row>
    <row r="996" spans="2:6" x14ac:dyDescent="0.25">
      <c r="B996"/>
      <c r="C996" s="34"/>
      <c r="D996" s="33"/>
      <c r="E996" s="34"/>
      <c r="F996" s="33"/>
    </row>
    <row r="997" spans="2:6" x14ac:dyDescent="0.25">
      <c r="B997"/>
      <c r="C997" s="34"/>
      <c r="D997" s="33"/>
      <c r="E997" s="34"/>
      <c r="F997" s="33"/>
    </row>
    <row r="998" spans="2:6" x14ac:dyDescent="0.25">
      <c r="B998"/>
      <c r="C998" s="34"/>
      <c r="D998" s="33"/>
      <c r="E998" s="34"/>
      <c r="F998" s="33"/>
    </row>
    <row r="999" spans="2:6" x14ac:dyDescent="0.25">
      <c r="B999"/>
      <c r="C999" s="34"/>
      <c r="D999" s="33"/>
      <c r="E999" s="34"/>
      <c r="F999" s="33"/>
    </row>
    <row r="1000" spans="2:6" x14ac:dyDescent="0.25">
      <c r="B1000"/>
      <c r="C1000" s="34"/>
      <c r="D1000" s="33"/>
      <c r="E1000" s="34"/>
      <c r="F1000" s="33"/>
    </row>
    <row r="1001" spans="2:6" x14ac:dyDescent="0.25">
      <c r="B1001"/>
      <c r="C1001" s="34"/>
      <c r="D1001" s="33"/>
      <c r="E1001" s="34"/>
      <c r="F1001" s="33"/>
    </row>
    <row r="1002" spans="2:6" x14ac:dyDescent="0.25">
      <c r="B1002"/>
      <c r="C1002" s="34"/>
      <c r="D1002" s="33"/>
      <c r="E1002" s="34"/>
      <c r="F1002" s="33"/>
    </row>
  </sheetData>
  <sortState ref="F5:F8">
    <sortCondition ref="F5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bd_sorties</vt:lpstr>
      <vt:lpstr>listes_cascade</vt:lpstr>
      <vt:lpstr>construction</vt:lpstr>
      <vt:lpstr>mille_premiers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StephaneR</dc:creator>
  <cp:lastModifiedBy>Elodie Jacquel</cp:lastModifiedBy>
  <dcterms:created xsi:type="dcterms:W3CDTF">2016-12-26T07:44:21Z</dcterms:created>
  <dcterms:modified xsi:type="dcterms:W3CDTF">2020-03-16T16:28:28Z</dcterms:modified>
</cp:coreProperties>
</file>