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3340" yWindow="460" windowWidth="24560" windowHeight="13340" tabRatio="500"/>
  </bookViews>
  <sheets>
    <sheet name="Tableau" sheetId="1" r:id="rId1"/>
  </sheets>
  <externalReferences>
    <externalReference r:id="rId2"/>
  </externalReferences>
  <definedNames>
    <definedName name="_xlnm._FilterDatabase" localSheetId="0" hidden="1">Tableau!#REF!</definedName>
    <definedName name="AN" localSheetId="0">Tableau!$B$5</definedName>
    <definedName name="AN">'[1]Périodes obtenues'!$B$5</definedName>
    <definedName name="copie3" localSheetId="0">#REF!</definedName>
    <definedName name="copie3">#REF!</definedName>
    <definedName name="copies" localSheetId="0">#REF!</definedName>
    <definedName name="copies">#REF!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Y7" i="1" l="1"/>
  <c r="BZ7" i="1"/>
  <c r="CA7" i="1"/>
  <c r="BX7" i="1"/>
  <c r="CA9" i="1"/>
  <c r="CA10" i="1"/>
  <c r="CA11" i="1"/>
  <c r="CA12" i="1"/>
  <c r="CA13" i="1"/>
  <c r="CA14" i="1"/>
  <c r="CA15" i="1"/>
  <c r="CA16" i="1"/>
  <c r="CA17" i="1"/>
  <c r="CA18" i="1"/>
  <c r="BZ9" i="1"/>
  <c r="BZ10" i="1"/>
  <c r="BZ11" i="1"/>
  <c r="BZ12" i="1"/>
  <c r="BZ13" i="1"/>
  <c r="BZ14" i="1"/>
  <c r="BZ15" i="1"/>
  <c r="BZ16" i="1"/>
  <c r="BZ17" i="1"/>
  <c r="BZ18" i="1"/>
  <c r="BY9" i="1"/>
  <c r="BY10" i="1"/>
  <c r="BY11" i="1"/>
  <c r="BY12" i="1"/>
  <c r="BY13" i="1"/>
  <c r="BY14" i="1"/>
  <c r="BY15" i="1"/>
  <c r="BY16" i="1"/>
  <c r="BY17" i="1"/>
  <c r="BY18" i="1"/>
  <c r="BX9" i="1"/>
  <c r="BX10" i="1"/>
  <c r="BX11" i="1"/>
  <c r="BX12" i="1"/>
  <c r="BX13" i="1"/>
  <c r="BX14" i="1"/>
  <c r="BX15" i="1"/>
  <c r="BX16" i="1"/>
  <c r="BX17" i="1"/>
  <c r="BX18" i="1"/>
  <c r="CA8" i="1"/>
  <c r="BZ8" i="1"/>
  <c r="BY8" i="1"/>
  <c r="BX8" i="1"/>
  <c r="AH2" i="1"/>
  <c r="B5" i="1"/>
  <c r="AG13" i="1"/>
  <c r="A6" i="1"/>
  <c r="AG7" i="1"/>
  <c r="AG8" i="1"/>
  <c r="AG9" i="1"/>
  <c r="AG10" i="1"/>
  <c r="AG11" i="1"/>
  <c r="AG12" i="1"/>
  <c r="AG14" i="1"/>
  <c r="AG15" i="1"/>
  <c r="AG16" i="1"/>
  <c r="AG17" i="1"/>
  <c r="AG18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E19" i="1"/>
  <c r="B20" i="1"/>
  <c r="J20" i="1"/>
  <c r="O20" i="1"/>
  <c r="T20" i="1"/>
  <c r="Y20" i="1"/>
  <c r="A22" i="1"/>
  <c r="C22" i="1"/>
  <c r="O22" i="1"/>
  <c r="U22" i="1"/>
  <c r="AB22" i="1"/>
  <c r="AE22" i="1"/>
</calcChain>
</file>

<file path=xl/sharedStrings.xml><?xml version="1.0" encoding="utf-8"?>
<sst xmlns="http://schemas.openxmlformats.org/spreadsheetml/2006/main" count="44" uniqueCount="32">
  <si>
    <t>C.F</t>
  </si>
  <si>
    <t>R.T.T</t>
  </si>
  <si>
    <t>C.A.S</t>
  </si>
  <si>
    <t>C.A</t>
  </si>
  <si>
    <t xml:space="preserve">RELIQUAT 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</si>
  <si>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</si>
  <si>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</si>
  <si>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</si>
  <si>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</si>
  <si>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</si>
  <si>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</si>
  <si>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</si>
  <si>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</si>
  <si>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</si>
  <si>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</si>
  <si>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</si>
  <si>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</si>
  <si>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ANNEE</t>
  </si>
  <si>
    <t>CA</t>
  </si>
  <si>
    <t>CAS</t>
  </si>
  <si>
    <t>ATTENTION CAS Hors Période</t>
  </si>
  <si>
    <t>JANVIERS</t>
  </si>
  <si>
    <t>TABLE DES MOIS</t>
  </si>
  <si>
    <t>du 18/02 au 24/02</t>
  </si>
  <si>
    <t>du 18/03 au 31/03</t>
  </si>
  <si>
    <t>du 15/02 au 28/04</t>
  </si>
  <si>
    <t>du15/07 au04/08</t>
  </si>
  <si>
    <t>du14/10 au 27/10</t>
  </si>
  <si>
    <t>du 28/12 au 31/12</t>
  </si>
  <si>
    <t>CF</t>
  </si>
  <si>
    <t>RTT</t>
  </si>
  <si>
    <t>J'arrive a calculer  automatiquement  le nombre de CA ou CF Ou RTT ou CAS de mon tableau A: AF. 
Je voudrais trouver une formule qui me permette d'écrire la date également automatiquement en colone BV. C'est à dire  repérer lorsque la cellule du tableau contient un symbole (CA,CF,RTT,CAS) et détecter le jour en ligne 7 et le mois en colone 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</si>
</sst>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1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4" fillId="0" borderId="0"/>
    <xf numFmtId="0" fontId="14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2" borderId="0" xfId="0" applyFill="1" applyAlignment="1"/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Border="1"/>
    <xf numFmtId="0" fontId="3" fillId="2" borderId="0" xfId="0" applyFon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1" fontId="0" fillId="0" borderId="0" xfId="0" applyNumberFormat="1"/>
    <xf numFmtId="0" fontId="3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left"/>
    </xf>
    <xf numFmtId="0" fontId="6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Fill="1"/>
    <xf numFmtId="0" fontId="11" fillId="0" borderId="0" xfId="0" applyFont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5" fillId="4" borderId="0" xfId="0" applyFont="1" applyFill="1" applyBorder="1" applyAlignment="1"/>
    <xf numFmtId="0" fontId="5" fillId="4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4" xfId="0" applyBorder="1"/>
    <xf numFmtId="10" fontId="0" fillId="0" borderId="0" xfId="0" applyNumberFormat="1"/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0" xfId="0" applyFill="1" applyBorder="1"/>
    <xf numFmtId="0" fontId="0" fillId="0" borderId="0" xfId="0" applyFill="1" applyBorder="1"/>
    <xf numFmtId="0" fontId="0" fillId="0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0" xfId="0" applyBorder="1"/>
    <xf numFmtId="0" fontId="0" fillId="0" borderId="11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/>
    <xf numFmtId="0" fontId="0" fillId="0" borderId="17" xfId="0" applyBorder="1" applyAlignment="1">
      <alignment horizontal="left" vertical="top" wrapText="1"/>
    </xf>
    <xf numFmtId="0" fontId="0" fillId="0" borderId="18" xfId="0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0" fontId="0" fillId="0" borderId="21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</cellXfs>
  <cellStyles count="3">
    <cellStyle name="Normal" xfId="0" builtinId="0"/>
    <cellStyle name="Normal 2" xfId="1"/>
    <cellStyle name="TableStyleLight1" xfId="2"/>
  </cellStyles>
  <dxfs count="57"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ERTOIRE%20CRS%2038/.NE%20PAS%20OUVRIR/Plan%20de%20conges%20MASQUE%20%20-%20Materiel3%20(Enregistre&#769;%20automatiquemen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 prévisions de conges"/>
      <sheetName val="Masque demande de conges "/>
      <sheetName val="Vision générale"/>
      <sheetName val="Demande conges "/>
      <sheetName val="Demande 2017"/>
      <sheetName val="Prévisions conges"/>
      <sheetName val="Périodes obtenues"/>
      <sheetName val="Pourcentage de satisfaction"/>
      <sheetName val="Récapitulatif Conges section"/>
    </sheetNames>
    <sheetDataSet>
      <sheetData sheetId="0"/>
      <sheetData sheetId="1"/>
      <sheetData sheetId="2"/>
      <sheetData sheetId="3">
        <row r="1">
          <cell r="A1">
            <v>42736</v>
          </cell>
        </row>
      </sheetData>
      <sheetData sheetId="4"/>
      <sheetData sheetId="5">
        <row r="37">
          <cell r="T37" t="str">
            <v>CA.</v>
          </cell>
          <cell r="U37" t="str">
            <v>CA.</v>
          </cell>
          <cell r="V37" t="str">
            <v>CA</v>
          </cell>
          <cell r="W37" t="str">
            <v>CA</v>
          </cell>
          <cell r="X37" t="str">
            <v>CA</v>
          </cell>
          <cell r="Y37" t="str">
            <v>CA</v>
          </cell>
          <cell r="Z37" t="str">
            <v>CA</v>
          </cell>
        </row>
        <row r="70">
          <cell r="T70" t="str">
            <v>CA.</v>
          </cell>
          <cell r="U70" t="str">
            <v>CA.</v>
          </cell>
          <cell r="V70" t="str">
            <v>CA</v>
          </cell>
          <cell r="W70" t="str">
            <v>CA</v>
          </cell>
          <cell r="X70" t="str">
            <v>CA</v>
          </cell>
          <cell r="Y70" t="str">
            <v>CA</v>
          </cell>
          <cell r="Z70" t="str">
            <v>CA</v>
          </cell>
          <cell r="AA70" t="str">
            <v>RTT.</v>
          </cell>
          <cell r="AB70" t="str">
            <v>RTT.</v>
          </cell>
          <cell r="AC70" t="str">
            <v>RTT</v>
          </cell>
          <cell r="AD70" t="str">
            <v>RTT</v>
          </cell>
          <cell r="AE70" t="str">
            <v>RTT</v>
          </cell>
          <cell r="AF70" t="str">
            <v>RTT</v>
          </cell>
          <cell r="AG70" t="str">
            <v>RTT</v>
          </cell>
        </row>
        <row r="103">
          <cell r="Q103" t="str">
            <v>CA.</v>
          </cell>
          <cell r="R103" t="str">
            <v>CA.</v>
          </cell>
          <cell r="S103" t="str">
            <v>CA</v>
          </cell>
          <cell r="T103" t="str">
            <v>CA</v>
          </cell>
          <cell r="U103" t="str">
            <v>CA</v>
          </cell>
          <cell r="V103" t="str">
            <v>CA</v>
          </cell>
          <cell r="W103" t="str">
            <v>CA</v>
          </cell>
          <cell r="X103" t="str">
            <v>CAS.</v>
          </cell>
          <cell r="Y103" t="str">
            <v>CAS.</v>
          </cell>
          <cell r="Z103" t="str">
            <v>CAS</v>
          </cell>
          <cell r="AA103" t="str">
            <v>CF</v>
          </cell>
          <cell r="AB103" t="str">
            <v>CF</v>
          </cell>
          <cell r="AC103" t="str">
            <v>CF</v>
          </cell>
          <cell r="AD103" t="str">
            <v>CF</v>
          </cell>
        </row>
        <row r="202">
          <cell r="Q202" t="str">
            <v>CA.</v>
          </cell>
          <cell r="R202" t="str">
            <v>CA.</v>
          </cell>
          <cell r="S202" t="str">
            <v>CA</v>
          </cell>
          <cell r="T202" t="str">
            <v>CA</v>
          </cell>
          <cell r="U202" t="str">
            <v>CA</v>
          </cell>
          <cell r="V202" t="str">
            <v>CA</v>
          </cell>
          <cell r="W202" t="str">
            <v>CF</v>
          </cell>
          <cell r="X202" t="str">
            <v>CF.</v>
          </cell>
          <cell r="Y202" t="str">
            <v>CF.</v>
          </cell>
          <cell r="Z202" t="str">
            <v>CF</v>
          </cell>
          <cell r="AA202" t="str">
            <v>CF</v>
          </cell>
          <cell r="AB202" t="str">
            <v>CF</v>
          </cell>
          <cell r="AC202" t="str">
            <v>CF</v>
          </cell>
          <cell r="AD202" t="str">
            <v>CF</v>
          </cell>
          <cell r="AE202" t="str">
            <v>CF.</v>
          </cell>
          <cell r="AF202" t="str">
            <v>CF.</v>
          </cell>
          <cell r="AG202" t="str">
            <v>CF</v>
          </cell>
        </row>
        <row r="235">
          <cell r="C235" t="str">
            <v>CF</v>
          </cell>
          <cell r="D235" t="str">
            <v>CF</v>
          </cell>
          <cell r="E235" t="str">
            <v>CF</v>
          </cell>
          <cell r="F235" t="str">
            <v>CF</v>
          </cell>
        </row>
        <row r="301">
          <cell r="P301" t="str">
            <v>CA.</v>
          </cell>
          <cell r="Q301" t="str">
            <v>CA.</v>
          </cell>
          <cell r="R301" t="str">
            <v>CA</v>
          </cell>
          <cell r="S301" t="str">
            <v>CA</v>
          </cell>
          <cell r="T301" t="str">
            <v>CA</v>
          </cell>
          <cell r="U301" t="str">
            <v>CA</v>
          </cell>
          <cell r="V301" t="str">
            <v>CA</v>
          </cell>
          <cell r="W301" t="str">
            <v>RTT.</v>
          </cell>
          <cell r="X301" t="str">
            <v>RTT.</v>
          </cell>
          <cell r="Y301" t="str">
            <v>RTT</v>
          </cell>
          <cell r="Z301" t="str">
            <v>RTT</v>
          </cell>
          <cell r="AA301" t="str">
            <v>RTT</v>
          </cell>
          <cell r="AB301" t="str">
            <v>RTT</v>
          </cell>
          <cell r="AC301" t="str">
            <v>RTT</v>
          </cell>
        </row>
        <row r="367">
          <cell r="AD367" t="str">
            <v>CA</v>
          </cell>
          <cell r="AE367" t="str">
            <v>CAS</v>
          </cell>
          <cell r="AF367" t="str">
            <v>CAS.</v>
          </cell>
          <cell r="AG367" t="str">
            <v>CAS.</v>
          </cell>
        </row>
        <row r="400">
          <cell r="Q400">
            <v>0</v>
          </cell>
          <cell r="S400">
            <v>0</v>
          </cell>
          <cell r="U400">
            <v>0</v>
          </cell>
          <cell r="W400">
            <v>0</v>
          </cell>
          <cell r="Y400">
            <v>0</v>
          </cell>
        </row>
      </sheetData>
      <sheetData sheetId="6">
        <row r="5">
          <cell r="B5">
            <v>2017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CA29"/>
  <sheetViews>
    <sheetView showZeros="0" tabSelected="1" topLeftCell="O1" zoomScale="125" zoomScaleNormal="107" zoomScalePageLayoutView="107" workbookViewId="0">
      <selection activeCell="X23" sqref="X23"/>
    </sheetView>
  </sheetViews>
  <sheetFormatPr baseColWidth="10" defaultRowHeight="15" x14ac:dyDescent="0.2"/>
  <cols>
    <col min="2" max="32" width="3.6640625" customWidth="1"/>
    <col min="33" max="33" width="6" hidden="1" customWidth="1"/>
    <col min="34" max="34" width="10.83203125" hidden="1" customWidth="1"/>
    <col min="35" max="65" width="3" hidden="1" customWidth="1"/>
    <col min="66" max="72" width="10.83203125" hidden="1" customWidth="1"/>
    <col min="73" max="74" width="10.83203125" customWidth="1"/>
  </cols>
  <sheetData>
    <row r="1" spans="1:79" ht="14.5" customHeight="1" x14ac:dyDescent="0.2">
      <c r="A1" s="3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</row>
    <row r="2" spans="1:79" ht="21" customHeight="1" x14ac:dyDescent="0.2">
      <c r="A2" s="30"/>
      <c r="B2" s="5"/>
      <c r="C2" s="5"/>
      <c r="D2" s="5"/>
      <c r="E2" s="5"/>
      <c r="F2" s="5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H2" s="58">
        <f>YEAR('[1]Demande conges '!A1)</f>
        <v>2017</v>
      </c>
    </row>
    <row r="3" spans="1:79" ht="14.25" customHeight="1" x14ac:dyDescent="0.2">
      <c r="A3" s="29">
        <v>1</v>
      </c>
      <c r="B3" s="34"/>
      <c r="C3" s="34"/>
      <c r="D3" s="34"/>
      <c r="E3" s="34"/>
      <c r="F3" s="34"/>
      <c r="G3" s="36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H3" s="33"/>
      <c r="BS3">
        <v>2015</v>
      </c>
    </row>
    <row r="4" spans="1:79" ht="21" customHeight="1" thickBot="1" x14ac:dyDescent="0.25">
      <c r="A4" s="28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6"/>
      <c r="BS4">
        <v>2016</v>
      </c>
    </row>
    <row r="5" spans="1:79" ht="14.5" customHeight="1" thickBot="1" x14ac:dyDescent="0.25">
      <c r="A5" s="26" t="s">
        <v>17</v>
      </c>
      <c r="B5" s="25">
        <f>$AH$2</f>
        <v>2017</v>
      </c>
      <c r="C5" s="25"/>
      <c r="D5" s="34"/>
      <c r="E5" s="34"/>
      <c r="F5" s="34"/>
      <c r="G5" s="36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BO5" s="57" t="s">
        <v>22</v>
      </c>
      <c r="BP5" s="56"/>
      <c r="BQ5" s="55"/>
      <c r="BS5">
        <v>2017</v>
      </c>
    </row>
    <row r="6" spans="1:79" ht="14.5" customHeight="1" thickBot="1" x14ac:dyDescent="0.25">
      <c r="A6" s="24">
        <f>SUM(BM7:BM18)</f>
        <v>0</v>
      </c>
      <c r="B6" s="23">
        <v>1</v>
      </c>
      <c r="C6" s="23">
        <v>2</v>
      </c>
      <c r="D6" s="23">
        <v>3</v>
      </c>
      <c r="E6" s="23">
        <v>4</v>
      </c>
      <c r="F6" s="23">
        <v>5</v>
      </c>
      <c r="G6" s="23">
        <v>6</v>
      </c>
      <c r="H6" s="23">
        <v>7</v>
      </c>
      <c r="I6" s="23">
        <v>8</v>
      </c>
      <c r="J6" s="23">
        <v>9</v>
      </c>
      <c r="K6" s="23">
        <v>10</v>
      </c>
      <c r="L6" s="23">
        <v>11</v>
      </c>
      <c r="M6" s="23">
        <v>12</v>
      </c>
      <c r="N6" s="23">
        <v>13</v>
      </c>
      <c r="O6" s="23">
        <v>14</v>
      </c>
      <c r="P6" s="23">
        <v>15</v>
      </c>
      <c r="Q6" s="23">
        <v>16</v>
      </c>
      <c r="R6" s="23">
        <v>17</v>
      </c>
      <c r="S6" s="23">
        <v>18</v>
      </c>
      <c r="T6" s="23">
        <v>19</v>
      </c>
      <c r="U6" s="23">
        <v>20</v>
      </c>
      <c r="V6" s="23">
        <v>21</v>
      </c>
      <c r="W6" s="23">
        <v>22</v>
      </c>
      <c r="X6" s="23">
        <v>23</v>
      </c>
      <c r="Y6" s="23">
        <v>24</v>
      </c>
      <c r="Z6" s="23">
        <v>25</v>
      </c>
      <c r="AA6" s="23">
        <v>26</v>
      </c>
      <c r="AB6" s="23">
        <v>27</v>
      </c>
      <c r="AC6" s="23">
        <v>28</v>
      </c>
      <c r="AD6" s="23">
        <v>29</v>
      </c>
      <c r="AE6" s="23">
        <v>30</v>
      </c>
      <c r="AF6" s="23">
        <v>31</v>
      </c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O6" s="54">
        <v>1</v>
      </c>
      <c r="BP6" s="11" t="s">
        <v>16</v>
      </c>
      <c r="BQ6" s="53">
        <v>1</v>
      </c>
      <c r="BS6">
        <v>2018</v>
      </c>
      <c r="BX6" s="1" t="s">
        <v>18</v>
      </c>
      <c r="BY6" s="1" t="s">
        <v>29</v>
      </c>
      <c r="BZ6" s="1" t="s">
        <v>30</v>
      </c>
      <c r="CA6" s="1" t="s">
        <v>19</v>
      </c>
    </row>
    <row r="7" spans="1:79" ht="14.5" customHeight="1" x14ac:dyDescent="0.2">
      <c r="A7" s="21" t="s">
        <v>16</v>
      </c>
      <c r="B7" s="20">
        <f>'[1]Prévisions conges'!C4</f>
        <v>0</v>
      </c>
      <c r="C7" s="20">
        <f>'[1]Prévisions conges'!D4</f>
        <v>0</v>
      </c>
      <c r="D7" s="20">
        <f>'[1]Prévisions conges'!E4</f>
        <v>0</v>
      </c>
      <c r="E7" s="20">
        <f>'[1]Prévisions conges'!F4</f>
        <v>0</v>
      </c>
      <c r="F7" s="20">
        <f>'[1]Prévisions conges'!G4</f>
        <v>0</v>
      </c>
      <c r="G7" s="20">
        <f>'[1]Prévisions conges'!H4</f>
        <v>0</v>
      </c>
      <c r="H7" s="20">
        <f>'[1]Prévisions conges'!I4</f>
        <v>0</v>
      </c>
      <c r="I7" s="20">
        <f>'[1]Prévisions conges'!J4</f>
        <v>0</v>
      </c>
      <c r="J7" s="20">
        <f>'[1]Prévisions conges'!K4</f>
        <v>0</v>
      </c>
      <c r="K7" s="20">
        <f>'[1]Prévisions conges'!L4</f>
        <v>0</v>
      </c>
      <c r="L7" s="20">
        <f>'[1]Prévisions conges'!M4</f>
        <v>0</v>
      </c>
      <c r="M7" s="20">
        <f>'[1]Prévisions conges'!N4</f>
        <v>0</v>
      </c>
      <c r="N7" s="20">
        <f>'[1]Prévisions conges'!O4</f>
        <v>0</v>
      </c>
      <c r="O7" s="20">
        <f>'[1]Prévisions conges'!P4</f>
        <v>0</v>
      </c>
      <c r="P7" s="20">
        <f>'[1]Prévisions conges'!Q4</f>
        <v>0</v>
      </c>
      <c r="Q7" s="20">
        <f>'[1]Prévisions conges'!R4</f>
        <v>0</v>
      </c>
      <c r="R7" s="20">
        <f>'[1]Prévisions conges'!S4</f>
        <v>0</v>
      </c>
      <c r="S7" s="20">
        <f>'[1]Prévisions conges'!T4</f>
        <v>0</v>
      </c>
      <c r="T7" s="20">
        <f>'[1]Prévisions conges'!U4</f>
        <v>0</v>
      </c>
      <c r="U7" s="20">
        <f>'[1]Prévisions conges'!V4</f>
        <v>0</v>
      </c>
      <c r="V7" s="20">
        <f>'[1]Prévisions conges'!W4</f>
        <v>0</v>
      </c>
      <c r="W7" s="20">
        <f>'[1]Prévisions conges'!X4</f>
        <v>0</v>
      </c>
      <c r="X7" s="20">
        <f>'[1]Prévisions conges'!Y4</f>
        <v>0</v>
      </c>
      <c r="Y7" s="20">
        <f>'[1]Prévisions conges'!Z4</f>
        <v>0</v>
      </c>
      <c r="Z7" s="20">
        <f>'[1]Prévisions conges'!AA4</f>
        <v>0</v>
      </c>
      <c r="AA7" s="20">
        <f>'[1]Prévisions conges'!AB4</f>
        <v>0</v>
      </c>
      <c r="AB7" s="20">
        <f>'[1]Prévisions conges'!AC4</f>
        <v>0</v>
      </c>
      <c r="AC7" s="20">
        <f>'[1]Prévisions conges'!AD4</f>
        <v>0</v>
      </c>
      <c r="AD7" s="20">
        <f>'[1]Prévisions conges'!AE4</f>
        <v>0</v>
      </c>
      <c r="AE7" s="20">
        <f>'[1]Prévisions conges'!AF4</f>
        <v>0</v>
      </c>
      <c r="AF7" s="20">
        <f>'[1]Prévisions conges'!AG4</f>
        <v>0</v>
      </c>
      <c r="AG7" s="19">
        <f>DAY(EOMONTH(DATE(AN+IF(A6="DECEMBRE",1,0),VLOOKUP(A7,$BP$6:$BQ$17,2,FALSE),1),0))</f>
        <v>31</v>
      </c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O7" s="54">
        <v>2</v>
      </c>
      <c r="BP7" s="11" t="s">
        <v>15</v>
      </c>
      <c r="BQ7" s="53">
        <v>2</v>
      </c>
      <c r="BS7">
        <v>2019</v>
      </c>
      <c r="BV7" s="43"/>
      <c r="BW7" s="43"/>
      <c r="BX7" s="43" t="str">
        <f>COUNTIF(B7:AF7,"=CA")&amp;" CA"</f>
        <v>0 CA</v>
      </c>
      <c r="BY7" s="43" t="str">
        <f>COUNTIF(B7:AF7,"=CF")&amp;" CF"</f>
        <v>0 CF</v>
      </c>
      <c r="BZ7" s="43" t="str">
        <f>COUNTIF(B7:AF7,"=RTT")&amp;" RTT"</f>
        <v>0 RTT</v>
      </c>
      <c r="CA7" s="43" t="str">
        <f>COUNTIF(B7:AF7,"=CAS")&amp;" CAS"</f>
        <v>0 CAS</v>
      </c>
    </row>
    <row r="8" spans="1:79" ht="14.5" customHeight="1" x14ac:dyDescent="0.2">
      <c r="A8" s="21" t="s">
        <v>15</v>
      </c>
      <c r="B8" s="20">
        <f>'[1]Prévisions conges'!C37</f>
        <v>0</v>
      </c>
      <c r="C8" s="20">
        <f>'[1]Prévisions conges'!D37</f>
        <v>0</v>
      </c>
      <c r="D8" s="20">
        <f>'[1]Prévisions conges'!E37</f>
        <v>0</v>
      </c>
      <c r="E8" s="20">
        <f>'[1]Prévisions conges'!F37</f>
        <v>0</v>
      </c>
      <c r="F8" s="20">
        <f>'[1]Prévisions conges'!G37</f>
        <v>0</v>
      </c>
      <c r="G8" s="20">
        <f>'[1]Prévisions conges'!H37</f>
        <v>0</v>
      </c>
      <c r="H8" s="20">
        <f>'[1]Prévisions conges'!I37</f>
        <v>0</v>
      </c>
      <c r="I8" s="20">
        <f>'[1]Prévisions conges'!J37</f>
        <v>0</v>
      </c>
      <c r="J8" s="20">
        <f>'[1]Prévisions conges'!K37</f>
        <v>0</v>
      </c>
      <c r="K8" s="20">
        <f>'[1]Prévisions conges'!L37</f>
        <v>0</v>
      </c>
      <c r="L8" s="20">
        <f>'[1]Prévisions conges'!M37</f>
        <v>0</v>
      </c>
      <c r="M8" s="20">
        <f>'[1]Prévisions conges'!N37</f>
        <v>0</v>
      </c>
      <c r="N8" s="20">
        <f>'[1]Prévisions conges'!O37</f>
        <v>0</v>
      </c>
      <c r="O8" s="20">
        <f>'[1]Prévisions conges'!P37</f>
        <v>0</v>
      </c>
      <c r="P8" s="20">
        <f>'[1]Prévisions conges'!Q37</f>
        <v>0</v>
      </c>
      <c r="Q8" s="20">
        <f>'[1]Prévisions conges'!R37</f>
        <v>0</v>
      </c>
      <c r="R8" s="20">
        <f>'[1]Prévisions conges'!S37</f>
        <v>0</v>
      </c>
      <c r="S8" s="20" t="str">
        <f>'[1]Prévisions conges'!T37</f>
        <v>CA.</v>
      </c>
      <c r="T8" s="20" t="str">
        <f>'[1]Prévisions conges'!U37</f>
        <v>CA.</v>
      </c>
      <c r="U8" s="20" t="str">
        <f>'[1]Prévisions conges'!V37</f>
        <v>CA</v>
      </c>
      <c r="V8" s="20" t="str">
        <f>'[1]Prévisions conges'!W37</f>
        <v>CA</v>
      </c>
      <c r="W8" s="20" t="str">
        <f>'[1]Prévisions conges'!X37</f>
        <v>CA</v>
      </c>
      <c r="X8" s="20" t="str">
        <f>'[1]Prévisions conges'!Y37</f>
        <v>CA</v>
      </c>
      <c r="Y8" s="20" t="str">
        <f>'[1]Prévisions conges'!Z37</f>
        <v>CA</v>
      </c>
      <c r="Z8" s="20">
        <f>'[1]Prévisions conges'!AA37</f>
        <v>0</v>
      </c>
      <c r="AA8" s="20">
        <f>'[1]Prévisions conges'!AB37</f>
        <v>0</v>
      </c>
      <c r="AB8" s="20">
        <f>'[1]Prévisions conges'!AC37</f>
        <v>0</v>
      </c>
      <c r="AC8" s="20">
        <f>'[1]Prévisions conges'!AD37</f>
        <v>0</v>
      </c>
      <c r="AD8" s="20">
        <f>'[1]Prévisions conges'!AE37</f>
        <v>0</v>
      </c>
      <c r="AE8" s="20">
        <f>'[1]Prévisions conges'!AF37</f>
        <v>0</v>
      </c>
      <c r="AF8" s="20">
        <f>'[1]Prévisions conges'!AG37</f>
        <v>0</v>
      </c>
      <c r="AG8" s="19">
        <f>DAY(EOMONTH(DATE(AN+IF(A7="DECEMBRE",1,0),VLOOKUP(A8,$BP$6:$BQ$17,2,FALSE),1),0))</f>
        <v>28</v>
      </c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O8" s="54">
        <v>3</v>
      </c>
      <c r="BP8" s="11" t="s">
        <v>14</v>
      </c>
      <c r="BQ8" s="53">
        <v>3</v>
      </c>
      <c r="BS8">
        <v>2020</v>
      </c>
      <c r="BV8" s="60" t="s">
        <v>23</v>
      </c>
      <c r="BW8" s="60"/>
      <c r="BX8" s="59" t="str">
        <f>COUNTIF(B8:AF8,"=CA")&amp;" CA"</f>
        <v>5 CA</v>
      </c>
      <c r="BY8" s="59" t="str">
        <f>COUNTIF(B8:AF8,"=CF")&amp;" CF"</f>
        <v>0 CF</v>
      </c>
      <c r="BZ8" s="59" t="str">
        <f>COUNTIF(B8:AF8,"=RTT")&amp;" RTT"</f>
        <v>0 RTT</v>
      </c>
      <c r="CA8" s="59" t="str">
        <f>COUNTIF(B8:AF8,"=CAS")&amp;" CAS"</f>
        <v>0 CAS</v>
      </c>
    </row>
    <row r="9" spans="1:79" ht="14.5" customHeight="1" x14ac:dyDescent="0.2">
      <c r="A9" s="21" t="s">
        <v>14</v>
      </c>
      <c r="B9" s="20">
        <f>'[1]Prévisions conges'!C70</f>
        <v>0</v>
      </c>
      <c r="C9" s="20">
        <f>'[1]Prévisions conges'!D70</f>
        <v>0</v>
      </c>
      <c r="D9" s="20">
        <f>'[1]Prévisions conges'!E70</f>
        <v>0</v>
      </c>
      <c r="E9" s="20">
        <f>'[1]Prévisions conges'!F70</f>
        <v>0</v>
      </c>
      <c r="F9" s="20">
        <f>'[1]Prévisions conges'!G70</f>
        <v>0</v>
      </c>
      <c r="G9" s="20">
        <f>'[1]Prévisions conges'!H70</f>
        <v>0</v>
      </c>
      <c r="H9" s="20">
        <f>'[1]Prévisions conges'!I70</f>
        <v>0</v>
      </c>
      <c r="I9" s="20">
        <f>'[1]Prévisions conges'!J70</f>
        <v>0</v>
      </c>
      <c r="J9" s="20">
        <f>'[1]Prévisions conges'!K70</f>
        <v>0</v>
      </c>
      <c r="K9" s="20">
        <f>'[1]Prévisions conges'!L70</f>
        <v>0</v>
      </c>
      <c r="L9" s="20">
        <f>'[1]Prévisions conges'!M70</f>
        <v>0</v>
      </c>
      <c r="M9" s="20">
        <f>'[1]Prévisions conges'!N70</f>
        <v>0</v>
      </c>
      <c r="N9" s="20">
        <f>'[1]Prévisions conges'!O70</f>
        <v>0</v>
      </c>
      <c r="O9" s="20">
        <f>'[1]Prévisions conges'!P70</f>
        <v>0</v>
      </c>
      <c r="P9" s="20">
        <f>'[1]Prévisions conges'!Q70</f>
        <v>0</v>
      </c>
      <c r="Q9" s="20">
        <f>'[1]Prévisions conges'!R70</f>
        <v>0</v>
      </c>
      <c r="R9" s="20">
        <f>'[1]Prévisions conges'!S70</f>
        <v>0</v>
      </c>
      <c r="S9" s="20" t="str">
        <f>'[1]Prévisions conges'!T70</f>
        <v>CA.</v>
      </c>
      <c r="T9" s="20" t="str">
        <f>'[1]Prévisions conges'!U70</f>
        <v>CA.</v>
      </c>
      <c r="U9" s="20" t="str">
        <f>'[1]Prévisions conges'!V70</f>
        <v>CA</v>
      </c>
      <c r="V9" s="20" t="str">
        <f>'[1]Prévisions conges'!W70</f>
        <v>CA</v>
      </c>
      <c r="W9" s="20" t="str">
        <f>'[1]Prévisions conges'!X70</f>
        <v>CA</v>
      </c>
      <c r="X9" s="20" t="str">
        <f>'[1]Prévisions conges'!Y70</f>
        <v>CA</v>
      </c>
      <c r="Y9" s="20" t="str">
        <f>'[1]Prévisions conges'!Z70</f>
        <v>CA</v>
      </c>
      <c r="Z9" s="20" t="str">
        <f>'[1]Prévisions conges'!AA70</f>
        <v>RTT.</v>
      </c>
      <c r="AA9" s="20" t="str">
        <f>'[1]Prévisions conges'!AB70</f>
        <v>RTT.</v>
      </c>
      <c r="AB9" s="20" t="str">
        <f>'[1]Prévisions conges'!AC70</f>
        <v>RTT</v>
      </c>
      <c r="AC9" s="20" t="str">
        <f>'[1]Prévisions conges'!AD70</f>
        <v>RTT</v>
      </c>
      <c r="AD9" s="20" t="str">
        <f>'[1]Prévisions conges'!AE70</f>
        <v>RTT</v>
      </c>
      <c r="AE9" s="20" t="str">
        <f>'[1]Prévisions conges'!AF70</f>
        <v>RTT</v>
      </c>
      <c r="AF9" s="20" t="str">
        <f>'[1]Prévisions conges'!AG70</f>
        <v>RTT</v>
      </c>
      <c r="AG9" s="19">
        <f>DAY(EOMONTH(DATE(AN+IF(A8="DECEMBRE",1,0),VLOOKUP(A9,$BP$6:$BQ$17,2,FALSE),1),0))</f>
        <v>31</v>
      </c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O9" s="54">
        <v>4</v>
      </c>
      <c r="BP9" s="11" t="s">
        <v>13</v>
      </c>
      <c r="BQ9" s="53">
        <v>4</v>
      </c>
      <c r="BS9">
        <v>2021</v>
      </c>
      <c r="BV9" s="60" t="s">
        <v>24</v>
      </c>
      <c r="BW9" s="60"/>
      <c r="BX9" s="59" t="str">
        <f t="shared" ref="BX9:BX18" si="0">COUNTIF(B9:AF9,"=CA")&amp;" CA"</f>
        <v>5 CA</v>
      </c>
      <c r="BY9" s="59" t="str">
        <f t="shared" ref="BY9:BY18" si="1">COUNTIF(B9:AF9,"=CF")&amp;" CF"</f>
        <v>0 CF</v>
      </c>
      <c r="BZ9" s="59" t="str">
        <f t="shared" ref="BZ9:BZ18" si="2">COUNTIF(B9:AF9,"=RTT")&amp;" RTT"</f>
        <v>5 RTT</v>
      </c>
      <c r="CA9" s="59" t="str">
        <f t="shared" ref="CA9:CA18" si="3">COUNTIF(B9:AF9,"=CAS")&amp;" CAS"</f>
        <v>0 CAS</v>
      </c>
    </row>
    <row r="10" spans="1:79" ht="14.5" customHeight="1" x14ac:dyDescent="0.2">
      <c r="A10" s="21" t="s">
        <v>13</v>
      </c>
      <c r="B10" s="20">
        <f>'[1]Prévisions conges'!C103</f>
        <v>0</v>
      </c>
      <c r="C10" s="20">
        <f>'[1]Prévisions conges'!D103</f>
        <v>0</v>
      </c>
      <c r="D10" s="20">
        <f>'[1]Prévisions conges'!E103</f>
        <v>0</v>
      </c>
      <c r="E10" s="20">
        <f>'[1]Prévisions conges'!F103</f>
        <v>0</v>
      </c>
      <c r="F10" s="20">
        <f>'[1]Prévisions conges'!G103</f>
        <v>0</v>
      </c>
      <c r="G10" s="20">
        <f>'[1]Prévisions conges'!H103</f>
        <v>0</v>
      </c>
      <c r="H10" s="20">
        <f>'[1]Prévisions conges'!I103</f>
        <v>0</v>
      </c>
      <c r="I10" s="20">
        <f>'[1]Prévisions conges'!J103</f>
        <v>0</v>
      </c>
      <c r="J10" s="20">
        <f>'[1]Prévisions conges'!K103</f>
        <v>0</v>
      </c>
      <c r="K10" s="20">
        <f>'[1]Prévisions conges'!L103</f>
        <v>0</v>
      </c>
      <c r="L10" s="20">
        <f>'[1]Prévisions conges'!M103</f>
        <v>0</v>
      </c>
      <c r="M10" s="20">
        <f>'[1]Prévisions conges'!N103</f>
        <v>0</v>
      </c>
      <c r="N10" s="20">
        <f>'[1]Prévisions conges'!O103</f>
        <v>0</v>
      </c>
      <c r="O10" s="20">
        <f>'[1]Prévisions conges'!P103</f>
        <v>0</v>
      </c>
      <c r="P10" s="20" t="str">
        <f>'[1]Prévisions conges'!Q103</f>
        <v>CA.</v>
      </c>
      <c r="Q10" s="20" t="str">
        <f>'[1]Prévisions conges'!R103</f>
        <v>CA.</v>
      </c>
      <c r="R10" s="20" t="str">
        <f>'[1]Prévisions conges'!S103</f>
        <v>CA</v>
      </c>
      <c r="S10" s="20" t="str">
        <f>'[1]Prévisions conges'!T103</f>
        <v>CA</v>
      </c>
      <c r="T10" s="20" t="str">
        <f>'[1]Prévisions conges'!U103</f>
        <v>CA</v>
      </c>
      <c r="U10" s="20" t="str">
        <f>'[1]Prévisions conges'!V103</f>
        <v>CA</v>
      </c>
      <c r="V10" s="20" t="str">
        <f>'[1]Prévisions conges'!W103</f>
        <v>CA</v>
      </c>
      <c r="W10" s="20" t="str">
        <f>'[1]Prévisions conges'!X103</f>
        <v>CAS.</v>
      </c>
      <c r="X10" s="20" t="str">
        <f>'[1]Prévisions conges'!Y103</f>
        <v>CAS.</v>
      </c>
      <c r="Y10" s="20" t="str">
        <f>'[1]Prévisions conges'!Z103</f>
        <v>CAS</v>
      </c>
      <c r="Z10" s="20" t="str">
        <f>'[1]Prévisions conges'!AA103</f>
        <v>CF</v>
      </c>
      <c r="AA10" s="20" t="str">
        <f>'[1]Prévisions conges'!AB103</f>
        <v>CF</v>
      </c>
      <c r="AB10" s="20" t="str">
        <f>'[1]Prévisions conges'!AC103</f>
        <v>CF</v>
      </c>
      <c r="AC10" s="20" t="str">
        <f>'[1]Prévisions conges'!AD103</f>
        <v>CF</v>
      </c>
      <c r="AD10" s="20">
        <f>'[1]Prévisions conges'!AE103</f>
        <v>0</v>
      </c>
      <c r="AE10" s="20">
        <f>'[1]Prévisions conges'!AF103</f>
        <v>0</v>
      </c>
      <c r="AF10" s="20">
        <f>'[1]Prévisions conges'!AG103</f>
        <v>0</v>
      </c>
      <c r="AG10" s="19">
        <f>DAY(EOMONTH(DATE(AN+IF(A9="DECEMBRE",1,0),VLOOKUP(A10,$BP$6:$BQ$17,2,FALSE),1),0))</f>
        <v>30</v>
      </c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O10" s="54">
        <v>5</v>
      </c>
      <c r="BP10" s="11" t="s">
        <v>12</v>
      </c>
      <c r="BQ10" s="53">
        <v>5</v>
      </c>
      <c r="BS10">
        <v>2022</v>
      </c>
      <c r="BV10" s="60" t="s">
        <v>25</v>
      </c>
      <c r="BW10" s="60"/>
      <c r="BX10" s="59" t="str">
        <f t="shared" si="0"/>
        <v>5 CA</v>
      </c>
      <c r="BY10" s="59" t="str">
        <f t="shared" si="1"/>
        <v>4 CF</v>
      </c>
      <c r="BZ10" s="59" t="str">
        <f t="shared" si="2"/>
        <v>0 RTT</v>
      </c>
      <c r="CA10" s="59" t="str">
        <f t="shared" si="3"/>
        <v>1 CAS</v>
      </c>
    </row>
    <row r="11" spans="1:79" ht="14.5" customHeight="1" x14ac:dyDescent="0.2">
      <c r="A11" s="21" t="s">
        <v>12</v>
      </c>
      <c r="B11" s="20">
        <f>'[1]Prévisions conges'!C136</f>
        <v>0</v>
      </c>
      <c r="C11" s="20">
        <f>'[1]Prévisions conges'!D136</f>
        <v>0</v>
      </c>
      <c r="D11" s="20">
        <f>'[1]Prévisions conges'!E136</f>
        <v>0</v>
      </c>
      <c r="E11" s="20">
        <f>'[1]Prévisions conges'!F136</f>
        <v>0</v>
      </c>
      <c r="F11" s="20">
        <f>'[1]Prévisions conges'!G136</f>
        <v>0</v>
      </c>
      <c r="G11" s="20">
        <f>'[1]Prévisions conges'!H136</f>
        <v>0</v>
      </c>
      <c r="H11" s="20">
        <f>'[1]Prévisions conges'!I136</f>
        <v>0</v>
      </c>
      <c r="I11" s="20">
        <f>'[1]Prévisions conges'!J136</f>
        <v>0</v>
      </c>
      <c r="J11" s="20">
        <f>'[1]Prévisions conges'!K136</f>
        <v>0</v>
      </c>
      <c r="K11" s="20">
        <f>'[1]Prévisions conges'!L136</f>
        <v>0</v>
      </c>
      <c r="L11" s="20">
        <f>'[1]Prévisions conges'!M136</f>
        <v>0</v>
      </c>
      <c r="M11" s="20">
        <f>'[1]Prévisions conges'!N136</f>
        <v>0</v>
      </c>
      <c r="N11" s="20">
        <f>'[1]Prévisions conges'!O136</f>
        <v>0</v>
      </c>
      <c r="O11" s="20">
        <f>'[1]Prévisions conges'!P136</f>
        <v>0</v>
      </c>
      <c r="P11" s="20">
        <f>'[1]Prévisions conges'!Q136</f>
        <v>0</v>
      </c>
      <c r="Q11" s="20">
        <f>'[1]Prévisions conges'!R136</f>
        <v>0</v>
      </c>
      <c r="R11" s="20">
        <f>'[1]Prévisions conges'!S136</f>
        <v>0</v>
      </c>
      <c r="S11" s="20">
        <f>'[1]Prévisions conges'!T136</f>
        <v>0</v>
      </c>
      <c r="T11" s="20">
        <f>'[1]Prévisions conges'!U136</f>
        <v>0</v>
      </c>
      <c r="U11" s="20">
        <f>'[1]Prévisions conges'!V136</f>
        <v>0</v>
      </c>
      <c r="V11" s="20">
        <f>'[1]Prévisions conges'!W136</f>
        <v>0</v>
      </c>
      <c r="W11" s="20">
        <f>'[1]Prévisions conges'!X136</f>
        <v>0</v>
      </c>
      <c r="X11" s="20">
        <f>'[1]Prévisions conges'!Y136</f>
        <v>0</v>
      </c>
      <c r="Y11" s="20">
        <f>'[1]Prévisions conges'!Z136</f>
        <v>0</v>
      </c>
      <c r="Z11" s="20">
        <f>'[1]Prévisions conges'!AA136</f>
        <v>0</v>
      </c>
      <c r="AA11" s="20">
        <f>'[1]Prévisions conges'!AB136</f>
        <v>0</v>
      </c>
      <c r="AB11" s="20">
        <f>'[1]Prévisions conges'!AC136</f>
        <v>0</v>
      </c>
      <c r="AC11" s="20">
        <f>'[1]Prévisions conges'!AD136</f>
        <v>0</v>
      </c>
      <c r="AD11" s="20">
        <f>'[1]Prévisions conges'!AE136</f>
        <v>0</v>
      </c>
      <c r="AE11" s="20">
        <f>'[1]Prévisions conges'!AF136</f>
        <v>0</v>
      </c>
      <c r="AF11" s="20">
        <f>'[1]Prévisions conges'!AG136</f>
        <v>0</v>
      </c>
      <c r="AG11" s="19">
        <f>DAY(EOMONTH(DATE(AN+IF(A10="DECEMBRE",1,0),VLOOKUP(A11,$BP$6:$BQ$17,2,FALSE),1),0))</f>
        <v>31</v>
      </c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O11" s="54">
        <v>6</v>
      </c>
      <c r="BP11" s="11" t="s">
        <v>11</v>
      </c>
      <c r="BQ11" s="53">
        <v>6</v>
      </c>
      <c r="BS11">
        <v>2023</v>
      </c>
      <c r="BV11" s="60"/>
      <c r="BW11" s="60"/>
      <c r="BX11" s="59" t="str">
        <f t="shared" si="0"/>
        <v>0 CA</v>
      </c>
      <c r="BY11" s="59" t="str">
        <f t="shared" si="1"/>
        <v>0 CF</v>
      </c>
      <c r="BZ11" s="59" t="str">
        <f t="shared" si="2"/>
        <v>0 RTT</v>
      </c>
      <c r="CA11" s="59" t="str">
        <f t="shared" si="3"/>
        <v>0 CAS</v>
      </c>
    </row>
    <row r="12" spans="1:79" ht="14.5" customHeight="1" x14ac:dyDescent="0.2">
      <c r="A12" s="21" t="s">
        <v>11</v>
      </c>
      <c r="B12" s="20">
        <f>'[1]Prévisions conges'!C169</f>
        <v>0</v>
      </c>
      <c r="C12" s="20">
        <f>'[1]Prévisions conges'!D169</f>
        <v>0</v>
      </c>
      <c r="D12" s="20">
        <f>'[1]Prévisions conges'!E169</f>
        <v>0</v>
      </c>
      <c r="E12" s="20">
        <f>'[1]Prévisions conges'!F169</f>
        <v>0</v>
      </c>
      <c r="F12" s="20">
        <f>'[1]Prévisions conges'!G169</f>
        <v>0</v>
      </c>
      <c r="G12" s="20">
        <f>'[1]Prévisions conges'!H169</f>
        <v>0</v>
      </c>
      <c r="H12" s="20">
        <f>'[1]Prévisions conges'!I169</f>
        <v>0</v>
      </c>
      <c r="I12" s="20">
        <f>'[1]Prévisions conges'!J169</f>
        <v>0</v>
      </c>
      <c r="J12" s="20">
        <f>'[1]Prévisions conges'!K169</f>
        <v>0</v>
      </c>
      <c r="K12" s="20">
        <f>'[1]Prévisions conges'!L169</f>
        <v>0</v>
      </c>
      <c r="L12" s="20">
        <f>'[1]Prévisions conges'!M169</f>
        <v>0</v>
      </c>
      <c r="M12" s="20">
        <f>'[1]Prévisions conges'!N169</f>
        <v>0</v>
      </c>
      <c r="N12" s="20">
        <f>'[1]Prévisions conges'!O169</f>
        <v>0</v>
      </c>
      <c r="O12" s="20">
        <f>'[1]Prévisions conges'!P169</f>
        <v>0</v>
      </c>
      <c r="P12" s="20">
        <f>'[1]Prévisions conges'!Q169</f>
        <v>0</v>
      </c>
      <c r="Q12" s="20">
        <f>'[1]Prévisions conges'!R169</f>
        <v>0</v>
      </c>
      <c r="R12" s="20">
        <f>'[1]Prévisions conges'!S169</f>
        <v>0</v>
      </c>
      <c r="S12" s="20">
        <f>'[1]Prévisions conges'!T169</f>
        <v>0</v>
      </c>
      <c r="T12" s="20">
        <f>'[1]Prévisions conges'!U169</f>
        <v>0</v>
      </c>
      <c r="U12" s="20">
        <f>'[1]Prévisions conges'!V169</f>
        <v>0</v>
      </c>
      <c r="V12" s="20">
        <f>'[1]Prévisions conges'!W169</f>
        <v>0</v>
      </c>
      <c r="W12" s="20">
        <f>'[1]Prévisions conges'!X169</f>
        <v>0</v>
      </c>
      <c r="X12" s="20">
        <f>'[1]Prévisions conges'!Y169</f>
        <v>0</v>
      </c>
      <c r="Y12" s="20">
        <f>'[1]Prévisions conges'!Z169</f>
        <v>0</v>
      </c>
      <c r="Z12" s="20">
        <f>'[1]Prévisions conges'!AA169</f>
        <v>0</v>
      </c>
      <c r="AA12" s="20">
        <f>'[1]Prévisions conges'!AB169</f>
        <v>0</v>
      </c>
      <c r="AB12" s="20">
        <f>'[1]Prévisions conges'!AC169</f>
        <v>0</v>
      </c>
      <c r="AC12" s="20">
        <f>'[1]Prévisions conges'!AD169</f>
        <v>0</v>
      </c>
      <c r="AD12" s="20">
        <f>'[1]Prévisions conges'!AE169</f>
        <v>0</v>
      </c>
      <c r="AE12" s="20">
        <f>'[1]Prévisions conges'!AF169</f>
        <v>0</v>
      </c>
      <c r="AF12" s="20">
        <f>'[1]Prévisions conges'!AG169</f>
        <v>0</v>
      </c>
      <c r="AG12" s="19">
        <f>DAY(EOMONTH(DATE(AN+IF(A11="DECEMBRE",1,0),VLOOKUP(A12,$BP$6:$BQ$17,2,FALSE),1),0))</f>
        <v>30</v>
      </c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O12" s="54">
        <v>7</v>
      </c>
      <c r="BP12" s="11" t="s">
        <v>10</v>
      </c>
      <c r="BQ12" s="53">
        <v>7</v>
      </c>
      <c r="BV12" s="60"/>
      <c r="BW12" s="60"/>
      <c r="BX12" s="59" t="str">
        <f t="shared" si="0"/>
        <v>0 CA</v>
      </c>
      <c r="BY12" s="59" t="str">
        <f t="shared" si="1"/>
        <v>0 CF</v>
      </c>
      <c r="BZ12" s="59" t="str">
        <f t="shared" si="2"/>
        <v>0 RTT</v>
      </c>
      <c r="CA12" s="59" t="str">
        <f t="shared" si="3"/>
        <v>0 CAS</v>
      </c>
    </row>
    <row r="13" spans="1:79" ht="14.5" customHeight="1" x14ac:dyDescent="0.2">
      <c r="A13" s="21" t="s">
        <v>10</v>
      </c>
      <c r="B13" s="20">
        <f>'[1]Prévisions conges'!C202</f>
        <v>0</v>
      </c>
      <c r="C13" s="20">
        <f>'[1]Prévisions conges'!D202</f>
        <v>0</v>
      </c>
      <c r="D13" s="20">
        <f>'[1]Prévisions conges'!E202</f>
        <v>0</v>
      </c>
      <c r="E13" s="20">
        <f>'[1]Prévisions conges'!F202</f>
        <v>0</v>
      </c>
      <c r="F13" s="20">
        <f>'[1]Prévisions conges'!G202</f>
        <v>0</v>
      </c>
      <c r="G13" s="20">
        <f>'[1]Prévisions conges'!H202</f>
        <v>0</v>
      </c>
      <c r="H13" s="20">
        <f>'[1]Prévisions conges'!I202</f>
        <v>0</v>
      </c>
      <c r="I13" s="20">
        <f>'[1]Prévisions conges'!J202</f>
        <v>0</v>
      </c>
      <c r="J13" s="20">
        <f>'[1]Prévisions conges'!K202</f>
        <v>0</v>
      </c>
      <c r="K13" s="20">
        <f>'[1]Prévisions conges'!L202</f>
        <v>0</v>
      </c>
      <c r="L13" s="20">
        <f>'[1]Prévisions conges'!M202</f>
        <v>0</v>
      </c>
      <c r="M13" s="20">
        <f>'[1]Prévisions conges'!N202</f>
        <v>0</v>
      </c>
      <c r="N13" s="20">
        <f>'[1]Prévisions conges'!O202</f>
        <v>0</v>
      </c>
      <c r="O13" s="20">
        <f>'[1]Prévisions conges'!P202</f>
        <v>0</v>
      </c>
      <c r="P13" s="20" t="str">
        <f>'[1]Prévisions conges'!Q202</f>
        <v>CA.</v>
      </c>
      <c r="Q13" s="20" t="str">
        <f>'[1]Prévisions conges'!R202</f>
        <v>CA.</v>
      </c>
      <c r="R13" s="20" t="str">
        <f>'[1]Prévisions conges'!S202</f>
        <v>CA</v>
      </c>
      <c r="S13" s="20" t="str">
        <f>'[1]Prévisions conges'!T202</f>
        <v>CA</v>
      </c>
      <c r="T13" s="20" t="str">
        <f>'[1]Prévisions conges'!U202</f>
        <v>CA</v>
      </c>
      <c r="U13" s="20" t="str">
        <f>'[1]Prévisions conges'!V202</f>
        <v>CA</v>
      </c>
      <c r="V13" s="20" t="str">
        <f>'[1]Prévisions conges'!W202</f>
        <v>CF</v>
      </c>
      <c r="W13" s="20" t="str">
        <f>'[1]Prévisions conges'!X202</f>
        <v>CF.</v>
      </c>
      <c r="X13" s="20" t="str">
        <f>'[1]Prévisions conges'!Y202</f>
        <v>CF.</v>
      </c>
      <c r="Y13" s="20" t="str">
        <f>'[1]Prévisions conges'!Z202</f>
        <v>CF</v>
      </c>
      <c r="Z13" s="20" t="str">
        <f>'[1]Prévisions conges'!AA202</f>
        <v>CF</v>
      </c>
      <c r="AA13" s="20" t="str">
        <f>'[1]Prévisions conges'!AB202</f>
        <v>CF</v>
      </c>
      <c r="AB13" s="20" t="str">
        <f>'[1]Prévisions conges'!AC202</f>
        <v>CF</v>
      </c>
      <c r="AC13" s="20" t="str">
        <f>'[1]Prévisions conges'!AD202</f>
        <v>CF</v>
      </c>
      <c r="AD13" s="20" t="str">
        <f>'[1]Prévisions conges'!AE202</f>
        <v>CF.</v>
      </c>
      <c r="AE13" s="20" t="str">
        <f>'[1]Prévisions conges'!AF202</f>
        <v>CF.</v>
      </c>
      <c r="AF13" s="20" t="str">
        <f>'[1]Prévisions conges'!AG202</f>
        <v>CF</v>
      </c>
      <c r="AG13" s="19">
        <f>DAY(EOMONTH(DATE(AN+IF(A12="DECEMBRE",1,0),VLOOKUP(A13,$BP$6:$BQ$17,2,FALSE),1),0))</f>
        <v>31</v>
      </c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O13" s="54">
        <v>8</v>
      </c>
      <c r="BP13" s="11" t="s">
        <v>9</v>
      </c>
      <c r="BQ13" s="53">
        <v>8</v>
      </c>
      <c r="BV13" s="60" t="s">
        <v>26</v>
      </c>
      <c r="BW13" s="60"/>
      <c r="BX13" s="59" t="str">
        <f t="shared" si="0"/>
        <v>4 CA</v>
      </c>
      <c r="BY13" s="59" t="str">
        <f t="shared" si="1"/>
        <v>7 CF</v>
      </c>
      <c r="BZ13" s="59" t="str">
        <f t="shared" si="2"/>
        <v>0 RTT</v>
      </c>
      <c r="CA13" s="59" t="str">
        <f t="shared" si="3"/>
        <v>0 CAS</v>
      </c>
    </row>
    <row r="14" spans="1:79" ht="14.5" customHeight="1" x14ac:dyDescent="0.2">
      <c r="A14" s="21" t="s">
        <v>9</v>
      </c>
      <c r="B14" s="20" t="str">
        <f>'[1]Prévisions conges'!C235</f>
        <v>CF</v>
      </c>
      <c r="C14" s="20" t="str">
        <f>'[1]Prévisions conges'!D235</f>
        <v>CF</v>
      </c>
      <c r="D14" s="20" t="str">
        <f>'[1]Prévisions conges'!E235</f>
        <v>CF</v>
      </c>
      <c r="E14" s="20" t="str">
        <f>'[1]Prévisions conges'!F235</f>
        <v>CF</v>
      </c>
      <c r="F14" s="20">
        <f>'[1]Prévisions conges'!G235</f>
        <v>0</v>
      </c>
      <c r="G14" s="20">
        <f>'[1]Prévisions conges'!H235</f>
        <v>0</v>
      </c>
      <c r="H14" s="20">
        <f>'[1]Prévisions conges'!I235</f>
        <v>0</v>
      </c>
      <c r="I14" s="20">
        <f>'[1]Prévisions conges'!J235</f>
        <v>0</v>
      </c>
      <c r="J14" s="20">
        <f>'[1]Prévisions conges'!K235</f>
        <v>0</v>
      </c>
      <c r="K14" s="20">
        <f>'[1]Prévisions conges'!L235</f>
        <v>0</v>
      </c>
      <c r="L14" s="20">
        <f>'[1]Prévisions conges'!M235</f>
        <v>0</v>
      </c>
      <c r="M14" s="20">
        <f>'[1]Prévisions conges'!N235</f>
        <v>0</v>
      </c>
      <c r="N14" s="20">
        <f>'[1]Prévisions conges'!O235</f>
        <v>0</v>
      </c>
      <c r="O14" s="20">
        <f>'[1]Prévisions conges'!P235</f>
        <v>0</v>
      </c>
      <c r="P14" s="20">
        <f>'[1]Prévisions conges'!Q235</f>
        <v>0</v>
      </c>
      <c r="Q14" s="20">
        <f>'[1]Prévisions conges'!R235</f>
        <v>0</v>
      </c>
      <c r="R14" s="20">
        <f>'[1]Prévisions conges'!S235</f>
        <v>0</v>
      </c>
      <c r="S14" s="20">
        <f>'[1]Prévisions conges'!T235</f>
        <v>0</v>
      </c>
      <c r="T14" s="20">
        <f>'[1]Prévisions conges'!U235</f>
        <v>0</v>
      </c>
      <c r="U14" s="20">
        <f>'[1]Prévisions conges'!V235</f>
        <v>0</v>
      </c>
      <c r="V14" s="20">
        <f>'[1]Prévisions conges'!W235</f>
        <v>0</v>
      </c>
      <c r="W14" s="20">
        <f>'[1]Prévisions conges'!X235</f>
        <v>0</v>
      </c>
      <c r="X14" s="20">
        <f>'[1]Prévisions conges'!Y235</f>
        <v>0</v>
      </c>
      <c r="Y14" s="20">
        <f>'[1]Prévisions conges'!Z235</f>
        <v>0</v>
      </c>
      <c r="Z14" s="20">
        <f>'[1]Prévisions conges'!AA235</f>
        <v>0</v>
      </c>
      <c r="AA14" s="20">
        <f>'[1]Prévisions conges'!AB235</f>
        <v>0</v>
      </c>
      <c r="AB14" s="20">
        <f>'[1]Prévisions conges'!AC235</f>
        <v>0</v>
      </c>
      <c r="AC14" s="20">
        <f>'[1]Prévisions conges'!AD235</f>
        <v>0</v>
      </c>
      <c r="AD14" s="20">
        <f>'[1]Prévisions conges'!AE235</f>
        <v>0</v>
      </c>
      <c r="AE14" s="20">
        <f>'[1]Prévisions conges'!AF235</f>
        <v>0</v>
      </c>
      <c r="AF14" s="20">
        <f>'[1]Prévisions conges'!AG235</f>
        <v>0</v>
      </c>
      <c r="AG14" s="19">
        <f>DAY(EOMONTH(DATE(AN+IF(A13="DECEMBRE",1,0),VLOOKUP(A14,$BP$6:$BQ$17,2,FALSE),1),0))</f>
        <v>31</v>
      </c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O14" s="54">
        <v>9</v>
      </c>
      <c r="BP14" s="11" t="s">
        <v>8</v>
      </c>
      <c r="BQ14" s="53">
        <v>9</v>
      </c>
      <c r="BV14" s="60"/>
      <c r="BW14" s="60"/>
      <c r="BX14" s="59" t="str">
        <f t="shared" si="0"/>
        <v>0 CA</v>
      </c>
      <c r="BY14" s="59" t="str">
        <f t="shared" si="1"/>
        <v>4 CF</v>
      </c>
      <c r="BZ14" s="59" t="str">
        <f t="shared" si="2"/>
        <v>0 RTT</v>
      </c>
      <c r="CA14" s="59" t="str">
        <f t="shared" si="3"/>
        <v>0 CAS</v>
      </c>
    </row>
    <row r="15" spans="1:79" ht="14.5" customHeight="1" x14ac:dyDescent="0.2">
      <c r="A15" s="21" t="s">
        <v>8</v>
      </c>
      <c r="B15" s="20">
        <f>'[1]Prévisions conges'!C268</f>
        <v>0</v>
      </c>
      <c r="C15" s="20">
        <f>'[1]Prévisions conges'!D268</f>
        <v>0</v>
      </c>
      <c r="D15" s="20">
        <f>'[1]Prévisions conges'!E268</f>
        <v>0</v>
      </c>
      <c r="E15" s="20">
        <f>'[1]Prévisions conges'!F268</f>
        <v>0</v>
      </c>
      <c r="F15" s="20">
        <f>'[1]Prévisions conges'!G268</f>
        <v>0</v>
      </c>
      <c r="G15" s="20">
        <f>'[1]Prévisions conges'!H268</f>
        <v>0</v>
      </c>
      <c r="H15" s="20">
        <f>'[1]Prévisions conges'!I268</f>
        <v>0</v>
      </c>
      <c r="I15" s="20">
        <f>'[1]Prévisions conges'!J268</f>
        <v>0</v>
      </c>
      <c r="J15" s="20">
        <f>'[1]Prévisions conges'!K268</f>
        <v>0</v>
      </c>
      <c r="K15" s="20">
        <f>'[1]Prévisions conges'!L268</f>
        <v>0</v>
      </c>
      <c r="L15" s="20">
        <f>'[1]Prévisions conges'!M268</f>
        <v>0</v>
      </c>
      <c r="M15" s="20">
        <f>'[1]Prévisions conges'!N268</f>
        <v>0</v>
      </c>
      <c r="N15" s="20">
        <f>'[1]Prévisions conges'!O268</f>
        <v>0</v>
      </c>
      <c r="O15" s="20">
        <f>'[1]Prévisions conges'!P268</f>
        <v>0</v>
      </c>
      <c r="P15" s="20">
        <f>'[1]Prévisions conges'!Q268</f>
        <v>0</v>
      </c>
      <c r="Q15" s="20">
        <f>'[1]Prévisions conges'!R268</f>
        <v>0</v>
      </c>
      <c r="R15" s="20">
        <f>'[1]Prévisions conges'!S268</f>
        <v>0</v>
      </c>
      <c r="S15" s="20">
        <f>'[1]Prévisions conges'!T268</f>
        <v>0</v>
      </c>
      <c r="T15" s="20">
        <f>'[1]Prévisions conges'!U268</f>
        <v>0</v>
      </c>
      <c r="U15" s="20">
        <f>'[1]Prévisions conges'!V268</f>
        <v>0</v>
      </c>
      <c r="V15" s="20">
        <f>'[1]Prévisions conges'!W268</f>
        <v>0</v>
      </c>
      <c r="W15" s="20">
        <f>'[1]Prévisions conges'!X268</f>
        <v>0</v>
      </c>
      <c r="X15" s="20">
        <f>'[1]Prévisions conges'!Y268</f>
        <v>0</v>
      </c>
      <c r="Y15" s="20">
        <f>'[1]Prévisions conges'!Z268</f>
        <v>0</v>
      </c>
      <c r="Z15" s="20">
        <f>'[1]Prévisions conges'!AA268</f>
        <v>0</v>
      </c>
      <c r="AA15" s="20">
        <f>'[1]Prévisions conges'!AB268</f>
        <v>0</v>
      </c>
      <c r="AB15" s="20">
        <f>'[1]Prévisions conges'!AC268</f>
        <v>0</v>
      </c>
      <c r="AC15" s="20">
        <f>'[1]Prévisions conges'!AD268</f>
        <v>0</v>
      </c>
      <c r="AD15" s="20">
        <f>'[1]Prévisions conges'!AE268</f>
        <v>0</v>
      </c>
      <c r="AE15" s="20">
        <f>'[1]Prévisions conges'!AF268</f>
        <v>0</v>
      </c>
      <c r="AF15" s="20">
        <f>'[1]Prévisions conges'!AG268</f>
        <v>0</v>
      </c>
      <c r="AG15" s="19">
        <f>DAY(EOMONTH(DATE(AN+IF(A14="DECEMBRE",1,0),VLOOKUP(A15,$BP$6:$BQ$17,2,FALSE),1),0))</f>
        <v>30</v>
      </c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O15" s="54">
        <v>10</v>
      </c>
      <c r="BP15" s="11" t="s">
        <v>7</v>
      </c>
      <c r="BQ15" s="53">
        <v>10</v>
      </c>
      <c r="BV15" s="60"/>
      <c r="BW15" s="60"/>
      <c r="BX15" s="59" t="str">
        <f t="shared" si="0"/>
        <v>0 CA</v>
      </c>
      <c r="BY15" s="59" t="str">
        <f t="shared" si="1"/>
        <v>0 CF</v>
      </c>
      <c r="BZ15" s="59" t="str">
        <f t="shared" si="2"/>
        <v>0 RTT</v>
      </c>
      <c r="CA15" s="59" t="str">
        <f t="shared" si="3"/>
        <v>0 CAS</v>
      </c>
    </row>
    <row r="16" spans="1:79" ht="15" customHeight="1" x14ac:dyDescent="0.2">
      <c r="A16" s="21" t="s">
        <v>7</v>
      </c>
      <c r="B16" s="35">
        <f>'[1]Prévisions conges'!C301</f>
        <v>0</v>
      </c>
      <c r="C16" s="35">
        <f>'[1]Prévisions conges'!D301</f>
        <v>0</v>
      </c>
      <c r="D16" s="35">
        <f>'[1]Prévisions conges'!E301</f>
        <v>0</v>
      </c>
      <c r="E16" s="35">
        <f>'[1]Prévisions conges'!F301</f>
        <v>0</v>
      </c>
      <c r="F16" s="35">
        <f>'[1]Prévisions conges'!G301</f>
        <v>0</v>
      </c>
      <c r="G16" s="35">
        <f>'[1]Prévisions conges'!H301</f>
        <v>0</v>
      </c>
      <c r="H16" s="35">
        <f>'[1]Prévisions conges'!I301</f>
        <v>0</v>
      </c>
      <c r="I16" s="35">
        <f>'[1]Prévisions conges'!J301</f>
        <v>0</v>
      </c>
      <c r="J16" s="35">
        <f>'[1]Prévisions conges'!K301</f>
        <v>0</v>
      </c>
      <c r="K16" s="35">
        <f>'[1]Prévisions conges'!L301</f>
        <v>0</v>
      </c>
      <c r="L16" s="35">
        <f>'[1]Prévisions conges'!M301</f>
        <v>0</v>
      </c>
      <c r="M16" s="35">
        <f>'[1]Prévisions conges'!N301</f>
        <v>0</v>
      </c>
      <c r="N16" s="35">
        <f>'[1]Prévisions conges'!O301</f>
        <v>0</v>
      </c>
      <c r="O16" s="35" t="str">
        <f>'[1]Prévisions conges'!P301</f>
        <v>CA.</v>
      </c>
      <c r="P16" s="35" t="str">
        <f>'[1]Prévisions conges'!Q301</f>
        <v>CA.</v>
      </c>
      <c r="Q16" s="35" t="str">
        <f>'[1]Prévisions conges'!R301</f>
        <v>CA</v>
      </c>
      <c r="R16" s="35" t="str">
        <f>'[1]Prévisions conges'!S301</f>
        <v>CA</v>
      </c>
      <c r="S16" s="35" t="str">
        <f>'[1]Prévisions conges'!T301</f>
        <v>CA</v>
      </c>
      <c r="T16" s="35" t="str">
        <f>'[1]Prévisions conges'!U301</f>
        <v>CA</v>
      </c>
      <c r="U16" s="35" t="str">
        <f>'[1]Prévisions conges'!V301</f>
        <v>CA</v>
      </c>
      <c r="V16" s="35" t="str">
        <f>'[1]Prévisions conges'!W301</f>
        <v>RTT.</v>
      </c>
      <c r="W16" s="35" t="str">
        <f>'[1]Prévisions conges'!X301</f>
        <v>RTT.</v>
      </c>
      <c r="X16" s="35" t="str">
        <f>'[1]Prévisions conges'!Y301</f>
        <v>RTT</v>
      </c>
      <c r="Y16" s="35" t="str">
        <f>'[1]Prévisions conges'!Z301</f>
        <v>RTT</v>
      </c>
      <c r="Z16" s="35" t="str">
        <f>'[1]Prévisions conges'!AA301</f>
        <v>RTT</v>
      </c>
      <c r="AA16" s="35" t="str">
        <f>'[1]Prévisions conges'!AB301</f>
        <v>RTT</v>
      </c>
      <c r="AB16" s="35" t="str">
        <f>'[1]Prévisions conges'!AC301</f>
        <v>RTT</v>
      </c>
      <c r="AC16" s="35">
        <f>'[1]Prévisions conges'!AD301</f>
        <v>0</v>
      </c>
      <c r="AD16" s="35">
        <f>'[1]Prévisions conges'!AE301</f>
        <v>0</v>
      </c>
      <c r="AE16" s="35">
        <f>'[1]Prévisions conges'!AF301</f>
        <v>0</v>
      </c>
      <c r="AF16" s="35">
        <f>'[1]Prévisions conges'!AG301</f>
        <v>0</v>
      </c>
      <c r="AG16" s="19">
        <f>DAY(EOMONTH(DATE(AN+IF(A15="DECEMBRE",1,0),VLOOKUP(A16,$BP$6:$BQ$17,2,FALSE),1),0))</f>
        <v>31</v>
      </c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O16" s="54">
        <v>11</v>
      </c>
      <c r="BP16" s="11" t="s">
        <v>6</v>
      </c>
      <c r="BQ16" s="53">
        <v>11</v>
      </c>
      <c r="BV16" s="60" t="s">
        <v>27</v>
      </c>
      <c r="BW16" s="60"/>
      <c r="BX16" s="59" t="str">
        <f t="shared" si="0"/>
        <v>5 CA</v>
      </c>
      <c r="BY16" s="59" t="str">
        <f t="shared" si="1"/>
        <v>0 CF</v>
      </c>
      <c r="BZ16" s="59" t="str">
        <f t="shared" si="2"/>
        <v>5 RTT</v>
      </c>
      <c r="CA16" s="59" t="str">
        <f t="shared" si="3"/>
        <v>0 CAS</v>
      </c>
    </row>
    <row r="17" spans="1:79" ht="15" customHeight="1" thickBot="1" x14ac:dyDescent="0.25">
      <c r="A17" s="21" t="s">
        <v>6</v>
      </c>
      <c r="B17" s="20">
        <f>'[1]Prévisions conges'!C334</f>
        <v>0</v>
      </c>
      <c r="C17" s="20">
        <f>'[1]Prévisions conges'!D334</f>
        <v>0</v>
      </c>
      <c r="D17" s="20">
        <f>'[1]Prévisions conges'!E334</f>
        <v>0</v>
      </c>
      <c r="E17" s="20">
        <f>'[1]Prévisions conges'!F334</f>
        <v>0</v>
      </c>
      <c r="F17" s="20">
        <f>'[1]Prévisions conges'!G334</f>
        <v>0</v>
      </c>
      <c r="G17" s="20">
        <f>'[1]Prévisions conges'!H334</f>
        <v>0</v>
      </c>
      <c r="H17" s="20">
        <f>'[1]Prévisions conges'!I334</f>
        <v>0</v>
      </c>
      <c r="I17" s="20">
        <f>'[1]Prévisions conges'!J334</f>
        <v>0</v>
      </c>
      <c r="J17" s="20">
        <f>'[1]Prévisions conges'!K334</f>
        <v>0</v>
      </c>
      <c r="K17" s="20">
        <f>'[1]Prévisions conges'!L334</f>
        <v>0</v>
      </c>
      <c r="L17" s="20">
        <f>'[1]Prévisions conges'!M334</f>
        <v>0</v>
      </c>
      <c r="M17" s="20">
        <f>'[1]Prévisions conges'!N334</f>
        <v>0</v>
      </c>
      <c r="N17" s="20">
        <f>'[1]Prévisions conges'!O334</f>
        <v>0</v>
      </c>
      <c r="O17" s="20">
        <f>'[1]Prévisions conges'!P334</f>
        <v>0</v>
      </c>
      <c r="P17" s="20">
        <f>'[1]Prévisions conges'!Q334</f>
        <v>0</v>
      </c>
      <c r="Q17" s="20">
        <f>'[1]Prévisions conges'!R334</f>
        <v>0</v>
      </c>
      <c r="R17" s="20">
        <f>'[1]Prévisions conges'!S334</f>
        <v>0</v>
      </c>
      <c r="S17" s="20">
        <f>'[1]Prévisions conges'!T334</f>
        <v>0</v>
      </c>
      <c r="T17" s="20">
        <f>'[1]Prévisions conges'!U334</f>
        <v>0</v>
      </c>
      <c r="U17" s="20">
        <f>'[1]Prévisions conges'!V334</f>
        <v>0</v>
      </c>
      <c r="V17" s="20">
        <f>'[1]Prévisions conges'!W334</f>
        <v>0</v>
      </c>
      <c r="W17" s="20">
        <f>'[1]Prévisions conges'!X334</f>
        <v>0</v>
      </c>
      <c r="X17" s="20">
        <f>'[1]Prévisions conges'!Y334</f>
        <v>0</v>
      </c>
      <c r="Y17" s="20">
        <f>'[1]Prévisions conges'!Z334</f>
        <v>0</v>
      </c>
      <c r="Z17" s="20">
        <f>'[1]Prévisions conges'!AA334</f>
        <v>0</v>
      </c>
      <c r="AA17" s="20">
        <f>'[1]Prévisions conges'!AB334</f>
        <v>0</v>
      </c>
      <c r="AB17" s="20">
        <f>'[1]Prévisions conges'!AC334</f>
        <v>0</v>
      </c>
      <c r="AC17" s="20">
        <f>'[1]Prévisions conges'!AD334</f>
        <v>0</v>
      </c>
      <c r="AD17" s="20">
        <f>'[1]Prévisions conges'!AE334</f>
        <v>0</v>
      </c>
      <c r="AE17" s="20">
        <f>'[1]Prévisions conges'!AF334</f>
        <v>0</v>
      </c>
      <c r="AF17" s="20">
        <f>'[1]Prévisions conges'!AG334</f>
        <v>0</v>
      </c>
      <c r="AG17" s="19">
        <f>DAY(EOMONTH(DATE(AN+IF(A16="DECEMBRE",1,0),VLOOKUP(A17,$BP$6:$BQ$17,2,FALSE),1),0))</f>
        <v>30</v>
      </c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O17" s="52">
        <v>12</v>
      </c>
      <c r="BP17" s="51" t="s">
        <v>5</v>
      </c>
      <c r="BQ17" s="50">
        <v>12</v>
      </c>
      <c r="BV17" s="60"/>
      <c r="BW17" s="60"/>
      <c r="BX17" s="59" t="str">
        <f t="shared" si="0"/>
        <v>0 CA</v>
      </c>
      <c r="BY17" s="59" t="str">
        <f t="shared" si="1"/>
        <v>0 CF</v>
      </c>
      <c r="BZ17" s="59" t="str">
        <f t="shared" si="2"/>
        <v>0 RTT</v>
      </c>
      <c r="CA17" s="59" t="str">
        <f t="shared" si="3"/>
        <v>0 CAS</v>
      </c>
    </row>
    <row r="18" spans="1:79" ht="15" customHeight="1" x14ac:dyDescent="0.2">
      <c r="A18" s="21" t="s">
        <v>5</v>
      </c>
      <c r="B18" s="20">
        <f>'[1]Prévisions conges'!C367</f>
        <v>0</v>
      </c>
      <c r="C18" s="20">
        <f>'[1]Prévisions conges'!D367</f>
        <v>0</v>
      </c>
      <c r="D18" s="20">
        <f>'[1]Prévisions conges'!E367</f>
        <v>0</v>
      </c>
      <c r="E18" s="20">
        <f>'[1]Prévisions conges'!F367</f>
        <v>0</v>
      </c>
      <c r="F18" s="20">
        <f>'[1]Prévisions conges'!G367</f>
        <v>0</v>
      </c>
      <c r="G18" s="20">
        <f>'[1]Prévisions conges'!H367</f>
        <v>0</v>
      </c>
      <c r="H18" s="20">
        <f>'[1]Prévisions conges'!I367</f>
        <v>0</v>
      </c>
      <c r="I18" s="20">
        <f>'[1]Prévisions conges'!J367</f>
        <v>0</v>
      </c>
      <c r="J18" s="20">
        <f>'[1]Prévisions conges'!K367</f>
        <v>0</v>
      </c>
      <c r="K18" s="20">
        <f>'[1]Prévisions conges'!L367</f>
        <v>0</v>
      </c>
      <c r="L18" s="20">
        <f>'[1]Prévisions conges'!M367</f>
        <v>0</v>
      </c>
      <c r="M18" s="20">
        <f>'[1]Prévisions conges'!N367</f>
        <v>0</v>
      </c>
      <c r="N18" s="20">
        <f>'[1]Prévisions conges'!O367</f>
        <v>0</v>
      </c>
      <c r="O18" s="20">
        <f>'[1]Prévisions conges'!P367</f>
        <v>0</v>
      </c>
      <c r="P18" s="20">
        <f>'[1]Prévisions conges'!Q367</f>
        <v>0</v>
      </c>
      <c r="Q18" s="20">
        <f>'[1]Prévisions conges'!R367</f>
        <v>0</v>
      </c>
      <c r="R18" s="20">
        <f>'[1]Prévisions conges'!S367</f>
        <v>0</v>
      </c>
      <c r="S18" s="20">
        <f>'[1]Prévisions conges'!T367</f>
        <v>0</v>
      </c>
      <c r="T18" s="20">
        <f>'[1]Prévisions conges'!U367</f>
        <v>0</v>
      </c>
      <c r="U18" s="20">
        <f>'[1]Prévisions conges'!V367</f>
        <v>0</v>
      </c>
      <c r="V18" s="20">
        <f>'[1]Prévisions conges'!W367</f>
        <v>0</v>
      </c>
      <c r="W18" s="20">
        <f>'[1]Prévisions conges'!X367</f>
        <v>0</v>
      </c>
      <c r="X18" s="20">
        <f>'[1]Prévisions conges'!Y367</f>
        <v>0</v>
      </c>
      <c r="Y18" s="20">
        <f>'[1]Prévisions conges'!Z367</f>
        <v>0</v>
      </c>
      <c r="Z18" s="20">
        <f>'[1]Prévisions conges'!AA367</f>
        <v>0</v>
      </c>
      <c r="AA18" s="20">
        <f>'[1]Prévisions conges'!AB367</f>
        <v>0</v>
      </c>
      <c r="AB18" s="20">
        <f>'[1]Prévisions conges'!AC367</f>
        <v>0</v>
      </c>
      <c r="AC18" s="20" t="str">
        <f>'[1]Prévisions conges'!AD367</f>
        <v>CA</v>
      </c>
      <c r="AD18" s="20" t="str">
        <f>'[1]Prévisions conges'!AE367</f>
        <v>CAS</v>
      </c>
      <c r="AE18" s="20" t="str">
        <f>'[1]Prévisions conges'!AF367</f>
        <v>CAS.</v>
      </c>
      <c r="AF18" s="20" t="str">
        <f>'[1]Prévisions conges'!AG367</f>
        <v>CAS.</v>
      </c>
      <c r="AG18" s="19">
        <f>DAY(EOMONTH(DATE(AN+IF(A17="DECEMBRE",1,0),VLOOKUP(A18,$BP$6:$BQ$17,2,FALSE),1),0))</f>
        <v>31</v>
      </c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O18" s="49">
        <v>13</v>
      </c>
      <c r="BP18" s="48" t="s">
        <v>21</v>
      </c>
      <c r="BQ18" s="47">
        <v>13</v>
      </c>
      <c r="BV18" s="60" t="s">
        <v>28</v>
      </c>
      <c r="BW18" s="60"/>
      <c r="BX18" s="59" t="str">
        <f t="shared" si="0"/>
        <v>1 CA</v>
      </c>
      <c r="BY18" s="59" t="str">
        <f t="shared" si="1"/>
        <v>0 CF</v>
      </c>
      <c r="BZ18" s="59" t="str">
        <f t="shared" si="2"/>
        <v>0 RTT</v>
      </c>
      <c r="CA18" s="59" t="str">
        <f t="shared" si="3"/>
        <v>1 CAS</v>
      </c>
    </row>
    <row r="19" spans="1:79" ht="15" customHeight="1" x14ac:dyDescent="0.2">
      <c r="A19" s="31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46">
        <f>SUM(B7:AF18)</f>
        <v>0</v>
      </c>
      <c r="AF19" s="45"/>
      <c r="AG19" s="44"/>
      <c r="AI19" s="43"/>
      <c r="AJ19" s="43"/>
      <c r="AK19" s="43"/>
      <c r="AL19" s="43"/>
      <c r="AM19" s="43"/>
      <c r="AN19" s="43"/>
      <c r="AO19" s="43"/>
      <c r="AP19" s="43"/>
      <c r="AQ19" s="43"/>
      <c r="AR19" s="43"/>
      <c r="AS19" s="43"/>
      <c r="AT19" s="43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/>
      <c r="BL19" s="43"/>
      <c r="BM19" s="43"/>
    </row>
    <row r="20" spans="1:79" x14ac:dyDescent="0.2">
      <c r="A20" s="17" t="s">
        <v>4</v>
      </c>
      <c r="B20" s="9">
        <f>'[1]Prévisions conges'!Y400</f>
        <v>0</v>
      </c>
      <c r="C20" s="8"/>
      <c r="H20" s="5" t="s">
        <v>3</v>
      </c>
      <c r="I20" s="5"/>
      <c r="J20" s="7">
        <f>'[1]Prévisions conges'!Q400</f>
        <v>0</v>
      </c>
      <c r="K20" s="16"/>
      <c r="M20" s="5" t="s">
        <v>2</v>
      </c>
      <c r="N20" s="5"/>
      <c r="O20" s="7">
        <f>'[1]Prévisions conges'!W400</f>
        <v>0</v>
      </c>
      <c r="P20" s="6"/>
      <c r="R20" s="15" t="s">
        <v>1</v>
      </c>
      <c r="S20" s="15"/>
      <c r="T20" s="7">
        <f>'[1]Prévisions conges'!U400</f>
        <v>0</v>
      </c>
      <c r="U20" s="6"/>
      <c r="W20" s="14" t="s">
        <v>0</v>
      </c>
      <c r="X20" s="14"/>
      <c r="Y20" s="7">
        <f>'[1]Prévisions conges'!S400</f>
        <v>0</v>
      </c>
      <c r="Z20" s="6"/>
      <c r="AA20" s="13"/>
      <c r="AB20" s="12"/>
      <c r="AC20" s="5"/>
      <c r="AD20" s="5"/>
      <c r="AE20" s="9"/>
      <c r="AF20" s="8"/>
    </row>
    <row r="21" spans="1:79" x14ac:dyDescent="0.2">
      <c r="BV21" s="61" t="s">
        <v>31</v>
      </c>
      <c r="BW21" s="62"/>
      <c r="BX21" s="62"/>
      <c r="BY21" s="62"/>
      <c r="BZ21" s="62"/>
      <c r="CA21" s="63"/>
    </row>
    <row r="22" spans="1:79" ht="15" customHeight="1" x14ac:dyDescent="0.2">
      <c r="A22" s="10" t="str">
        <f>"Solde pour "&amp;AN</f>
        <v>Solde pour 2017</v>
      </c>
      <c r="B22" s="10"/>
      <c r="C22" s="42">
        <f>(B20-AF20)</f>
        <v>0</v>
      </c>
      <c r="D22" s="41"/>
      <c r="K22" s="5"/>
      <c r="L22" s="4"/>
      <c r="M22" s="4"/>
      <c r="N22" s="4"/>
      <c r="O22" s="7">
        <f>COUNTIF(B7:AF10,"CA")+COUNTIF(B17:AF18,"CA")</f>
        <v>16</v>
      </c>
      <c r="P22" s="6"/>
      <c r="Q22" s="1"/>
      <c r="R22" s="5"/>
      <c r="S22" s="5"/>
      <c r="T22" s="5"/>
      <c r="U22" s="7">
        <f>IF(O22&gt;4,IF(O22&lt;8,1,2))</f>
        <v>2</v>
      </c>
      <c r="V22" s="6"/>
      <c r="W22" s="40" t="s">
        <v>20</v>
      </c>
      <c r="X22" s="5"/>
      <c r="Y22" s="4"/>
      <c r="Z22" s="4"/>
      <c r="AA22" s="4"/>
      <c r="AB22" s="3">
        <f>SUMPRODUCT((B11:AF16="CAS")+(B11:AF16="CAS."))</f>
        <v>0</v>
      </c>
      <c r="AC22" s="2"/>
      <c r="AD22" s="39"/>
      <c r="AE22" s="38">
        <f>SUMPRODUCT((F11:AJ16="CAS")+(F11:AJ16="CAS."))</f>
        <v>0</v>
      </c>
      <c r="AF22" s="38"/>
      <c r="BV22" s="64"/>
      <c r="BW22" s="65"/>
      <c r="BX22" s="65"/>
      <c r="BY22" s="65"/>
      <c r="BZ22" s="65"/>
      <c r="CA22" s="66"/>
    </row>
    <row r="23" spans="1:79" ht="15" customHeight="1" x14ac:dyDescent="0.2">
      <c r="A23" s="31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BV23" s="64"/>
      <c r="BW23" s="65"/>
      <c r="BX23" s="65"/>
      <c r="BY23" s="65"/>
      <c r="BZ23" s="65"/>
      <c r="CA23" s="66"/>
    </row>
    <row r="24" spans="1:79" ht="15" customHeight="1" x14ac:dyDescent="0.2">
      <c r="A24" s="31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7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BV24" s="64"/>
      <c r="BW24" s="65"/>
      <c r="BX24" s="65"/>
      <c r="BY24" s="65"/>
      <c r="BZ24" s="65"/>
      <c r="CA24" s="66"/>
    </row>
    <row r="25" spans="1:79" x14ac:dyDescent="0.2">
      <c r="BV25" s="64"/>
      <c r="BW25" s="65"/>
      <c r="BX25" s="65"/>
      <c r="BY25" s="65"/>
      <c r="BZ25" s="65"/>
      <c r="CA25" s="66"/>
    </row>
    <row r="26" spans="1:79" x14ac:dyDescent="0.2">
      <c r="BV26" s="64"/>
      <c r="BW26" s="65"/>
      <c r="BX26" s="65"/>
      <c r="BY26" s="65"/>
      <c r="BZ26" s="65"/>
      <c r="CA26" s="66"/>
    </row>
    <row r="27" spans="1:79" x14ac:dyDescent="0.2">
      <c r="BV27" s="64"/>
      <c r="BW27" s="65"/>
      <c r="BX27" s="65"/>
      <c r="BY27" s="65"/>
      <c r="BZ27" s="65"/>
      <c r="CA27" s="66"/>
    </row>
    <row r="28" spans="1:79" x14ac:dyDescent="0.2">
      <c r="BV28" s="64"/>
      <c r="BW28" s="65"/>
      <c r="BX28" s="65"/>
      <c r="BY28" s="65"/>
      <c r="BZ28" s="65"/>
      <c r="CA28" s="66"/>
    </row>
    <row r="29" spans="1:79" x14ac:dyDescent="0.2">
      <c r="BV29" s="67"/>
      <c r="BW29" s="68"/>
      <c r="BX29" s="68"/>
      <c r="BY29" s="68"/>
      <c r="BZ29" s="68"/>
      <c r="CA29" s="69"/>
    </row>
  </sheetData>
  <mergeCells count="27">
    <mergeCell ref="BV21:CA29"/>
    <mergeCell ref="A1:AF1"/>
    <mergeCell ref="A2:F2"/>
    <mergeCell ref="A4:AF4"/>
    <mergeCell ref="B5:C5"/>
    <mergeCell ref="BO5:BQ5"/>
    <mergeCell ref="B20:C20"/>
    <mergeCell ref="H20:I20"/>
    <mergeCell ref="J20:K20"/>
    <mergeCell ref="M20:N20"/>
    <mergeCell ref="O20:P20"/>
    <mergeCell ref="R20:S20"/>
    <mergeCell ref="T20:U20"/>
    <mergeCell ref="W20:X20"/>
    <mergeCell ref="Y20:Z20"/>
    <mergeCell ref="AA20:AB20"/>
    <mergeCell ref="AC20:AD20"/>
    <mergeCell ref="AE20:AF20"/>
    <mergeCell ref="A22:B22"/>
    <mergeCell ref="C22:D22"/>
    <mergeCell ref="K22:N22"/>
    <mergeCell ref="O22:P22"/>
    <mergeCell ref="R22:T22"/>
    <mergeCell ref="U22:V22"/>
    <mergeCell ref="X22:AA22"/>
    <mergeCell ref="AB22:AC22"/>
    <mergeCell ref="AE22:AF22"/>
  </mergeCells>
  <conditionalFormatting sqref="AH7:AH18 BN7:BN17 BN18:BW18 A1:XFD3 A19:XFD20 A5:BN5 AG4:XFD4 B6:BN6 A30:XFD1048576 BR9:BW17 BX9:XFD18 BR5:XFD8 A21:BV21 CB21:XFD21 A23:BU29 CB23:XFD29">
    <cfRule type="cellIs" dxfId="39" priority="469" operator="equal">
      <formula>"CAS"</formula>
    </cfRule>
    <cfRule type="cellIs" dxfId="38" priority="470" operator="equal">
      <formula>"RTT"</formula>
    </cfRule>
    <cfRule type="cellIs" dxfId="37" priority="471" operator="equal">
      <formula>"CF"</formula>
    </cfRule>
    <cfRule type="cellIs" dxfId="36" priority="472" operator="equal">
      <formula>"CA"</formula>
    </cfRule>
  </conditionalFormatting>
  <conditionalFormatting sqref="B23:AF24">
    <cfRule type="expression" dxfId="35" priority="468">
      <formula>B$6&gt;$AG23</formula>
    </cfRule>
  </conditionalFormatting>
  <conditionalFormatting sqref="B7:AF18">
    <cfRule type="cellIs" dxfId="34" priority="385" operator="equal">
      <formula>"CAS"</formula>
    </cfRule>
  </conditionalFormatting>
  <conditionalFormatting sqref="B7:AF18">
    <cfRule type="cellIs" dxfId="33" priority="382" operator="equal">
      <formula>"RTT"</formula>
    </cfRule>
    <cfRule type="cellIs" dxfId="32" priority="383" operator="equal">
      <formula>"CF"</formula>
    </cfRule>
    <cfRule type="cellIs" dxfId="31" priority="384" operator="equal">
      <formula>"CA"</formula>
    </cfRule>
  </conditionalFormatting>
  <conditionalFormatting sqref="B7:AF18">
    <cfRule type="expression" dxfId="30" priority="381">
      <formula>B$6&gt;$AG7</formula>
    </cfRule>
  </conditionalFormatting>
  <conditionalFormatting sqref="W22">
    <cfRule type="expression" dxfId="29" priority="377">
      <formula>$AE22&gt;0</formula>
    </cfRule>
  </conditionalFormatting>
  <conditionalFormatting sqref="A6">
    <cfRule type="cellIs" dxfId="28" priority="158" operator="lessThan">
      <formula>5</formula>
    </cfRule>
    <cfRule type="cellIs" dxfId="27" priority="159" operator="greaterThan">
      <formula>4</formula>
    </cfRule>
  </conditionalFormatting>
  <conditionalFormatting sqref="B7:AF18">
    <cfRule type="expression" dxfId="26" priority="537">
      <formula>WEEKDAY(DATE(AN+IF($A6="DECEMBRE",1,0),MONTH(DATE(AN,VLOOKUP($A7,$BP$6:$BQ$17,2,FALSE),1)),B$6),2)&gt;5</formula>
    </cfRule>
  </conditionalFormatting>
  <conditionalFormatting sqref="BX7:CA18">
    <cfRule type="containsText" dxfId="25" priority="1" operator="containsText" text="0">
      <formula>NOT(ISERROR(SEARCH("0",BX7)))</formula>
    </cfRule>
  </conditionalFormatting>
  <printOptions horizontalCentered="1" verticalCentered="1"/>
  <pageMargins left="0.70866141732283472" right="0.70866141732283472" top="0" bottom="0" header="0.11811023622047245" footer="0.11811023622047245"/>
  <pageSetup paperSize="9" scale="73" orientation="landscape" r:id="rId1"/>
  <colBreaks count="1" manualBreakCount="1">
    <brk id="3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2016-11-29T20:44:20Z</dcterms:created>
  <dcterms:modified xsi:type="dcterms:W3CDTF">2016-11-29T21:18:41Z</dcterms:modified>
</cp:coreProperties>
</file>