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160" yWindow="460" windowWidth="24560" windowHeight="13340" tabRatio="500"/>
  </bookViews>
  <sheets>
    <sheet name="Tableau" sheetId="1" r:id="rId1"/>
  </sheets>
  <externalReferences>
    <externalReference r:id="rId2"/>
  </externalReferences>
  <definedNames>
    <definedName name="_xlnm._FilterDatabase" localSheetId="0" hidden="1">Tableau!#REF!</definedName>
    <definedName name="AN" localSheetId="0">Tableau!$B$5</definedName>
    <definedName name="AN">'[1]Périodes obtenues'!$B$5</definedName>
    <definedName name="copie3" localSheetId="0">#REF!</definedName>
    <definedName name="copie3">#REF!</definedName>
    <definedName name="copies" localSheetId="0">#REF!</definedName>
    <definedName name="copies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" l="1"/>
  <c r="AG8" i="1"/>
  <c r="AG7" i="1"/>
  <c r="AG9" i="1"/>
  <c r="AG10" i="1"/>
  <c r="AG11" i="1"/>
  <c r="AG12" i="1"/>
  <c r="AG13" i="1"/>
  <c r="AG14" i="1"/>
  <c r="AG15" i="1"/>
  <c r="AG16" i="1"/>
  <c r="AG17" i="1"/>
  <c r="AG18" i="1"/>
  <c r="AU7" i="1"/>
  <c r="AV7" i="1"/>
  <c r="AW7" i="1"/>
  <c r="AT7" i="1"/>
  <c r="AW9" i="1"/>
  <c r="AW10" i="1"/>
  <c r="AW11" i="1"/>
  <c r="AW12" i="1"/>
  <c r="AW13" i="1"/>
  <c r="AW14" i="1"/>
  <c r="AW15" i="1"/>
  <c r="AW16" i="1"/>
  <c r="AW17" i="1"/>
  <c r="AW18" i="1"/>
  <c r="AV9" i="1"/>
  <c r="AV10" i="1"/>
  <c r="AV11" i="1"/>
  <c r="AV12" i="1"/>
  <c r="AV13" i="1"/>
  <c r="AV14" i="1"/>
  <c r="AV15" i="1"/>
  <c r="AV16" i="1"/>
  <c r="AV17" i="1"/>
  <c r="AV18" i="1"/>
  <c r="AU9" i="1"/>
  <c r="AU10" i="1"/>
  <c r="AU11" i="1"/>
  <c r="AU12" i="1"/>
  <c r="AU13" i="1"/>
  <c r="AU14" i="1"/>
  <c r="AU15" i="1"/>
  <c r="AU16" i="1"/>
  <c r="AU17" i="1"/>
  <c r="AU18" i="1"/>
  <c r="AT9" i="1"/>
  <c r="AT10" i="1"/>
  <c r="AT11" i="1"/>
  <c r="AT12" i="1"/>
  <c r="AT13" i="1"/>
  <c r="AT14" i="1"/>
  <c r="AT15" i="1"/>
  <c r="AT16" i="1"/>
  <c r="AT17" i="1"/>
  <c r="AT18" i="1"/>
  <c r="AW8" i="1"/>
  <c r="AV8" i="1"/>
  <c r="AU8" i="1"/>
  <c r="AT8" i="1"/>
  <c r="AE19" i="1"/>
</calcChain>
</file>

<file path=xl/sharedStrings.xml><?xml version="1.0" encoding="utf-8"?>
<sst xmlns="http://schemas.openxmlformats.org/spreadsheetml/2006/main" count="112" uniqueCount="30">
  <si>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</si>
  <si>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</si>
  <si>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</si>
  <si>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</si>
  <si>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</si>
  <si>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</si>
  <si>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</si>
  <si>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</si>
  <si>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</si>
  <si>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</si>
  <si>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</si>
  <si>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</si>
  <si>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ANNEE</t>
  </si>
  <si>
    <t>CA</t>
  </si>
  <si>
    <t>CAS</t>
  </si>
  <si>
    <t>JANVIERS</t>
  </si>
  <si>
    <t>TABLE DES MOIS</t>
  </si>
  <si>
    <t>du 18/02 au 24/02</t>
  </si>
  <si>
    <t>du 18/03 au 31/03</t>
  </si>
  <si>
    <t>du 15/02 au 28/04</t>
  </si>
  <si>
    <t>du14/10 au 27/10</t>
  </si>
  <si>
    <t>du 28/12 au 31/12</t>
  </si>
  <si>
    <t>CF</t>
  </si>
  <si>
    <t>RTT</t>
  </si>
  <si>
    <t>CA.</t>
  </si>
  <si>
    <t>RTT.</t>
  </si>
  <si>
    <t>CAS.</t>
  </si>
  <si>
    <t>CF.</t>
  </si>
  <si>
    <t>du 01 au 04 aout</t>
  </si>
  <si>
    <t>du15/07 au 31/07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</si>
</sst>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1" fontId="0" fillId="0" borderId="0" xfId="0" applyNumberFormat="1"/>
    <xf numFmtId="0" fontId="2" fillId="0" borderId="5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0" fontId="7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4" xfId="0" applyBorder="1"/>
    <xf numFmtId="10" fontId="0" fillId="0" borderId="0" xfId="0" applyNumberForma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0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2" fillId="3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3">
    <cellStyle name="Normal" xfId="0" builtinId="0"/>
    <cellStyle name="Normal 2" xfId="1"/>
    <cellStyle name="TableStyleLight1" xfId="2"/>
  </cellStyles>
  <dxfs count="14"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ERTOIRE%20CRS%2038/.NE%20PAS%20OUVRIR/Plan%20de%20conges%20MASQUE%20%20-%20Materiel3%20(Enregistre&#769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 prévisions de conges"/>
      <sheetName val="Masque demande de conges "/>
      <sheetName val="Vision générale"/>
      <sheetName val="Demande conges "/>
      <sheetName val="Demande 2017"/>
      <sheetName val="Prévisions conges"/>
      <sheetName val="Périodes obtenues"/>
      <sheetName val="Pourcentage de satisfaction"/>
      <sheetName val="Récapitulatif Conges section"/>
    </sheetNames>
    <sheetDataSet>
      <sheetData sheetId="0"/>
      <sheetData sheetId="1"/>
      <sheetData sheetId="2"/>
      <sheetData sheetId="3">
        <row r="1">
          <cell r="A1">
            <v>42736</v>
          </cell>
        </row>
      </sheetData>
      <sheetData sheetId="4"/>
      <sheetData sheetId="5">
        <row r="37">
          <cell r="T37" t="str">
            <v>CA.</v>
          </cell>
        </row>
      </sheetData>
      <sheetData sheetId="6">
        <row r="5">
          <cell r="B5">
            <v>2017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AW26"/>
  <sheetViews>
    <sheetView showZeros="0" tabSelected="1" zoomScale="125" zoomScaleNormal="107" zoomScalePageLayoutView="107" workbookViewId="0">
      <selection activeCell="AQ1" sqref="AQ1:AQ1048576"/>
    </sheetView>
  </sheetViews>
  <sheetFormatPr baseColWidth="10" defaultRowHeight="15" x14ac:dyDescent="0.2"/>
  <cols>
    <col min="2" max="32" width="3.6640625" customWidth="1"/>
    <col min="33" max="33" width="6" hidden="1" customWidth="1"/>
    <col min="34" max="42" width="10.83203125" hidden="1" customWidth="1"/>
    <col min="43" max="43" width="5.6640625" customWidth="1"/>
    <col min="44" max="44" width="10.83203125" customWidth="1"/>
  </cols>
  <sheetData>
    <row r="1" spans="1:49" ht="14.5" customHeight="1" x14ac:dyDescent="0.2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</row>
    <row r="2" spans="1:49" ht="21" customHeight="1" x14ac:dyDescent="0.2">
      <c r="A2" s="40"/>
      <c r="B2" s="41"/>
      <c r="C2" s="41"/>
      <c r="D2" s="41"/>
      <c r="E2" s="41"/>
      <c r="F2" s="4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28"/>
    </row>
    <row r="3" spans="1:49" ht="14.25" customHeight="1" x14ac:dyDescent="0.2">
      <c r="A3" s="9">
        <v>1</v>
      </c>
      <c r="B3" s="12"/>
      <c r="C3" s="12"/>
      <c r="D3" s="12"/>
      <c r="E3" s="12"/>
      <c r="F3" s="12"/>
      <c r="G3" s="14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H3" s="11"/>
      <c r="AN3">
        <v>2015</v>
      </c>
    </row>
    <row r="4" spans="1:49" ht="21" customHeight="1" thickBot="1" x14ac:dyDescent="0.2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4"/>
      <c r="AN4">
        <v>2016</v>
      </c>
    </row>
    <row r="5" spans="1:49" ht="14.5" customHeight="1" thickBot="1" x14ac:dyDescent="0.25">
      <c r="A5" s="8" t="s">
        <v>12</v>
      </c>
      <c r="B5" s="45">
        <f>$AH$2</f>
        <v>0</v>
      </c>
      <c r="C5" s="45"/>
      <c r="D5" s="12"/>
      <c r="E5" s="12"/>
      <c r="F5" s="12"/>
      <c r="G5" s="14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J5" s="46" t="s">
        <v>16</v>
      </c>
      <c r="AK5" s="47"/>
      <c r="AL5" s="48"/>
      <c r="AN5">
        <v>2017</v>
      </c>
    </row>
    <row r="6" spans="1:49" ht="14.5" customHeight="1" thickBot="1" x14ac:dyDescent="0.25">
      <c r="A6" s="7"/>
      <c r="B6" s="6">
        <v>1</v>
      </c>
      <c r="C6" s="6">
        <v>2</v>
      </c>
      <c r="D6" s="6">
        <v>3</v>
      </c>
      <c r="E6" s="6">
        <v>4</v>
      </c>
      <c r="F6" s="6">
        <v>5</v>
      </c>
      <c r="G6" s="6">
        <v>6</v>
      </c>
      <c r="H6" s="6">
        <v>7</v>
      </c>
      <c r="I6" s="6">
        <v>8</v>
      </c>
      <c r="J6" s="6">
        <v>9</v>
      </c>
      <c r="K6" s="6">
        <v>10</v>
      </c>
      <c r="L6" s="6">
        <v>11</v>
      </c>
      <c r="M6" s="6">
        <v>12</v>
      </c>
      <c r="N6" s="6">
        <v>13</v>
      </c>
      <c r="O6" s="6">
        <v>14</v>
      </c>
      <c r="P6" s="6">
        <v>15</v>
      </c>
      <c r="Q6" s="6">
        <v>16</v>
      </c>
      <c r="R6" s="6">
        <v>17</v>
      </c>
      <c r="S6" s="6">
        <v>18</v>
      </c>
      <c r="T6" s="6">
        <v>19</v>
      </c>
      <c r="U6" s="6">
        <v>20</v>
      </c>
      <c r="V6" s="6">
        <v>21</v>
      </c>
      <c r="W6" s="6">
        <v>22</v>
      </c>
      <c r="X6" s="6">
        <v>23</v>
      </c>
      <c r="Y6" s="6">
        <v>24</v>
      </c>
      <c r="Z6" s="6">
        <v>25</v>
      </c>
      <c r="AA6" s="6">
        <v>26</v>
      </c>
      <c r="AB6" s="6">
        <v>27</v>
      </c>
      <c r="AC6" s="6">
        <v>28</v>
      </c>
      <c r="AD6" s="6">
        <v>29</v>
      </c>
      <c r="AE6" s="6">
        <v>30</v>
      </c>
      <c r="AF6" s="6">
        <v>31</v>
      </c>
      <c r="AJ6" s="27">
        <v>1</v>
      </c>
      <c r="AK6" s="2" t="s">
        <v>11</v>
      </c>
      <c r="AL6" s="26">
        <v>1</v>
      </c>
      <c r="AN6">
        <v>2018</v>
      </c>
      <c r="AT6" s="1" t="s">
        <v>13</v>
      </c>
      <c r="AU6" s="1" t="s">
        <v>22</v>
      </c>
      <c r="AV6" s="1" t="s">
        <v>23</v>
      </c>
      <c r="AW6" s="1" t="s">
        <v>14</v>
      </c>
    </row>
    <row r="7" spans="1:49" ht="14.5" customHeight="1" x14ac:dyDescent="0.2">
      <c r="A7" s="5" t="s">
        <v>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3">
        <f t="shared" ref="AG7:AG18" si="0">DAY(EOMONTH(DATE(AN+IF(A6="DECEMBRE",1,0),VLOOKUP(A7,$AK$6:$AL$17,2,FALSE),1),0))</f>
        <v>31</v>
      </c>
      <c r="AJ7" s="27">
        <v>2</v>
      </c>
      <c r="AK7" s="2" t="s">
        <v>10</v>
      </c>
      <c r="AL7" s="26">
        <v>2</v>
      </c>
      <c r="AN7">
        <v>2019</v>
      </c>
      <c r="AR7" s="16"/>
      <c r="AS7" s="16"/>
      <c r="AT7" s="16" t="str">
        <f>COUNTIF(B7:AF7,"=CA")&amp;" CA"</f>
        <v>0 CA</v>
      </c>
      <c r="AU7" s="16" t="str">
        <f>COUNTIF(B7:AF7,"=CF")&amp;" CF"</f>
        <v>0 CF</v>
      </c>
      <c r="AV7" s="16" t="str">
        <f>COUNTIF(B7:AF7,"=RTT")&amp;" RTT"</f>
        <v>0 RTT</v>
      </c>
      <c r="AW7" s="16" t="str">
        <f>COUNTIF(B7:AF7,"=CAS")&amp;" CAS"</f>
        <v>0 CAS</v>
      </c>
    </row>
    <row r="8" spans="1:49" ht="14.5" customHeight="1" x14ac:dyDescent="0.2">
      <c r="A8" s="5" t="s">
        <v>10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 t="s">
        <v>24</v>
      </c>
      <c r="T8" s="4" t="s">
        <v>24</v>
      </c>
      <c r="U8" s="4" t="s">
        <v>13</v>
      </c>
      <c r="V8" s="4" t="s">
        <v>13</v>
      </c>
      <c r="W8" s="4" t="s">
        <v>13</v>
      </c>
      <c r="X8" s="4" t="s">
        <v>13</v>
      </c>
      <c r="Y8" s="4" t="s">
        <v>13</v>
      </c>
      <c r="Z8" s="4"/>
      <c r="AA8" s="4"/>
      <c r="AB8" s="4"/>
      <c r="AC8" s="4"/>
      <c r="AD8" s="4"/>
      <c r="AE8" s="4"/>
      <c r="AF8" s="4"/>
      <c r="AG8" s="3">
        <f t="shared" si="0"/>
        <v>28</v>
      </c>
      <c r="AJ8" s="27">
        <v>3</v>
      </c>
      <c r="AK8" s="2" t="s">
        <v>9</v>
      </c>
      <c r="AL8" s="26">
        <v>3</v>
      </c>
      <c r="AN8">
        <v>2020</v>
      </c>
      <c r="AR8" s="30" t="s">
        <v>17</v>
      </c>
      <c r="AS8" s="30"/>
      <c r="AT8" s="29" t="str">
        <f>COUNTIF(B8:AF8,"=CA")&amp;" CA"</f>
        <v>5 CA</v>
      </c>
      <c r="AU8" s="29" t="str">
        <f>COUNTIF(B8:AF8,"=CF")&amp;" CF"</f>
        <v>0 CF</v>
      </c>
      <c r="AV8" s="29" t="str">
        <f>COUNTIF(B8:AF8,"=RTT")&amp;" RTT"</f>
        <v>0 RTT</v>
      </c>
      <c r="AW8" s="29" t="str">
        <f>COUNTIF(B8:AF8,"=CAS")&amp;" CAS"</f>
        <v>0 CAS</v>
      </c>
    </row>
    <row r="9" spans="1:49" ht="14.5" customHeight="1" x14ac:dyDescent="0.2">
      <c r="A9" s="5" t="s">
        <v>9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3"/>
      <c r="S9" s="4" t="s">
        <v>24</v>
      </c>
      <c r="T9" s="31" t="s">
        <v>24</v>
      </c>
      <c r="U9" s="4" t="s">
        <v>13</v>
      </c>
      <c r="V9" s="4" t="s">
        <v>13</v>
      </c>
      <c r="W9" s="4" t="s">
        <v>13</v>
      </c>
      <c r="X9" s="4" t="s">
        <v>13</v>
      </c>
      <c r="Y9" s="4" t="s">
        <v>13</v>
      </c>
      <c r="Z9" s="4" t="s">
        <v>25</v>
      </c>
      <c r="AA9" s="31" t="s">
        <v>25</v>
      </c>
      <c r="AB9" s="4" t="s">
        <v>23</v>
      </c>
      <c r="AC9" s="4" t="s">
        <v>23</v>
      </c>
      <c r="AD9" s="4" t="s">
        <v>23</v>
      </c>
      <c r="AE9" s="4" t="s">
        <v>23</v>
      </c>
      <c r="AF9" s="4" t="s">
        <v>23</v>
      </c>
      <c r="AG9" s="3">
        <f t="shared" si="0"/>
        <v>31</v>
      </c>
      <c r="AJ9" s="27">
        <v>4</v>
      </c>
      <c r="AK9" s="2" t="s">
        <v>8</v>
      </c>
      <c r="AL9" s="26">
        <v>4</v>
      </c>
      <c r="AN9">
        <v>2021</v>
      </c>
      <c r="AR9" s="30" t="s">
        <v>18</v>
      </c>
      <c r="AS9" s="30"/>
      <c r="AT9" s="29" t="str">
        <f t="shared" ref="AT9:AT18" si="1">COUNTIF(B9:AF9,"=CA")&amp;" CA"</f>
        <v>5 CA</v>
      </c>
      <c r="AU9" s="29" t="str">
        <f t="shared" ref="AU9:AU18" si="2">COUNTIF(B9:AF9,"=CF")&amp;" CF"</f>
        <v>0 CF</v>
      </c>
      <c r="AV9" s="29" t="str">
        <f t="shared" ref="AV9:AV18" si="3">COUNTIF(B9:AF9,"=RTT")&amp;" RTT"</f>
        <v>5 RTT</v>
      </c>
      <c r="AW9" s="29" t="str">
        <f t="shared" ref="AW9:AW18" si="4">COUNTIF(B9:AF9,"=CAS")&amp;" CAS"</f>
        <v>0 CAS</v>
      </c>
    </row>
    <row r="10" spans="1:49" ht="14.5" customHeight="1" x14ac:dyDescent="0.2">
      <c r="A10" s="5" t="s">
        <v>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 t="s">
        <v>24</v>
      </c>
      <c r="Q10" s="31" t="s">
        <v>24</v>
      </c>
      <c r="R10" s="4" t="s">
        <v>13</v>
      </c>
      <c r="S10" s="4" t="s">
        <v>13</v>
      </c>
      <c r="T10" s="4" t="s">
        <v>13</v>
      </c>
      <c r="U10" s="4" t="s">
        <v>13</v>
      </c>
      <c r="V10" s="4" t="s">
        <v>13</v>
      </c>
      <c r="W10" s="4" t="s">
        <v>26</v>
      </c>
      <c r="X10" s="4" t="s">
        <v>26</v>
      </c>
      <c r="Y10" s="4" t="s">
        <v>14</v>
      </c>
      <c r="Z10" s="4" t="s">
        <v>22</v>
      </c>
      <c r="AA10" s="4" t="s">
        <v>22</v>
      </c>
      <c r="AB10" s="4" t="s">
        <v>22</v>
      </c>
      <c r="AC10" s="4" t="s">
        <v>22</v>
      </c>
      <c r="AD10" s="4"/>
      <c r="AE10" s="4"/>
      <c r="AF10" s="4"/>
      <c r="AG10" s="3">
        <f t="shared" si="0"/>
        <v>30</v>
      </c>
      <c r="AJ10" s="27">
        <v>5</v>
      </c>
      <c r="AK10" s="2" t="s">
        <v>7</v>
      </c>
      <c r="AL10" s="26">
        <v>5</v>
      </c>
      <c r="AN10">
        <v>2022</v>
      </c>
      <c r="AR10" s="30" t="s">
        <v>19</v>
      </c>
      <c r="AS10" s="30"/>
      <c r="AT10" s="29" t="str">
        <f t="shared" si="1"/>
        <v>5 CA</v>
      </c>
      <c r="AU10" s="29" t="str">
        <f t="shared" si="2"/>
        <v>4 CF</v>
      </c>
      <c r="AV10" s="29" t="str">
        <f t="shared" si="3"/>
        <v>0 RTT</v>
      </c>
      <c r="AW10" s="29" t="str">
        <f t="shared" si="4"/>
        <v>1 CAS</v>
      </c>
    </row>
    <row r="11" spans="1:49" ht="14.5" customHeight="1" x14ac:dyDescent="0.2">
      <c r="A11" s="5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3">
        <f t="shared" si="0"/>
        <v>31</v>
      </c>
      <c r="AJ11" s="27">
        <v>6</v>
      </c>
      <c r="AK11" s="2" t="s">
        <v>6</v>
      </c>
      <c r="AL11" s="26">
        <v>6</v>
      </c>
      <c r="AN11">
        <v>2023</v>
      </c>
      <c r="AR11" s="30"/>
      <c r="AS11" s="30"/>
      <c r="AT11" s="29" t="str">
        <f t="shared" si="1"/>
        <v>0 CA</v>
      </c>
      <c r="AU11" s="29" t="str">
        <f t="shared" si="2"/>
        <v>0 CF</v>
      </c>
      <c r="AV11" s="29" t="str">
        <f t="shared" si="3"/>
        <v>0 RTT</v>
      </c>
      <c r="AW11" s="29" t="str">
        <f t="shared" si="4"/>
        <v>0 CAS</v>
      </c>
    </row>
    <row r="12" spans="1:49" ht="14.5" customHeight="1" x14ac:dyDescent="0.2">
      <c r="A12" s="5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3">
        <f t="shared" si="0"/>
        <v>30</v>
      </c>
      <c r="AJ12" s="27">
        <v>7</v>
      </c>
      <c r="AK12" s="2" t="s">
        <v>5</v>
      </c>
      <c r="AL12" s="26">
        <v>7</v>
      </c>
      <c r="AR12" s="30"/>
      <c r="AS12" s="30"/>
      <c r="AT12" s="29" t="str">
        <f t="shared" si="1"/>
        <v>0 CA</v>
      </c>
      <c r="AU12" s="29" t="str">
        <f t="shared" si="2"/>
        <v>0 CF</v>
      </c>
      <c r="AV12" s="29" t="str">
        <f t="shared" si="3"/>
        <v>0 RTT</v>
      </c>
      <c r="AW12" s="29" t="str">
        <f t="shared" si="4"/>
        <v>0 CAS</v>
      </c>
    </row>
    <row r="13" spans="1:49" ht="14.5" customHeight="1" x14ac:dyDescent="0.2">
      <c r="A13" s="5" t="s">
        <v>5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 t="s">
        <v>24</v>
      </c>
      <c r="Q13" s="31" t="s">
        <v>24</v>
      </c>
      <c r="R13" s="4" t="s">
        <v>13</v>
      </c>
      <c r="S13" s="4" t="s">
        <v>13</v>
      </c>
      <c r="T13" s="4" t="s">
        <v>13</v>
      </c>
      <c r="U13" s="4" t="s">
        <v>13</v>
      </c>
      <c r="V13" s="4" t="s">
        <v>22</v>
      </c>
      <c r="W13" s="4" t="s">
        <v>27</v>
      </c>
      <c r="X13" s="31" t="s">
        <v>27</v>
      </c>
      <c r="Y13" s="4" t="s">
        <v>22</v>
      </c>
      <c r="Z13" s="4" t="s">
        <v>22</v>
      </c>
      <c r="AA13" s="4" t="s">
        <v>22</v>
      </c>
      <c r="AB13" s="4" t="s">
        <v>22</v>
      </c>
      <c r="AC13" s="4" t="s">
        <v>22</v>
      </c>
      <c r="AD13" s="4" t="s">
        <v>27</v>
      </c>
      <c r="AE13" s="31" t="s">
        <v>27</v>
      </c>
      <c r="AF13" s="4" t="s">
        <v>22</v>
      </c>
      <c r="AG13" s="3">
        <f t="shared" si="0"/>
        <v>31</v>
      </c>
      <c r="AJ13" s="27">
        <v>8</v>
      </c>
      <c r="AK13" s="2" t="s">
        <v>4</v>
      </c>
      <c r="AL13" s="26">
        <v>8</v>
      </c>
      <c r="AR13" s="30" t="s">
        <v>29</v>
      </c>
      <c r="AS13" s="30"/>
      <c r="AT13" s="29" t="str">
        <f t="shared" si="1"/>
        <v>4 CA</v>
      </c>
      <c r="AU13" s="29" t="str">
        <f t="shared" si="2"/>
        <v>7 CF</v>
      </c>
      <c r="AV13" s="29" t="str">
        <f t="shared" si="3"/>
        <v>0 RTT</v>
      </c>
      <c r="AW13" s="29" t="str">
        <f t="shared" si="4"/>
        <v>0 CAS</v>
      </c>
    </row>
    <row r="14" spans="1:49" ht="14.5" customHeight="1" x14ac:dyDescent="0.2">
      <c r="A14" s="5" t="s">
        <v>4</v>
      </c>
      <c r="B14" s="4" t="s">
        <v>22</v>
      </c>
      <c r="C14" s="4" t="s">
        <v>22</v>
      </c>
      <c r="D14" s="4" t="s">
        <v>22</v>
      </c>
      <c r="E14" s="4" t="s">
        <v>22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>
        <f t="shared" si="0"/>
        <v>31</v>
      </c>
      <c r="AJ14" s="27">
        <v>9</v>
      </c>
      <c r="AK14" s="2" t="s">
        <v>3</v>
      </c>
      <c r="AL14" s="26">
        <v>9</v>
      </c>
      <c r="AR14" s="30" t="s">
        <v>28</v>
      </c>
      <c r="AS14" s="30"/>
      <c r="AT14" s="29" t="str">
        <f t="shared" si="1"/>
        <v>0 CA</v>
      </c>
      <c r="AU14" s="29" t="str">
        <f t="shared" si="2"/>
        <v>4 CF</v>
      </c>
      <c r="AV14" s="29" t="str">
        <f t="shared" si="3"/>
        <v>0 RTT</v>
      </c>
      <c r="AW14" s="29" t="str">
        <f t="shared" si="4"/>
        <v>0 CAS</v>
      </c>
    </row>
    <row r="15" spans="1:49" ht="14.5" customHeight="1" x14ac:dyDescent="0.2">
      <c r="A15" s="5" t="s">
        <v>3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3">
        <f t="shared" si="0"/>
        <v>30</v>
      </c>
      <c r="AJ15" s="27">
        <v>10</v>
      </c>
      <c r="AK15" s="2" t="s">
        <v>2</v>
      </c>
      <c r="AL15" s="26">
        <v>10</v>
      </c>
      <c r="AR15" s="30"/>
      <c r="AS15" s="30"/>
      <c r="AT15" s="29" t="str">
        <f t="shared" si="1"/>
        <v>0 CA</v>
      </c>
      <c r="AU15" s="29" t="str">
        <f t="shared" si="2"/>
        <v>0 CF</v>
      </c>
      <c r="AV15" s="29" t="str">
        <f t="shared" si="3"/>
        <v>0 RTT</v>
      </c>
      <c r="AW15" s="29" t="str">
        <f t="shared" si="4"/>
        <v>0 CAS</v>
      </c>
    </row>
    <row r="16" spans="1:49" ht="15" customHeight="1" x14ac:dyDescent="0.2">
      <c r="A16" s="5" t="s">
        <v>2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 t="s">
        <v>24</v>
      </c>
      <c r="P16" s="31" t="s">
        <v>24</v>
      </c>
      <c r="Q16" s="13" t="s">
        <v>13</v>
      </c>
      <c r="R16" s="13" t="s">
        <v>13</v>
      </c>
      <c r="S16" s="13" t="s">
        <v>13</v>
      </c>
      <c r="T16" s="13" t="s">
        <v>13</v>
      </c>
      <c r="U16" s="13" t="s">
        <v>13</v>
      </c>
      <c r="V16" s="13" t="s">
        <v>25</v>
      </c>
      <c r="W16" s="31" t="s">
        <v>25</v>
      </c>
      <c r="X16" s="13" t="s">
        <v>23</v>
      </c>
      <c r="Y16" s="13" t="s">
        <v>23</v>
      </c>
      <c r="Z16" s="13" t="s">
        <v>23</v>
      </c>
      <c r="AA16" s="13" t="s">
        <v>23</v>
      </c>
      <c r="AB16" s="13" t="s">
        <v>23</v>
      </c>
      <c r="AC16" s="13"/>
      <c r="AD16" s="13"/>
      <c r="AE16" s="13"/>
      <c r="AF16" s="13"/>
      <c r="AG16" s="3">
        <f t="shared" si="0"/>
        <v>31</v>
      </c>
      <c r="AJ16" s="27">
        <v>11</v>
      </c>
      <c r="AK16" s="2" t="s">
        <v>1</v>
      </c>
      <c r="AL16" s="26">
        <v>11</v>
      </c>
      <c r="AR16" s="30" t="s">
        <v>20</v>
      </c>
      <c r="AS16" s="30"/>
      <c r="AT16" s="29" t="str">
        <f t="shared" si="1"/>
        <v>5 CA</v>
      </c>
      <c r="AU16" s="29" t="str">
        <f t="shared" si="2"/>
        <v>0 CF</v>
      </c>
      <c r="AV16" s="29" t="str">
        <f t="shared" si="3"/>
        <v>5 RTT</v>
      </c>
      <c r="AW16" s="29" t="str">
        <f t="shared" si="4"/>
        <v>0 CAS</v>
      </c>
    </row>
    <row r="17" spans="1:49" ht="15" customHeight="1" thickBot="1" x14ac:dyDescent="0.25">
      <c r="A17" s="5" t="s">
        <v>1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3">
        <f t="shared" si="0"/>
        <v>30</v>
      </c>
      <c r="AJ17" s="25">
        <v>12</v>
      </c>
      <c r="AK17" s="24" t="s">
        <v>0</v>
      </c>
      <c r="AL17" s="23">
        <v>12</v>
      </c>
      <c r="AR17" s="30"/>
      <c r="AS17" s="30"/>
      <c r="AT17" s="29" t="str">
        <f t="shared" si="1"/>
        <v>0 CA</v>
      </c>
      <c r="AU17" s="29" t="str">
        <f t="shared" si="2"/>
        <v>0 CF</v>
      </c>
      <c r="AV17" s="29" t="str">
        <f t="shared" si="3"/>
        <v>0 RTT</v>
      </c>
      <c r="AW17" s="29" t="str">
        <f t="shared" si="4"/>
        <v>0 CAS</v>
      </c>
    </row>
    <row r="18" spans="1:49" ht="15" customHeight="1" x14ac:dyDescent="0.2">
      <c r="A18" s="5" t="s">
        <v>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 t="s">
        <v>13</v>
      </c>
      <c r="AD18" s="4" t="s">
        <v>14</v>
      </c>
      <c r="AE18" s="4" t="s">
        <v>26</v>
      </c>
      <c r="AF18" s="4" t="s">
        <v>26</v>
      </c>
      <c r="AG18" s="3">
        <f t="shared" si="0"/>
        <v>31</v>
      </c>
      <c r="AJ18" s="22">
        <v>13</v>
      </c>
      <c r="AK18" s="21" t="s">
        <v>15</v>
      </c>
      <c r="AL18" s="20">
        <v>13</v>
      </c>
      <c r="AR18" s="30" t="s">
        <v>21</v>
      </c>
      <c r="AS18" s="30"/>
      <c r="AT18" s="29" t="str">
        <f t="shared" si="1"/>
        <v>1 CA</v>
      </c>
      <c r="AU18" s="29" t="str">
        <f t="shared" si="2"/>
        <v>0 CF</v>
      </c>
      <c r="AV18" s="29" t="str">
        <f t="shared" si="3"/>
        <v>0 RTT</v>
      </c>
      <c r="AW18" s="29" t="str">
        <f t="shared" si="4"/>
        <v>1 CAS</v>
      </c>
    </row>
    <row r="19" spans="1:49" ht="15" customHeight="1" x14ac:dyDescent="0.2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9">
        <f>SUM(B7:AF18)</f>
        <v>0</v>
      </c>
      <c r="AF19" s="18"/>
      <c r="AG19" s="17"/>
    </row>
    <row r="20" spans="1:49" ht="15" customHeight="1" x14ac:dyDescent="0.2">
      <c r="A20" s="10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R20" s="32"/>
      <c r="AS20" s="33"/>
      <c r="AT20" s="33"/>
      <c r="AU20" s="33"/>
      <c r="AV20" s="33"/>
      <c r="AW20" s="34"/>
    </row>
    <row r="21" spans="1:49" ht="15" customHeight="1" x14ac:dyDescent="0.2">
      <c r="A21" s="10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5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R21" s="32"/>
      <c r="AS21" s="33"/>
      <c r="AT21" s="33"/>
      <c r="AU21" s="33"/>
      <c r="AV21" s="33"/>
      <c r="AW21" s="34"/>
    </row>
    <row r="22" spans="1:49" x14ac:dyDescent="0.2">
      <c r="AR22" s="32"/>
      <c r="AS22" s="33"/>
      <c r="AT22" s="33"/>
      <c r="AU22" s="33"/>
      <c r="AV22" s="33"/>
      <c r="AW22" s="34"/>
    </row>
    <row r="23" spans="1:49" x14ac:dyDescent="0.2">
      <c r="AR23" s="32"/>
      <c r="AS23" s="33"/>
      <c r="AT23" s="33"/>
      <c r="AU23" s="33"/>
      <c r="AV23" s="33"/>
      <c r="AW23" s="34"/>
    </row>
    <row r="24" spans="1:49" x14ac:dyDescent="0.2">
      <c r="AR24" s="32"/>
      <c r="AS24" s="33"/>
      <c r="AT24" s="33"/>
      <c r="AU24" s="33"/>
      <c r="AV24" s="33"/>
      <c r="AW24" s="34"/>
    </row>
    <row r="25" spans="1:49" x14ac:dyDescent="0.2">
      <c r="AR25" s="32"/>
      <c r="AS25" s="33"/>
      <c r="AT25" s="33"/>
      <c r="AU25" s="33"/>
      <c r="AV25" s="33"/>
      <c r="AW25" s="34"/>
    </row>
    <row r="26" spans="1:49" x14ac:dyDescent="0.2">
      <c r="AR26" s="35"/>
      <c r="AS26" s="36"/>
      <c r="AT26" s="36"/>
      <c r="AU26" s="36"/>
      <c r="AV26" s="36"/>
      <c r="AW26" s="37"/>
    </row>
  </sheetData>
  <mergeCells count="6">
    <mergeCell ref="AR20:AW26"/>
    <mergeCell ref="A1:AF1"/>
    <mergeCell ref="A2:F2"/>
    <mergeCell ref="A4:AF4"/>
    <mergeCell ref="B5:C5"/>
    <mergeCell ref="AJ5:AL5"/>
  </mergeCells>
  <conditionalFormatting sqref="AH7:AH18 AI7:AI17 AI18:AS18 AM9:AS17 AT9:XFD18 AM5:XFD8 AX20:XFD26 A1:XFD3 A19:XFD19 A5:AI5 AG4:XFD4 B6:AI6 A27:XFD1048576 A20:AQ26">
    <cfRule type="cellIs" dxfId="13" priority="469" operator="equal">
      <formula>"CAS"</formula>
    </cfRule>
    <cfRule type="cellIs" dxfId="12" priority="470" operator="equal">
      <formula>"RTT"</formula>
    </cfRule>
    <cfRule type="cellIs" dxfId="11" priority="471" operator="equal">
      <formula>"CF"</formula>
    </cfRule>
    <cfRule type="cellIs" dxfId="10" priority="472" operator="equal">
      <formula>"CA"</formula>
    </cfRule>
  </conditionalFormatting>
  <conditionalFormatting sqref="B20:AF21">
    <cfRule type="expression" dxfId="9" priority="468">
      <formula>B$6&gt;$AG20</formula>
    </cfRule>
  </conditionalFormatting>
  <conditionalFormatting sqref="B7:AF8 B11:AF12 B9:Q9 S9:AF9 B17:AF18 B16:M16 O16:AF16 B14:AF15 B13:N13 P13:AF13 B10:N10 P10:AF10">
    <cfRule type="cellIs" dxfId="8" priority="385" operator="equal">
      <formula>"CAS"</formula>
    </cfRule>
  </conditionalFormatting>
  <conditionalFormatting sqref="B7:AF8 B11:AF12 B9:Q9 S9:AF9 B17:AF18 B16:M16 O16:AF16 B14:AF15 B13:N13 P13:AF13 B10:N10 P10:AF10">
    <cfRule type="cellIs" dxfId="7" priority="382" operator="equal">
      <formula>"RTT"</formula>
    </cfRule>
    <cfRule type="cellIs" dxfId="6" priority="383" operator="equal">
      <formula>"CF"</formula>
    </cfRule>
    <cfRule type="cellIs" dxfId="5" priority="384" operator="equal">
      <formula>"CA"</formula>
    </cfRule>
  </conditionalFormatting>
  <conditionalFormatting sqref="B7:AF8 B11:AF12 B9:Q9 S9:AF9 B17:AF18 B16:M16 O16:AF16 B14:AF15 B13:N13 P13:AF13 B10:N10 P10:AF10">
    <cfRule type="expression" dxfId="4" priority="381">
      <formula>B$6&gt;$AG7</formula>
    </cfRule>
  </conditionalFormatting>
  <conditionalFormatting sqref="A6">
    <cfRule type="cellIs" dxfId="3" priority="158" operator="lessThan">
      <formula>5</formula>
    </cfRule>
    <cfRule type="cellIs" dxfId="2" priority="159" operator="greaterThan">
      <formula>4</formula>
    </cfRule>
  </conditionalFormatting>
  <conditionalFormatting sqref="AT7:AW18">
    <cfRule type="containsText" dxfId="1" priority="1" operator="containsText" text="0">
      <formula>NOT(ISERROR(SEARCH("0",AT7)))</formula>
    </cfRule>
  </conditionalFormatting>
  <conditionalFormatting sqref="B7:AF8 B11:AF12 B9:Q9 S9:AF9 B17:AF18 B16:M16 O16:AF16 B14:AF15 B13:N13 P13:AF13 B10:N10 P10:AF10">
    <cfRule type="expression" dxfId="0" priority="699">
      <formula>WEEKDAY(DATE(AN+IF($A6="DECEMBRE",1,0),MONTH(DATE(AN,VLOOKUP($A7,$AK$6:$AL$17,2,FALSE),1)),B$6),2)&gt;5</formula>
    </cfRule>
  </conditionalFormatting>
  <printOptions horizontalCentered="1" verticalCentered="1"/>
  <pageMargins left="0.70866141732283472" right="0.70866141732283472" top="0" bottom="0" header="0.11811023622047245" footer="0.11811023622047245"/>
  <pageSetup paperSize="9" scale="73" orientation="landscape" r:id="rId1"/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2016-11-29T20:44:20Z</dcterms:created>
  <dcterms:modified xsi:type="dcterms:W3CDTF">2016-11-30T08:42:39Z</dcterms:modified>
</cp:coreProperties>
</file>