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RentrerPaiement" sheetId="1" r:id="rId1"/>
    <sheet name="RentrerClient" sheetId="4" r:id="rId2"/>
    <sheet name="DatabaseClient" sheetId="2" r:id="rId3"/>
    <sheet name="DatabaseOperation" sheetId="3" r:id="rId4"/>
  </sheets>
  <calcPr calcId="145621"/>
</workbook>
</file>

<file path=xl/calcChain.xml><?xml version="1.0" encoding="utf-8"?>
<calcChain xmlns="http://schemas.openxmlformats.org/spreadsheetml/2006/main">
  <c r="I17" i="1" l="1"/>
  <c r="I16" i="1"/>
  <c r="I15" i="1"/>
  <c r="I14" i="1"/>
  <c r="I13" i="1"/>
  <c r="I12" i="1"/>
  <c r="I11" i="1"/>
  <c r="I10" i="1"/>
  <c r="I9" i="1"/>
  <c r="I8" i="1"/>
  <c r="D17" i="1"/>
  <c r="D16" i="1"/>
  <c r="D15" i="1"/>
  <c r="D14" i="1"/>
  <c r="D13" i="1"/>
  <c r="D12" i="1"/>
  <c r="D11" i="1"/>
  <c r="D10" i="1"/>
  <c r="D9" i="1"/>
  <c r="D8" i="1"/>
</calcChain>
</file>

<file path=xl/sharedStrings.xml><?xml version="1.0" encoding="utf-8"?>
<sst xmlns="http://schemas.openxmlformats.org/spreadsheetml/2006/main" count="74" uniqueCount="40">
  <si>
    <t>Client</t>
  </si>
  <si>
    <t>PRENOM</t>
  </si>
  <si>
    <t>ADRESSE</t>
  </si>
  <si>
    <t>CP</t>
  </si>
  <si>
    <t>VILLE</t>
  </si>
  <si>
    <t>PORTABLE</t>
  </si>
  <si>
    <t>MAIL</t>
  </si>
  <si>
    <t>SOLDE</t>
  </si>
  <si>
    <t>DEBIT</t>
  </si>
  <si>
    <t>CREDIT</t>
  </si>
  <si>
    <t>Nom</t>
  </si>
  <si>
    <t>Dubernet</t>
  </si>
  <si>
    <t>Paul</t>
  </si>
  <si>
    <t>Rue du vautour</t>
  </si>
  <si>
    <t>Tariquet</t>
  </si>
  <si>
    <t>0626853407</t>
  </si>
  <si>
    <t>pauldubernet@gmail.com</t>
  </si>
  <si>
    <t>Prenom</t>
  </si>
  <si>
    <t>Numero Carte</t>
  </si>
  <si>
    <t>Adresse</t>
  </si>
  <si>
    <t>Ville</t>
  </si>
  <si>
    <t>Numéro</t>
  </si>
  <si>
    <t>Mail</t>
  </si>
  <si>
    <t>Solde</t>
  </si>
  <si>
    <t>Débit</t>
  </si>
  <si>
    <t>Crédit</t>
  </si>
  <si>
    <t>Montant</t>
  </si>
  <si>
    <t>Date</t>
  </si>
  <si>
    <t>NumeroClient</t>
  </si>
  <si>
    <t>Veuillez introduire les informations du client</t>
  </si>
  <si>
    <t>Le client souhaite t'il faire un versement initial ?</t>
  </si>
  <si>
    <t>Tartanpion</t>
  </si>
  <si>
    <t>Jean</t>
  </si>
  <si>
    <t>Rue Jsépakoi</t>
  </si>
  <si>
    <t>Toto</t>
  </si>
  <si>
    <t>0625847899</t>
  </si>
  <si>
    <t>tartanpion@gmail.com</t>
  </si>
  <si>
    <t>Crediter son compte</t>
  </si>
  <si>
    <t>Boulangerie Tartanpion : Achat</t>
  </si>
  <si>
    <t xml:space="preserve">Montant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</si>
</sst>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40C]_-;\-* #,##0.00\ [$€-40C]_-;_-* &quot;-&quot;??\ [$€-40C]_-;_-@_-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2">
    <xf numFmtId="0" fontId="0" fillId="0" borderId="0" xfId="0"/>
    <xf numFmtId="0" fontId="0" fillId="2" borderId="0" xfId="0" applyFill="1"/>
    <xf numFmtId="0" fontId="3" fillId="2" borderId="0" xfId="0" applyFont="1" applyFill="1"/>
    <xf numFmtId="0" fontId="4" fillId="2" borderId="0" xfId="0" applyFont="1" applyFill="1"/>
    <xf numFmtId="49" fontId="0" fillId="0" borderId="0" xfId="0" applyNumberFormat="1"/>
    <xf numFmtId="0" fontId="5" fillId="0" borderId="0" xfId="1"/>
    <xf numFmtId="164" fontId="0" fillId="4" borderId="0" xfId="0" applyNumberFormat="1" applyFill="1"/>
    <xf numFmtId="0" fontId="1" fillId="2" borderId="0" xfId="0" applyFont="1" applyFill="1"/>
    <xf numFmtId="164" fontId="0" fillId="4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14" fontId="0" fillId="0" borderId="0" xfId="0" applyNumberFormat="1"/>
    <xf numFmtId="0" fontId="0" fillId="0" borderId="0" xfId="0" applyFill="1"/>
    <xf numFmtId="0" fontId="0" fillId="3" borderId="0" xfId="0" applyFill="1" applyAlignment="1">
      <alignment horizontal="center" vertical="center"/>
    </xf>
    <xf numFmtId="0" fontId="0" fillId="4" borderId="1" xfId="0" applyFill="1" applyBorder="1"/>
    <xf numFmtId="49" fontId="0" fillId="4" borderId="1" xfId="0" applyNumberFormat="1" applyFill="1" applyBorder="1"/>
    <xf numFmtId="0" fontId="5" fillId="4" borderId="1" xfId="1" applyFill="1" applyBorder="1"/>
    <xf numFmtId="0" fontId="6" fillId="2" borderId="0" xfId="0" applyFont="1" applyFill="1"/>
    <xf numFmtId="49" fontId="1" fillId="2" borderId="0" xfId="0" applyNumberFormat="1" applyFont="1" applyFill="1"/>
    <xf numFmtId="0" fontId="0" fillId="3" borderId="0" xfId="0" applyFill="1"/>
    <xf numFmtId="0" fontId="2" fillId="3" borderId="0" xfId="0" applyFont="1" applyFill="1"/>
    <xf numFmtId="0" fontId="4" fillId="3" borderId="0" xfId="0" applyFont="1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</xdr:colOff>
      <xdr:row>18</xdr:row>
      <xdr:rowOff>38100</xdr:rowOff>
    </xdr:from>
    <xdr:to>
      <xdr:col>3</xdr:col>
      <xdr:colOff>1781175</xdr:colOff>
      <xdr:row>20</xdr:row>
      <xdr:rowOff>47625</xdr:rowOff>
    </xdr:to>
    <xdr:sp macro="[0]!rentrerpaiment" textlink="">
      <xdr:nvSpPr>
        <xdr:cNvPr id="2" name="Rectangle 1"/>
        <xdr:cNvSpPr/>
      </xdr:nvSpPr>
      <xdr:spPr>
        <a:xfrm>
          <a:off x="2209800" y="3609975"/>
          <a:ext cx="1743075" cy="390525"/>
        </a:xfrm>
        <a:prstGeom prst="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/>
            <a:t>Valider</a:t>
          </a:r>
        </a:p>
      </xdr:txBody>
    </xdr:sp>
    <xdr:clientData/>
  </xdr:twoCellAnchor>
  <xdr:twoCellAnchor>
    <xdr:from>
      <xdr:col>7</xdr:col>
      <xdr:colOff>838200</xdr:colOff>
      <xdr:row>19</xdr:row>
      <xdr:rowOff>123825</xdr:rowOff>
    </xdr:from>
    <xdr:to>
      <xdr:col>8</xdr:col>
      <xdr:colOff>1638300</xdr:colOff>
      <xdr:row>21</xdr:row>
      <xdr:rowOff>133350</xdr:rowOff>
    </xdr:to>
    <xdr:sp macro="[0]!creditercompte" textlink="">
      <xdr:nvSpPr>
        <xdr:cNvPr id="3" name="Rectangle 2"/>
        <xdr:cNvSpPr/>
      </xdr:nvSpPr>
      <xdr:spPr>
        <a:xfrm>
          <a:off x="7429500" y="3886200"/>
          <a:ext cx="1685925" cy="390525"/>
        </a:xfrm>
        <a:prstGeom prst="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/>
            <a:t>Valider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17</xdr:row>
      <xdr:rowOff>19050</xdr:rowOff>
    </xdr:from>
    <xdr:to>
      <xdr:col>3</xdr:col>
      <xdr:colOff>638175</xdr:colOff>
      <xdr:row>19</xdr:row>
      <xdr:rowOff>28575</xdr:rowOff>
    </xdr:to>
    <xdr:sp macro="[0]!rentrerclient" textlink="">
      <xdr:nvSpPr>
        <xdr:cNvPr id="2" name="Rectangle 1"/>
        <xdr:cNvSpPr/>
      </xdr:nvSpPr>
      <xdr:spPr>
        <a:xfrm>
          <a:off x="1181100" y="3257550"/>
          <a:ext cx="1743075" cy="390525"/>
        </a:xfrm>
        <a:prstGeom prst="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/>
            <a:t>Valider</a:t>
          </a:r>
        </a:p>
      </xdr:txBody>
    </xdr:sp>
    <xdr:clientData/>
  </xdr:twoCellAnchor>
  <xdr:twoCellAnchor>
    <xdr:from>
      <xdr:col>4</xdr:col>
      <xdr:colOff>266700</xdr:colOff>
      <xdr:row>6</xdr:row>
      <xdr:rowOff>38100</xdr:rowOff>
    </xdr:from>
    <xdr:to>
      <xdr:col>6</xdr:col>
      <xdr:colOff>485775</xdr:colOff>
      <xdr:row>8</xdr:row>
      <xdr:rowOff>47625</xdr:rowOff>
    </xdr:to>
    <xdr:sp macro="[0]!viderformulairerentrerclient" textlink="">
      <xdr:nvSpPr>
        <xdr:cNvPr id="3" name="Rectangle 2"/>
        <xdr:cNvSpPr/>
      </xdr:nvSpPr>
      <xdr:spPr>
        <a:xfrm>
          <a:off x="4095750" y="1181100"/>
          <a:ext cx="1743075" cy="390525"/>
        </a:xfrm>
        <a:prstGeom prst="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/>
            <a:t>Vider Formulaire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hyperlink" Target="mailto:tartanpion@gmail.com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mailto:pauldubernet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P27"/>
  <sheetViews>
    <sheetView tabSelected="1" workbookViewId="0">
      <selection activeCell="J11" sqref="J11"/>
    </sheetView>
  </sheetViews>
  <sheetFormatPr baseColWidth="10" defaultColWidth="9.140625" defaultRowHeight="15" x14ac:dyDescent="0.25"/>
  <cols>
    <col min="3" max="3" width="14.28515625" customWidth="1"/>
    <col min="4" max="4" width="39" customWidth="1"/>
    <col min="7" max="7" width="9" customWidth="1"/>
    <col min="8" max="8" width="13.28515625" customWidth="1"/>
    <col min="9" max="9" width="28.5703125" customWidth="1"/>
    <col min="10" max="10" width="15" customWidth="1"/>
  </cols>
  <sheetData>
    <row r="2" spans="2:16" x14ac:dyDescent="0.25">
      <c r="B2" s="1"/>
      <c r="C2" s="1"/>
      <c r="D2" s="1"/>
      <c r="E2" s="1"/>
      <c r="F2" s="12"/>
      <c r="G2" s="19"/>
      <c r="H2" s="19"/>
      <c r="I2" s="19"/>
      <c r="J2" s="19"/>
      <c r="K2" s="12"/>
      <c r="L2" s="12"/>
      <c r="M2" s="12"/>
      <c r="N2" s="12"/>
      <c r="O2" s="12"/>
      <c r="P2" s="12"/>
    </row>
    <row r="3" spans="2:16" ht="26.25" x14ac:dyDescent="0.4">
      <c r="B3" s="1"/>
      <c r="C3" s="2" t="s">
        <v>38</v>
      </c>
      <c r="D3" s="2"/>
      <c r="E3" s="1"/>
      <c r="F3" s="12"/>
      <c r="G3" s="19"/>
      <c r="H3" s="19"/>
      <c r="I3" s="20" t="s">
        <v>37</v>
      </c>
      <c r="J3" s="19"/>
      <c r="K3" s="12"/>
      <c r="L3" s="12"/>
      <c r="M3" s="12"/>
      <c r="N3" s="12"/>
      <c r="O3" s="12"/>
      <c r="P3" s="12"/>
    </row>
    <row r="4" spans="2:16" x14ac:dyDescent="0.25">
      <c r="B4" s="1"/>
      <c r="C4" s="1"/>
      <c r="D4" s="1"/>
      <c r="E4" s="1"/>
      <c r="F4" s="12"/>
      <c r="G4" s="19"/>
      <c r="H4" s="19"/>
      <c r="I4" s="19"/>
      <c r="J4" s="19"/>
      <c r="K4" s="12"/>
      <c r="L4" s="12"/>
      <c r="M4" s="12"/>
      <c r="N4" s="12"/>
      <c r="O4" s="12"/>
      <c r="P4" s="12"/>
    </row>
    <row r="5" spans="2:16" x14ac:dyDescent="0.25">
      <c r="B5" s="1"/>
      <c r="C5" s="3" t="s">
        <v>26</v>
      </c>
      <c r="D5" s="8">
        <v>5</v>
      </c>
      <c r="E5" s="1"/>
      <c r="F5" s="12"/>
      <c r="G5" s="19"/>
      <c r="H5" s="19"/>
      <c r="I5" s="19"/>
      <c r="J5" s="19"/>
      <c r="K5" s="12"/>
      <c r="L5" s="12"/>
      <c r="M5" s="12"/>
      <c r="N5" s="12"/>
      <c r="O5" s="12"/>
      <c r="P5" s="12"/>
    </row>
    <row r="6" spans="2:16" x14ac:dyDescent="0.25">
      <c r="B6" s="1"/>
      <c r="C6" s="1"/>
      <c r="D6" s="9"/>
      <c r="E6" s="1"/>
      <c r="F6" s="12"/>
      <c r="G6" s="19"/>
      <c r="H6" s="19"/>
      <c r="I6" s="19"/>
      <c r="J6" s="19"/>
      <c r="K6" s="12"/>
      <c r="L6" s="12"/>
      <c r="M6" s="12"/>
      <c r="N6" s="12"/>
      <c r="O6" s="12"/>
      <c r="P6" s="12"/>
    </row>
    <row r="7" spans="2:16" x14ac:dyDescent="0.25">
      <c r="B7" s="1"/>
      <c r="C7" s="3" t="s">
        <v>0</v>
      </c>
      <c r="D7" s="10" t="s">
        <v>11</v>
      </c>
      <c r="E7" s="1"/>
      <c r="F7" s="12"/>
      <c r="G7" s="19"/>
      <c r="H7" s="21" t="s">
        <v>0</v>
      </c>
      <c r="I7" s="10" t="s">
        <v>11</v>
      </c>
      <c r="J7" s="19"/>
      <c r="K7" s="12"/>
      <c r="L7" s="12"/>
      <c r="M7" s="12"/>
      <c r="N7" s="12"/>
      <c r="O7" s="12"/>
      <c r="P7" s="12"/>
    </row>
    <row r="8" spans="2:16" x14ac:dyDescent="0.25">
      <c r="B8" s="1"/>
      <c r="C8" s="1" t="s">
        <v>17</v>
      </c>
      <c r="D8" s="9" t="str">
        <f>VLOOKUP(RentrerPaiement!D7,DatabaseClient!A:K,2,FALSE)</f>
        <v>Paul</v>
      </c>
      <c r="E8" s="1"/>
      <c r="F8" s="12"/>
      <c r="G8" s="19"/>
      <c r="H8" s="19" t="s">
        <v>17</v>
      </c>
      <c r="I8" s="13" t="str">
        <f>VLOOKUP(RentrerPaiement!I7,DatabaseClient!A:K,2,FALSE)</f>
        <v>Paul</v>
      </c>
      <c r="J8" s="19"/>
      <c r="K8" s="12"/>
      <c r="L8" s="12"/>
      <c r="M8" s="12"/>
      <c r="N8" s="12"/>
      <c r="O8" s="12"/>
      <c r="P8" s="12"/>
    </row>
    <row r="9" spans="2:16" x14ac:dyDescent="0.25">
      <c r="B9" s="1"/>
      <c r="C9" s="1" t="s">
        <v>18</v>
      </c>
      <c r="D9" s="9">
        <f>VLOOKUP(RentrerPaiement!D7,DatabaseClient!A:K,3,FALSE)</f>
        <v>1</v>
      </c>
      <c r="E9" s="1"/>
      <c r="F9" s="12"/>
      <c r="G9" s="19"/>
      <c r="H9" s="19" t="s">
        <v>18</v>
      </c>
      <c r="I9" s="13">
        <f>VLOOKUP(RentrerPaiement!I7,DatabaseClient!A:K,3,FALSE)</f>
        <v>1</v>
      </c>
      <c r="J9" s="19"/>
      <c r="K9" s="12"/>
      <c r="L9" s="12"/>
      <c r="M9" s="12"/>
      <c r="N9" s="12"/>
      <c r="O9" s="12"/>
      <c r="P9" s="12"/>
    </row>
    <row r="10" spans="2:16" x14ac:dyDescent="0.25">
      <c r="B10" s="1"/>
      <c r="C10" s="1" t="s">
        <v>19</v>
      </c>
      <c r="D10" s="9" t="str">
        <f>VLOOKUP(RentrerPaiement!D7,DatabaseClient!A:K,4,FALSE)</f>
        <v>Rue du vautour</v>
      </c>
      <c r="E10" s="1"/>
      <c r="F10" s="12"/>
      <c r="G10" s="19"/>
      <c r="H10" s="19" t="s">
        <v>19</v>
      </c>
      <c r="I10" s="13" t="str">
        <f>VLOOKUP(RentrerPaiement!I7,DatabaseClient!A:K,4,FALSE)</f>
        <v>Rue du vautour</v>
      </c>
      <c r="J10" s="19"/>
      <c r="K10" s="12"/>
      <c r="L10" s="12"/>
      <c r="M10" s="12"/>
      <c r="N10" s="12"/>
      <c r="O10" s="12"/>
      <c r="P10" s="12"/>
    </row>
    <row r="11" spans="2:16" x14ac:dyDescent="0.25">
      <c r="B11" s="1"/>
      <c r="C11" s="1" t="s">
        <v>3</v>
      </c>
      <c r="D11" s="9">
        <f>VLOOKUP(RentrerPaiement!D7,DatabaseClient!A:K,5,FALSE)</f>
        <v>35500</v>
      </c>
      <c r="E11" s="1"/>
      <c r="F11" s="12"/>
      <c r="G11" s="19"/>
      <c r="H11" s="19" t="s">
        <v>3</v>
      </c>
      <c r="I11" s="13">
        <f>VLOOKUP(RentrerPaiement!I7,DatabaseClient!A:K,5,FALSE)</f>
        <v>35500</v>
      </c>
      <c r="J11" s="19"/>
      <c r="K11" s="12"/>
      <c r="L11" s="12"/>
      <c r="M11" s="12"/>
      <c r="N11" s="12"/>
      <c r="O11" s="12"/>
      <c r="P11" s="12"/>
    </row>
    <row r="12" spans="2:16" x14ac:dyDescent="0.25">
      <c r="B12" s="1"/>
      <c r="C12" s="1" t="s">
        <v>20</v>
      </c>
      <c r="D12" s="9" t="str">
        <f>VLOOKUP(RentrerPaiement!D7,DatabaseClient!A:K,6,FALSE)</f>
        <v>Tariquet</v>
      </c>
      <c r="E12" s="1"/>
      <c r="F12" s="12"/>
      <c r="G12" s="19"/>
      <c r="H12" s="19" t="s">
        <v>20</v>
      </c>
      <c r="I12" s="13" t="str">
        <f>VLOOKUP(RentrerPaiement!I7,DatabaseClient!A:K,6,FALSE)</f>
        <v>Tariquet</v>
      </c>
      <c r="J12" s="19"/>
      <c r="K12" s="12"/>
      <c r="L12" s="12"/>
      <c r="M12" s="12"/>
      <c r="N12" s="12"/>
      <c r="O12" s="12"/>
      <c r="P12" s="12"/>
    </row>
    <row r="13" spans="2:16" x14ac:dyDescent="0.25">
      <c r="B13" s="1"/>
      <c r="C13" s="1" t="s">
        <v>21</v>
      </c>
      <c r="D13" s="9" t="str">
        <f>VLOOKUP(RentrerPaiement!D7,DatabaseClient!A:K,7,FALSE)</f>
        <v>0626853407</v>
      </c>
      <c r="E13" s="1"/>
      <c r="F13" s="12"/>
      <c r="G13" s="19"/>
      <c r="H13" s="19" t="s">
        <v>21</v>
      </c>
      <c r="I13" s="13" t="str">
        <f>VLOOKUP(RentrerPaiement!I7,DatabaseClient!A:K,7,FALSE)</f>
        <v>0626853407</v>
      </c>
      <c r="J13" s="19"/>
      <c r="K13" s="12"/>
      <c r="L13" s="12"/>
      <c r="M13" s="12"/>
      <c r="N13" s="12"/>
      <c r="O13" s="12"/>
      <c r="P13" s="12"/>
    </row>
    <row r="14" spans="2:16" x14ac:dyDescent="0.25">
      <c r="B14" s="1"/>
      <c r="C14" s="1" t="s">
        <v>22</v>
      </c>
      <c r="D14" s="9" t="str">
        <f>VLOOKUP(RentrerPaiement!D7,DatabaseClient!A:K,8,FALSE)</f>
        <v>pauldubernet@gmail.com</v>
      </c>
      <c r="E14" s="1"/>
      <c r="F14" s="12"/>
      <c r="G14" s="19"/>
      <c r="H14" s="19" t="s">
        <v>22</v>
      </c>
      <c r="I14" s="13" t="str">
        <f>VLOOKUP(RentrerPaiement!I7,DatabaseClient!A:K,8,FALSE)</f>
        <v>pauldubernet@gmail.com</v>
      </c>
      <c r="J14" s="19"/>
      <c r="K14" s="12"/>
      <c r="L14" s="12"/>
      <c r="M14" s="12"/>
      <c r="N14" s="12"/>
      <c r="O14" s="12"/>
      <c r="P14" s="12"/>
    </row>
    <row r="15" spans="2:16" x14ac:dyDescent="0.25">
      <c r="B15" s="1"/>
      <c r="C15" s="1" t="s">
        <v>23</v>
      </c>
      <c r="D15" s="9">
        <f>VLOOKUP(RentrerPaiement!D7,DatabaseClient!A:K,9,FALSE)</f>
        <v>10</v>
      </c>
      <c r="E15" s="1"/>
      <c r="F15" s="12"/>
      <c r="G15" s="19"/>
      <c r="H15" s="19" t="s">
        <v>23</v>
      </c>
      <c r="I15" s="13">
        <f>VLOOKUP(RentrerPaiement!I7,DatabaseClient!A:K,9,FALSE)</f>
        <v>10</v>
      </c>
      <c r="J15" s="19"/>
      <c r="K15" s="12"/>
      <c r="L15" s="12"/>
      <c r="M15" s="12"/>
      <c r="N15" s="12"/>
      <c r="O15" s="12"/>
      <c r="P15" s="12"/>
    </row>
    <row r="16" spans="2:16" x14ac:dyDescent="0.25">
      <c r="B16" s="1"/>
      <c r="C16" s="1" t="s">
        <v>24</v>
      </c>
      <c r="D16" s="9">
        <f>VLOOKUP(RentrerPaiement!D7,DatabaseClient!A:K,10,FALSE)</f>
        <v>5</v>
      </c>
      <c r="E16" s="1"/>
      <c r="F16" s="12"/>
      <c r="G16" s="19"/>
      <c r="H16" s="19" t="s">
        <v>24</v>
      </c>
      <c r="I16" s="13">
        <f>VLOOKUP(RentrerPaiement!I7,DatabaseClient!A:K,10,FALSE)</f>
        <v>5</v>
      </c>
      <c r="J16" s="19"/>
      <c r="K16" s="12"/>
      <c r="L16" s="12"/>
      <c r="M16" s="12"/>
      <c r="N16" s="12"/>
      <c r="O16" s="12"/>
      <c r="P16" s="12"/>
    </row>
    <row r="17" spans="2:16" x14ac:dyDescent="0.25">
      <c r="B17" s="1"/>
      <c r="C17" s="1" t="s">
        <v>25</v>
      </c>
      <c r="D17" s="9">
        <f>VLOOKUP(RentrerPaiement!D7,DatabaseClient!A:K,11,FALSE)</f>
        <v>10</v>
      </c>
      <c r="E17" s="1"/>
      <c r="F17" s="12"/>
      <c r="G17" s="19"/>
      <c r="H17" s="19" t="s">
        <v>25</v>
      </c>
      <c r="I17" s="13">
        <f>VLOOKUP(RentrerPaiement!I7,DatabaseClient!A:K,11,FALSE)</f>
        <v>10</v>
      </c>
      <c r="J17" s="19"/>
      <c r="K17" s="12"/>
      <c r="L17" s="12"/>
      <c r="M17" s="12"/>
      <c r="N17" s="12"/>
      <c r="O17" s="12"/>
      <c r="P17" s="12"/>
    </row>
    <row r="18" spans="2:16" x14ac:dyDescent="0.25">
      <c r="B18" s="1"/>
      <c r="C18" s="1"/>
      <c r="D18" s="9"/>
      <c r="E18" s="1"/>
      <c r="F18" s="12"/>
      <c r="G18" s="19"/>
      <c r="H18" s="19"/>
      <c r="I18" s="19"/>
      <c r="J18" s="19"/>
      <c r="K18" s="12"/>
      <c r="L18" s="12"/>
      <c r="M18" s="12"/>
      <c r="N18" s="12"/>
      <c r="O18" s="12"/>
      <c r="P18" s="12"/>
    </row>
    <row r="19" spans="2:16" x14ac:dyDescent="0.25">
      <c r="B19" s="1"/>
      <c r="C19" s="1"/>
      <c r="D19" s="1"/>
      <c r="E19" s="1"/>
      <c r="F19" s="12"/>
      <c r="G19" s="19"/>
      <c r="H19" s="19" t="s">
        <v>39</v>
      </c>
      <c r="I19" s="6">
        <v>10</v>
      </c>
      <c r="J19" s="19"/>
      <c r="K19" s="12"/>
      <c r="L19" s="12"/>
      <c r="M19" s="12"/>
      <c r="N19" s="12"/>
      <c r="O19" s="12"/>
      <c r="P19" s="12"/>
    </row>
    <row r="20" spans="2:16" x14ac:dyDescent="0.25">
      <c r="B20" s="1"/>
      <c r="C20" s="1"/>
      <c r="D20" s="1"/>
      <c r="E20" s="1"/>
      <c r="F20" s="12"/>
      <c r="G20" s="19"/>
      <c r="H20" s="19"/>
      <c r="I20" s="19"/>
      <c r="J20" s="19"/>
      <c r="K20" s="12"/>
      <c r="L20" s="12"/>
      <c r="M20" s="12"/>
      <c r="N20" s="12"/>
      <c r="O20" s="12"/>
      <c r="P20" s="12"/>
    </row>
    <row r="21" spans="2:16" x14ac:dyDescent="0.25">
      <c r="B21" s="1"/>
      <c r="C21" s="1"/>
      <c r="D21" s="1"/>
      <c r="E21" s="1"/>
      <c r="F21" s="12"/>
      <c r="G21" s="19"/>
      <c r="H21" s="19"/>
      <c r="I21" s="19"/>
      <c r="J21" s="19"/>
      <c r="K21" s="12"/>
      <c r="L21" s="12"/>
      <c r="M21" s="12"/>
      <c r="N21" s="12"/>
      <c r="O21" s="12"/>
      <c r="P21" s="12"/>
    </row>
    <row r="22" spans="2:16" x14ac:dyDescent="0.25">
      <c r="B22" s="1"/>
      <c r="C22" s="1"/>
      <c r="D22" s="1"/>
      <c r="E22" s="1"/>
      <c r="F22" s="12"/>
      <c r="G22" s="19"/>
      <c r="H22" s="19"/>
      <c r="I22" s="19"/>
      <c r="J22" s="19"/>
      <c r="K22" s="12"/>
      <c r="L22" s="12"/>
      <c r="M22" s="12"/>
      <c r="N22" s="12"/>
      <c r="O22" s="12"/>
      <c r="P22" s="12"/>
    </row>
    <row r="23" spans="2:16" x14ac:dyDescent="0.25"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</row>
    <row r="24" spans="2:16" x14ac:dyDescent="0.25"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</row>
    <row r="25" spans="2:16" x14ac:dyDescent="0.25"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</row>
    <row r="26" spans="2:16" x14ac:dyDescent="0.25"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</row>
    <row r="27" spans="2:16" x14ac:dyDescent="0.25"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G21"/>
  <sheetViews>
    <sheetView workbookViewId="0">
      <selection activeCell="F13" sqref="F13"/>
    </sheetView>
  </sheetViews>
  <sheetFormatPr baseColWidth="10" defaultRowHeight="15" x14ac:dyDescent="0.25"/>
  <cols>
    <col min="4" max="4" width="23.140625" customWidth="1"/>
  </cols>
  <sheetData>
    <row r="2" spans="2:7" x14ac:dyDescent="0.25">
      <c r="B2" s="1"/>
      <c r="C2" s="1"/>
      <c r="D2" s="1"/>
      <c r="E2" s="1"/>
      <c r="F2" s="1"/>
      <c r="G2" s="1"/>
    </row>
    <row r="3" spans="2:7" ht="18.75" x14ac:dyDescent="0.3">
      <c r="B3" s="1"/>
      <c r="C3" s="17" t="s">
        <v>29</v>
      </c>
      <c r="D3" s="1"/>
      <c r="E3" s="1"/>
      <c r="F3" s="1"/>
      <c r="G3" s="1"/>
    </row>
    <row r="4" spans="2:7" x14ac:dyDescent="0.25">
      <c r="B4" s="1"/>
      <c r="C4" s="1"/>
      <c r="D4" s="1"/>
      <c r="E4" s="1"/>
      <c r="F4" s="1"/>
      <c r="G4" s="1"/>
    </row>
    <row r="5" spans="2:7" x14ac:dyDescent="0.25">
      <c r="B5" s="1"/>
      <c r="C5" s="1"/>
      <c r="D5" s="1"/>
      <c r="E5" s="1"/>
      <c r="F5" s="1"/>
      <c r="G5" s="1"/>
    </row>
    <row r="6" spans="2:7" x14ac:dyDescent="0.25">
      <c r="B6" s="1"/>
      <c r="C6" s="7" t="s">
        <v>10</v>
      </c>
      <c r="D6" s="14" t="s">
        <v>31</v>
      </c>
      <c r="E6" s="1"/>
      <c r="F6" s="1"/>
      <c r="G6" s="1"/>
    </row>
    <row r="7" spans="2:7" x14ac:dyDescent="0.25">
      <c r="B7" s="1"/>
      <c r="C7" s="7" t="s">
        <v>1</v>
      </c>
      <c r="D7" s="14" t="s">
        <v>32</v>
      </c>
      <c r="E7" s="1"/>
      <c r="F7" s="1"/>
      <c r="G7" s="1"/>
    </row>
    <row r="8" spans="2:7" x14ac:dyDescent="0.25">
      <c r="B8" s="1"/>
      <c r="C8" s="7" t="s">
        <v>2</v>
      </c>
      <c r="D8" s="14" t="s">
        <v>33</v>
      </c>
      <c r="E8" s="1"/>
      <c r="F8" s="1"/>
      <c r="G8" s="1"/>
    </row>
    <row r="9" spans="2:7" x14ac:dyDescent="0.25">
      <c r="B9" s="1"/>
      <c r="C9" s="7" t="s">
        <v>3</v>
      </c>
      <c r="D9" s="15">
        <v>35000</v>
      </c>
      <c r="E9" s="1"/>
      <c r="F9" s="1"/>
      <c r="G9" s="1"/>
    </row>
    <row r="10" spans="2:7" x14ac:dyDescent="0.25">
      <c r="B10" s="1"/>
      <c r="C10" s="7" t="s">
        <v>4</v>
      </c>
      <c r="D10" s="14" t="s">
        <v>34</v>
      </c>
      <c r="E10" s="1"/>
      <c r="F10" s="1"/>
      <c r="G10" s="1"/>
    </row>
    <row r="11" spans="2:7" x14ac:dyDescent="0.25">
      <c r="B11" s="1"/>
      <c r="C11" s="18" t="s">
        <v>5</v>
      </c>
      <c r="D11" s="15" t="s">
        <v>35</v>
      </c>
      <c r="E11" s="1"/>
      <c r="F11" s="1"/>
      <c r="G11" s="1"/>
    </row>
    <row r="12" spans="2:7" x14ac:dyDescent="0.25">
      <c r="B12" s="1"/>
      <c r="C12" s="7" t="s">
        <v>6</v>
      </c>
      <c r="D12" s="16" t="s">
        <v>36</v>
      </c>
      <c r="E12" s="1"/>
      <c r="F12" s="1"/>
      <c r="G12" s="1"/>
    </row>
    <row r="13" spans="2:7" x14ac:dyDescent="0.25">
      <c r="B13" s="1"/>
      <c r="C13" s="1"/>
      <c r="D13" s="1"/>
      <c r="E13" s="1"/>
      <c r="F13" s="1"/>
      <c r="G13" s="1"/>
    </row>
    <row r="14" spans="2:7" x14ac:dyDescent="0.25">
      <c r="B14" s="1"/>
      <c r="C14" s="1"/>
      <c r="D14" s="1"/>
      <c r="E14" s="1"/>
      <c r="F14" s="1"/>
      <c r="G14" s="1"/>
    </row>
    <row r="15" spans="2:7" x14ac:dyDescent="0.25">
      <c r="B15" s="1"/>
      <c r="C15" s="1"/>
      <c r="D15" s="1"/>
      <c r="E15" s="1"/>
      <c r="F15" s="1"/>
      <c r="G15" s="1"/>
    </row>
    <row r="16" spans="2:7" x14ac:dyDescent="0.25">
      <c r="B16" s="1"/>
      <c r="C16" s="1"/>
      <c r="D16" s="1" t="s">
        <v>30</v>
      </c>
      <c r="E16" s="1"/>
      <c r="F16" s="1"/>
      <c r="G16" s="1"/>
    </row>
    <row r="17" spans="2:7" x14ac:dyDescent="0.25">
      <c r="B17" s="1"/>
      <c r="C17" s="1"/>
      <c r="D17" s="1"/>
      <c r="E17" s="1"/>
      <c r="F17" s="1"/>
      <c r="G17" s="1"/>
    </row>
    <row r="18" spans="2:7" x14ac:dyDescent="0.25">
      <c r="B18" s="1"/>
      <c r="C18" s="1"/>
      <c r="D18" s="1"/>
      <c r="E18" s="1" t="s">
        <v>26</v>
      </c>
      <c r="F18" s="14">
        <v>10</v>
      </c>
      <c r="G18" s="1"/>
    </row>
    <row r="19" spans="2:7" x14ac:dyDescent="0.25">
      <c r="B19" s="1"/>
      <c r="C19" s="1"/>
      <c r="D19" s="1"/>
      <c r="E19" s="1"/>
      <c r="F19" s="1"/>
      <c r="G19" s="1"/>
    </row>
    <row r="20" spans="2:7" x14ac:dyDescent="0.25">
      <c r="B20" s="1"/>
      <c r="C20" s="1"/>
      <c r="D20" s="1"/>
      <c r="E20" s="1"/>
      <c r="F20" s="1"/>
      <c r="G20" s="1"/>
    </row>
    <row r="21" spans="2:7" x14ac:dyDescent="0.25">
      <c r="B21" s="1"/>
      <c r="C21" s="1"/>
      <c r="D21" s="1"/>
      <c r="E21" s="1"/>
      <c r="F21" s="1"/>
      <c r="G21" s="1"/>
    </row>
  </sheetData>
  <hyperlinks>
    <hyperlink ref="D12" r:id="rId1"/>
  </hyperlinks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3"/>
  <sheetViews>
    <sheetView workbookViewId="0">
      <selection activeCell="K4" sqref="K4"/>
    </sheetView>
  </sheetViews>
  <sheetFormatPr baseColWidth="10" defaultColWidth="9.140625" defaultRowHeight="15" x14ac:dyDescent="0.25"/>
  <cols>
    <col min="3" max="3" width="14.28515625" customWidth="1"/>
    <col min="4" max="4" width="14.42578125" bestFit="1" customWidth="1"/>
    <col min="7" max="7" width="11" style="4" bestFit="1" customWidth="1"/>
  </cols>
  <sheetData>
    <row r="1" spans="1:11" x14ac:dyDescent="0.25">
      <c r="A1" t="s">
        <v>10</v>
      </c>
      <c r="B1" t="s">
        <v>1</v>
      </c>
      <c r="C1" t="s">
        <v>28</v>
      </c>
      <c r="D1" t="s">
        <v>2</v>
      </c>
      <c r="E1" t="s">
        <v>3</v>
      </c>
      <c r="F1" t="s">
        <v>4</v>
      </c>
      <c r="G1" s="4" t="s">
        <v>5</v>
      </c>
      <c r="H1" t="s">
        <v>6</v>
      </c>
      <c r="I1" t="s">
        <v>7</v>
      </c>
      <c r="J1" t="s">
        <v>8</v>
      </c>
      <c r="K1" t="s">
        <v>9</v>
      </c>
    </row>
    <row r="2" spans="1:11" x14ac:dyDescent="0.25">
      <c r="A2" t="s">
        <v>11</v>
      </c>
      <c r="B2" t="s">
        <v>12</v>
      </c>
      <c r="C2">
        <v>1</v>
      </c>
      <c r="D2" t="s">
        <v>13</v>
      </c>
      <c r="E2">
        <v>35500</v>
      </c>
      <c r="F2" t="s">
        <v>14</v>
      </c>
      <c r="G2" s="4" t="s">
        <v>15</v>
      </c>
      <c r="H2" s="5" t="s">
        <v>16</v>
      </c>
      <c r="I2">
        <v>10</v>
      </c>
      <c r="J2">
        <v>5</v>
      </c>
      <c r="K2">
        <v>10</v>
      </c>
    </row>
    <row r="3" spans="1:11" x14ac:dyDescent="0.25">
      <c r="A3" t="s">
        <v>31</v>
      </c>
      <c r="B3" t="s">
        <v>32</v>
      </c>
      <c r="C3">
        <v>2</v>
      </c>
      <c r="D3" t="s">
        <v>33</v>
      </c>
      <c r="E3">
        <v>35000</v>
      </c>
      <c r="F3" t="s">
        <v>34</v>
      </c>
      <c r="G3" s="4" t="s">
        <v>35</v>
      </c>
      <c r="H3" t="s">
        <v>36</v>
      </c>
      <c r="I3">
        <v>10</v>
      </c>
      <c r="J3">
        <v>0</v>
      </c>
      <c r="K3">
        <v>10</v>
      </c>
    </row>
  </sheetData>
  <hyperlinks>
    <hyperlink ref="H2" r:id="rId1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5"/>
  <sheetViews>
    <sheetView workbookViewId="0">
      <selection activeCell="A3" sqref="A3:F5"/>
    </sheetView>
  </sheetViews>
  <sheetFormatPr baseColWidth="10" defaultColWidth="9.140625" defaultRowHeight="15" x14ac:dyDescent="0.25"/>
  <cols>
    <col min="1" max="1" width="10.7109375" bestFit="1" customWidth="1"/>
    <col min="2" max="2" width="16.7109375" customWidth="1"/>
    <col min="3" max="3" width="13.42578125" customWidth="1"/>
    <col min="4" max="4" width="13" customWidth="1"/>
  </cols>
  <sheetData>
    <row r="1" spans="1:5" x14ac:dyDescent="0.25">
      <c r="A1" t="s">
        <v>27</v>
      </c>
      <c r="B1" t="s">
        <v>10</v>
      </c>
      <c r="C1" t="s">
        <v>17</v>
      </c>
      <c r="D1" t="s">
        <v>28</v>
      </c>
      <c r="E1" t="s">
        <v>26</v>
      </c>
    </row>
    <row r="2" spans="1:5" x14ac:dyDescent="0.25">
      <c r="A2" s="11">
        <v>41680</v>
      </c>
      <c r="B2" t="s">
        <v>11</v>
      </c>
      <c r="C2" t="s">
        <v>12</v>
      </c>
      <c r="D2">
        <v>1</v>
      </c>
      <c r="E2">
        <v>5</v>
      </c>
    </row>
    <row r="3" spans="1:5" x14ac:dyDescent="0.25">
      <c r="A3" s="11"/>
    </row>
    <row r="4" spans="1:5" x14ac:dyDescent="0.25">
      <c r="A4" s="11"/>
    </row>
    <row r="5" spans="1:5" x14ac:dyDescent="0.25">
      <c r="A5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RentrerPaiement</vt:lpstr>
      <vt:lpstr>RentrerClient</vt:lpstr>
      <vt:lpstr>DatabaseClient</vt:lpstr>
      <vt:lpstr>DatabaseOperation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2014-02-10T17:16:35Z</dcterms:modified>
</cp:coreProperties>
</file>