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0395" windowHeight="4620"/>
  </bookViews>
  <sheets>
    <sheet name="Feuil1" sheetId="1" r:id="rId1"/>
    <sheet name="Feuil2" sheetId="2" r:id="rId2"/>
    <sheet name="Feuil3" sheetId="3" r:id="rId3"/>
  </sheets>
  <definedNames>
    <definedName name="An_ref">Feuil1!$C$4</definedName>
  </definedNames>
  <calcPr calcId="144525"/>
</workbook>
</file>

<file path=xl/calcChain.xml><?xml version="1.0" encoding="utf-8"?>
<calcChain xmlns="http://schemas.openxmlformats.org/spreadsheetml/2006/main">
  <c r="AG20" i="1" l="1"/>
  <c r="AG19" i="1"/>
  <c r="AG18" i="1"/>
  <c r="AG17" i="1"/>
  <c r="AG13" i="1"/>
  <c r="AG12" i="1"/>
  <c r="AG11" i="1"/>
  <c r="AG10" i="1"/>
  <c r="AG9" i="1"/>
  <c r="AG8" i="1"/>
  <c r="AG7" i="1"/>
  <c r="AG6" i="1"/>
  <c r="S35" i="1"/>
  <c r="S37" i="1" s="1"/>
  <c r="T37" i="1" s="1"/>
  <c r="U37" i="1" s="1"/>
  <c r="V37" i="1" s="1"/>
  <c r="W37" i="1" s="1"/>
  <c r="X37" i="1" s="1"/>
  <c r="Y37" i="1" s="1"/>
  <c r="S38" i="1" s="1"/>
  <c r="K35" i="1"/>
  <c r="K37" i="1" s="1"/>
  <c r="L37" i="1" s="1"/>
  <c r="M37" i="1" s="1"/>
  <c r="N37" i="1" s="1"/>
  <c r="O37" i="1" s="1"/>
  <c r="P37" i="1" s="1"/>
  <c r="Q37" i="1" s="1"/>
  <c r="K38" i="1" s="1"/>
  <c r="C35" i="1"/>
  <c r="C37" i="1" s="1"/>
  <c r="D37" i="1" s="1"/>
  <c r="E37" i="1" s="1"/>
  <c r="F37" i="1" s="1"/>
  <c r="G37" i="1" s="1"/>
  <c r="H37" i="1" s="1"/>
  <c r="I37" i="1" s="1"/>
  <c r="C38" i="1" s="1"/>
  <c r="S26" i="1"/>
  <c r="S28" i="1" s="1"/>
  <c r="T28" i="1" s="1"/>
  <c r="U28" i="1" s="1"/>
  <c r="V28" i="1" s="1"/>
  <c r="W28" i="1" s="1"/>
  <c r="X28" i="1" s="1"/>
  <c r="Y28" i="1" s="1"/>
  <c r="S29" i="1" s="1"/>
  <c r="K26" i="1"/>
  <c r="K28" i="1" s="1"/>
  <c r="L28" i="1" s="1"/>
  <c r="M28" i="1" s="1"/>
  <c r="N28" i="1" s="1"/>
  <c r="O28" i="1" s="1"/>
  <c r="P28" i="1" s="1"/>
  <c r="Q28" i="1" s="1"/>
  <c r="K29" i="1" s="1"/>
  <c r="C26" i="1"/>
  <c r="C28" i="1" s="1"/>
  <c r="D28" i="1" s="1"/>
  <c r="E28" i="1" s="1"/>
  <c r="F28" i="1" s="1"/>
  <c r="G28" i="1" s="1"/>
  <c r="H28" i="1" s="1"/>
  <c r="I28" i="1" s="1"/>
  <c r="C29" i="1" s="1"/>
  <c r="S17" i="1"/>
  <c r="S19" i="1" s="1"/>
  <c r="T19" i="1" s="1"/>
  <c r="U19" i="1" s="1"/>
  <c r="V19" i="1" s="1"/>
  <c r="W19" i="1" s="1"/>
  <c r="X19" i="1" s="1"/>
  <c r="Y19" i="1" s="1"/>
  <c r="S20" i="1" s="1"/>
  <c r="K17" i="1"/>
  <c r="K19" i="1" s="1"/>
  <c r="L19" i="1" s="1"/>
  <c r="M19" i="1" s="1"/>
  <c r="N19" i="1" s="1"/>
  <c r="O19" i="1" s="1"/>
  <c r="P19" i="1" s="1"/>
  <c r="Q19" i="1" s="1"/>
  <c r="K20" i="1" s="1"/>
  <c r="C17" i="1"/>
  <c r="C19" i="1" s="1"/>
  <c r="D19" i="1" s="1"/>
  <c r="E19" i="1" s="1"/>
  <c r="F19" i="1" s="1"/>
  <c r="G19" i="1" s="1"/>
  <c r="H19" i="1" s="1"/>
  <c r="I19" i="1" s="1"/>
  <c r="C20" i="1" s="1"/>
  <c r="S8" i="1"/>
  <c r="S10" i="1" s="1"/>
  <c r="T10" i="1" s="1"/>
  <c r="U10" i="1" s="1"/>
  <c r="V10" i="1" s="1"/>
  <c r="W10" i="1" s="1"/>
  <c r="X10" i="1" s="1"/>
  <c r="Y10" i="1" s="1"/>
  <c r="S11" i="1" s="1"/>
  <c r="K8" i="1"/>
  <c r="K10" i="1" s="1"/>
  <c r="L10" i="1" s="1"/>
  <c r="M10" i="1" s="1"/>
  <c r="N10" i="1" s="1"/>
  <c r="O10" i="1" s="1"/>
  <c r="P10" i="1" s="1"/>
  <c r="Q10" i="1" s="1"/>
  <c r="K11" i="1" s="1"/>
  <c r="S36" i="1" l="1"/>
  <c r="T38" i="1"/>
  <c r="K36" i="1"/>
  <c r="L38" i="1"/>
  <c r="C36" i="1"/>
  <c r="D38" i="1"/>
  <c r="S27" i="1"/>
  <c r="T29" i="1"/>
  <c r="K27" i="1"/>
  <c r="L29" i="1"/>
  <c r="C27" i="1"/>
  <c r="D29" i="1"/>
  <c r="S18" i="1"/>
  <c r="T20" i="1"/>
  <c r="K18" i="1"/>
  <c r="L20" i="1"/>
  <c r="C18" i="1"/>
  <c r="D20" i="1"/>
  <c r="S9" i="1"/>
  <c r="T11" i="1"/>
  <c r="K9" i="1"/>
  <c r="L11" i="1"/>
  <c r="C8" i="1"/>
  <c r="C10" i="1" s="1"/>
  <c r="AC9" i="1" s="1"/>
  <c r="D10" i="1" l="1"/>
  <c r="E10" i="1" s="1"/>
  <c r="F10" i="1" s="1"/>
  <c r="G10" i="1" s="1"/>
  <c r="H10" i="1" s="1"/>
  <c r="I10" i="1" s="1"/>
  <c r="C11" i="1" s="1"/>
  <c r="C9" i="1" s="1"/>
  <c r="U38" i="1"/>
  <c r="T36" i="1"/>
  <c r="M38" i="1"/>
  <c r="L36" i="1"/>
  <c r="E38" i="1"/>
  <c r="D36" i="1"/>
  <c r="U29" i="1"/>
  <c r="T27" i="1"/>
  <c r="M29" i="1"/>
  <c r="L27" i="1"/>
  <c r="E29" i="1"/>
  <c r="D27" i="1"/>
  <c r="U20" i="1"/>
  <c r="T18" i="1"/>
  <c r="M20" i="1"/>
  <c r="L18" i="1"/>
  <c r="E20" i="1"/>
  <c r="D18" i="1"/>
  <c r="U11" i="1"/>
  <c r="T9" i="1"/>
  <c r="M11" i="1"/>
  <c r="L9" i="1"/>
  <c r="D11" i="1" l="1"/>
  <c r="U36" i="1"/>
  <c r="V38" i="1"/>
  <c r="M36" i="1"/>
  <c r="N38" i="1"/>
  <c r="E36" i="1"/>
  <c r="F38" i="1"/>
  <c r="U27" i="1"/>
  <c r="V29" i="1"/>
  <c r="M27" i="1"/>
  <c r="N29" i="1"/>
  <c r="E27" i="1"/>
  <c r="F29" i="1"/>
  <c r="U18" i="1"/>
  <c r="V20" i="1"/>
  <c r="M18" i="1"/>
  <c r="N20" i="1"/>
  <c r="E18" i="1"/>
  <c r="F20" i="1"/>
  <c r="U9" i="1"/>
  <c r="V11" i="1"/>
  <c r="M9" i="1"/>
  <c r="N11" i="1"/>
  <c r="E11" i="1"/>
  <c r="D9" i="1"/>
  <c r="W38" i="1" l="1"/>
  <c r="V36" i="1"/>
  <c r="O38" i="1"/>
  <c r="N36" i="1"/>
  <c r="G38" i="1"/>
  <c r="F36" i="1"/>
  <c r="W29" i="1"/>
  <c r="V27" i="1"/>
  <c r="O29" i="1"/>
  <c r="N27" i="1"/>
  <c r="G29" i="1"/>
  <c r="F27" i="1"/>
  <c r="W20" i="1"/>
  <c r="V18" i="1"/>
  <c r="O20" i="1"/>
  <c r="N18" i="1"/>
  <c r="G20" i="1"/>
  <c r="F18" i="1"/>
  <c r="W11" i="1"/>
  <c r="V9" i="1"/>
  <c r="O11" i="1"/>
  <c r="N9" i="1"/>
  <c r="F11" i="1"/>
  <c r="E9" i="1"/>
  <c r="W36" i="1" l="1"/>
  <c r="X38" i="1"/>
  <c r="O36" i="1"/>
  <c r="P38" i="1"/>
  <c r="G36" i="1"/>
  <c r="H38" i="1"/>
  <c r="W27" i="1"/>
  <c r="X29" i="1"/>
  <c r="O27" i="1"/>
  <c r="P29" i="1"/>
  <c r="G27" i="1"/>
  <c r="H29" i="1"/>
  <c r="W18" i="1"/>
  <c r="X20" i="1"/>
  <c r="O18" i="1"/>
  <c r="P20" i="1"/>
  <c r="G18" i="1"/>
  <c r="H20" i="1"/>
  <c r="W9" i="1"/>
  <c r="X11" i="1"/>
  <c r="O9" i="1"/>
  <c r="P11" i="1"/>
  <c r="G11" i="1"/>
  <c r="F9" i="1"/>
  <c r="Y38" i="1" l="1"/>
  <c r="X36" i="1"/>
  <c r="Q38" i="1"/>
  <c r="P36" i="1"/>
  <c r="I38" i="1"/>
  <c r="H36" i="1"/>
  <c r="Y29" i="1"/>
  <c r="X27" i="1"/>
  <c r="Q29" i="1"/>
  <c r="P27" i="1"/>
  <c r="I29" i="1"/>
  <c r="H27" i="1"/>
  <c r="Y20" i="1"/>
  <c r="X18" i="1"/>
  <c r="Q20" i="1"/>
  <c r="P18" i="1"/>
  <c r="I20" i="1"/>
  <c r="H18" i="1"/>
  <c r="Y11" i="1"/>
  <c r="X9" i="1"/>
  <c r="Q11" i="1"/>
  <c r="P9" i="1"/>
  <c r="H11" i="1"/>
  <c r="G9" i="1"/>
  <c r="Y36" i="1" l="1"/>
  <c r="S39" i="1"/>
  <c r="T39" i="1" s="1"/>
  <c r="U39" i="1" s="1"/>
  <c r="V39" i="1" s="1"/>
  <c r="W39" i="1" s="1"/>
  <c r="X39" i="1" s="1"/>
  <c r="Y39" i="1" s="1"/>
  <c r="S40" i="1" s="1"/>
  <c r="T40" i="1" s="1"/>
  <c r="U40" i="1" s="1"/>
  <c r="V40" i="1" s="1"/>
  <c r="W40" i="1" s="1"/>
  <c r="X40" i="1" s="1"/>
  <c r="Y40" i="1" s="1"/>
  <c r="S41" i="1" s="1"/>
  <c r="T41" i="1" s="1"/>
  <c r="U41" i="1" s="1"/>
  <c r="V41" i="1" s="1"/>
  <c r="W41" i="1" s="1"/>
  <c r="X41" i="1" s="1"/>
  <c r="Y41" i="1" s="1"/>
  <c r="S42" i="1" s="1"/>
  <c r="T42" i="1" s="1"/>
  <c r="U42" i="1" s="1"/>
  <c r="V42" i="1" s="1"/>
  <c r="W42" i="1" s="1"/>
  <c r="X42" i="1" s="1"/>
  <c r="Y42" i="1" s="1"/>
  <c r="Q36" i="1"/>
  <c r="K39" i="1"/>
  <c r="L39" i="1" s="1"/>
  <c r="M39" i="1" s="1"/>
  <c r="N39" i="1" s="1"/>
  <c r="O39" i="1" s="1"/>
  <c r="P39" i="1" s="1"/>
  <c r="Q39" i="1" s="1"/>
  <c r="K40" i="1" s="1"/>
  <c r="L40" i="1" s="1"/>
  <c r="M40" i="1" s="1"/>
  <c r="N40" i="1" s="1"/>
  <c r="O40" i="1" s="1"/>
  <c r="P40" i="1" s="1"/>
  <c r="Q40" i="1" s="1"/>
  <c r="K41" i="1" s="1"/>
  <c r="L41" i="1" s="1"/>
  <c r="M41" i="1" s="1"/>
  <c r="N41" i="1" s="1"/>
  <c r="O41" i="1" s="1"/>
  <c r="P41" i="1" s="1"/>
  <c r="Q41" i="1" s="1"/>
  <c r="K42" i="1" s="1"/>
  <c r="L42" i="1" s="1"/>
  <c r="M42" i="1" s="1"/>
  <c r="N42" i="1" s="1"/>
  <c r="O42" i="1" s="1"/>
  <c r="P42" i="1" s="1"/>
  <c r="Q42" i="1" s="1"/>
  <c r="I36" i="1"/>
  <c r="C39" i="1"/>
  <c r="D39" i="1" s="1"/>
  <c r="E39" i="1" s="1"/>
  <c r="F39" i="1" s="1"/>
  <c r="G39" i="1" s="1"/>
  <c r="H39" i="1" s="1"/>
  <c r="I39" i="1" s="1"/>
  <c r="C40" i="1" s="1"/>
  <c r="D40" i="1" s="1"/>
  <c r="E40" i="1" s="1"/>
  <c r="F40" i="1" s="1"/>
  <c r="G40" i="1" s="1"/>
  <c r="H40" i="1" s="1"/>
  <c r="I40" i="1" s="1"/>
  <c r="C41" i="1" s="1"/>
  <c r="D41" i="1" s="1"/>
  <c r="E41" i="1" s="1"/>
  <c r="F41" i="1" s="1"/>
  <c r="G41" i="1" s="1"/>
  <c r="H41" i="1" s="1"/>
  <c r="I41" i="1" s="1"/>
  <c r="C42" i="1" s="1"/>
  <c r="D42" i="1" s="1"/>
  <c r="E42" i="1" s="1"/>
  <c r="F42" i="1" s="1"/>
  <c r="G42" i="1" s="1"/>
  <c r="H42" i="1" s="1"/>
  <c r="I42" i="1" s="1"/>
  <c r="Y27" i="1"/>
  <c r="S30" i="1"/>
  <c r="T30" i="1" s="1"/>
  <c r="U30" i="1" s="1"/>
  <c r="V30" i="1" s="1"/>
  <c r="W30" i="1" s="1"/>
  <c r="X30" i="1" s="1"/>
  <c r="Y30" i="1" s="1"/>
  <c r="S31" i="1" s="1"/>
  <c r="T31" i="1" s="1"/>
  <c r="U31" i="1" s="1"/>
  <c r="V31" i="1" s="1"/>
  <c r="W31" i="1" s="1"/>
  <c r="X31" i="1" s="1"/>
  <c r="Y31" i="1" s="1"/>
  <c r="S32" i="1" s="1"/>
  <c r="T32" i="1" s="1"/>
  <c r="U32" i="1" s="1"/>
  <c r="V32" i="1" s="1"/>
  <c r="W32" i="1" s="1"/>
  <c r="X32" i="1" s="1"/>
  <c r="Y32" i="1" s="1"/>
  <c r="S33" i="1" s="1"/>
  <c r="T33" i="1" s="1"/>
  <c r="U33" i="1" s="1"/>
  <c r="V33" i="1" s="1"/>
  <c r="W33" i="1" s="1"/>
  <c r="X33" i="1" s="1"/>
  <c r="Y33" i="1" s="1"/>
  <c r="Q27" i="1"/>
  <c r="K30" i="1"/>
  <c r="L30" i="1" s="1"/>
  <c r="M30" i="1" s="1"/>
  <c r="N30" i="1" s="1"/>
  <c r="O30" i="1" s="1"/>
  <c r="P30" i="1" s="1"/>
  <c r="Q30" i="1" s="1"/>
  <c r="K31" i="1" s="1"/>
  <c r="L31" i="1" s="1"/>
  <c r="M31" i="1" s="1"/>
  <c r="N31" i="1" s="1"/>
  <c r="O31" i="1" s="1"/>
  <c r="P31" i="1" s="1"/>
  <c r="Q31" i="1" s="1"/>
  <c r="K32" i="1" s="1"/>
  <c r="L32" i="1" s="1"/>
  <c r="M32" i="1" s="1"/>
  <c r="N32" i="1" s="1"/>
  <c r="O32" i="1" s="1"/>
  <c r="P32" i="1" s="1"/>
  <c r="Q32" i="1" s="1"/>
  <c r="K33" i="1" s="1"/>
  <c r="L33" i="1" s="1"/>
  <c r="M33" i="1" s="1"/>
  <c r="N33" i="1" s="1"/>
  <c r="O33" i="1" s="1"/>
  <c r="P33" i="1" s="1"/>
  <c r="Q33" i="1" s="1"/>
  <c r="I27" i="1"/>
  <c r="C30" i="1"/>
  <c r="D30" i="1" s="1"/>
  <c r="E30" i="1" s="1"/>
  <c r="F30" i="1" s="1"/>
  <c r="G30" i="1" s="1"/>
  <c r="H30" i="1" s="1"/>
  <c r="I30" i="1" s="1"/>
  <c r="C31" i="1" s="1"/>
  <c r="D31" i="1" s="1"/>
  <c r="E31" i="1" s="1"/>
  <c r="F31" i="1" s="1"/>
  <c r="G31" i="1" s="1"/>
  <c r="H31" i="1" s="1"/>
  <c r="I31" i="1" s="1"/>
  <c r="C32" i="1" s="1"/>
  <c r="D32" i="1" s="1"/>
  <c r="E32" i="1" s="1"/>
  <c r="F32" i="1" s="1"/>
  <c r="G32" i="1" s="1"/>
  <c r="H32" i="1" s="1"/>
  <c r="I32" i="1" s="1"/>
  <c r="C33" i="1" s="1"/>
  <c r="D33" i="1" s="1"/>
  <c r="E33" i="1" s="1"/>
  <c r="F33" i="1" s="1"/>
  <c r="G33" i="1" s="1"/>
  <c r="H33" i="1" s="1"/>
  <c r="I33" i="1" s="1"/>
  <c r="Y18" i="1"/>
  <c r="S21" i="1"/>
  <c r="T21" i="1" s="1"/>
  <c r="U21" i="1" s="1"/>
  <c r="V21" i="1" s="1"/>
  <c r="W21" i="1" s="1"/>
  <c r="X21" i="1" s="1"/>
  <c r="Y21" i="1" s="1"/>
  <c r="S22" i="1" s="1"/>
  <c r="T22" i="1" s="1"/>
  <c r="U22" i="1" s="1"/>
  <c r="V22" i="1" s="1"/>
  <c r="W22" i="1" s="1"/>
  <c r="X22" i="1" s="1"/>
  <c r="Y22" i="1" s="1"/>
  <c r="S23" i="1" s="1"/>
  <c r="T23" i="1" s="1"/>
  <c r="U23" i="1" s="1"/>
  <c r="V23" i="1" s="1"/>
  <c r="W23" i="1" s="1"/>
  <c r="X23" i="1" s="1"/>
  <c r="Y23" i="1" s="1"/>
  <c r="S24" i="1" s="1"/>
  <c r="T24" i="1" s="1"/>
  <c r="U24" i="1" s="1"/>
  <c r="V24" i="1" s="1"/>
  <c r="W24" i="1" s="1"/>
  <c r="X24" i="1" s="1"/>
  <c r="Y24" i="1" s="1"/>
  <c r="Q18" i="1"/>
  <c r="K21" i="1"/>
  <c r="L21" i="1" s="1"/>
  <c r="M21" i="1" s="1"/>
  <c r="N21" i="1" s="1"/>
  <c r="O21" i="1" s="1"/>
  <c r="P21" i="1" s="1"/>
  <c r="Q21" i="1" s="1"/>
  <c r="K22" i="1" s="1"/>
  <c r="L22" i="1" s="1"/>
  <c r="M22" i="1" s="1"/>
  <c r="N22" i="1" s="1"/>
  <c r="O22" i="1" s="1"/>
  <c r="P22" i="1" s="1"/>
  <c r="Q22" i="1" s="1"/>
  <c r="K23" i="1" s="1"/>
  <c r="L23" i="1" s="1"/>
  <c r="M23" i="1" s="1"/>
  <c r="N23" i="1" s="1"/>
  <c r="O23" i="1" s="1"/>
  <c r="P23" i="1" s="1"/>
  <c r="Q23" i="1" s="1"/>
  <c r="K24" i="1" s="1"/>
  <c r="L24" i="1" s="1"/>
  <c r="M24" i="1" s="1"/>
  <c r="N24" i="1" s="1"/>
  <c r="O24" i="1" s="1"/>
  <c r="P24" i="1" s="1"/>
  <c r="Q24" i="1" s="1"/>
  <c r="I18" i="1"/>
  <c r="C21" i="1"/>
  <c r="D21" i="1" s="1"/>
  <c r="E21" i="1" s="1"/>
  <c r="F21" i="1" s="1"/>
  <c r="G21" i="1" s="1"/>
  <c r="H21" i="1" s="1"/>
  <c r="I21" i="1" s="1"/>
  <c r="C22" i="1" s="1"/>
  <c r="D22" i="1" s="1"/>
  <c r="E22" i="1" s="1"/>
  <c r="F22" i="1" s="1"/>
  <c r="G22" i="1" s="1"/>
  <c r="H22" i="1" s="1"/>
  <c r="I22" i="1" s="1"/>
  <c r="C23" i="1" s="1"/>
  <c r="D23" i="1" s="1"/>
  <c r="E23" i="1" s="1"/>
  <c r="F23" i="1" s="1"/>
  <c r="G23" i="1" s="1"/>
  <c r="H23" i="1" s="1"/>
  <c r="I23" i="1" s="1"/>
  <c r="C24" i="1" s="1"/>
  <c r="D24" i="1" s="1"/>
  <c r="E24" i="1" s="1"/>
  <c r="F24" i="1" s="1"/>
  <c r="G24" i="1" s="1"/>
  <c r="H24" i="1" s="1"/>
  <c r="I24" i="1" s="1"/>
  <c r="Y9" i="1"/>
  <c r="S12" i="1"/>
  <c r="T12" i="1" s="1"/>
  <c r="U12" i="1" s="1"/>
  <c r="V12" i="1" s="1"/>
  <c r="W12" i="1" s="1"/>
  <c r="X12" i="1" s="1"/>
  <c r="Y12" i="1" s="1"/>
  <c r="S13" i="1" s="1"/>
  <c r="T13" i="1" s="1"/>
  <c r="U13" i="1" s="1"/>
  <c r="V13" i="1" s="1"/>
  <c r="W13" i="1" s="1"/>
  <c r="X13" i="1" s="1"/>
  <c r="Y13" i="1" s="1"/>
  <c r="S14" i="1" s="1"/>
  <c r="T14" i="1" s="1"/>
  <c r="U14" i="1" s="1"/>
  <c r="V14" i="1" s="1"/>
  <c r="W14" i="1" s="1"/>
  <c r="X14" i="1" s="1"/>
  <c r="Y14" i="1" s="1"/>
  <c r="S15" i="1" s="1"/>
  <c r="T15" i="1" s="1"/>
  <c r="U15" i="1" s="1"/>
  <c r="V15" i="1" s="1"/>
  <c r="W15" i="1" s="1"/>
  <c r="X15" i="1" s="1"/>
  <c r="Y15" i="1" s="1"/>
  <c r="Q9" i="1"/>
  <c r="K12" i="1"/>
  <c r="L12" i="1" s="1"/>
  <c r="M12" i="1" s="1"/>
  <c r="N12" i="1" s="1"/>
  <c r="O12" i="1" s="1"/>
  <c r="P12" i="1" s="1"/>
  <c r="Q12" i="1" s="1"/>
  <c r="K13" i="1" s="1"/>
  <c r="L13" i="1" s="1"/>
  <c r="M13" i="1" s="1"/>
  <c r="N13" i="1" s="1"/>
  <c r="O13" i="1" s="1"/>
  <c r="P13" i="1" s="1"/>
  <c r="Q13" i="1" s="1"/>
  <c r="K14" i="1" s="1"/>
  <c r="L14" i="1" s="1"/>
  <c r="M14" i="1" s="1"/>
  <c r="N14" i="1" s="1"/>
  <c r="O14" i="1" s="1"/>
  <c r="P14" i="1" s="1"/>
  <c r="Q14" i="1" s="1"/>
  <c r="K15" i="1" s="1"/>
  <c r="L15" i="1" s="1"/>
  <c r="M15" i="1" s="1"/>
  <c r="N15" i="1" s="1"/>
  <c r="O15" i="1" s="1"/>
  <c r="P15" i="1" s="1"/>
  <c r="Q15" i="1" s="1"/>
  <c r="I11" i="1"/>
  <c r="H9" i="1"/>
  <c r="C12" i="1" l="1"/>
  <c r="D12" i="1" s="1"/>
  <c r="E12" i="1" s="1"/>
  <c r="I9" i="1"/>
  <c r="F12" i="1" l="1"/>
  <c r="G12" i="1" s="1"/>
  <c r="H12" i="1" s="1"/>
  <c r="I12" i="1" s="1"/>
  <c r="C13" i="1" s="1"/>
  <c r="D13" i="1" s="1"/>
  <c r="E13" i="1" s="1"/>
  <c r="F13" i="1" s="1"/>
  <c r="G13" i="1" s="1"/>
  <c r="H13" i="1" s="1"/>
  <c r="I13" i="1" s="1"/>
  <c r="C14" i="1" s="1"/>
  <c r="D14" i="1" s="1"/>
  <c r="E14" i="1" s="1"/>
  <c r="F14" i="1" s="1"/>
  <c r="G14" i="1" l="1"/>
  <c r="H14" i="1" s="1"/>
  <c r="I14" i="1" s="1"/>
  <c r="C15" i="1" s="1"/>
  <c r="D15" i="1" s="1"/>
  <c r="E15" i="1" s="1"/>
  <c r="F15" i="1" s="1"/>
  <c r="G15" i="1" s="1"/>
  <c r="H15" i="1" s="1"/>
  <c r="I15" i="1" s="1"/>
</calcChain>
</file>

<file path=xl/comments1.xml><?xml version="1.0" encoding="utf-8"?>
<comments xmlns="http://schemas.openxmlformats.org/spreadsheetml/2006/main">
  <authors>
    <author>**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>Initiation sophrologie 
14h30 à 16h
salle n°2 M.A</t>
        </r>
      </text>
    </comment>
    <comment ref="G13" authorId="0">
      <text>
        <r>
          <rPr>
            <b/>
            <sz val="8"/>
            <color indexed="81"/>
            <rFont val="Tahoma"/>
            <family val="2"/>
          </rPr>
          <t>Réunion Echange Familial
de 19h à 23h
maison du bénévolat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>Soirée festive
salle réservée à partir de 18h
Pont du Buy</t>
        </r>
      </text>
    </comment>
  </commentList>
</comments>
</file>

<file path=xl/sharedStrings.xml><?xml version="1.0" encoding="utf-8"?>
<sst xmlns="http://schemas.openxmlformats.org/spreadsheetml/2006/main" count="10" uniqueCount="10">
  <si>
    <t>Jour de l'an:</t>
  </si>
  <si>
    <t>1er mai:</t>
  </si>
  <si>
    <t>8 mai:</t>
  </si>
  <si>
    <t>15 aout</t>
  </si>
  <si>
    <t>jour férié fixe</t>
  </si>
  <si>
    <t>jour férié variable</t>
  </si>
  <si>
    <t>lundi pâques</t>
  </si>
  <si>
    <t>jeudi ascension</t>
  </si>
  <si>
    <t>lundi pentecôte</t>
  </si>
  <si>
    <t>dimanche de 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</si>
</sst>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91"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theme="0"/>
      </font>
      <fill>
        <gradientFill degree="90">
          <stop position="0">
            <color rgb="FF7030A0"/>
          </stop>
          <stop position="0.5">
            <color theme="4"/>
          </stop>
          <stop position="1">
            <color rgb="FF7030A0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ill>
        <patternFill>
          <bgColor theme="9" tint="-0.499984740745262"/>
        </patternFill>
      </fill>
    </dxf>
    <dxf>
      <fill>
        <patternFill>
          <bgColor rgb="FFFFC7CE"/>
        </pattern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</dxfs>
  <tableStyles count="0" defaultTableStyle="TableStyleMedium2" defaultPivotStyle="PivotStyleLight16"/>
  <colors>
    <mruColors>
      <color rgb="FF0000FF"/>
      <color rgb="FFFFFFCC"/>
      <color rgb="FF20B2E0"/>
      <color rgb="FFCC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4" max="3000" min="19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3</xdr:row>
          <xdr:rowOff>28575</xdr:rowOff>
        </xdr:from>
        <xdr:to>
          <xdr:col>26</xdr:col>
          <xdr:colOff>28575</xdr:colOff>
          <xdr:row>4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G43"/>
  <sheetViews>
    <sheetView showGridLines="0" tabSelected="1" zoomScale="80" zoomScaleNormal="80" workbookViewId="0">
      <selection activeCell="D12" sqref="D12"/>
    </sheetView>
  </sheetViews>
  <sheetFormatPr baseColWidth="10" defaultColWidth="3.7109375" defaultRowHeight="15" x14ac:dyDescent="0.25"/>
  <cols>
    <col min="3" max="3" width="4.5703125" style="2" bestFit="1" customWidth="1"/>
    <col min="4" max="4" width="5.140625" style="2" bestFit="1" customWidth="1"/>
    <col min="5" max="5" width="4.85546875" style="2" bestFit="1" customWidth="1"/>
    <col min="6" max="6" width="4" style="2" bestFit="1" customWidth="1"/>
    <col min="7" max="7" width="4.7109375" style="2" bestFit="1" customWidth="1"/>
    <col min="8" max="8" width="5" style="2" bestFit="1" customWidth="1"/>
    <col min="9" max="9" width="4.5703125" style="2" bestFit="1" customWidth="1"/>
    <col min="11" max="11" width="4.5703125" bestFit="1" customWidth="1"/>
    <col min="12" max="12" width="5.140625" bestFit="1" customWidth="1"/>
    <col min="13" max="13" width="4.85546875" bestFit="1" customWidth="1"/>
    <col min="14" max="14" width="4" bestFit="1" customWidth="1"/>
    <col min="15" max="15" width="4.7109375" bestFit="1" customWidth="1"/>
    <col min="16" max="16" width="5" bestFit="1" customWidth="1"/>
    <col min="17" max="17" width="4.5703125" bestFit="1" customWidth="1"/>
    <col min="19" max="19" width="4.5703125" bestFit="1" customWidth="1"/>
    <col min="20" max="20" width="5.140625" bestFit="1" customWidth="1"/>
    <col min="21" max="21" width="4.85546875" bestFit="1" customWidth="1"/>
    <col min="22" max="22" width="4" bestFit="1" customWidth="1"/>
    <col min="23" max="23" width="4.7109375" bestFit="1" customWidth="1"/>
    <col min="24" max="24" width="5" bestFit="1" customWidth="1"/>
    <col min="25" max="25" width="4.5703125" bestFit="1" customWidth="1"/>
    <col min="29" max="29" width="8" bestFit="1" customWidth="1"/>
    <col min="31" max="31" width="4.7109375" customWidth="1"/>
    <col min="32" max="32" width="19.5703125" style="4" customWidth="1"/>
    <col min="33" max="33" width="27" customWidth="1"/>
  </cols>
  <sheetData>
    <row r="2" spans="2:33" x14ac:dyDescent="0.25">
      <c r="B2" s="1"/>
    </row>
    <row r="3" spans="2:33" ht="15.75" thickBot="1" x14ac:dyDescent="0.3"/>
    <row r="4" spans="2:33" x14ac:dyDescent="0.25">
      <c r="C4" s="11">
        <v>2014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  <c r="AF4" s="4" t="s">
        <v>4</v>
      </c>
    </row>
    <row r="5" spans="2:33" ht="15.75" thickBot="1" x14ac:dyDescent="0.3"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6"/>
    </row>
    <row r="6" spans="2:33" x14ac:dyDescent="0.25">
      <c r="AF6" s="4" t="s">
        <v>0</v>
      </c>
      <c r="AG6" s="1">
        <f>DATE(An_ref,1,1)</f>
        <v>41640</v>
      </c>
    </row>
    <row r="7" spans="2:33" ht="15.75" thickBot="1" x14ac:dyDescent="0.3">
      <c r="AF7" s="4" t="s">
        <v>1</v>
      </c>
      <c r="AG7" s="1">
        <f>DATE(An_ref,5,1)</f>
        <v>41760</v>
      </c>
    </row>
    <row r="8" spans="2:33" ht="15.75" thickBot="1" x14ac:dyDescent="0.3">
      <c r="C8" s="17">
        <f>EDATE(DATE(An_ref,1,1),0)</f>
        <v>41640</v>
      </c>
      <c r="D8" s="18"/>
      <c r="E8" s="18"/>
      <c r="F8" s="18"/>
      <c r="G8" s="18"/>
      <c r="H8" s="18"/>
      <c r="I8" s="19"/>
      <c r="K8" s="17">
        <f>EDATE(DATE(An_ref,1,1),1)</f>
        <v>41671</v>
      </c>
      <c r="L8" s="18"/>
      <c r="M8" s="18"/>
      <c r="N8" s="18"/>
      <c r="O8" s="18"/>
      <c r="P8" s="18"/>
      <c r="Q8" s="19"/>
      <c r="S8" s="17">
        <f>EDATE(DATE(An_ref,1,1),2)</f>
        <v>41699</v>
      </c>
      <c r="T8" s="18"/>
      <c r="U8" s="18"/>
      <c r="V8" s="18"/>
      <c r="W8" s="18"/>
      <c r="X8" s="18"/>
      <c r="Y8" s="19"/>
      <c r="AF8" s="4" t="s">
        <v>2</v>
      </c>
      <c r="AG8" s="1">
        <f>DATE(An_ref,5,8)</f>
        <v>41767</v>
      </c>
    </row>
    <row r="9" spans="2:33" x14ac:dyDescent="0.25">
      <c r="C9" s="9" t="str">
        <f>UPPER(TEXT(C11,"jjj"))</f>
        <v>LUN</v>
      </c>
      <c r="D9" s="9" t="str">
        <f t="shared" ref="D9:I9" si="0">UPPER(TEXT(D11,"jjj"))</f>
        <v>MAR</v>
      </c>
      <c r="E9" s="9" t="str">
        <f t="shared" si="0"/>
        <v>MER</v>
      </c>
      <c r="F9" s="9" t="str">
        <f t="shared" si="0"/>
        <v>JEU</v>
      </c>
      <c r="G9" s="9" t="str">
        <f t="shared" si="0"/>
        <v>VEN</v>
      </c>
      <c r="H9" s="9" t="str">
        <f t="shared" si="0"/>
        <v>SAM</v>
      </c>
      <c r="I9" s="9" t="str">
        <f t="shared" si="0"/>
        <v>DIM</v>
      </c>
      <c r="K9" s="9" t="str">
        <f>UPPER(TEXT(K11,"jjj"))</f>
        <v>LUN</v>
      </c>
      <c r="L9" s="9" t="str">
        <f t="shared" ref="L9:Q9" si="1">UPPER(TEXT(L11,"jjj"))</f>
        <v>MAR</v>
      </c>
      <c r="M9" s="9" t="str">
        <f t="shared" si="1"/>
        <v>MER</v>
      </c>
      <c r="N9" s="9" t="str">
        <f t="shared" si="1"/>
        <v>JEU</v>
      </c>
      <c r="O9" s="9" t="str">
        <f t="shared" si="1"/>
        <v>VEN</v>
      </c>
      <c r="P9" s="9" t="str">
        <f t="shared" si="1"/>
        <v>SAM</v>
      </c>
      <c r="Q9" s="9" t="str">
        <f t="shared" si="1"/>
        <v>DIM</v>
      </c>
      <c r="S9" s="9" t="str">
        <f>UPPER(TEXT(S11,"jjj"))</f>
        <v>LUN</v>
      </c>
      <c r="T9" s="9" t="str">
        <f t="shared" ref="T9:Y9" si="2">UPPER(TEXT(T11,"jjj"))</f>
        <v>MAR</v>
      </c>
      <c r="U9" s="9" t="str">
        <f t="shared" si="2"/>
        <v>MER</v>
      </c>
      <c r="V9" s="9" t="str">
        <f t="shared" si="2"/>
        <v>JEU</v>
      </c>
      <c r="W9" s="9" t="str">
        <f t="shared" si="2"/>
        <v>VEN</v>
      </c>
      <c r="X9" s="9" t="str">
        <f t="shared" si="2"/>
        <v>SAM</v>
      </c>
      <c r="Y9" s="9" t="str">
        <f t="shared" si="2"/>
        <v>DIM</v>
      </c>
      <c r="AC9" t="b">
        <f>OR(C10=$AG$6,C10=$AG$7,C10=$AG$8,C10=$AG$9,C10=$AG$10,C10=$AG$11,C10=$AG$12,C10=$AG$13,C10=$AG$18,C10=$AG$19,C10=$AG$20)</f>
        <v>0</v>
      </c>
      <c r="AF9" s="5">
        <v>41469</v>
      </c>
      <c r="AG9" s="1">
        <f>DATE(An_ref,7,14)</f>
        <v>41834</v>
      </c>
    </row>
    <row r="10" spans="2:33" x14ac:dyDescent="0.25">
      <c r="C10" s="8" t="str">
        <f>IF(WEEKDAY(C8)=2,C8,"")</f>
        <v/>
      </c>
      <c r="D10" s="8" t="str">
        <f>IF(C10&lt;&gt;"",C10+1,IF(WEEKDAY(C8)=3,C8,""))</f>
        <v/>
      </c>
      <c r="E10" s="8">
        <f>IF(D10&lt;&gt;"",D10+1,IF(WEEKDAY(C8)=4,C8,""))</f>
        <v>41640</v>
      </c>
      <c r="F10" s="8">
        <f>IF(E10&lt;&gt;"",E10+1,IF(WEEKDAY(C8)=5,C8,""))</f>
        <v>41641</v>
      </c>
      <c r="G10" s="8">
        <f>IF(F10&lt;&gt;"",F10+1,IF(WEEKDAY(C8)=6,C8,""))</f>
        <v>41642</v>
      </c>
      <c r="H10" s="8">
        <f>IF(G10&lt;&gt;"",G10+1,IF(WEEKDAY(C8)=7,C8,""))</f>
        <v>41643</v>
      </c>
      <c r="I10" s="8">
        <f>IF(H10&lt;&gt;"",H10+1,IF(WEEKDAY(C8)=1,C8,""))</f>
        <v>41644</v>
      </c>
      <c r="J10" s="6"/>
      <c r="K10" s="8" t="str">
        <f>IF(WEEKDAY(K8)=2,K8,"")</f>
        <v/>
      </c>
      <c r="L10" s="8" t="str">
        <f>IF(K10&lt;&gt;"",K10+1,IF(WEEKDAY(K8)=3,K8,""))</f>
        <v/>
      </c>
      <c r="M10" s="8" t="str">
        <f>IF(L10&lt;&gt;"",L10+1,IF(WEEKDAY(K8)=4,K8,""))</f>
        <v/>
      </c>
      <c r="N10" s="8" t="str">
        <f>IF(M10&lt;&gt;"",M10+1,IF(WEEKDAY(K8)=5,K8,""))</f>
        <v/>
      </c>
      <c r="O10" s="8" t="str">
        <f>IF(N10&lt;&gt;"",N10+1,IF(WEEKDAY(K8)=6,K8,""))</f>
        <v/>
      </c>
      <c r="P10" s="8">
        <f>IF(O10&lt;&gt;"",O10+1,IF(WEEKDAY(K8)=7,K8,""))</f>
        <v>41671</v>
      </c>
      <c r="Q10" s="8">
        <f>IF(P10&lt;&gt;"",P10+1,IF(WEEKDAY(K8)=1,K8,""))</f>
        <v>41672</v>
      </c>
      <c r="S10" s="8" t="str">
        <f>IF(WEEKDAY(S8)=2,S8,"")</f>
        <v/>
      </c>
      <c r="T10" s="8" t="str">
        <f>IF(S10&lt;&gt;"",S10+1,IF(WEEKDAY(S8)=3,S8,""))</f>
        <v/>
      </c>
      <c r="U10" s="8" t="str">
        <f>IF(T10&lt;&gt;"",T10+1,IF(WEEKDAY(S8)=4,S8,""))</f>
        <v/>
      </c>
      <c r="V10" s="8" t="str">
        <f>IF(U10&lt;&gt;"",U10+1,IF(WEEKDAY(S8)=5,S8,""))</f>
        <v/>
      </c>
      <c r="W10" s="8" t="str">
        <f>IF(V10&lt;&gt;"",V10+1,IF(WEEKDAY(S8)=6,S8,""))</f>
        <v/>
      </c>
      <c r="X10" s="8">
        <f>IF(W10&lt;&gt;"",W10+1,IF(WEEKDAY(S8)=7,S8,""))</f>
        <v>41699</v>
      </c>
      <c r="Y10" s="8">
        <f>IF(X10&lt;&gt;"",X10+1,IF(WEEKDAY(S8)=1,S8,""))</f>
        <v>41700</v>
      </c>
      <c r="AF10" s="5">
        <v>41589</v>
      </c>
      <c r="AG10" s="1">
        <f>DATE(An_ref,11,11)</f>
        <v>41954</v>
      </c>
    </row>
    <row r="11" spans="2:33" x14ac:dyDescent="0.25">
      <c r="B11" s="6"/>
      <c r="C11" s="8">
        <f>I10+1</f>
        <v>41645</v>
      </c>
      <c r="D11" s="8">
        <f>C11+1</f>
        <v>41646</v>
      </c>
      <c r="E11" s="8">
        <f t="shared" ref="E11:I11" si="3">D11+1</f>
        <v>41647</v>
      </c>
      <c r="F11" s="8">
        <f t="shared" si="3"/>
        <v>41648</v>
      </c>
      <c r="G11" s="8">
        <f t="shared" si="3"/>
        <v>41649</v>
      </c>
      <c r="H11" s="8">
        <f t="shared" si="3"/>
        <v>41650</v>
      </c>
      <c r="I11" s="8">
        <f t="shared" si="3"/>
        <v>41651</v>
      </c>
      <c r="K11" s="8">
        <f>Q10+1</f>
        <v>41673</v>
      </c>
      <c r="L11" s="8">
        <f>K11+1</f>
        <v>41674</v>
      </c>
      <c r="M11" s="8">
        <f t="shared" ref="M11:Q11" si="4">L11+1</f>
        <v>41675</v>
      </c>
      <c r="N11" s="8">
        <f t="shared" si="4"/>
        <v>41676</v>
      </c>
      <c r="O11" s="8">
        <f t="shared" si="4"/>
        <v>41677</v>
      </c>
      <c r="P11" s="8">
        <f t="shared" si="4"/>
        <v>41678</v>
      </c>
      <c r="Q11" s="8">
        <f t="shared" si="4"/>
        <v>41679</v>
      </c>
      <c r="S11" s="8">
        <f>Y10+1</f>
        <v>41701</v>
      </c>
      <c r="T11" s="8">
        <f>S11+1</f>
        <v>41702</v>
      </c>
      <c r="U11" s="8">
        <f t="shared" ref="U11:Y11" si="5">T11+1</f>
        <v>41703</v>
      </c>
      <c r="V11" s="8">
        <f t="shared" si="5"/>
        <v>41704</v>
      </c>
      <c r="W11" s="8">
        <f t="shared" si="5"/>
        <v>41705</v>
      </c>
      <c r="X11" s="8">
        <f t="shared" si="5"/>
        <v>41706</v>
      </c>
      <c r="Y11" s="8">
        <f t="shared" si="5"/>
        <v>41707</v>
      </c>
      <c r="AF11" s="4" t="s">
        <v>3</v>
      </c>
      <c r="AG11" s="1">
        <f>DATE(An_ref,8,15)</f>
        <v>41866</v>
      </c>
    </row>
    <row r="12" spans="2:33" x14ac:dyDescent="0.25">
      <c r="C12" s="8">
        <f t="shared" ref="C12:C13" si="6">I11+1</f>
        <v>41652</v>
      </c>
      <c r="D12" s="8">
        <f t="shared" ref="D12:I12" si="7">C12+1</f>
        <v>41653</v>
      </c>
      <c r="E12" s="8">
        <f t="shared" si="7"/>
        <v>41654</v>
      </c>
      <c r="F12" s="8">
        <f t="shared" si="7"/>
        <v>41655</v>
      </c>
      <c r="G12" s="8">
        <f t="shared" si="7"/>
        <v>41656</v>
      </c>
      <c r="H12" s="8">
        <f t="shared" si="7"/>
        <v>41657</v>
      </c>
      <c r="I12" s="8">
        <f t="shared" si="7"/>
        <v>41658</v>
      </c>
      <c r="K12" s="8">
        <f t="shared" ref="K12:K13" si="8">Q11+1</f>
        <v>41680</v>
      </c>
      <c r="L12" s="8">
        <f t="shared" ref="L12:Q12" si="9">K12+1</f>
        <v>41681</v>
      </c>
      <c r="M12" s="8">
        <f t="shared" si="9"/>
        <v>41682</v>
      </c>
      <c r="N12" s="8">
        <f t="shared" si="9"/>
        <v>41683</v>
      </c>
      <c r="O12" s="8">
        <f t="shared" si="9"/>
        <v>41684</v>
      </c>
      <c r="P12" s="8">
        <f t="shared" si="9"/>
        <v>41685</v>
      </c>
      <c r="Q12" s="8">
        <f t="shared" si="9"/>
        <v>41686</v>
      </c>
      <c r="S12" s="8">
        <f t="shared" ref="S12:S13" si="10">Y11+1</f>
        <v>41708</v>
      </c>
      <c r="T12" s="8">
        <f t="shared" ref="T12:Y12" si="11">S12+1</f>
        <v>41709</v>
      </c>
      <c r="U12" s="8">
        <f t="shared" si="11"/>
        <v>41710</v>
      </c>
      <c r="V12" s="8">
        <f t="shared" si="11"/>
        <v>41711</v>
      </c>
      <c r="W12" s="8">
        <f t="shared" si="11"/>
        <v>41712</v>
      </c>
      <c r="X12" s="8">
        <f t="shared" si="11"/>
        <v>41713</v>
      </c>
      <c r="Y12" s="8">
        <f t="shared" si="11"/>
        <v>41714</v>
      </c>
      <c r="AF12" s="5">
        <v>41579</v>
      </c>
      <c r="AG12" s="1">
        <f>DATE(An_ref,11,1)</f>
        <v>41944</v>
      </c>
    </row>
    <row r="13" spans="2:33" x14ac:dyDescent="0.25">
      <c r="C13" s="8">
        <f t="shared" si="6"/>
        <v>41659</v>
      </c>
      <c r="D13" s="8">
        <f t="shared" ref="D13:I13" si="12">C13+1</f>
        <v>41660</v>
      </c>
      <c r="E13" s="8">
        <f t="shared" si="12"/>
        <v>41661</v>
      </c>
      <c r="F13" s="8">
        <f t="shared" si="12"/>
        <v>41662</v>
      </c>
      <c r="G13" s="8">
        <f t="shared" si="12"/>
        <v>41663</v>
      </c>
      <c r="H13" s="8">
        <f t="shared" si="12"/>
        <v>41664</v>
      </c>
      <c r="I13" s="8">
        <f t="shared" si="12"/>
        <v>41665</v>
      </c>
      <c r="K13" s="8">
        <f t="shared" si="8"/>
        <v>41687</v>
      </c>
      <c r="L13" s="8">
        <f t="shared" ref="L13:Q13" si="13">K13+1</f>
        <v>41688</v>
      </c>
      <c r="M13" s="8">
        <f t="shared" si="13"/>
        <v>41689</v>
      </c>
      <c r="N13" s="8">
        <f t="shared" si="13"/>
        <v>41690</v>
      </c>
      <c r="O13" s="8">
        <f t="shared" si="13"/>
        <v>41691</v>
      </c>
      <c r="P13" s="8">
        <f t="shared" si="13"/>
        <v>41692</v>
      </c>
      <c r="Q13" s="8">
        <f t="shared" si="13"/>
        <v>41693</v>
      </c>
      <c r="S13" s="8">
        <f t="shared" si="10"/>
        <v>41715</v>
      </c>
      <c r="T13" s="8">
        <f t="shared" ref="T13:Y13" si="14">S13+1</f>
        <v>41716</v>
      </c>
      <c r="U13" s="8">
        <f t="shared" si="14"/>
        <v>41717</v>
      </c>
      <c r="V13" s="8">
        <f t="shared" si="14"/>
        <v>41718</v>
      </c>
      <c r="W13" s="8">
        <f t="shared" si="14"/>
        <v>41719</v>
      </c>
      <c r="X13" s="8">
        <f t="shared" si="14"/>
        <v>41720</v>
      </c>
      <c r="Y13" s="8">
        <f t="shared" si="14"/>
        <v>41721</v>
      </c>
      <c r="AF13" s="5">
        <v>41633</v>
      </c>
      <c r="AG13" s="1">
        <f>DATE(An_ref,12,25)</f>
        <v>41998</v>
      </c>
    </row>
    <row r="14" spans="2:33" x14ac:dyDescent="0.25">
      <c r="C14" s="8">
        <f>IF(I13&lt;EOMONTH(C8,0),I13+1,"")</f>
        <v>41666</v>
      </c>
      <c r="D14" s="8">
        <f>IF(C14&lt;EOMONTH(C8,0),C14+1,"")</f>
        <v>41667</v>
      </c>
      <c r="E14" s="8">
        <f>IF(D14&lt;EOMONTH(C8,0),D14+1,"")</f>
        <v>41668</v>
      </c>
      <c r="F14" s="8">
        <f>IF(E14&lt;EOMONTH(C8,0),E14+1,"")</f>
        <v>41669</v>
      </c>
      <c r="G14" s="8">
        <f>IF(F14&lt;EOMONTH(C8,0),F14+1,"")</f>
        <v>41670</v>
      </c>
      <c r="H14" s="8" t="str">
        <f>IF(G14&lt;EOMONTH(C8,0),G14+1,"")</f>
        <v/>
      </c>
      <c r="I14" s="8" t="str">
        <f>IF(H14&lt;EOMONTH(C8,0),H14+1,"")</f>
        <v/>
      </c>
      <c r="J14" s="6"/>
      <c r="K14" s="8">
        <f>IF(Q13&lt;EOMONTH(K8,0),Q13+1,"")</f>
        <v>41694</v>
      </c>
      <c r="L14" s="8">
        <f>IF(K14&lt;EOMONTH(K8,0),K14+1,"")</f>
        <v>41695</v>
      </c>
      <c r="M14" s="8">
        <f>IF(L14&lt;EOMONTH(K8,0),L14+1,"")</f>
        <v>41696</v>
      </c>
      <c r="N14" s="8">
        <f>IF(M14&lt;EOMONTH(K8,0),M14+1,"")</f>
        <v>41697</v>
      </c>
      <c r="O14" s="8">
        <f>IF(N14&lt;EOMONTH(K8,0),N14+1,"")</f>
        <v>41698</v>
      </c>
      <c r="P14" s="8" t="str">
        <f>IF(O14&lt;EOMONTH(K8,0),O14+1,"")</f>
        <v/>
      </c>
      <c r="Q14" s="8" t="str">
        <f>IF(P14&lt;EOMONTH(K8,0),P14+1,"")</f>
        <v/>
      </c>
      <c r="S14" s="8">
        <f>IF(Y13&lt;EOMONTH(S8,0),Y13+1,"")</f>
        <v>41722</v>
      </c>
      <c r="T14" s="8">
        <f>IF(S14&lt;EOMONTH(S8,0),S14+1,"")</f>
        <v>41723</v>
      </c>
      <c r="U14" s="8">
        <f>IF(T14&lt;EOMONTH(S8,0),T14+1,"")</f>
        <v>41724</v>
      </c>
      <c r="V14" s="8">
        <f>IF(U14&lt;EOMONTH(S8,0),U14+1,"")</f>
        <v>41725</v>
      </c>
      <c r="W14" s="8">
        <f>IF(V14&lt;EOMONTH(S8,0),V14+1,"")</f>
        <v>41726</v>
      </c>
      <c r="X14" s="8">
        <f>IF(W14&lt;EOMONTH(S8,0),W14+1,"")</f>
        <v>41727</v>
      </c>
      <c r="Y14" s="8">
        <f>IF(X14&lt;EOMONTH(S8,0),X14+1,"")</f>
        <v>41728</v>
      </c>
      <c r="AG14" s="1"/>
    </row>
    <row r="15" spans="2:33" x14ac:dyDescent="0.25">
      <c r="C15" s="8" t="str">
        <f>IF(I14&lt;EOMONTH(C8,0),I14+1,"")</f>
        <v/>
      </c>
      <c r="D15" s="8" t="str">
        <f>IF(C15&lt;EOMONTH(C8,0),C15+1,"")</f>
        <v/>
      </c>
      <c r="E15" s="8" t="str">
        <f>IF(D15&lt;EOMONTH(C8,0),D15+1,"")</f>
        <v/>
      </c>
      <c r="F15" s="8" t="str">
        <f>IF(E15&lt;EOMONTH(C8,0),E15+1,"")</f>
        <v/>
      </c>
      <c r="G15" s="8" t="str">
        <f>IF(F15&lt;EOMONTH(C8,0),F15+1,"")</f>
        <v/>
      </c>
      <c r="H15" s="8" t="str">
        <f>IF(G15&lt;EOMONTH(C8,0),G15+1,"")</f>
        <v/>
      </c>
      <c r="I15" s="8" t="str">
        <f>IF(H15&lt;EOMONTH(C8,0),H15+1,"")</f>
        <v/>
      </c>
      <c r="K15" s="8" t="str">
        <f>IF(Q14&lt;EOMONTH(K8,0),Q14+1,"")</f>
        <v/>
      </c>
      <c r="L15" s="8" t="str">
        <f>IF(K15&lt;EOMONTH(K8,0),K15+1,"")</f>
        <v/>
      </c>
      <c r="M15" s="8" t="str">
        <f>IF(L15&lt;EOMONTH(K8,0),L15+1,"")</f>
        <v/>
      </c>
      <c r="N15" s="8" t="str">
        <f>IF(M15&lt;EOMONTH(K8,0),M15+1,"")</f>
        <v/>
      </c>
      <c r="O15" s="8" t="str">
        <f>IF(N15&lt;EOMONTH(K8,0),N15+1,"")</f>
        <v/>
      </c>
      <c r="P15" s="8" t="str">
        <f>IF(O15&lt;EOMONTH(K8,0),O15+1,"")</f>
        <v/>
      </c>
      <c r="Q15" s="8" t="str">
        <f>IF(P15&lt;EOMONTH(K8,0),P15+1,"")</f>
        <v/>
      </c>
      <c r="S15" s="8">
        <f>IF(Y14&lt;EOMONTH(S8,0),Y14+1,"")</f>
        <v>41729</v>
      </c>
      <c r="T15" s="8" t="str">
        <f>IF(S15&lt;EOMONTH(S8,0),S15+1,"")</f>
        <v/>
      </c>
      <c r="U15" s="8" t="str">
        <f>IF(T15&lt;EOMONTH(S8,0),T15+1,"")</f>
        <v/>
      </c>
      <c r="V15" s="8" t="str">
        <f>IF(U15&lt;EOMONTH(S8,0),U15+1,"")</f>
        <v/>
      </c>
      <c r="W15" s="8" t="str">
        <f>IF(V15&lt;EOMONTH(S8,0),V15+1,"")</f>
        <v/>
      </c>
      <c r="X15" s="8" t="str">
        <f>IF(W15&lt;EOMONTH(S8,0),W15+1,"")</f>
        <v/>
      </c>
      <c r="Y15" s="8" t="str">
        <f>IF(X15&lt;EOMONTH(S8,0),X15+1,"")</f>
        <v/>
      </c>
      <c r="AF15" s="4" t="s">
        <v>5</v>
      </c>
      <c r="AG15" s="1"/>
    </row>
    <row r="16" spans="2:33" ht="15.75" thickBot="1" x14ac:dyDescent="0.3">
      <c r="C16" s="7"/>
      <c r="D16" s="7"/>
      <c r="E16" s="7"/>
      <c r="F16" s="7"/>
      <c r="G16" s="7"/>
      <c r="H16" s="7"/>
      <c r="I16" s="7"/>
      <c r="AG16" s="1"/>
    </row>
    <row r="17" spans="3:33" ht="15.75" thickBot="1" x14ac:dyDescent="0.3">
      <c r="C17" s="17">
        <f>EDATE(DATE(An_ref,1,1),3)</f>
        <v>41730</v>
      </c>
      <c r="D17" s="18"/>
      <c r="E17" s="18"/>
      <c r="F17" s="18"/>
      <c r="G17" s="18"/>
      <c r="H17" s="18"/>
      <c r="I17" s="19"/>
      <c r="K17" s="17">
        <f>EDATE(DATE(An_ref,1,1),4)</f>
        <v>41760</v>
      </c>
      <c r="L17" s="18"/>
      <c r="M17" s="18"/>
      <c r="N17" s="18"/>
      <c r="O17" s="18"/>
      <c r="P17" s="18"/>
      <c r="Q17" s="19"/>
      <c r="S17" s="17">
        <f>EDATE(DATE(An_ref,1,1),5)</f>
        <v>41791</v>
      </c>
      <c r="T17" s="18"/>
      <c r="U17" s="18"/>
      <c r="V17" s="18"/>
      <c r="W17" s="18"/>
      <c r="X17" s="18"/>
      <c r="Y17" s="19"/>
      <c r="AF17" s="4" t="s">
        <v>9</v>
      </c>
      <c r="AG17" s="1">
        <f>FLOOR(DAY(MINUTE(An_ref/38)/2+56)&amp;"/5/"&amp;An_ref,7)-34</f>
        <v>41749</v>
      </c>
    </row>
    <row r="18" spans="3:33" x14ac:dyDescent="0.25">
      <c r="C18" s="9" t="str">
        <f>UPPER(TEXT(C20,"jjj"))</f>
        <v>LUN</v>
      </c>
      <c r="D18" s="9" t="str">
        <f t="shared" ref="D18:I18" si="15">UPPER(TEXT(D20,"jjj"))</f>
        <v>MAR</v>
      </c>
      <c r="E18" s="9" t="str">
        <f t="shared" si="15"/>
        <v>MER</v>
      </c>
      <c r="F18" s="9" t="str">
        <f t="shared" si="15"/>
        <v>JEU</v>
      </c>
      <c r="G18" s="9" t="str">
        <f t="shared" si="15"/>
        <v>VEN</v>
      </c>
      <c r="H18" s="9" t="str">
        <f t="shared" si="15"/>
        <v>SAM</v>
      </c>
      <c r="I18" s="9" t="str">
        <f t="shared" si="15"/>
        <v>DIM</v>
      </c>
      <c r="K18" s="9" t="str">
        <f>UPPER(TEXT(K20,"jjj"))</f>
        <v>LUN</v>
      </c>
      <c r="L18" s="9" t="str">
        <f t="shared" ref="L18:Q18" si="16">UPPER(TEXT(L20,"jjj"))</f>
        <v>MAR</v>
      </c>
      <c r="M18" s="9" t="str">
        <f t="shared" si="16"/>
        <v>MER</v>
      </c>
      <c r="N18" s="9" t="str">
        <f t="shared" si="16"/>
        <v>JEU</v>
      </c>
      <c r="O18" s="9" t="str">
        <f t="shared" si="16"/>
        <v>VEN</v>
      </c>
      <c r="P18" s="9" t="str">
        <f t="shared" si="16"/>
        <v>SAM</v>
      </c>
      <c r="Q18" s="9" t="str">
        <f t="shared" si="16"/>
        <v>DIM</v>
      </c>
      <c r="S18" s="9" t="str">
        <f>UPPER(TEXT(S20,"jjj"))</f>
        <v>LUN</v>
      </c>
      <c r="T18" s="9" t="str">
        <f t="shared" ref="T18:Y18" si="17">UPPER(TEXT(T20,"jjj"))</f>
        <v>MAR</v>
      </c>
      <c r="U18" s="9" t="str">
        <f t="shared" si="17"/>
        <v>MER</v>
      </c>
      <c r="V18" s="9" t="str">
        <f t="shared" si="17"/>
        <v>JEU</v>
      </c>
      <c r="W18" s="9" t="str">
        <f t="shared" si="17"/>
        <v>VEN</v>
      </c>
      <c r="X18" s="9" t="str">
        <f t="shared" si="17"/>
        <v>SAM</v>
      </c>
      <c r="Y18" s="9" t="str">
        <f t="shared" si="17"/>
        <v>DIM</v>
      </c>
      <c r="AF18" s="4" t="s">
        <v>6</v>
      </c>
      <c r="AG18" s="1">
        <f>FLOOR(DAY(MINUTE(An_ref/38)/2+56)&amp;"/5/"&amp;An_ref,7)-34+1</f>
        <v>41750</v>
      </c>
    </row>
    <row r="19" spans="3:33" x14ac:dyDescent="0.25">
      <c r="C19" s="8" t="str">
        <f>IF(WEEKDAY(C17)=2,C17,"")</f>
        <v/>
      </c>
      <c r="D19" s="8">
        <f>IF(C19&lt;&gt;"",C19+1,IF(WEEKDAY(C17)=3,C17,""))</f>
        <v>41730</v>
      </c>
      <c r="E19" s="8">
        <f>IF(D19&lt;&gt;"",D19+1,IF(WEEKDAY(C17)=4,C17,""))</f>
        <v>41731</v>
      </c>
      <c r="F19" s="8">
        <f>IF(E19&lt;&gt;"",E19+1,IF(WEEKDAY(C17)=5,C17,""))</f>
        <v>41732</v>
      </c>
      <c r="G19" s="8">
        <f>IF(F19&lt;&gt;"",F19+1,IF(WEEKDAY(C17)=6,C17,""))</f>
        <v>41733</v>
      </c>
      <c r="H19" s="8">
        <f>IF(G19&lt;&gt;"",G19+1,IF(WEEKDAY(C17)=7,C17,""))</f>
        <v>41734</v>
      </c>
      <c r="I19" s="8">
        <f>IF(H19&lt;&gt;"",H19+1,IF(WEEKDAY(C17)=1,C17,""))</f>
        <v>41735</v>
      </c>
      <c r="K19" s="8" t="str">
        <f>IF(WEEKDAY(K17)=2,K17,"")</f>
        <v/>
      </c>
      <c r="L19" s="8" t="str">
        <f>IF(K19&lt;&gt;"",K19+1,IF(WEEKDAY(K17)=3,K17,""))</f>
        <v/>
      </c>
      <c r="M19" s="8" t="str">
        <f>IF(L19&lt;&gt;"",L19+1,IF(WEEKDAY(K17)=4,K17,""))</f>
        <v/>
      </c>
      <c r="N19" s="8">
        <f>IF(M19&lt;&gt;"",M19+1,IF(WEEKDAY(K17)=5,K17,""))</f>
        <v>41760</v>
      </c>
      <c r="O19" s="8">
        <f>IF(N19&lt;&gt;"",N19+1,IF(WEEKDAY(K17)=6,K17,""))</f>
        <v>41761</v>
      </c>
      <c r="P19" s="8">
        <f>IF(O19&lt;&gt;"",O19+1,IF(WEEKDAY(K17)=7,K17,""))</f>
        <v>41762</v>
      </c>
      <c r="Q19" s="8">
        <f>IF(P19&lt;&gt;"",P19+1,IF(WEEKDAY(K17)=1,K17,""))</f>
        <v>41763</v>
      </c>
      <c r="S19" s="8" t="str">
        <f>IF(WEEKDAY(S17)=2,S17,"")</f>
        <v/>
      </c>
      <c r="T19" s="8" t="str">
        <f>IF(S19&lt;&gt;"",S19+1,IF(WEEKDAY(S17)=3,S17,""))</f>
        <v/>
      </c>
      <c r="U19" s="8" t="str">
        <f>IF(T19&lt;&gt;"",T19+1,IF(WEEKDAY(S17)=4,S17,""))</f>
        <v/>
      </c>
      <c r="V19" s="8" t="str">
        <f>IF(U19&lt;&gt;"",U19+1,IF(WEEKDAY(S17)=5,S17,""))</f>
        <v/>
      </c>
      <c r="W19" s="8" t="str">
        <f>IF(V19&lt;&gt;"",V19+1,IF(WEEKDAY(S17)=6,S17,""))</f>
        <v/>
      </c>
      <c r="X19" s="8" t="str">
        <f>IF(W19&lt;&gt;"",W19+1,IF(WEEKDAY(S17)=7,S17,""))</f>
        <v/>
      </c>
      <c r="Y19" s="8">
        <f>IF(X19&lt;&gt;"",X19+1,IF(WEEKDAY(S17)=1,S17,""))</f>
        <v>41791</v>
      </c>
      <c r="AF19" s="4" t="s">
        <v>7</v>
      </c>
      <c r="AG19" s="1">
        <f>FLOOR(DAY(MINUTE(An_ref/38)/2+56)&amp;"/5/"&amp;An_ref,7)-34+39</f>
        <v>41788</v>
      </c>
    </row>
    <row r="20" spans="3:33" x14ac:dyDescent="0.25">
      <c r="C20" s="8">
        <f>I19+1</f>
        <v>41736</v>
      </c>
      <c r="D20" s="8">
        <f>C20+1</f>
        <v>41737</v>
      </c>
      <c r="E20" s="8">
        <f t="shared" ref="E20:I20" si="18">D20+1</f>
        <v>41738</v>
      </c>
      <c r="F20" s="8">
        <f t="shared" si="18"/>
        <v>41739</v>
      </c>
      <c r="G20" s="8">
        <f t="shared" si="18"/>
        <v>41740</v>
      </c>
      <c r="H20" s="8">
        <f t="shared" si="18"/>
        <v>41741</v>
      </c>
      <c r="I20" s="8">
        <f t="shared" si="18"/>
        <v>41742</v>
      </c>
      <c r="K20" s="8">
        <f>Q19+1</f>
        <v>41764</v>
      </c>
      <c r="L20" s="8">
        <f>K20+1</f>
        <v>41765</v>
      </c>
      <c r="M20" s="8">
        <f t="shared" ref="M20:Q20" si="19">L20+1</f>
        <v>41766</v>
      </c>
      <c r="N20" s="8">
        <f t="shared" si="19"/>
        <v>41767</v>
      </c>
      <c r="O20" s="8">
        <f t="shared" si="19"/>
        <v>41768</v>
      </c>
      <c r="P20" s="8">
        <f t="shared" si="19"/>
        <v>41769</v>
      </c>
      <c r="Q20" s="8">
        <f t="shared" si="19"/>
        <v>41770</v>
      </c>
      <c r="S20" s="8">
        <f>Y19+1</f>
        <v>41792</v>
      </c>
      <c r="T20" s="8">
        <f>S20+1</f>
        <v>41793</v>
      </c>
      <c r="U20" s="8">
        <f t="shared" ref="U20:Y20" si="20">T20+1</f>
        <v>41794</v>
      </c>
      <c r="V20" s="8">
        <f t="shared" si="20"/>
        <v>41795</v>
      </c>
      <c r="W20" s="8">
        <f t="shared" si="20"/>
        <v>41796</v>
      </c>
      <c r="X20" s="8">
        <f t="shared" si="20"/>
        <v>41797</v>
      </c>
      <c r="Y20" s="8">
        <f t="shared" si="20"/>
        <v>41798</v>
      </c>
      <c r="AF20" s="4" t="s">
        <v>8</v>
      </c>
      <c r="AG20" s="1">
        <f>FLOOR(DAY(MINUTE(An_ref/38)/2+56)&amp;"/5/"&amp;An_ref,7)-34+50</f>
        <v>41799</v>
      </c>
    </row>
    <row r="21" spans="3:33" x14ac:dyDescent="0.25">
      <c r="C21" s="8">
        <f t="shared" ref="C21:C22" si="21">I20+1</f>
        <v>41743</v>
      </c>
      <c r="D21" s="8">
        <f t="shared" ref="D21:I21" si="22">C21+1</f>
        <v>41744</v>
      </c>
      <c r="E21" s="8">
        <f t="shared" si="22"/>
        <v>41745</v>
      </c>
      <c r="F21" s="8">
        <f t="shared" si="22"/>
        <v>41746</v>
      </c>
      <c r="G21" s="8">
        <f t="shared" si="22"/>
        <v>41747</v>
      </c>
      <c r="H21" s="8">
        <f t="shared" si="22"/>
        <v>41748</v>
      </c>
      <c r="I21" s="8">
        <f t="shared" si="22"/>
        <v>41749</v>
      </c>
      <c r="K21" s="8">
        <f t="shared" ref="K21:K22" si="23">Q20+1</f>
        <v>41771</v>
      </c>
      <c r="L21" s="8">
        <f t="shared" ref="L21:Q21" si="24">K21+1</f>
        <v>41772</v>
      </c>
      <c r="M21" s="8">
        <f t="shared" si="24"/>
        <v>41773</v>
      </c>
      <c r="N21" s="8">
        <f t="shared" si="24"/>
        <v>41774</v>
      </c>
      <c r="O21" s="8">
        <f t="shared" si="24"/>
        <v>41775</v>
      </c>
      <c r="P21" s="8">
        <f t="shared" si="24"/>
        <v>41776</v>
      </c>
      <c r="Q21" s="8">
        <f t="shared" si="24"/>
        <v>41777</v>
      </c>
      <c r="S21" s="8">
        <f t="shared" ref="S21:S22" si="25">Y20+1</f>
        <v>41799</v>
      </c>
      <c r="T21" s="8">
        <f t="shared" ref="T21:Y21" si="26">S21+1</f>
        <v>41800</v>
      </c>
      <c r="U21" s="8">
        <f t="shared" si="26"/>
        <v>41801</v>
      </c>
      <c r="V21" s="8">
        <f t="shared" si="26"/>
        <v>41802</v>
      </c>
      <c r="W21" s="8">
        <f t="shared" si="26"/>
        <v>41803</v>
      </c>
      <c r="X21" s="8">
        <f t="shared" si="26"/>
        <v>41804</v>
      </c>
      <c r="Y21" s="8">
        <f t="shared" si="26"/>
        <v>41805</v>
      </c>
    </row>
    <row r="22" spans="3:33" x14ac:dyDescent="0.25">
      <c r="C22" s="8">
        <f t="shared" si="21"/>
        <v>41750</v>
      </c>
      <c r="D22" s="8">
        <f t="shared" ref="D22:I22" si="27">C22+1</f>
        <v>41751</v>
      </c>
      <c r="E22" s="8">
        <f t="shared" si="27"/>
        <v>41752</v>
      </c>
      <c r="F22" s="8">
        <f t="shared" si="27"/>
        <v>41753</v>
      </c>
      <c r="G22" s="8">
        <f t="shared" si="27"/>
        <v>41754</v>
      </c>
      <c r="H22" s="8">
        <f t="shared" si="27"/>
        <v>41755</v>
      </c>
      <c r="I22" s="8">
        <f t="shared" si="27"/>
        <v>41756</v>
      </c>
      <c r="K22" s="8">
        <f t="shared" si="23"/>
        <v>41778</v>
      </c>
      <c r="L22" s="8">
        <f t="shared" ref="L22:Q22" si="28">K22+1</f>
        <v>41779</v>
      </c>
      <c r="M22" s="8">
        <f t="shared" si="28"/>
        <v>41780</v>
      </c>
      <c r="N22" s="8">
        <f t="shared" si="28"/>
        <v>41781</v>
      </c>
      <c r="O22" s="8">
        <f t="shared" si="28"/>
        <v>41782</v>
      </c>
      <c r="P22" s="8">
        <f t="shared" si="28"/>
        <v>41783</v>
      </c>
      <c r="Q22" s="8">
        <f t="shared" si="28"/>
        <v>41784</v>
      </c>
      <c r="S22" s="8">
        <f t="shared" si="25"/>
        <v>41806</v>
      </c>
      <c r="T22" s="8">
        <f t="shared" ref="T22:Y22" si="29">S22+1</f>
        <v>41807</v>
      </c>
      <c r="U22" s="8">
        <f t="shared" si="29"/>
        <v>41808</v>
      </c>
      <c r="V22" s="8">
        <f t="shared" si="29"/>
        <v>41809</v>
      </c>
      <c r="W22" s="8">
        <f t="shared" si="29"/>
        <v>41810</v>
      </c>
      <c r="X22" s="8">
        <f t="shared" si="29"/>
        <v>41811</v>
      </c>
      <c r="Y22" s="8">
        <f t="shared" si="29"/>
        <v>41812</v>
      </c>
      <c r="AC22" s="10"/>
    </row>
    <row r="23" spans="3:33" x14ac:dyDescent="0.25">
      <c r="C23" s="8">
        <f>IF(I22&lt;EOMONTH(C17,0),I22+1,"")</f>
        <v>41757</v>
      </c>
      <c r="D23" s="8">
        <f>IF(C23&lt;EOMONTH(C17,0),C23+1,"")</f>
        <v>41758</v>
      </c>
      <c r="E23" s="8">
        <f>IF(D23&lt;EOMONTH(C17,0),D23+1,"")</f>
        <v>41759</v>
      </c>
      <c r="F23" s="8" t="str">
        <f>IF(E23&lt;EOMONTH(C17,0),E23+1,"")</f>
        <v/>
      </c>
      <c r="G23" s="8" t="str">
        <f>IF(F23&lt;EOMONTH(C17,0),F23+1,"")</f>
        <v/>
      </c>
      <c r="H23" s="8" t="str">
        <f>IF(G23&lt;EOMONTH(C17,0),G23+1,"")</f>
        <v/>
      </c>
      <c r="I23" s="8" t="str">
        <f>IF(H23&lt;EOMONTH(C17,0),H23+1,"")</f>
        <v/>
      </c>
      <c r="K23" s="8">
        <f>IF(Q22&lt;EOMONTH(K17,0),Q22+1,"")</f>
        <v>41785</v>
      </c>
      <c r="L23" s="8">
        <f>IF(K23&lt;EOMONTH(K17,0),K23+1,"")</f>
        <v>41786</v>
      </c>
      <c r="M23" s="8">
        <f>IF(L23&lt;EOMONTH(K17,0),L23+1,"")</f>
        <v>41787</v>
      </c>
      <c r="N23" s="8">
        <f>IF(M23&lt;EOMONTH(K17,0),M23+1,"")</f>
        <v>41788</v>
      </c>
      <c r="O23" s="8">
        <f>IF(N23&lt;EOMONTH(K17,0),N23+1,"")</f>
        <v>41789</v>
      </c>
      <c r="P23" s="8">
        <f>IF(O23&lt;EOMONTH(K17,0),O23+1,"")</f>
        <v>41790</v>
      </c>
      <c r="Q23" s="8" t="str">
        <f>IF(P23&lt;EOMONTH(K17,0),P23+1,"")</f>
        <v/>
      </c>
      <c r="S23" s="8">
        <f>IF(Y22&lt;EOMONTH(S17,0),Y22+1,"")</f>
        <v>41813</v>
      </c>
      <c r="T23" s="8">
        <f>IF(S23&lt;EOMONTH(S17,0),S23+1,"")</f>
        <v>41814</v>
      </c>
      <c r="U23" s="8">
        <f>IF(T23&lt;EOMONTH(S17,0),T23+1,"")</f>
        <v>41815</v>
      </c>
      <c r="V23" s="8">
        <f>IF(U23&lt;EOMONTH(S17,0),U23+1,"")</f>
        <v>41816</v>
      </c>
      <c r="W23" s="8">
        <f>IF(V23&lt;EOMONTH(S17,0),V23+1,"")</f>
        <v>41817</v>
      </c>
      <c r="X23" s="8">
        <f>IF(W23&lt;EOMONTH(S17,0),W23+1,"")</f>
        <v>41818</v>
      </c>
      <c r="Y23" s="8">
        <f>IF(X23&lt;EOMONTH(S17,0),X23+1,"")</f>
        <v>41819</v>
      </c>
      <c r="AC23" s="10"/>
    </row>
    <row r="24" spans="3:33" x14ac:dyDescent="0.25">
      <c r="C24" s="8" t="str">
        <f>IF(I23&lt;EOMONTH(C17,0),I23+1,"")</f>
        <v/>
      </c>
      <c r="D24" s="8" t="str">
        <f>IF(C24&lt;EOMONTH(C17,0),C24+1,"")</f>
        <v/>
      </c>
      <c r="E24" s="8" t="str">
        <f>IF(D24&lt;EOMONTH(C17,0),D24+1,"")</f>
        <v/>
      </c>
      <c r="F24" s="8" t="str">
        <f>IF(E24&lt;EOMONTH(C17,0),E24+1,"")</f>
        <v/>
      </c>
      <c r="G24" s="8" t="str">
        <f>IF(F24&lt;EOMONTH(C17,0),F24+1,"")</f>
        <v/>
      </c>
      <c r="H24" s="8" t="str">
        <f>IF(G24&lt;EOMONTH(C17,0),G24+1,"")</f>
        <v/>
      </c>
      <c r="I24" s="8" t="str">
        <f>IF(H24&lt;EOMONTH(C17,0),H24+1,"")</f>
        <v/>
      </c>
      <c r="K24" s="8" t="str">
        <f>IF(Q23&lt;EOMONTH(K17,0),Q23+1,"")</f>
        <v/>
      </c>
      <c r="L24" s="8" t="str">
        <f>IF(K24&lt;EOMONTH(K17,0),K24+1,"")</f>
        <v/>
      </c>
      <c r="M24" s="8" t="str">
        <f>IF(L24&lt;EOMONTH(K17,0),L24+1,"")</f>
        <v/>
      </c>
      <c r="N24" s="8" t="str">
        <f>IF(M24&lt;EOMONTH(K17,0),M24+1,"")</f>
        <v/>
      </c>
      <c r="O24" s="8" t="str">
        <f>IF(N24&lt;EOMONTH(K17,0),N24+1,"")</f>
        <v/>
      </c>
      <c r="P24" s="8" t="str">
        <f>IF(O24&lt;EOMONTH(K17,0),O24+1,"")</f>
        <v/>
      </c>
      <c r="Q24" s="8" t="str">
        <f>IF(P24&lt;EOMONTH(K17,0),P24+1,"")</f>
        <v/>
      </c>
      <c r="S24" s="8">
        <f>IF(Y23&lt;EOMONTH(S17,0),Y23+1,"")</f>
        <v>41820</v>
      </c>
      <c r="T24" s="8" t="str">
        <f>IF(S24&lt;EOMONTH(S17,0),S24+1,"")</f>
        <v/>
      </c>
      <c r="U24" s="8" t="str">
        <f>IF(T24&lt;EOMONTH(S17,0),T24+1,"")</f>
        <v/>
      </c>
      <c r="V24" s="8" t="str">
        <f>IF(U24&lt;EOMONTH(S17,0),U24+1,"")</f>
        <v/>
      </c>
      <c r="W24" s="8" t="str">
        <f>IF(V24&lt;EOMONTH(S17,0),V24+1,"")</f>
        <v/>
      </c>
      <c r="X24" s="8" t="str">
        <f>IF(W24&lt;EOMONTH(S17,0),W24+1,"")</f>
        <v/>
      </c>
      <c r="Y24" s="8" t="str">
        <f>IF(X24&lt;EOMONTH(S17,0),X24+1,"")</f>
        <v/>
      </c>
      <c r="AG24" s="1"/>
    </row>
    <row r="25" spans="3:33" ht="15.75" thickBot="1" x14ac:dyDescent="0.3">
      <c r="AC25" s="10"/>
    </row>
    <row r="26" spans="3:33" ht="15.75" thickBot="1" x14ac:dyDescent="0.3">
      <c r="C26" s="17">
        <f>EDATE(DATE(An_ref,1,1),6)</f>
        <v>41821</v>
      </c>
      <c r="D26" s="18"/>
      <c r="E26" s="18"/>
      <c r="F26" s="18"/>
      <c r="G26" s="18"/>
      <c r="H26" s="18"/>
      <c r="I26" s="19"/>
      <c r="K26" s="17">
        <f>EDATE(DATE(An_ref,1,1),7)</f>
        <v>41852</v>
      </c>
      <c r="L26" s="18"/>
      <c r="M26" s="18"/>
      <c r="N26" s="18"/>
      <c r="O26" s="18"/>
      <c r="P26" s="18"/>
      <c r="Q26" s="19"/>
      <c r="S26" s="17">
        <f>EDATE(DATE(An_ref,1,1),8)</f>
        <v>41883</v>
      </c>
      <c r="T26" s="18"/>
      <c r="U26" s="18"/>
      <c r="V26" s="18"/>
      <c r="W26" s="18"/>
      <c r="X26" s="18"/>
      <c r="Y26" s="19"/>
    </row>
    <row r="27" spans="3:33" x14ac:dyDescent="0.25">
      <c r="C27" s="9" t="str">
        <f>UPPER(TEXT(C29,"jjj"))</f>
        <v>LUN</v>
      </c>
      <c r="D27" s="9" t="str">
        <f t="shared" ref="D27:I27" si="30">UPPER(TEXT(D29,"jjj"))</f>
        <v>MAR</v>
      </c>
      <c r="E27" s="9" t="str">
        <f t="shared" si="30"/>
        <v>MER</v>
      </c>
      <c r="F27" s="9" t="str">
        <f t="shared" si="30"/>
        <v>JEU</v>
      </c>
      <c r="G27" s="9" t="str">
        <f t="shared" si="30"/>
        <v>VEN</v>
      </c>
      <c r="H27" s="9" t="str">
        <f t="shared" si="30"/>
        <v>SAM</v>
      </c>
      <c r="I27" s="9" t="str">
        <f t="shared" si="30"/>
        <v>DIM</v>
      </c>
      <c r="K27" s="9" t="str">
        <f>UPPER(TEXT(K29,"jjj"))</f>
        <v>LUN</v>
      </c>
      <c r="L27" s="9" t="str">
        <f t="shared" ref="L27:Q27" si="31">UPPER(TEXT(L29,"jjj"))</f>
        <v>MAR</v>
      </c>
      <c r="M27" s="9" t="str">
        <f t="shared" si="31"/>
        <v>MER</v>
      </c>
      <c r="N27" s="9" t="str">
        <f t="shared" si="31"/>
        <v>JEU</v>
      </c>
      <c r="O27" s="9" t="str">
        <f t="shared" si="31"/>
        <v>VEN</v>
      </c>
      <c r="P27" s="9" t="str">
        <f t="shared" si="31"/>
        <v>SAM</v>
      </c>
      <c r="Q27" s="9" t="str">
        <f t="shared" si="31"/>
        <v>DIM</v>
      </c>
      <c r="S27" s="9" t="str">
        <f>UPPER(TEXT(S29,"jjj"))</f>
        <v>LUN</v>
      </c>
      <c r="T27" s="9" t="str">
        <f t="shared" ref="T27:Y27" si="32">UPPER(TEXT(T29,"jjj"))</f>
        <v>MAR</v>
      </c>
      <c r="U27" s="9" t="str">
        <f t="shared" si="32"/>
        <v>MER</v>
      </c>
      <c r="V27" s="9" t="str">
        <f t="shared" si="32"/>
        <v>JEU</v>
      </c>
      <c r="W27" s="9" t="str">
        <f t="shared" si="32"/>
        <v>VEN</v>
      </c>
      <c r="X27" s="9" t="str">
        <f t="shared" si="32"/>
        <v>SAM</v>
      </c>
      <c r="Y27" s="9" t="str">
        <f t="shared" si="32"/>
        <v>DIM</v>
      </c>
    </row>
    <row r="28" spans="3:33" x14ac:dyDescent="0.25">
      <c r="C28" s="8" t="str">
        <f>IF(WEEKDAY(C26)=2,C26,"")</f>
        <v/>
      </c>
      <c r="D28" s="8">
        <f>IF(C28&lt;&gt;"",C28+1,IF(WEEKDAY(C26)=3,C26,""))</f>
        <v>41821</v>
      </c>
      <c r="E28" s="8">
        <f>IF(D28&lt;&gt;"",D28+1,IF(WEEKDAY(C26)=4,C26,""))</f>
        <v>41822</v>
      </c>
      <c r="F28" s="8">
        <f>IF(E28&lt;&gt;"",E28+1,IF(WEEKDAY(C26)=5,C26,""))</f>
        <v>41823</v>
      </c>
      <c r="G28" s="8">
        <f>IF(F28&lt;&gt;"",F28+1,IF(WEEKDAY(C26)=6,C26,""))</f>
        <v>41824</v>
      </c>
      <c r="H28" s="8">
        <f>IF(G28&lt;&gt;"",G28+1,IF(WEEKDAY(C26)=7,C26,""))</f>
        <v>41825</v>
      </c>
      <c r="I28" s="8">
        <f>IF(H28&lt;&gt;"",H28+1,IF(WEEKDAY(C26)=1,C26,""))</f>
        <v>41826</v>
      </c>
      <c r="J28" s="6"/>
      <c r="K28" s="8" t="str">
        <f>IF(WEEKDAY(K26)=2,K26,"")</f>
        <v/>
      </c>
      <c r="L28" s="8" t="str">
        <f>IF(K28&lt;&gt;"",K28+1,IF(WEEKDAY(K26)=3,K26,""))</f>
        <v/>
      </c>
      <c r="M28" s="8" t="str">
        <f>IF(L28&lt;&gt;"",L28+1,IF(WEEKDAY(K26)=4,K26,""))</f>
        <v/>
      </c>
      <c r="N28" s="8" t="str">
        <f>IF(M28&lt;&gt;"",M28+1,IF(WEEKDAY(K26)=5,K26,""))</f>
        <v/>
      </c>
      <c r="O28" s="8">
        <f>IF(N28&lt;&gt;"",N28+1,IF(WEEKDAY(K26)=6,K26,""))</f>
        <v>41852</v>
      </c>
      <c r="P28" s="8">
        <f>IF(O28&lt;&gt;"",O28+1,IF(WEEKDAY(K26)=7,K26,""))</f>
        <v>41853</v>
      </c>
      <c r="Q28" s="8">
        <f>IF(P28&lt;&gt;"",P28+1,IF(WEEKDAY(K26)=1,K26,""))</f>
        <v>41854</v>
      </c>
      <c r="S28" s="8">
        <f>IF(WEEKDAY(S26)=2,S26,"")</f>
        <v>41883</v>
      </c>
      <c r="T28" s="8">
        <f>IF(S28&lt;&gt;"",S28+1,IF(WEEKDAY(S26)=3,S26,""))</f>
        <v>41884</v>
      </c>
      <c r="U28" s="8">
        <f>IF(T28&lt;&gt;"",T28+1,IF(WEEKDAY(S26)=4,S26,""))</f>
        <v>41885</v>
      </c>
      <c r="V28" s="8">
        <f>IF(U28&lt;&gt;"",U28+1,IF(WEEKDAY(S26)=5,S26,""))</f>
        <v>41886</v>
      </c>
      <c r="W28" s="8">
        <f>IF(V28&lt;&gt;"",V28+1,IF(WEEKDAY(S26)=6,S26,""))</f>
        <v>41887</v>
      </c>
      <c r="X28" s="8">
        <f>IF(W28&lt;&gt;"",W28+1,IF(WEEKDAY(S26)=7,S26,""))</f>
        <v>41888</v>
      </c>
      <c r="Y28" s="8">
        <f>IF(X28&lt;&gt;"",X28+1,IF(WEEKDAY(S26)=1,S26,""))</f>
        <v>41889</v>
      </c>
    </row>
    <row r="29" spans="3:33" x14ac:dyDescent="0.25">
      <c r="C29" s="8">
        <f>I28+1</f>
        <v>41827</v>
      </c>
      <c r="D29" s="8">
        <f>C29+1</f>
        <v>41828</v>
      </c>
      <c r="E29" s="8">
        <f t="shared" ref="E29:I29" si="33">D29+1</f>
        <v>41829</v>
      </c>
      <c r="F29" s="8">
        <f t="shared" si="33"/>
        <v>41830</v>
      </c>
      <c r="G29" s="8">
        <f t="shared" si="33"/>
        <v>41831</v>
      </c>
      <c r="H29" s="8">
        <f t="shared" si="33"/>
        <v>41832</v>
      </c>
      <c r="I29" s="8">
        <f t="shared" si="33"/>
        <v>41833</v>
      </c>
      <c r="K29" s="8">
        <f>Q28+1</f>
        <v>41855</v>
      </c>
      <c r="L29" s="8">
        <f>K29+1</f>
        <v>41856</v>
      </c>
      <c r="M29" s="8">
        <f t="shared" ref="M29:Q29" si="34">L29+1</f>
        <v>41857</v>
      </c>
      <c r="N29" s="8">
        <f t="shared" si="34"/>
        <v>41858</v>
      </c>
      <c r="O29" s="8">
        <f t="shared" si="34"/>
        <v>41859</v>
      </c>
      <c r="P29" s="8">
        <f t="shared" si="34"/>
        <v>41860</v>
      </c>
      <c r="Q29" s="8">
        <f t="shared" si="34"/>
        <v>41861</v>
      </c>
      <c r="S29" s="8">
        <f>Y28+1</f>
        <v>41890</v>
      </c>
      <c r="T29" s="8">
        <f>S29+1</f>
        <v>41891</v>
      </c>
      <c r="U29" s="8">
        <f t="shared" ref="U29:Y29" si="35">T29+1</f>
        <v>41892</v>
      </c>
      <c r="V29" s="8">
        <f t="shared" si="35"/>
        <v>41893</v>
      </c>
      <c r="W29" s="8">
        <f t="shared" si="35"/>
        <v>41894</v>
      </c>
      <c r="X29" s="8">
        <f t="shared" si="35"/>
        <v>41895</v>
      </c>
      <c r="Y29" s="8">
        <f t="shared" si="35"/>
        <v>41896</v>
      </c>
    </row>
    <row r="30" spans="3:33" x14ac:dyDescent="0.25">
      <c r="C30" s="8">
        <f t="shared" ref="C30:C31" si="36">I29+1</f>
        <v>41834</v>
      </c>
      <c r="D30" s="8">
        <f t="shared" ref="D30:I30" si="37">C30+1</f>
        <v>41835</v>
      </c>
      <c r="E30" s="8">
        <f t="shared" si="37"/>
        <v>41836</v>
      </c>
      <c r="F30" s="8">
        <f t="shared" si="37"/>
        <v>41837</v>
      </c>
      <c r="G30" s="8">
        <f t="shared" si="37"/>
        <v>41838</v>
      </c>
      <c r="H30" s="8">
        <f t="shared" si="37"/>
        <v>41839</v>
      </c>
      <c r="I30" s="8">
        <f t="shared" si="37"/>
        <v>41840</v>
      </c>
      <c r="K30" s="8">
        <f t="shared" ref="K30:K31" si="38">Q29+1</f>
        <v>41862</v>
      </c>
      <c r="L30" s="8">
        <f t="shared" ref="L30:Q30" si="39">K30+1</f>
        <v>41863</v>
      </c>
      <c r="M30" s="8">
        <f t="shared" si="39"/>
        <v>41864</v>
      </c>
      <c r="N30" s="8">
        <f t="shared" si="39"/>
        <v>41865</v>
      </c>
      <c r="O30" s="8">
        <f t="shared" si="39"/>
        <v>41866</v>
      </c>
      <c r="P30" s="8">
        <f t="shared" si="39"/>
        <v>41867</v>
      </c>
      <c r="Q30" s="8">
        <f t="shared" si="39"/>
        <v>41868</v>
      </c>
      <c r="S30" s="8">
        <f t="shared" ref="S30:S31" si="40">Y29+1</f>
        <v>41897</v>
      </c>
      <c r="T30" s="8">
        <f t="shared" ref="T30:Y30" si="41">S30+1</f>
        <v>41898</v>
      </c>
      <c r="U30" s="8">
        <f t="shared" si="41"/>
        <v>41899</v>
      </c>
      <c r="V30" s="8">
        <f t="shared" si="41"/>
        <v>41900</v>
      </c>
      <c r="W30" s="8">
        <f t="shared" si="41"/>
        <v>41901</v>
      </c>
      <c r="X30" s="8">
        <f t="shared" si="41"/>
        <v>41902</v>
      </c>
      <c r="Y30" s="8">
        <f t="shared" si="41"/>
        <v>41903</v>
      </c>
    </row>
    <row r="31" spans="3:33" x14ac:dyDescent="0.25">
      <c r="C31" s="8">
        <f t="shared" si="36"/>
        <v>41841</v>
      </c>
      <c r="D31" s="8">
        <f t="shared" ref="D31:I31" si="42">C31+1</f>
        <v>41842</v>
      </c>
      <c r="E31" s="8">
        <f t="shared" si="42"/>
        <v>41843</v>
      </c>
      <c r="F31" s="8">
        <f t="shared" si="42"/>
        <v>41844</v>
      </c>
      <c r="G31" s="8">
        <f t="shared" si="42"/>
        <v>41845</v>
      </c>
      <c r="H31" s="8">
        <f t="shared" si="42"/>
        <v>41846</v>
      </c>
      <c r="I31" s="8">
        <f t="shared" si="42"/>
        <v>41847</v>
      </c>
      <c r="K31" s="8">
        <f t="shared" si="38"/>
        <v>41869</v>
      </c>
      <c r="L31" s="8">
        <f t="shared" ref="L31:Q31" si="43">K31+1</f>
        <v>41870</v>
      </c>
      <c r="M31" s="8">
        <f t="shared" si="43"/>
        <v>41871</v>
      </c>
      <c r="N31" s="8">
        <f t="shared" si="43"/>
        <v>41872</v>
      </c>
      <c r="O31" s="8">
        <f t="shared" si="43"/>
        <v>41873</v>
      </c>
      <c r="P31" s="8">
        <f t="shared" si="43"/>
        <v>41874</v>
      </c>
      <c r="Q31" s="8">
        <f t="shared" si="43"/>
        <v>41875</v>
      </c>
      <c r="S31" s="8">
        <f t="shared" si="40"/>
        <v>41904</v>
      </c>
      <c r="T31" s="8">
        <f t="shared" ref="T31:Y31" si="44">S31+1</f>
        <v>41905</v>
      </c>
      <c r="U31" s="8">
        <f t="shared" si="44"/>
        <v>41906</v>
      </c>
      <c r="V31" s="8">
        <f t="shared" si="44"/>
        <v>41907</v>
      </c>
      <c r="W31" s="8">
        <f t="shared" si="44"/>
        <v>41908</v>
      </c>
      <c r="X31" s="8">
        <f t="shared" si="44"/>
        <v>41909</v>
      </c>
      <c r="Y31" s="8">
        <f t="shared" si="44"/>
        <v>41910</v>
      </c>
    </row>
    <row r="32" spans="3:33" x14ac:dyDescent="0.25">
      <c r="C32" s="8">
        <f>IF(I31&lt;EOMONTH(C26,0),I31+1,"")</f>
        <v>41848</v>
      </c>
      <c r="D32" s="8">
        <f>IF(C32&lt;EOMONTH(C26,0),C32+1,"")</f>
        <v>41849</v>
      </c>
      <c r="E32" s="8">
        <f>IF(D32&lt;EOMONTH(C26,0),D32+1,"")</f>
        <v>41850</v>
      </c>
      <c r="F32" s="8">
        <f>IF(E32&lt;EOMONTH(C26,0),E32+1,"")</f>
        <v>41851</v>
      </c>
      <c r="G32" s="8" t="str">
        <f>IF(F32&lt;EOMONTH(C26,0),F32+1,"")</f>
        <v/>
      </c>
      <c r="H32" s="8" t="str">
        <f>IF(G32&lt;EOMONTH(C26,0),G32+1,"")</f>
        <v/>
      </c>
      <c r="I32" s="8" t="str">
        <f>IF(H32&lt;EOMONTH(C26,0),H32+1,"")</f>
        <v/>
      </c>
      <c r="J32" s="6"/>
      <c r="K32" s="8">
        <f>IF(Q31&lt;EOMONTH(K26,0),Q31+1,"")</f>
        <v>41876</v>
      </c>
      <c r="L32" s="8">
        <f>IF(K32&lt;EOMONTH(K26,0),K32+1,"")</f>
        <v>41877</v>
      </c>
      <c r="M32" s="8">
        <f>IF(L32&lt;EOMONTH(K26,0),L32+1,"")</f>
        <v>41878</v>
      </c>
      <c r="N32" s="8">
        <f>IF(M32&lt;EOMONTH(K26,0),M32+1,"")</f>
        <v>41879</v>
      </c>
      <c r="O32" s="8">
        <f>IF(N32&lt;EOMONTH(K26,0),N32+1,"")</f>
        <v>41880</v>
      </c>
      <c r="P32" s="8">
        <f>IF(O32&lt;EOMONTH(K26,0),O32+1,"")</f>
        <v>41881</v>
      </c>
      <c r="Q32" s="8">
        <f>IF(P32&lt;EOMONTH(K26,0),P32+1,"")</f>
        <v>41882</v>
      </c>
      <c r="S32" s="8">
        <f>IF(Y31&lt;EOMONTH(S26,0),Y31+1,"")</f>
        <v>41911</v>
      </c>
      <c r="T32" s="8">
        <f>IF(S32&lt;EOMONTH(S26,0),S32+1,"")</f>
        <v>41912</v>
      </c>
      <c r="U32" s="8" t="str">
        <f>IF(T32&lt;EOMONTH(S26,0),T32+1,"")</f>
        <v/>
      </c>
      <c r="V32" s="8" t="str">
        <f>IF(U32&lt;EOMONTH(S26,0),U32+1,"")</f>
        <v/>
      </c>
      <c r="W32" s="8" t="str">
        <f>IF(V32&lt;EOMONTH(S26,0),V32+1,"")</f>
        <v/>
      </c>
      <c r="X32" s="8" t="str">
        <f>IF(W32&lt;EOMONTH(S26,0),W32+1,"")</f>
        <v/>
      </c>
      <c r="Y32" s="8" t="str">
        <f>IF(X32&lt;EOMONTH(S26,0),X32+1,"")</f>
        <v/>
      </c>
    </row>
    <row r="33" spans="3:25" x14ac:dyDescent="0.25">
      <c r="C33" s="8" t="str">
        <f>IF(I32&lt;EOMONTH(C26,0),I32+1,"")</f>
        <v/>
      </c>
      <c r="D33" s="8" t="str">
        <f>IF(C33&lt;EOMONTH(C26,0),C33+1,"")</f>
        <v/>
      </c>
      <c r="E33" s="8" t="str">
        <f>IF(D33&lt;EOMONTH(C26,0),D33+1,"")</f>
        <v/>
      </c>
      <c r="F33" s="8" t="str">
        <f>IF(E33&lt;EOMONTH(C26,0),E33+1,"")</f>
        <v/>
      </c>
      <c r="G33" s="8" t="str">
        <f>IF(F33&lt;EOMONTH(C26,0),F33+1,"")</f>
        <v/>
      </c>
      <c r="H33" s="8" t="str">
        <f>IF(G33&lt;EOMONTH(C26,0),G33+1,"")</f>
        <v/>
      </c>
      <c r="I33" s="8" t="str">
        <f>IF(H33&lt;EOMONTH(C26,0),H33+1,"")</f>
        <v/>
      </c>
      <c r="K33" s="8" t="str">
        <f>IF(Q32&lt;EOMONTH(K26,0),Q32+1,"")</f>
        <v/>
      </c>
      <c r="L33" s="8" t="str">
        <f>IF(K33&lt;EOMONTH(K26,0),K33+1,"")</f>
        <v/>
      </c>
      <c r="M33" s="8" t="str">
        <f>IF(L33&lt;EOMONTH(K26,0),L33+1,"")</f>
        <v/>
      </c>
      <c r="N33" s="8" t="str">
        <f>IF(M33&lt;EOMONTH(K26,0),M33+1,"")</f>
        <v/>
      </c>
      <c r="O33" s="8" t="str">
        <f>IF(N33&lt;EOMONTH(K26,0),N33+1,"")</f>
        <v/>
      </c>
      <c r="P33" s="8" t="str">
        <f>IF(O33&lt;EOMONTH(K26,0),O33+1,"")</f>
        <v/>
      </c>
      <c r="Q33" s="8" t="str">
        <f>IF(P33&lt;EOMONTH(K26,0),P33+1,"")</f>
        <v/>
      </c>
      <c r="S33" s="8" t="str">
        <f>IF(Y32&lt;EOMONTH(S26,0),Y32+1,"")</f>
        <v/>
      </c>
      <c r="T33" s="8" t="str">
        <f>IF(S33&lt;EOMONTH(S26,0),S33+1,"")</f>
        <v/>
      </c>
      <c r="U33" s="8" t="str">
        <f>IF(T33&lt;EOMONTH(S26,0),T33+1,"")</f>
        <v/>
      </c>
      <c r="V33" s="8" t="str">
        <f>IF(U33&lt;EOMONTH(S26,0),U33+1,"")</f>
        <v/>
      </c>
      <c r="W33" s="8" t="str">
        <f>IF(V33&lt;EOMONTH(S26,0),V33+1,"")</f>
        <v/>
      </c>
      <c r="X33" s="8" t="str">
        <f>IF(W33&lt;EOMONTH(S26,0),W33+1,"")</f>
        <v/>
      </c>
      <c r="Y33" s="8" t="str">
        <f>IF(X33&lt;EOMONTH(S26,0),X33+1,"")</f>
        <v/>
      </c>
    </row>
    <row r="34" spans="3:25" ht="15.75" thickBot="1" x14ac:dyDescent="0.3">
      <c r="C34" s="7"/>
      <c r="D34" s="7"/>
      <c r="E34" s="7"/>
      <c r="F34" s="7"/>
      <c r="G34" s="7"/>
      <c r="H34" s="7"/>
      <c r="I34" s="7"/>
    </row>
    <row r="35" spans="3:25" ht="15.75" thickBot="1" x14ac:dyDescent="0.3">
      <c r="C35" s="17">
        <f>EDATE(DATE(An_ref,1,1),9)</f>
        <v>41913</v>
      </c>
      <c r="D35" s="18"/>
      <c r="E35" s="18"/>
      <c r="F35" s="18"/>
      <c r="G35" s="18"/>
      <c r="H35" s="18"/>
      <c r="I35" s="19"/>
      <c r="K35" s="17">
        <f>EDATE(DATE(An_ref,1,1),10)</f>
        <v>41944</v>
      </c>
      <c r="L35" s="18"/>
      <c r="M35" s="18"/>
      <c r="N35" s="18"/>
      <c r="O35" s="18"/>
      <c r="P35" s="18"/>
      <c r="Q35" s="19"/>
      <c r="S35" s="17">
        <f>EDATE(DATE(An_ref,1,1),11)</f>
        <v>41974</v>
      </c>
      <c r="T35" s="18"/>
      <c r="U35" s="18"/>
      <c r="V35" s="18"/>
      <c r="W35" s="18"/>
      <c r="X35" s="18"/>
      <c r="Y35" s="19"/>
    </row>
    <row r="36" spans="3:25" x14ac:dyDescent="0.25">
      <c r="C36" s="9" t="str">
        <f>UPPER(TEXT(C38,"jjj"))</f>
        <v>LUN</v>
      </c>
      <c r="D36" s="9" t="str">
        <f t="shared" ref="D36:I36" si="45">UPPER(TEXT(D38,"jjj"))</f>
        <v>MAR</v>
      </c>
      <c r="E36" s="9" t="str">
        <f t="shared" si="45"/>
        <v>MER</v>
      </c>
      <c r="F36" s="9" t="str">
        <f t="shared" si="45"/>
        <v>JEU</v>
      </c>
      <c r="G36" s="9" t="str">
        <f t="shared" si="45"/>
        <v>VEN</v>
      </c>
      <c r="H36" s="9" t="str">
        <f t="shared" si="45"/>
        <v>SAM</v>
      </c>
      <c r="I36" s="9" t="str">
        <f t="shared" si="45"/>
        <v>DIM</v>
      </c>
      <c r="K36" s="9" t="str">
        <f>UPPER(TEXT(K38,"jjj"))</f>
        <v>LUN</v>
      </c>
      <c r="L36" s="9" t="str">
        <f t="shared" ref="L36:Q36" si="46">UPPER(TEXT(L38,"jjj"))</f>
        <v>MAR</v>
      </c>
      <c r="M36" s="9" t="str">
        <f t="shared" si="46"/>
        <v>MER</v>
      </c>
      <c r="N36" s="9" t="str">
        <f t="shared" si="46"/>
        <v>JEU</v>
      </c>
      <c r="O36" s="9" t="str">
        <f t="shared" si="46"/>
        <v>VEN</v>
      </c>
      <c r="P36" s="9" t="str">
        <f t="shared" si="46"/>
        <v>SAM</v>
      </c>
      <c r="Q36" s="9" t="str">
        <f t="shared" si="46"/>
        <v>DIM</v>
      </c>
      <c r="S36" s="9" t="str">
        <f>UPPER(TEXT(S38,"jjj"))</f>
        <v>LUN</v>
      </c>
      <c r="T36" s="9" t="str">
        <f t="shared" ref="T36:Y36" si="47">UPPER(TEXT(T38,"jjj"))</f>
        <v>MAR</v>
      </c>
      <c r="U36" s="9" t="str">
        <f t="shared" si="47"/>
        <v>MER</v>
      </c>
      <c r="V36" s="9" t="str">
        <f t="shared" si="47"/>
        <v>JEU</v>
      </c>
      <c r="W36" s="9" t="str">
        <f t="shared" si="47"/>
        <v>VEN</v>
      </c>
      <c r="X36" s="9" t="str">
        <f t="shared" si="47"/>
        <v>SAM</v>
      </c>
      <c r="Y36" s="9" t="str">
        <f t="shared" si="47"/>
        <v>DIM</v>
      </c>
    </row>
    <row r="37" spans="3:25" x14ac:dyDescent="0.25">
      <c r="C37" s="8" t="str">
        <f>IF(WEEKDAY(C35)=2,C35,"")</f>
        <v/>
      </c>
      <c r="D37" s="8" t="str">
        <f>IF(C37&lt;&gt;"",C37+1,IF(WEEKDAY(C35)=3,C35,""))</f>
        <v/>
      </c>
      <c r="E37" s="8">
        <f>IF(D37&lt;&gt;"",D37+1,IF(WEEKDAY(C35)=4,C35,""))</f>
        <v>41913</v>
      </c>
      <c r="F37" s="8">
        <f>IF(E37&lt;&gt;"",E37+1,IF(WEEKDAY(C35)=5,C35,""))</f>
        <v>41914</v>
      </c>
      <c r="G37" s="8">
        <f>IF(F37&lt;&gt;"",F37+1,IF(WEEKDAY(C35)=6,C35,""))</f>
        <v>41915</v>
      </c>
      <c r="H37" s="8">
        <f>IF(G37&lt;&gt;"",G37+1,IF(WEEKDAY(C35)=7,C35,""))</f>
        <v>41916</v>
      </c>
      <c r="I37" s="8">
        <f>IF(H37&lt;&gt;"",H37+1,IF(WEEKDAY(C35)=1,C35,""))</f>
        <v>41917</v>
      </c>
      <c r="K37" s="8" t="str">
        <f>IF(WEEKDAY(K35)=2,K35,"")</f>
        <v/>
      </c>
      <c r="L37" s="8" t="str">
        <f>IF(K37&lt;&gt;"",K37+1,IF(WEEKDAY(K35)=3,K35,""))</f>
        <v/>
      </c>
      <c r="M37" s="8" t="str">
        <f>IF(L37&lt;&gt;"",L37+1,IF(WEEKDAY(K35)=4,K35,""))</f>
        <v/>
      </c>
      <c r="N37" s="8" t="str">
        <f>IF(M37&lt;&gt;"",M37+1,IF(WEEKDAY(K35)=5,K35,""))</f>
        <v/>
      </c>
      <c r="O37" s="8" t="str">
        <f>IF(N37&lt;&gt;"",N37+1,IF(WEEKDAY(K35)=6,K35,""))</f>
        <v/>
      </c>
      <c r="P37" s="8">
        <f>IF(O37&lt;&gt;"",O37+1,IF(WEEKDAY(K35)=7,K35,""))</f>
        <v>41944</v>
      </c>
      <c r="Q37" s="8">
        <f>IF(P37&lt;&gt;"",P37+1,IF(WEEKDAY(K35)=1,K35,""))</f>
        <v>41945</v>
      </c>
      <c r="S37" s="8">
        <f>IF(WEEKDAY(S35)=2,S35,"")</f>
        <v>41974</v>
      </c>
      <c r="T37" s="8">
        <f>IF(S37&lt;&gt;"",S37+1,IF(WEEKDAY(S35)=3,S35,""))</f>
        <v>41975</v>
      </c>
      <c r="U37" s="8">
        <f>IF(T37&lt;&gt;"",T37+1,IF(WEEKDAY(S35)=4,S35,""))</f>
        <v>41976</v>
      </c>
      <c r="V37" s="8">
        <f>IF(U37&lt;&gt;"",U37+1,IF(WEEKDAY(S35)=5,S35,""))</f>
        <v>41977</v>
      </c>
      <c r="W37" s="8">
        <f>IF(V37&lt;&gt;"",V37+1,IF(WEEKDAY(S35)=6,S35,""))</f>
        <v>41978</v>
      </c>
      <c r="X37" s="8">
        <f>IF(W37&lt;&gt;"",W37+1,IF(WEEKDAY(S35)=7,S35,""))</f>
        <v>41979</v>
      </c>
      <c r="Y37" s="8">
        <f>IF(X37&lt;&gt;"",X37+1,IF(WEEKDAY(S35)=1,S35,""))</f>
        <v>41980</v>
      </c>
    </row>
    <row r="38" spans="3:25" x14ac:dyDescent="0.25">
      <c r="C38" s="8">
        <f>I37+1</f>
        <v>41918</v>
      </c>
      <c r="D38" s="8">
        <f>C38+1</f>
        <v>41919</v>
      </c>
      <c r="E38" s="8">
        <f t="shared" ref="E38:I38" si="48">D38+1</f>
        <v>41920</v>
      </c>
      <c r="F38" s="8">
        <f t="shared" si="48"/>
        <v>41921</v>
      </c>
      <c r="G38" s="8">
        <f t="shared" si="48"/>
        <v>41922</v>
      </c>
      <c r="H38" s="8">
        <f t="shared" si="48"/>
        <v>41923</v>
      </c>
      <c r="I38" s="8">
        <f t="shared" si="48"/>
        <v>41924</v>
      </c>
      <c r="K38" s="8">
        <f>Q37+1</f>
        <v>41946</v>
      </c>
      <c r="L38" s="8">
        <f>K38+1</f>
        <v>41947</v>
      </c>
      <c r="M38" s="8">
        <f t="shared" ref="M38:Q38" si="49">L38+1</f>
        <v>41948</v>
      </c>
      <c r="N38" s="8">
        <f t="shared" si="49"/>
        <v>41949</v>
      </c>
      <c r="O38" s="8">
        <f t="shared" si="49"/>
        <v>41950</v>
      </c>
      <c r="P38" s="8">
        <f t="shared" si="49"/>
        <v>41951</v>
      </c>
      <c r="Q38" s="8">
        <f t="shared" si="49"/>
        <v>41952</v>
      </c>
      <c r="S38" s="8">
        <f>Y37+1</f>
        <v>41981</v>
      </c>
      <c r="T38" s="8">
        <f>S38+1</f>
        <v>41982</v>
      </c>
      <c r="U38" s="8">
        <f t="shared" ref="U38:Y38" si="50">T38+1</f>
        <v>41983</v>
      </c>
      <c r="V38" s="8">
        <f t="shared" si="50"/>
        <v>41984</v>
      </c>
      <c r="W38" s="8">
        <f t="shared" si="50"/>
        <v>41985</v>
      </c>
      <c r="X38" s="8">
        <f t="shared" si="50"/>
        <v>41986</v>
      </c>
      <c r="Y38" s="8">
        <f t="shared" si="50"/>
        <v>41987</v>
      </c>
    </row>
    <row r="39" spans="3:25" x14ac:dyDescent="0.25">
      <c r="C39" s="8">
        <f t="shared" ref="C39:C40" si="51">I38+1</f>
        <v>41925</v>
      </c>
      <c r="D39" s="8">
        <f t="shared" ref="D39:I39" si="52">C39+1</f>
        <v>41926</v>
      </c>
      <c r="E39" s="8">
        <f t="shared" si="52"/>
        <v>41927</v>
      </c>
      <c r="F39" s="8">
        <f t="shared" si="52"/>
        <v>41928</v>
      </c>
      <c r="G39" s="8">
        <f t="shared" si="52"/>
        <v>41929</v>
      </c>
      <c r="H39" s="8">
        <f t="shared" si="52"/>
        <v>41930</v>
      </c>
      <c r="I39" s="8">
        <f t="shared" si="52"/>
        <v>41931</v>
      </c>
      <c r="K39" s="8">
        <f t="shared" ref="K39:K40" si="53">Q38+1</f>
        <v>41953</v>
      </c>
      <c r="L39" s="8">
        <f t="shared" ref="L39:Q39" si="54">K39+1</f>
        <v>41954</v>
      </c>
      <c r="M39" s="8">
        <f t="shared" si="54"/>
        <v>41955</v>
      </c>
      <c r="N39" s="8">
        <f t="shared" si="54"/>
        <v>41956</v>
      </c>
      <c r="O39" s="8">
        <f t="shared" si="54"/>
        <v>41957</v>
      </c>
      <c r="P39" s="8">
        <f t="shared" si="54"/>
        <v>41958</v>
      </c>
      <c r="Q39" s="8">
        <f t="shared" si="54"/>
        <v>41959</v>
      </c>
      <c r="S39" s="8">
        <f t="shared" ref="S39:S40" si="55">Y38+1</f>
        <v>41988</v>
      </c>
      <c r="T39" s="8">
        <f t="shared" ref="T39:Y39" si="56">S39+1</f>
        <v>41989</v>
      </c>
      <c r="U39" s="8">
        <f t="shared" si="56"/>
        <v>41990</v>
      </c>
      <c r="V39" s="8">
        <f t="shared" si="56"/>
        <v>41991</v>
      </c>
      <c r="W39" s="8">
        <f t="shared" si="56"/>
        <v>41992</v>
      </c>
      <c r="X39" s="8">
        <f t="shared" si="56"/>
        <v>41993</v>
      </c>
      <c r="Y39" s="8">
        <f t="shared" si="56"/>
        <v>41994</v>
      </c>
    </row>
    <row r="40" spans="3:25" x14ac:dyDescent="0.25">
      <c r="C40" s="8">
        <f t="shared" si="51"/>
        <v>41932</v>
      </c>
      <c r="D40" s="8">
        <f t="shared" ref="D40:I40" si="57">C40+1</f>
        <v>41933</v>
      </c>
      <c r="E40" s="8">
        <f t="shared" si="57"/>
        <v>41934</v>
      </c>
      <c r="F40" s="8">
        <f t="shared" si="57"/>
        <v>41935</v>
      </c>
      <c r="G40" s="8">
        <f t="shared" si="57"/>
        <v>41936</v>
      </c>
      <c r="H40" s="8">
        <f t="shared" si="57"/>
        <v>41937</v>
      </c>
      <c r="I40" s="8">
        <f t="shared" si="57"/>
        <v>41938</v>
      </c>
      <c r="K40" s="8">
        <f t="shared" si="53"/>
        <v>41960</v>
      </c>
      <c r="L40" s="8">
        <f t="shared" ref="L40:Q40" si="58">K40+1</f>
        <v>41961</v>
      </c>
      <c r="M40" s="8">
        <f t="shared" si="58"/>
        <v>41962</v>
      </c>
      <c r="N40" s="8">
        <f t="shared" si="58"/>
        <v>41963</v>
      </c>
      <c r="O40" s="8">
        <f t="shared" si="58"/>
        <v>41964</v>
      </c>
      <c r="P40" s="8">
        <f t="shared" si="58"/>
        <v>41965</v>
      </c>
      <c r="Q40" s="8">
        <f t="shared" si="58"/>
        <v>41966</v>
      </c>
      <c r="S40" s="8">
        <f t="shared" si="55"/>
        <v>41995</v>
      </c>
      <c r="T40" s="8">
        <f t="shared" ref="T40:Y40" si="59">S40+1</f>
        <v>41996</v>
      </c>
      <c r="U40" s="8">
        <f t="shared" si="59"/>
        <v>41997</v>
      </c>
      <c r="V40" s="8">
        <f t="shared" si="59"/>
        <v>41998</v>
      </c>
      <c r="W40" s="8">
        <f t="shared" si="59"/>
        <v>41999</v>
      </c>
      <c r="X40" s="8">
        <f t="shared" si="59"/>
        <v>42000</v>
      </c>
      <c r="Y40" s="8">
        <f t="shared" si="59"/>
        <v>42001</v>
      </c>
    </row>
    <row r="41" spans="3:25" x14ac:dyDescent="0.25">
      <c r="C41" s="8">
        <f>IF(I40&lt;EOMONTH(C35,0),I40+1,"")</f>
        <v>41939</v>
      </c>
      <c r="D41" s="8">
        <f>IF(C41&lt;EOMONTH(C35,0),C41+1,"")</f>
        <v>41940</v>
      </c>
      <c r="E41" s="8">
        <f>IF(D41&lt;EOMONTH(C35,0),D41+1,"")</f>
        <v>41941</v>
      </c>
      <c r="F41" s="8">
        <f>IF(E41&lt;EOMONTH(C35,0),E41+1,"")</f>
        <v>41942</v>
      </c>
      <c r="G41" s="8">
        <f>IF(F41&lt;EOMONTH(C35,0),F41+1,"")</f>
        <v>41943</v>
      </c>
      <c r="H41" s="8" t="str">
        <f>IF(G41&lt;EOMONTH(C35,0),G41+1,"")</f>
        <v/>
      </c>
      <c r="I41" s="8" t="str">
        <f>IF(H41&lt;EOMONTH(C35,0),H41+1,"")</f>
        <v/>
      </c>
      <c r="K41" s="8">
        <f>IF(Q40&lt;EOMONTH(K35,0),Q40+1,"")</f>
        <v>41967</v>
      </c>
      <c r="L41" s="8">
        <f>IF(K41&lt;EOMONTH(K35,0),K41+1,"")</f>
        <v>41968</v>
      </c>
      <c r="M41" s="8">
        <f>IF(L41&lt;EOMONTH(K35,0),L41+1,"")</f>
        <v>41969</v>
      </c>
      <c r="N41" s="8">
        <f>IF(M41&lt;EOMONTH(K35,0),M41+1,"")</f>
        <v>41970</v>
      </c>
      <c r="O41" s="8">
        <f>IF(N41&lt;EOMONTH(K35,0),N41+1,"")</f>
        <v>41971</v>
      </c>
      <c r="P41" s="8">
        <f>IF(O41&lt;EOMONTH(K35,0),O41+1,"")</f>
        <v>41972</v>
      </c>
      <c r="Q41" s="8">
        <f>IF(P41&lt;EOMONTH(K35,0),P41+1,"")</f>
        <v>41973</v>
      </c>
      <c r="S41" s="8">
        <f>IF(Y40&lt;EOMONTH(S35,0),Y40+1,"")</f>
        <v>42002</v>
      </c>
      <c r="T41" s="8">
        <f>IF(S41&lt;EOMONTH(S35,0),S41+1,"")</f>
        <v>42003</v>
      </c>
      <c r="U41" s="8">
        <f>IF(T41&lt;EOMONTH(S35,0),T41+1,"")</f>
        <v>42004</v>
      </c>
      <c r="V41" s="8" t="str">
        <f>IF(U41&lt;EOMONTH(S35,0),U41+1,"")</f>
        <v/>
      </c>
      <c r="W41" s="8" t="str">
        <f>IF(V41&lt;EOMONTH(S35,0),V41+1,"")</f>
        <v/>
      </c>
      <c r="X41" s="8" t="str">
        <f>IF(W41&lt;EOMONTH(S35,0),W41+1,"")</f>
        <v/>
      </c>
      <c r="Y41" s="8" t="str">
        <f>IF(X41&lt;EOMONTH(S35,0),X41+1,"")</f>
        <v/>
      </c>
    </row>
    <row r="42" spans="3:25" x14ac:dyDescent="0.25">
      <c r="C42" s="8" t="str">
        <f>IF(I41&lt;EOMONTH(C35,0),I41+1,"")</f>
        <v/>
      </c>
      <c r="D42" s="8" t="str">
        <f>IF(C42&lt;EOMONTH(C35,0),C42+1,"")</f>
        <v/>
      </c>
      <c r="E42" s="8" t="str">
        <f>IF(D42&lt;EOMONTH(C35,0),D42+1,"")</f>
        <v/>
      </c>
      <c r="F42" s="8" t="str">
        <f>IF(E42&lt;EOMONTH(C35,0),E42+1,"")</f>
        <v/>
      </c>
      <c r="G42" s="8" t="str">
        <f>IF(F42&lt;EOMONTH(C35,0),F42+1,"")</f>
        <v/>
      </c>
      <c r="H42" s="8" t="str">
        <f>IF(G42&lt;EOMONTH(C35,0),G42+1,"")</f>
        <v/>
      </c>
      <c r="I42" s="8" t="str">
        <f>IF(H42&lt;EOMONTH(C35,0),H42+1,"")</f>
        <v/>
      </c>
      <c r="K42" s="8" t="str">
        <f>IF(Q41&lt;EOMONTH(K35,0),Q41+1,"")</f>
        <v/>
      </c>
      <c r="L42" s="8" t="str">
        <f>IF(K42&lt;EOMONTH(K35,0),K42+1,"")</f>
        <v/>
      </c>
      <c r="M42" s="8" t="str">
        <f>IF(L42&lt;EOMONTH(K35,0),L42+1,"")</f>
        <v/>
      </c>
      <c r="N42" s="8" t="str">
        <f>IF(M42&lt;EOMONTH(K35,0),M42+1,"")</f>
        <v/>
      </c>
      <c r="O42" s="8" t="str">
        <f>IF(N42&lt;EOMONTH(K35,0),N42+1,"")</f>
        <v/>
      </c>
      <c r="P42" s="8" t="str">
        <f>IF(O42&lt;EOMONTH(K35,0),O42+1,"")</f>
        <v/>
      </c>
      <c r="Q42" s="8" t="str">
        <f>IF(P42&lt;EOMONTH(K35,0),P42+1,"")</f>
        <v/>
      </c>
      <c r="S42" s="8" t="str">
        <f>IF(Y41&lt;EOMONTH(S35,0),Y41+1,"")</f>
        <v/>
      </c>
      <c r="T42" s="8" t="str">
        <f>IF(S42&lt;EOMONTH(S35,0),S42+1,"")</f>
        <v/>
      </c>
      <c r="U42" s="8" t="str">
        <f>IF(T42&lt;EOMONTH(S35,0),T42+1,"")</f>
        <v/>
      </c>
      <c r="V42" s="8" t="str">
        <f>IF(U42&lt;EOMONTH(S35,0),U42+1,"")</f>
        <v/>
      </c>
      <c r="W42" s="8" t="str">
        <f>IF(V42&lt;EOMONTH(S35,0),V42+1,"")</f>
        <v/>
      </c>
      <c r="X42" s="8" t="str">
        <f>IF(W42&lt;EOMONTH(S35,0),W42+1,"")</f>
        <v/>
      </c>
      <c r="Y42" s="8" t="str">
        <f>IF(X42&lt;EOMONTH(S35,0),X42+1,"")</f>
        <v/>
      </c>
    </row>
    <row r="43" spans="3:25" x14ac:dyDescent="0.25">
      <c r="K43" s="3"/>
      <c r="L43" s="3"/>
      <c r="M43" s="3"/>
      <c r="N43" s="3"/>
      <c r="O43" s="3"/>
      <c r="P43" s="3"/>
      <c r="Q43" s="3"/>
      <c r="S43" s="3"/>
      <c r="T43" s="3"/>
      <c r="U43" s="3"/>
      <c r="V43" s="3"/>
      <c r="W43" s="3"/>
      <c r="X43" s="3"/>
      <c r="Y43" s="3"/>
    </row>
  </sheetData>
  <mergeCells count="13">
    <mergeCell ref="C4:Y5"/>
    <mergeCell ref="C26:I26"/>
    <mergeCell ref="C35:I35"/>
    <mergeCell ref="K26:Q26"/>
    <mergeCell ref="S26:Y26"/>
    <mergeCell ref="K35:Q35"/>
    <mergeCell ref="S35:Y35"/>
    <mergeCell ref="C8:I8"/>
    <mergeCell ref="K8:Q8"/>
    <mergeCell ref="S8:Y8"/>
    <mergeCell ref="C17:I17"/>
    <mergeCell ref="K17:Q17"/>
    <mergeCell ref="S17:Y17"/>
  </mergeCells>
  <conditionalFormatting sqref="C8:I8">
    <cfRule type="notContainsBlanks" dxfId="90" priority="291">
      <formula>LEN(TRIM(C8))&gt;0</formula>
    </cfRule>
  </conditionalFormatting>
  <conditionalFormatting sqref="C10:I15">
    <cfRule type="expression" dxfId="89" priority="216">
      <formula>OR(C10=$AG$6,C10=$AG$7,C10=$AG$8,C10=$AG$9,C10=$AG$10,C10=$AG$11,C10=$AG$12,C10=$AG$13,C10=$AG$18,C10=$AG$19,C10=$AG$20)</formula>
    </cfRule>
    <cfRule type="containsBlanks" dxfId="88" priority="286">
      <formula>LEN(TRIM(C10))=0</formula>
    </cfRule>
    <cfRule type="notContainsBlanks" dxfId="87" priority="287">
      <formula>LEN(TRIM(C10))&gt;0</formula>
    </cfRule>
    <cfRule type="timePeriod" dxfId="86" priority="288" timePeriod="today">
      <formula>FLOOR(C10,1)=TODAY()</formula>
    </cfRule>
    <cfRule type="containsBlanks" dxfId="85" priority="289">
      <formula>LEN(TRIM(C10))=0</formula>
    </cfRule>
    <cfRule type="notContainsBlanks" dxfId="84" priority="290">
      <formula>LEN(TRIM(C10))&gt;0</formula>
    </cfRule>
  </conditionalFormatting>
  <conditionalFormatting sqref="K8:Q8">
    <cfRule type="notContainsBlanks" dxfId="83" priority="285">
      <formula>LEN(TRIM(K8))&gt;0</formula>
    </cfRule>
  </conditionalFormatting>
  <conditionalFormatting sqref="S8:Y8">
    <cfRule type="notContainsBlanks" dxfId="82" priority="279">
      <formula>LEN(TRIM(S8))&gt;0</formula>
    </cfRule>
  </conditionalFormatting>
  <conditionalFormatting sqref="C17:I17">
    <cfRule type="notContainsBlanks" dxfId="81" priority="273">
      <formula>LEN(TRIM(C17))&gt;0</formula>
    </cfRule>
  </conditionalFormatting>
  <conditionalFormatting sqref="K17:Q17">
    <cfRule type="notContainsBlanks" dxfId="80" priority="267">
      <formula>LEN(TRIM(K17))&gt;0</formula>
    </cfRule>
  </conditionalFormatting>
  <conditionalFormatting sqref="C26:I26">
    <cfRule type="notContainsBlanks" dxfId="79" priority="261">
      <formula>LEN(TRIM(C26))&gt;0</formula>
    </cfRule>
  </conditionalFormatting>
  <conditionalFormatting sqref="K26:Q26">
    <cfRule type="notContainsBlanks" dxfId="78" priority="255">
      <formula>LEN(TRIM(K26))&gt;0</formula>
    </cfRule>
  </conditionalFormatting>
  <conditionalFormatting sqref="C35:I35">
    <cfRule type="notContainsBlanks" dxfId="77" priority="249">
      <formula>LEN(TRIM(C35))&gt;0</formula>
    </cfRule>
  </conditionalFormatting>
  <conditionalFormatting sqref="K35:Q35">
    <cfRule type="notContainsBlanks" dxfId="76" priority="243">
      <formula>LEN(TRIM(K35))&gt;0</formula>
    </cfRule>
  </conditionalFormatting>
  <conditionalFormatting sqref="S17:Y17">
    <cfRule type="notContainsBlanks" dxfId="75" priority="237">
      <formula>LEN(TRIM(S17))&gt;0</formula>
    </cfRule>
  </conditionalFormatting>
  <conditionalFormatting sqref="S26:Y26">
    <cfRule type="notContainsBlanks" dxfId="74" priority="231">
      <formula>LEN(TRIM(S26))&gt;0</formula>
    </cfRule>
  </conditionalFormatting>
  <conditionalFormatting sqref="S35:Y35">
    <cfRule type="notContainsBlanks" dxfId="73" priority="225">
      <formula>LEN(TRIM(S35))&gt;0</formula>
    </cfRule>
  </conditionalFormatting>
  <conditionalFormatting sqref="Q7">
    <cfRule type="timePeriod" dxfId="72" priority="219" timePeriod="today">
      <formula>FLOOR(Q7,1)=TODAY()</formula>
    </cfRule>
  </conditionalFormatting>
  <conditionalFormatting sqref="AF22">
    <cfRule type="expression" dxfId="71" priority="217">
      <formula>$AF$22</formula>
    </cfRule>
  </conditionalFormatting>
  <conditionalFormatting sqref="K10:Q15">
    <cfRule type="expression" dxfId="70" priority="72">
      <formula>OR(K10=$AG$6,K10=$AG$7,K10=$AG$8,K10=$AG$9,K10=$AG$10,K10=$AG$11,K10=$AG$12,K10=$AG$13,K10=$AG$18,K10=$AG$19,K10=$AG$20)</formula>
    </cfRule>
    <cfRule type="containsBlanks" dxfId="69" priority="73">
      <formula>LEN(TRIM(K10))=0</formula>
    </cfRule>
    <cfRule type="notContainsBlanks" dxfId="68" priority="74">
      <formula>LEN(TRIM(K10))&gt;0</formula>
    </cfRule>
    <cfRule type="timePeriod" dxfId="67" priority="75" timePeriod="today">
      <formula>FLOOR(K10,1)=TODAY()</formula>
    </cfRule>
    <cfRule type="containsBlanks" dxfId="66" priority="76">
      <formula>LEN(TRIM(K10))=0</formula>
    </cfRule>
    <cfRule type="notContainsBlanks" dxfId="65" priority="77">
      <formula>LEN(TRIM(K10))&gt;0</formula>
    </cfRule>
  </conditionalFormatting>
  <conditionalFormatting sqref="S10:Y15">
    <cfRule type="expression" dxfId="64" priority="66">
      <formula>OR(S10=$AG$6,S10=$AG$7,S10=$AG$8,S10=$AG$9,S10=$AG$10,S10=$AG$11,S10=$AG$12,S10=$AG$13,S10=$AG$18,S10=$AG$19,S10=$AG$20)</formula>
    </cfRule>
    <cfRule type="containsBlanks" dxfId="63" priority="67">
      <formula>LEN(TRIM(S10))=0</formula>
    </cfRule>
    <cfRule type="notContainsBlanks" dxfId="62" priority="68">
      <formula>LEN(TRIM(S10))&gt;0</formula>
    </cfRule>
    <cfRule type="timePeriod" dxfId="61" priority="69" timePeriod="today">
      <formula>FLOOR(S10,1)=TODAY()</formula>
    </cfRule>
    <cfRule type="containsBlanks" dxfId="60" priority="70">
      <formula>LEN(TRIM(S10))=0</formula>
    </cfRule>
    <cfRule type="notContainsBlanks" dxfId="59" priority="71">
      <formula>LEN(TRIM(S10))&gt;0</formula>
    </cfRule>
  </conditionalFormatting>
  <conditionalFormatting sqref="C19:I24">
    <cfRule type="expression" dxfId="58" priority="60">
      <formula>OR(C19=$AG$6,C19=$AG$7,C19=$AG$8,C19=$AG$9,C19=$AG$10,C19=$AG$11,C19=$AG$12,C19=$AG$13,C19=$AG$18,C19=$AG$19,C19=$AG$20)</formula>
    </cfRule>
    <cfRule type="containsBlanks" dxfId="57" priority="61">
      <formula>LEN(TRIM(C19))=0</formula>
    </cfRule>
    <cfRule type="notContainsBlanks" dxfId="56" priority="62">
      <formula>LEN(TRIM(C19))&gt;0</formula>
    </cfRule>
    <cfRule type="timePeriod" dxfId="55" priority="63" timePeriod="today">
      <formula>FLOOR(C19,1)=TODAY()</formula>
    </cfRule>
    <cfRule type="containsBlanks" dxfId="54" priority="64">
      <formula>LEN(TRIM(C19))=0</formula>
    </cfRule>
    <cfRule type="notContainsBlanks" dxfId="53" priority="65">
      <formula>LEN(TRIM(C19))&gt;0</formula>
    </cfRule>
  </conditionalFormatting>
  <conditionalFormatting sqref="K19:Q24">
    <cfRule type="expression" dxfId="52" priority="54">
      <formula>OR(K19=$AG$6,K19=$AG$7,K19=$AG$8,K19=$AG$9,K19=$AG$10,K19=$AG$11,K19=$AG$12,K19=$AG$13,K19=$AG$18,K19=$AG$19,K19=$AG$20)</formula>
    </cfRule>
    <cfRule type="containsBlanks" dxfId="51" priority="55">
      <formula>LEN(TRIM(K19))=0</formula>
    </cfRule>
    <cfRule type="notContainsBlanks" dxfId="50" priority="56">
      <formula>LEN(TRIM(K19))&gt;0</formula>
    </cfRule>
    <cfRule type="timePeriod" dxfId="49" priority="57" timePeriod="today">
      <formula>FLOOR(K19,1)=TODAY()</formula>
    </cfRule>
    <cfRule type="containsBlanks" dxfId="48" priority="58">
      <formula>LEN(TRIM(K19))=0</formula>
    </cfRule>
    <cfRule type="notContainsBlanks" dxfId="47" priority="59">
      <formula>LEN(TRIM(K19))&gt;0</formula>
    </cfRule>
  </conditionalFormatting>
  <conditionalFormatting sqref="S19:Y24">
    <cfRule type="expression" dxfId="46" priority="48">
      <formula>OR(S19=$AG$6,S19=$AG$7,S19=$AG$8,S19=$AG$9,S19=$AG$10,S19=$AG$11,S19=$AG$12,S19=$AG$13,S19=$AG$18,S19=$AG$19,S19=$AG$20)</formula>
    </cfRule>
    <cfRule type="containsBlanks" dxfId="45" priority="49">
      <formula>LEN(TRIM(S19))=0</formula>
    </cfRule>
    <cfRule type="notContainsBlanks" dxfId="44" priority="50">
      <formula>LEN(TRIM(S19))&gt;0</formula>
    </cfRule>
    <cfRule type="timePeriod" dxfId="43" priority="51" timePeriod="today">
      <formula>FLOOR(S19,1)=TODAY()</formula>
    </cfRule>
    <cfRule type="containsBlanks" dxfId="42" priority="52">
      <formula>LEN(TRIM(S19))=0</formula>
    </cfRule>
    <cfRule type="notContainsBlanks" dxfId="41" priority="53">
      <formula>LEN(TRIM(S19))&gt;0</formula>
    </cfRule>
  </conditionalFormatting>
  <conditionalFormatting sqref="C28:I33">
    <cfRule type="expression" dxfId="40" priority="42">
      <formula>OR(C28=$AG$6,C28=$AG$7,C28=$AG$8,C28=$AG$9,C28=$AG$10,C28=$AG$11,C28=$AG$12,C28=$AG$13,C28=$AG$18,C28=$AG$19,C28=$AG$20)</formula>
    </cfRule>
    <cfRule type="containsBlanks" dxfId="39" priority="43">
      <formula>LEN(TRIM(C28))=0</formula>
    </cfRule>
    <cfRule type="notContainsBlanks" dxfId="38" priority="44">
      <formula>LEN(TRIM(C28))&gt;0</formula>
    </cfRule>
    <cfRule type="timePeriod" dxfId="37" priority="45" timePeriod="today">
      <formula>FLOOR(C28,1)=TODAY()</formula>
    </cfRule>
    <cfRule type="containsBlanks" dxfId="36" priority="46">
      <formula>LEN(TRIM(C28))=0</formula>
    </cfRule>
    <cfRule type="notContainsBlanks" dxfId="35" priority="47">
      <formula>LEN(TRIM(C28))&gt;0</formula>
    </cfRule>
  </conditionalFormatting>
  <conditionalFormatting sqref="K28:Q33">
    <cfRule type="expression" dxfId="34" priority="36">
      <formula>OR(K28=$AG$6,K28=$AG$7,K28=$AG$8,K28=$AG$9,K28=$AG$10,K28=$AG$11,K28=$AG$12,K28=$AG$13,K28=$AG$18,K28=$AG$19,K28=$AG$20)</formula>
    </cfRule>
    <cfRule type="containsBlanks" dxfId="33" priority="37">
      <formula>LEN(TRIM(K28))=0</formula>
    </cfRule>
    <cfRule type="notContainsBlanks" dxfId="32" priority="38">
      <formula>LEN(TRIM(K28))&gt;0</formula>
    </cfRule>
    <cfRule type="timePeriod" dxfId="31" priority="39" timePeriod="today">
      <formula>FLOOR(K28,1)=TODAY()</formula>
    </cfRule>
    <cfRule type="containsBlanks" dxfId="30" priority="40">
      <formula>LEN(TRIM(K28))=0</formula>
    </cfRule>
    <cfRule type="notContainsBlanks" dxfId="29" priority="41">
      <formula>LEN(TRIM(K28))&gt;0</formula>
    </cfRule>
  </conditionalFormatting>
  <conditionalFormatting sqref="S28:Y33">
    <cfRule type="expression" dxfId="28" priority="30">
      <formula>OR(S28=$AG$6,S28=$AG$7,S28=$AG$8,S28=$AG$9,S28=$AG$10,S28=$AG$11,S28=$AG$12,S28=$AG$13,S28=$AG$18,S28=$AG$19,S28=$AG$20)</formula>
    </cfRule>
    <cfRule type="containsBlanks" dxfId="27" priority="31">
      <formula>LEN(TRIM(S28))=0</formula>
    </cfRule>
    <cfRule type="notContainsBlanks" dxfId="26" priority="32">
      <formula>LEN(TRIM(S28))&gt;0</formula>
    </cfRule>
    <cfRule type="timePeriod" dxfId="25" priority="33" timePeriod="today">
      <formula>FLOOR(S28,1)=TODAY()</formula>
    </cfRule>
    <cfRule type="containsBlanks" dxfId="24" priority="34">
      <formula>LEN(TRIM(S28))=0</formula>
    </cfRule>
    <cfRule type="notContainsBlanks" dxfId="23" priority="35">
      <formula>LEN(TRIM(S28))&gt;0</formula>
    </cfRule>
  </conditionalFormatting>
  <conditionalFormatting sqref="C37:I42">
    <cfRule type="expression" dxfId="22" priority="24">
      <formula>OR(C37=$AG$6,C37=$AG$7,C37=$AG$8,C37=$AG$9,C37=$AG$10,C37=$AG$11,C37=$AG$12,C37=$AG$13,C37=$AG$18,C37=$AG$19,C37=$AG$20)</formula>
    </cfRule>
    <cfRule type="containsBlanks" dxfId="21" priority="25">
      <formula>LEN(TRIM(C37))=0</formula>
    </cfRule>
    <cfRule type="notContainsBlanks" dxfId="20" priority="26">
      <formula>LEN(TRIM(C37))&gt;0</formula>
    </cfRule>
    <cfRule type="timePeriod" dxfId="19" priority="27" timePeriod="today">
      <formula>FLOOR(C37,1)=TODAY()</formula>
    </cfRule>
    <cfRule type="containsBlanks" dxfId="18" priority="28">
      <formula>LEN(TRIM(C37))=0</formula>
    </cfRule>
    <cfRule type="notContainsBlanks" dxfId="17" priority="29">
      <formula>LEN(TRIM(C37))&gt;0</formula>
    </cfRule>
  </conditionalFormatting>
  <conditionalFormatting sqref="K37:Q42">
    <cfRule type="expression" dxfId="16" priority="18">
      <formula>OR(K37=$AG$6,K37=$AG$7,K37=$AG$8,K37=$AG$9,K37=$AG$10,K37=$AG$11,K37=$AG$12,K37=$AG$13,K37=$AG$18,K37=$AG$19,K37=$AG$20)</formula>
    </cfRule>
    <cfRule type="containsBlanks" dxfId="15" priority="19">
      <formula>LEN(TRIM(K37))=0</formula>
    </cfRule>
    <cfRule type="notContainsBlanks" dxfId="14" priority="20">
      <formula>LEN(TRIM(K37))&gt;0</formula>
    </cfRule>
    <cfRule type="timePeriod" dxfId="13" priority="21" timePeriod="today">
      <formula>FLOOR(K37,1)=TODAY()</formula>
    </cfRule>
    <cfRule type="containsBlanks" dxfId="12" priority="22">
      <formula>LEN(TRIM(K37))=0</formula>
    </cfRule>
    <cfRule type="notContainsBlanks" dxfId="11" priority="23">
      <formula>LEN(TRIM(K37))&gt;0</formula>
    </cfRule>
  </conditionalFormatting>
  <conditionalFormatting sqref="S37:Y42">
    <cfRule type="expression" dxfId="10" priority="6">
      <formula>OR(S37=$AG$6,S37=$AG$7,S37=$AG$8,S37=$AG$9,S37=$AG$10,S37=$AG$11,S37=$AG$12,S37=$AG$13,S37=$AG$18,S37=$AG$19,S37=$AG$20)</formula>
    </cfRule>
    <cfRule type="containsBlanks" dxfId="9" priority="7">
      <formula>LEN(TRIM(S37))=0</formula>
    </cfRule>
    <cfRule type="notContainsBlanks" dxfId="8" priority="8">
      <formula>LEN(TRIM(S37))&gt;0</formula>
    </cfRule>
    <cfRule type="timePeriod" dxfId="7" priority="9" timePeriod="today">
      <formula>FLOOR(S37,1)=TODAY()</formula>
    </cfRule>
    <cfRule type="containsBlanks" dxfId="6" priority="10">
      <formula>LEN(TRIM(S37))=0</formula>
    </cfRule>
    <cfRule type="notContainsBlanks" dxfId="5" priority="11">
      <formula>LEN(TRIM(S37))&gt;0</formula>
    </cfRule>
    <cfRule type="timePeriod" dxfId="4" priority="5" timePeriod="today">
      <formula>FLOOR(S37,1)=TODAY()</formula>
    </cfRule>
  </conditionalFormatting>
  <conditionalFormatting sqref="G12">
    <cfRule type="timePeriod" dxfId="1" priority="4" timePeriod="nextMonth">
      <formula>AND(MONTH(G12)=MONTH(EDATE(TODAY(),0+1)),YEAR(G12)=YEAR(EDATE(TODAY(),0+1)))</formula>
    </cfRule>
  </conditionalFormatting>
  <conditionalFormatting sqref="G13">
    <cfRule type="timePeriod" dxfId="3" priority="3" timePeriod="nextMonth">
      <formula>AND(MONTH(G13)=MONTH(EDATE(TODAY(),0+1)),YEAR(G13)=YEAR(EDATE(TODAY(),0+1)))</formula>
    </cfRule>
  </conditionalFormatting>
  <conditionalFormatting sqref="G14">
    <cfRule type="timePeriod" dxfId="2" priority="2" timePeriod="nextMonth">
      <formula>AND(MONTH(G14)=MONTH(EDATE(TODAY(),0+1)),YEAR(G14)=YEAR(EDATE(TODAY(),0+1)))</formula>
    </cfRule>
  </conditionalFormatting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25</xdr:col>
                    <xdr:colOff>19050</xdr:colOff>
                    <xdr:row>3</xdr:row>
                    <xdr:rowOff>28575</xdr:rowOff>
                  </from>
                  <to>
                    <xdr:col>26</xdr:col>
                    <xdr:colOff>28575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95D5C57-6279-46F8-BC54-5DDE0268E61D}">
            <xm:f>NOT(ISERROR(SEARCH(AND($G$12&lt;DATE(YEAR(TODAY()),MONTH(TODAY())-3,DAY(TODAY()))),G12)))</xm:f>
            <xm:f>AND($G$12&lt;DATE(YEAR(TODAY()),MONTH(TODAY())-3,DAY(TODAY())))</xm:f>
            <x14:dxf>
              <fill>
                <patternFill>
                  <bgColor rgb="FF92D050"/>
                </patternFill>
              </fill>
            </x14:dxf>
          </x14:cfRule>
          <xm:sqref>G12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An_ref</vt:lpstr>
    </vt:vector>
  </TitlesOfParts>
  <Company>**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**</cp:lastModifiedBy>
  <dcterms:created xsi:type="dcterms:W3CDTF">2013-12-10T11:04:38Z</dcterms:created>
  <dcterms:modified xsi:type="dcterms:W3CDTF">2013-12-11T12:56:10Z</dcterms:modified>
</cp:coreProperties>
</file>