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60" windowWidth="20115" windowHeight="7740"/>
  </bookViews>
  <sheets>
    <sheet name="Lot 1" sheetId="1" r:id="rId1"/>
  </sheets>
  <calcPr calcId="125725"/>
</workbook>
</file>

<file path=xl/calcChain.xml><?xml version="1.0" encoding="utf-8"?>
<calcChain xmlns="http://schemas.openxmlformats.org/spreadsheetml/2006/main">
  <c r="J5" i="1"/>
  <c r="H5"/>
  <c r="F5"/>
  <c r="B17"/>
  <c r="B23"/>
  <c r="F11"/>
  <c r="J11"/>
  <c r="F19"/>
  <c r="H11" s="1"/>
  <c r="H19"/>
  <c r="J19"/>
  <c r="F22"/>
  <c r="H22"/>
  <c r="J22"/>
  <c r="D10"/>
  <c r="D17"/>
  <c r="D23"/>
  <c r="B10" l="1"/>
</calcChain>
</file>

<file path=xl/sharedStrings.xml><?xml version="1.0" encoding="utf-8"?>
<sst xmlns="http://schemas.openxmlformats.org/spreadsheetml/2006/main" count="47" uniqueCount="35">
  <si>
    <t>Puissance RMS</t>
  </si>
  <si>
    <t>Niveau SPL crète</t>
  </si>
  <si>
    <t>directivité</t>
  </si>
  <si>
    <t xml:space="preserve">Réponse en fréquence </t>
  </si>
  <si>
    <t>Bande passante</t>
  </si>
  <si>
    <t>NR</t>
  </si>
  <si>
    <t>conforme</t>
  </si>
  <si>
    <t>non-conforme</t>
  </si>
  <si>
    <t>4x1000</t>
  </si>
  <si>
    <t>10-20000</t>
  </si>
  <si>
    <t>commande en réseau</t>
  </si>
  <si>
    <t xml:space="preserve">limite basse  fréquence </t>
  </si>
  <si>
    <t>Encombrement (hauteur)</t>
  </si>
  <si>
    <t>543-700-538</t>
  </si>
  <si>
    <t>18''</t>
  </si>
  <si>
    <t>426-550-530</t>
  </si>
  <si>
    <r>
      <t xml:space="preserve">Puissance de sortie délivrée 8 </t>
    </r>
    <r>
      <rPr>
        <sz val="11"/>
        <color theme="1"/>
        <rFont val="Arial"/>
        <family val="2"/>
      </rPr>
      <t>Ω</t>
    </r>
  </si>
  <si>
    <t>4x2000</t>
  </si>
  <si>
    <t>Fréquence d'échantillonage kHz</t>
  </si>
  <si>
    <t>35-20000</t>
  </si>
  <si>
    <t>Puissance RMS (passive)</t>
  </si>
  <si>
    <t>395-610-575</t>
  </si>
  <si>
    <t>2x1300</t>
  </si>
  <si>
    <t>20-20000</t>
  </si>
  <si>
    <t>note technique</t>
  </si>
  <si>
    <t>Niveau SPL (dBA)</t>
  </si>
  <si>
    <t>35--18000</t>
  </si>
  <si>
    <t>limite basse</t>
  </si>
  <si>
    <t>limite haute</t>
  </si>
  <si>
    <t>appareil type A</t>
  </si>
  <si>
    <t>appareil type B</t>
  </si>
  <si>
    <t>appareil type C</t>
  </si>
  <si>
    <t>note</t>
  </si>
  <si>
    <t>valeur</t>
  </si>
  <si>
    <t>THD</t>
  </si>
</sst>
</file>

<file path=xl/styles.xml><?xml version="1.0" encoding="utf-8"?>
<styleSheet xmlns="http://schemas.openxmlformats.org/spreadsheetml/2006/main">
  <numFmts count="1">
    <numFmt numFmtId="171" formatCode="0.0"/>
  </numFmts>
  <fonts count="5">
    <font>
      <sz val="11"/>
      <color theme="1"/>
      <name val="Calibri"/>
      <family val="2"/>
      <scheme val="minor"/>
    </font>
    <font>
      <b/>
      <sz val="11"/>
      <color theme="1"/>
      <name val="Calibri"/>
      <family val="2"/>
      <scheme val="minor"/>
    </font>
    <font>
      <sz val="11"/>
      <color theme="1"/>
      <name val="Arial"/>
      <family val="2"/>
    </font>
    <font>
      <sz val="11"/>
      <name val="Calibri"/>
      <family val="2"/>
      <scheme val="minor"/>
    </font>
    <font>
      <b/>
      <sz val="11"/>
      <name val="Calibri"/>
      <family val="2"/>
      <scheme val="minor"/>
    </font>
  </fonts>
  <fills count="3">
    <fill>
      <patternFill patternType="none"/>
    </fill>
    <fill>
      <patternFill patternType="gray125"/>
    </fill>
    <fill>
      <patternFill patternType="solid">
        <fgColor rgb="FFFFC000"/>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58">
    <xf numFmtId="0" fontId="0" fillId="0" borderId="0" xfId="0"/>
    <xf numFmtId="0" fontId="1" fillId="0" borderId="0" xfId="0" applyFont="1"/>
    <xf numFmtId="0" fontId="4" fillId="0" borderId="0" xfId="0" applyFont="1" applyFill="1" applyBorder="1" applyAlignment="1">
      <alignment horizontal="center"/>
    </xf>
    <xf numFmtId="49" fontId="3" fillId="0" borderId="0" xfId="0" applyNumberFormat="1" applyFont="1" applyFill="1" applyBorder="1" applyAlignment="1">
      <alignment horizontal="center"/>
    </xf>
    <xf numFmtId="0" fontId="0" fillId="0" borderId="4" xfId="0" applyBorder="1"/>
    <xf numFmtId="0" fontId="1" fillId="0" borderId="4" xfId="0" applyFont="1" applyBorder="1" applyAlignment="1">
      <alignment horizontal="center"/>
    </xf>
    <xf numFmtId="0" fontId="0" fillId="0" borderId="4" xfId="0" applyBorder="1" applyAlignment="1">
      <alignment horizontal="left"/>
    </xf>
    <xf numFmtId="0" fontId="1" fillId="0" borderId="4" xfId="0" applyFont="1" applyBorder="1"/>
    <xf numFmtId="0" fontId="0" fillId="0" borderId="3" xfId="0" applyBorder="1"/>
    <xf numFmtId="0" fontId="0" fillId="2" borderId="4" xfId="0" applyFill="1" applyBorder="1"/>
    <xf numFmtId="0" fontId="0" fillId="2" borderId="0" xfId="0" applyFill="1"/>
    <xf numFmtId="2" fontId="1" fillId="0" borderId="4" xfId="0" applyNumberFormat="1" applyFont="1" applyBorder="1"/>
    <xf numFmtId="0" fontId="0" fillId="0" borderId="5" xfId="0" applyBorder="1"/>
    <xf numFmtId="0" fontId="4" fillId="0" borderId="7" xfId="0" applyFont="1" applyFill="1" applyBorder="1" applyAlignment="1">
      <alignment horizontal="center"/>
    </xf>
    <xf numFmtId="49" fontId="3" fillId="0" borderId="7" xfId="0" applyNumberFormat="1" applyFont="1" applyFill="1" applyBorder="1" applyAlignment="1">
      <alignment horizontal="center"/>
    </xf>
    <xf numFmtId="0" fontId="0" fillId="0" borderId="9" xfId="0" applyBorder="1" applyAlignment="1">
      <alignment horizontal="center"/>
    </xf>
    <xf numFmtId="0" fontId="0" fillId="0" borderId="8" xfId="0" applyBorder="1"/>
    <xf numFmtId="0" fontId="0" fillId="0" borderId="12" xfId="0" applyBorder="1"/>
    <xf numFmtId="0" fontId="0" fillId="0" borderId="16" xfId="0" applyBorder="1"/>
    <xf numFmtId="0" fontId="3" fillId="0" borderId="18" xfId="0" applyFont="1" applyFill="1" applyBorder="1"/>
    <xf numFmtId="0" fontId="3" fillId="0" borderId="19" xfId="0" applyFont="1" applyFill="1" applyBorder="1" applyAlignment="1">
      <alignment horizontal="center"/>
    </xf>
    <xf numFmtId="0" fontId="3" fillId="0" borderId="20" xfId="0" applyFont="1" applyFill="1" applyBorder="1" applyAlignment="1">
      <alignment horizontal="center"/>
    </xf>
    <xf numFmtId="0" fontId="0" fillId="0" borderId="14" xfId="0" applyBorder="1"/>
    <xf numFmtId="0" fontId="1" fillId="0" borderId="23" xfId="0" applyFont="1" applyBorder="1"/>
    <xf numFmtId="0" fontId="0" fillId="2" borderId="12" xfId="0" applyFill="1" applyBorder="1"/>
    <xf numFmtId="0" fontId="3" fillId="0" borderId="25" xfId="0" applyFont="1" applyFill="1" applyBorder="1"/>
    <xf numFmtId="0" fontId="0" fillId="0" borderId="4" xfId="0" applyBorder="1" applyAlignment="1">
      <alignment horizontal="left" indent="4"/>
    </xf>
    <xf numFmtId="0" fontId="0" fillId="0" borderId="8" xfId="0" applyBorder="1" applyAlignment="1">
      <alignment horizontal="center"/>
    </xf>
    <xf numFmtId="0" fontId="0" fillId="0" borderId="5" xfId="0" applyBorder="1" applyAlignment="1">
      <alignment horizontal="left" indent="4"/>
    </xf>
    <xf numFmtId="0" fontId="0" fillId="0" borderId="21" xfId="0" applyBorder="1" applyAlignment="1">
      <alignment horizontal="left"/>
    </xf>
    <xf numFmtId="9" fontId="0" fillId="0" borderId="22" xfId="0" applyNumberFormat="1" applyBorder="1"/>
    <xf numFmtId="0" fontId="0" fillId="0" borderId="22" xfId="0" applyBorder="1"/>
    <xf numFmtId="0" fontId="0" fillId="0" borderId="26" xfId="0" applyBorder="1"/>
    <xf numFmtId="0" fontId="0" fillId="0" borderId="21" xfId="0" applyBorder="1"/>
    <xf numFmtId="0" fontId="0" fillId="0" borderId="27" xfId="0" applyBorder="1"/>
    <xf numFmtId="0" fontId="0" fillId="0" borderId="2" xfId="0" applyBorder="1"/>
    <xf numFmtId="0" fontId="0" fillId="0" borderId="4" xfId="0" applyBorder="1" applyAlignment="1">
      <alignment vertical="top" wrapText="1"/>
    </xf>
    <xf numFmtId="0" fontId="0" fillId="0" borderId="4" xfId="0" applyBorder="1" applyAlignment="1">
      <alignment horizontal="left" indent="20"/>
    </xf>
    <xf numFmtId="0" fontId="1" fillId="0" borderId="10" xfId="0" applyFont="1" applyBorder="1"/>
    <xf numFmtId="171" fontId="1" fillId="0" borderId="10" xfId="0" applyNumberFormat="1" applyFont="1" applyBorder="1"/>
    <xf numFmtId="2" fontId="1" fillId="0" borderId="10" xfId="0" applyNumberFormat="1" applyFont="1" applyBorder="1"/>
    <xf numFmtId="2" fontId="1" fillId="0" borderId="9" xfId="0" applyNumberFormat="1" applyFont="1" applyBorder="1"/>
    <xf numFmtId="0" fontId="1" fillId="0" borderId="11" xfId="0" applyFont="1" applyBorder="1"/>
    <xf numFmtId="0" fontId="1" fillId="0" borderId="1" xfId="0" applyFont="1" applyBorder="1"/>
    <xf numFmtId="0" fontId="1" fillId="0" borderId="4" xfId="0" applyFont="1" applyBorder="1" applyAlignment="1">
      <alignment vertical="top" wrapText="1"/>
    </xf>
    <xf numFmtId="2" fontId="1" fillId="0" borderId="1" xfId="0" applyNumberFormat="1" applyFont="1" applyBorder="1"/>
    <xf numFmtId="2" fontId="1" fillId="0" borderId="2" xfId="0" applyNumberFormat="1" applyFont="1" applyBorder="1"/>
    <xf numFmtId="0" fontId="1" fillId="0" borderId="6" xfId="0" applyFont="1" applyBorder="1"/>
    <xf numFmtId="0" fontId="1" fillId="0" borderId="28" xfId="0" applyFont="1" applyBorder="1"/>
    <xf numFmtId="1" fontId="1" fillId="0" borderId="10" xfId="0" applyNumberFormat="1" applyFont="1" applyBorder="1"/>
    <xf numFmtId="0" fontId="3" fillId="0" borderId="24" xfId="0" applyFont="1" applyFill="1" applyBorder="1"/>
    <xf numFmtId="0" fontId="3" fillId="0" borderId="17" xfId="0" applyFont="1" applyFill="1" applyBorder="1"/>
    <xf numFmtId="0" fontId="3" fillId="0" borderId="15" xfId="0" applyFont="1" applyFill="1" applyBorder="1" applyAlignment="1">
      <alignment horizontal="center"/>
    </xf>
    <xf numFmtId="0" fontId="3" fillId="0" borderId="13" xfId="0" applyFont="1" applyFill="1" applyBorder="1" applyAlignment="1">
      <alignment horizontal="center"/>
    </xf>
    <xf numFmtId="0" fontId="0" fillId="2" borderId="4" xfId="0" applyFill="1" applyBorder="1" applyAlignment="1">
      <alignment horizontal="left" indent="20"/>
    </xf>
    <xf numFmtId="0" fontId="1" fillId="2" borderId="10" xfId="0" applyFont="1" applyFill="1" applyBorder="1"/>
    <xf numFmtId="0" fontId="0" fillId="2" borderId="3" xfId="0" applyFill="1" applyBorder="1"/>
    <xf numFmtId="2" fontId="1" fillId="2" borderId="10" xfId="0" applyNumberFormat="1"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133350</xdr:colOff>
      <xdr:row>5</xdr:row>
      <xdr:rowOff>152400</xdr:rowOff>
    </xdr:from>
    <xdr:to>
      <xdr:col>15</xdr:col>
      <xdr:colOff>247650</xdr:colOff>
      <xdr:row>20</xdr:row>
      <xdr:rowOff>85725</xdr:rowOff>
    </xdr:to>
    <xdr:sp macro="" textlink="">
      <xdr:nvSpPr>
        <xdr:cNvPr id="3" name="ZoneTexte 2"/>
        <xdr:cNvSpPr txBox="1"/>
      </xdr:nvSpPr>
      <xdr:spPr>
        <a:xfrm>
          <a:off x="11296650" y="1114425"/>
          <a:ext cx="3924300" cy="276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voudrais que</a:t>
          </a:r>
          <a:r>
            <a:rPr lang="fr-FR" sz="1100" baseline="0"/>
            <a:t> dans les cellules F6,H6 et J6 soit attribué une note sur  10 avec 10 pour la valeur max. La Formule MIN convient bien pour la ligne supérieure parce qu'il s'agit de la valeur la plus faible. Mais la formule MAX ne convient pas à la ligne en question...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28"/>
  <sheetViews>
    <sheetView tabSelected="1" topLeftCell="C1" zoomScaleNormal="100" zoomScaleSheetLayoutView="100" workbookViewId="0">
      <selection activeCell="J5" sqref="J5"/>
    </sheetView>
  </sheetViews>
  <sheetFormatPr baseColWidth="10" defaultRowHeight="15"/>
  <cols>
    <col min="1" max="1" width="64.140625" customWidth="1"/>
    <col min="5" max="5" width="11.85546875" bestFit="1" customWidth="1"/>
    <col min="6" max="6" width="11.42578125" style="1"/>
    <col min="8" max="8" width="11.42578125" style="1"/>
    <col min="10" max="10" width="11.42578125" style="1"/>
  </cols>
  <sheetData>
    <row r="1" spans="1:10" ht="15.75" thickBot="1"/>
    <row r="2" spans="1:10">
      <c r="A2" s="19"/>
      <c r="B2" s="13"/>
      <c r="C2" s="25"/>
      <c r="D2" s="14"/>
      <c r="E2" s="20" t="s">
        <v>29</v>
      </c>
      <c r="F2" s="21"/>
      <c r="G2" s="20" t="s">
        <v>30</v>
      </c>
      <c r="H2" s="21"/>
      <c r="I2" s="20" t="s">
        <v>31</v>
      </c>
      <c r="J2" s="21"/>
    </row>
    <row r="3" spans="1:10">
      <c r="A3" s="50"/>
      <c r="B3" s="2"/>
      <c r="C3" s="51"/>
      <c r="D3" s="3"/>
      <c r="E3" s="52" t="s">
        <v>33</v>
      </c>
      <c r="F3" s="53" t="s">
        <v>32</v>
      </c>
      <c r="G3" s="52" t="s">
        <v>33</v>
      </c>
      <c r="H3" s="53" t="s">
        <v>32</v>
      </c>
      <c r="I3" s="52" t="s">
        <v>33</v>
      </c>
      <c r="J3" s="53" t="s">
        <v>32</v>
      </c>
    </row>
    <row r="4" spans="1:10">
      <c r="A4" s="26" t="s">
        <v>3</v>
      </c>
      <c r="B4" s="4"/>
      <c r="C4" s="4"/>
      <c r="E4" s="17"/>
      <c r="F4" s="38"/>
      <c r="G4" s="35"/>
      <c r="H4" s="7"/>
      <c r="I4" s="35"/>
      <c r="J4" s="38"/>
    </row>
    <row r="5" spans="1:10">
      <c r="A5" s="37" t="s">
        <v>27</v>
      </c>
      <c r="B5" s="4">
        <v>10</v>
      </c>
      <c r="C5" s="4"/>
      <c r="E5" s="17">
        <v>32</v>
      </c>
      <c r="F5" s="38">
        <f>MIN(E5,G5,I5)/E5*10</f>
        <v>10</v>
      </c>
      <c r="G5" s="35">
        <v>37</v>
      </c>
      <c r="H5" s="11">
        <f>MIN(E5,G5,I5)/G5*10</f>
        <v>8.6486486486486491</v>
      </c>
      <c r="I5" s="35">
        <v>35</v>
      </c>
      <c r="J5" s="40">
        <f>MIN(E5,G5,I5)/I5*10</f>
        <v>9.1428571428571423</v>
      </c>
    </row>
    <row r="6" spans="1:10" s="10" customFormat="1">
      <c r="A6" s="54" t="s">
        <v>28</v>
      </c>
      <c r="B6" s="9">
        <v>10</v>
      </c>
      <c r="C6" s="9"/>
      <c r="E6" s="24">
        <v>20000</v>
      </c>
      <c r="F6" s="55"/>
      <c r="G6" s="56">
        <v>17000</v>
      </c>
      <c r="H6" s="57"/>
      <c r="I6" s="24">
        <v>19000</v>
      </c>
      <c r="J6" s="57"/>
    </row>
    <row r="7" spans="1:10" ht="14.25" customHeight="1">
      <c r="A7" s="26" t="s">
        <v>18</v>
      </c>
      <c r="B7" s="4">
        <v>10</v>
      </c>
      <c r="C7" s="4"/>
      <c r="E7" s="4"/>
      <c r="F7" s="7"/>
      <c r="G7" s="36"/>
      <c r="H7" s="44"/>
      <c r="I7" s="36"/>
      <c r="J7" s="44"/>
    </row>
    <row r="8" spans="1:10" ht="14.25" customHeight="1">
      <c r="A8" s="26" t="s">
        <v>25</v>
      </c>
      <c r="B8" s="4">
        <v>10</v>
      </c>
      <c r="C8" s="4"/>
      <c r="E8" s="4">
        <v>106</v>
      </c>
      <c r="F8" s="7">
        <v>0.2</v>
      </c>
      <c r="G8" s="36" t="s">
        <v>5</v>
      </c>
      <c r="H8" s="44">
        <v>0</v>
      </c>
      <c r="I8" s="36" t="s">
        <v>5</v>
      </c>
      <c r="J8" s="44">
        <v>0</v>
      </c>
    </row>
    <row r="9" spans="1:10" ht="14.25" customHeight="1">
      <c r="A9" s="26" t="s">
        <v>34</v>
      </c>
      <c r="B9" s="4">
        <v>10</v>
      </c>
      <c r="C9" s="4"/>
      <c r="E9" s="4"/>
      <c r="F9" s="7"/>
      <c r="G9" s="36"/>
      <c r="H9" s="44"/>
      <c r="I9" s="36" t="s">
        <v>26</v>
      </c>
      <c r="J9" s="44"/>
    </row>
    <row r="10" spans="1:10">
      <c r="A10" s="6"/>
      <c r="B10" s="5">
        <f>SUM(B11:B16)</f>
        <v>25</v>
      </c>
      <c r="C10" s="4"/>
      <c r="D10">
        <f>SUM(D11:D16)</f>
        <v>0</v>
      </c>
      <c r="E10" s="27"/>
      <c r="F10" s="15"/>
      <c r="G10" s="27"/>
      <c r="H10" s="15"/>
      <c r="I10" s="27"/>
      <c r="J10" s="15"/>
    </row>
    <row r="11" spans="1:10">
      <c r="A11" s="26" t="s">
        <v>1</v>
      </c>
      <c r="B11" s="4">
        <v>5</v>
      </c>
      <c r="C11" s="4"/>
      <c r="E11" s="17">
        <v>133</v>
      </c>
      <c r="F11" s="39">
        <f>MAX($E$11,$G$11,$I$11)/E11*0.5</f>
        <v>0.50375939849624063</v>
      </c>
      <c r="G11" s="8">
        <v>134</v>
      </c>
      <c r="H11" s="39">
        <f>MAX($E$11,$G$11,$I$11)/G11*F19</f>
        <v>0.5</v>
      </c>
      <c r="I11" s="17">
        <v>130</v>
      </c>
      <c r="J11" s="49">
        <f>MAX($E$11,$G$11,$I$11)/I11*1</f>
        <v>1.0307692307692307</v>
      </c>
    </row>
    <row r="12" spans="1:10">
      <c r="A12" s="26" t="s">
        <v>3</v>
      </c>
      <c r="B12" s="4"/>
      <c r="C12" s="4"/>
      <c r="E12" s="17"/>
      <c r="F12" s="38"/>
      <c r="G12" s="8"/>
      <c r="H12" s="43"/>
      <c r="I12" s="17"/>
      <c r="J12" s="38"/>
    </row>
    <row r="13" spans="1:10">
      <c r="A13" s="37" t="s">
        <v>27</v>
      </c>
      <c r="B13" s="4">
        <v>5</v>
      </c>
      <c r="C13" s="4"/>
      <c r="E13" s="17">
        <v>55</v>
      </c>
      <c r="F13" s="38"/>
      <c r="G13" s="8">
        <v>65</v>
      </c>
      <c r="H13" s="43"/>
      <c r="I13" s="17">
        <v>65</v>
      </c>
      <c r="J13" s="38"/>
    </row>
    <row r="14" spans="1:10">
      <c r="A14" s="37" t="s">
        <v>28</v>
      </c>
      <c r="B14" s="4">
        <v>5</v>
      </c>
      <c r="C14" s="4"/>
      <c r="E14" s="17">
        <v>20000</v>
      </c>
      <c r="F14" s="38"/>
      <c r="G14" s="8">
        <v>18000</v>
      </c>
      <c r="H14" s="43"/>
      <c r="I14" s="17">
        <v>19000</v>
      </c>
      <c r="J14" s="38"/>
    </row>
    <row r="15" spans="1:10">
      <c r="A15" s="26" t="s">
        <v>20</v>
      </c>
      <c r="B15" s="4">
        <v>5</v>
      </c>
      <c r="C15" s="4"/>
      <c r="E15" s="17">
        <v>380</v>
      </c>
      <c r="F15" s="38"/>
      <c r="G15" s="8">
        <v>250</v>
      </c>
      <c r="H15" s="43"/>
      <c r="I15" s="17" t="s">
        <v>5</v>
      </c>
      <c r="J15" s="38"/>
    </row>
    <row r="16" spans="1:10">
      <c r="A16" s="26" t="s">
        <v>2</v>
      </c>
      <c r="B16" s="4">
        <v>5</v>
      </c>
      <c r="C16" s="4"/>
      <c r="E16" s="17">
        <v>90</v>
      </c>
      <c r="F16" s="38"/>
      <c r="G16" s="8">
        <v>80</v>
      </c>
      <c r="H16" s="43"/>
      <c r="I16" s="17">
        <v>90</v>
      </c>
      <c r="J16" s="38"/>
    </row>
    <row r="17" spans="1:10">
      <c r="A17" s="6"/>
      <c r="B17" s="5">
        <f>SUM(B18:B21)</f>
        <v>20</v>
      </c>
      <c r="C17" s="4"/>
      <c r="D17">
        <f>SUM(D18:D20)</f>
        <v>0</v>
      </c>
      <c r="E17" s="27" t="s">
        <v>7</v>
      </c>
      <c r="F17" s="15"/>
      <c r="G17" s="27" t="s">
        <v>6</v>
      </c>
      <c r="H17" s="15"/>
      <c r="I17" s="27"/>
      <c r="J17" s="15"/>
    </row>
    <row r="18" spans="1:10">
      <c r="A18" s="26" t="s">
        <v>1</v>
      </c>
      <c r="B18" s="4">
        <v>5</v>
      </c>
      <c r="C18" s="4"/>
      <c r="D18" t="s">
        <v>14</v>
      </c>
      <c r="E18" s="17">
        <v>136</v>
      </c>
      <c r="F18" s="38"/>
      <c r="G18" s="8">
        <v>130</v>
      </c>
      <c r="H18" s="43"/>
      <c r="I18" s="17">
        <v>132</v>
      </c>
      <c r="J18" s="38"/>
    </row>
    <row r="19" spans="1:10">
      <c r="A19" s="26" t="s">
        <v>11</v>
      </c>
      <c r="B19" s="4">
        <v>5</v>
      </c>
      <c r="C19" s="4"/>
      <c r="E19" s="17">
        <v>32</v>
      </c>
      <c r="F19" s="40">
        <f>MIN(E19,G19,I19)/E19*0.5</f>
        <v>0.5</v>
      </c>
      <c r="G19" s="8">
        <v>37</v>
      </c>
      <c r="H19" s="45">
        <f>MIN(E19,G19,I19)/G19*0.5</f>
        <v>0.43243243243243246</v>
      </c>
      <c r="I19" s="17">
        <v>45</v>
      </c>
      <c r="J19" s="40">
        <f>MIN(E19,G19,I19)/I19*0.5</f>
        <v>0.35555555555555557</v>
      </c>
    </row>
    <row r="20" spans="1:10">
      <c r="A20" s="26" t="s">
        <v>0</v>
      </c>
      <c r="B20" s="4">
        <v>5</v>
      </c>
      <c r="C20" s="4"/>
      <c r="E20" s="17">
        <v>700</v>
      </c>
      <c r="F20" s="38"/>
      <c r="G20" s="8">
        <v>300</v>
      </c>
      <c r="H20" s="43"/>
      <c r="I20" s="17" t="s">
        <v>5</v>
      </c>
      <c r="J20" s="38"/>
    </row>
    <row r="21" spans="1:10">
      <c r="A21" s="26" t="s">
        <v>12</v>
      </c>
      <c r="B21" s="4">
        <v>5</v>
      </c>
      <c r="C21" s="4"/>
      <c r="E21" s="17" t="s">
        <v>13</v>
      </c>
      <c r="F21" s="38"/>
      <c r="G21" s="8" t="s">
        <v>15</v>
      </c>
      <c r="H21" s="43"/>
      <c r="I21" t="s">
        <v>21</v>
      </c>
      <c r="J21" s="38"/>
    </row>
    <row r="22" spans="1:10">
      <c r="A22" s="26"/>
      <c r="B22" s="4"/>
      <c r="C22" s="4"/>
      <c r="E22" s="16">
        <v>0.20399999999999999</v>
      </c>
      <c r="F22" s="41">
        <f>MIN(E22,G22,I22)/E22*0.5</f>
        <v>0.30392156862745101</v>
      </c>
      <c r="G22" s="35">
        <v>0.124</v>
      </c>
      <c r="H22" s="46">
        <f>MIN(E22,G22,I22)/G22*0.5</f>
        <v>0.5</v>
      </c>
      <c r="I22">
        <v>0.13800000000000001</v>
      </c>
      <c r="J22" s="41">
        <f>MIN(G22,I22,K22)/I22*0.5</f>
        <v>0.44927536231884052</v>
      </c>
    </row>
    <row r="23" spans="1:10">
      <c r="A23" s="6"/>
      <c r="B23" s="5">
        <f>SUM(B24:B27)</f>
        <v>16</v>
      </c>
      <c r="C23" s="4"/>
      <c r="D23">
        <f>SUM(D24:D26)</f>
        <v>0</v>
      </c>
      <c r="E23" s="27"/>
      <c r="F23" s="15"/>
      <c r="G23" s="27"/>
      <c r="H23" s="15"/>
      <c r="I23" s="27"/>
      <c r="J23" s="15"/>
    </row>
    <row r="24" spans="1:10">
      <c r="A24" s="26" t="s">
        <v>16</v>
      </c>
      <c r="B24" s="4">
        <v>1</v>
      </c>
      <c r="C24" s="4"/>
      <c r="E24" s="17" t="s">
        <v>8</v>
      </c>
      <c r="F24" s="38"/>
      <c r="G24" s="8" t="s">
        <v>17</v>
      </c>
      <c r="H24" s="43"/>
      <c r="I24" s="17" t="s">
        <v>22</v>
      </c>
      <c r="J24" s="38"/>
    </row>
    <row r="25" spans="1:10">
      <c r="A25" s="26" t="s">
        <v>18</v>
      </c>
      <c r="B25" s="4">
        <v>5</v>
      </c>
      <c r="C25" s="4"/>
      <c r="E25" s="17">
        <v>192</v>
      </c>
      <c r="F25" s="38"/>
      <c r="G25" s="8">
        <v>96</v>
      </c>
      <c r="H25" s="43"/>
      <c r="I25" s="17">
        <v>96</v>
      </c>
      <c r="J25" s="38"/>
    </row>
    <row r="26" spans="1:10">
      <c r="A26" s="26" t="s">
        <v>4</v>
      </c>
      <c r="B26" s="4">
        <v>5</v>
      </c>
      <c r="C26" s="4"/>
      <c r="E26" s="17" t="s">
        <v>9</v>
      </c>
      <c r="F26" s="38"/>
      <c r="G26" s="8" t="s">
        <v>19</v>
      </c>
      <c r="H26" s="43"/>
      <c r="I26" s="17" t="s">
        <v>23</v>
      </c>
      <c r="J26" s="38"/>
    </row>
    <row r="27" spans="1:10" ht="15.75" thickBot="1">
      <c r="A27" s="28" t="s">
        <v>10</v>
      </c>
      <c r="B27" s="12">
        <v>5</v>
      </c>
      <c r="C27" s="12"/>
      <c r="E27" s="22"/>
      <c r="F27" s="42">
        <v>0.2</v>
      </c>
      <c r="G27" s="18"/>
      <c r="H27" s="47">
        <v>0.2</v>
      </c>
      <c r="I27" s="22"/>
      <c r="J27" s="42">
        <v>0</v>
      </c>
    </row>
    <row r="28" spans="1:10" ht="15.75" thickBot="1">
      <c r="A28" s="29" t="s">
        <v>24</v>
      </c>
      <c r="B28" s="30"/>
      <c r="C28" s="31"/>
      <c r="D28" s="32"/>
      <c r="E28" s="33"/>
      <c r="F28" s="23"/>
      <c r="G28" s="34"/>
      <c r="H28" s="48"/>
      <c r="I28" s="33"/>
      <c r="J28" s="23"/>
    </row>
  </sheetData>
  <mergeCells count="12">
    <mergeCell ref="E23:F23"/>
    <mergeCell ref="G23:H23"/>
    <mergeCell ref="I23:J23"/>
    <mergeCell ref="E10:F10"/>
    <mergeCell ref="G10:H10"/>
    <mergeCell ref="I10:J10"/>
    <mergeCell ref="E17:F17"/>
    <mergeCell ref="G17:H17"/>
    <mergeCell ref="I17:J17"/>
    <mergeCell ref="E2:F2"/>
    <mergeCell ref="G2:H2"/>
    <mergeCell ref="I2:J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Lot 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Hukeseba</dc:creator>
  <cp:lastModifiedBy>Valued Acer Customer</cp:lastModifiedBy>
  <dcterms:created xsi:type="dcterms:W3CDTF">2013-10-16T07:11:00Z</dcterms:created>
  <dcterms:modified xsi:type="dcterms:W3CDTF">2013-12-09T19:56:08Z</dcterms:modified>
</cp:coreProperties>
</file>