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700BFC7C-C7C6-4675-A2C8-A3251E18C5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mmande" sheetId="1" r:id="rId1"/>
    <sheet name="BD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2" i="1" l="1"/>
  <c r="D33" i="1"/>
  <c r="D34" i="1"/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2" i="1"/>
  <c r="L79" i="1" l="1"/>
  <c r="K79" i="1"/>
  <c r="F79" i="1" s="1"/>
  <c r="H79" i="1" s="1"/>
  <c r="I79" i="1" s="1"/>
  <c r="L63" i="1"/>
  <c r="K63" i="1"/>
  <c r="L55" i="1"/>
  <c r="K55" i="1"/>
  <c r="L39" i="1"/>
  <c r="F39" i="1" s="1"/>
  <c r="H39" i="1" s="1"/>
  <c r="I39" i="1" s="1"/>
  <c r="K39" i="1"/>
  <c r="L15" i="1"/>
  <c r="K15" i="1"/>
  <c r="F15" i="1" s="1"/>
  <c r="L7" i="1"/>
  <c r="K7" i="1"/>
  <c r="L78" i="1"/>
  <c r="K78" i="1"/>
  <c r="F78" i="1" s="1"/>
  <c r="H78" i="1" s="1"/>
  <c r="I78" i="1" s="1"/>
  <c r="L70" i="1"/>
  <c r="K70" i="1"/>
  <c r="L62" i="1"/>
  <c r="F62" i="1" s="1"/>
  <c r="H62" i="1" s="1"/>
  <c r="I62" i="1" s="1"/>
  <c r="K62" i="1"/>
  <c r="L54" i="1"/>
  <c r="K54" i="1"/>
  <c r="L46" i="1"/>
  <c r="K46" i="1"/>
  <c r="L38" i="1"/>
  <c r="F38" i="1" s="1"/>
  <c r="H38" i="1" s="1"/>
  <c r="I38" i="1" s="1"/>
  <c r="K38" i="1"/>
  <c r="L30" i="1"/>
  <c r="K30" i="1"/>
  <c r="L22" i="1"/>
  <c r="K22" i="1"/>
  <c r="L14" i="1"/>
  <c r="K14" i="1"/>
  <c r="L6" i="1"/>
  <c r="K6" i="1"/>
  <c r="L23" i="1"/>
  <c r="K23" i="1"/>
  <c r="F71" i="1"/>
  <c r="F63" i="1"/>
  <c r="F55" i="1"/>
  <c r="F23" i="1"/>
  <c r="F7" i="1"/>
  <c r="L2" i="1"/>
  <c r="K2" i="1"/>
  <c r="F2" i="1" s="1"/>
  <c r="K77" i="1"/>
  <c r="L77" i="1"/>
  <c r="K69" i="1"/>
  <c r="L69" i="1"/>
  <c r="K61" i="1"/>
  <c r="L61" i="1"/>
  <c r="F61" i="1" s="1"/>
  <c r="H61" i="1" s="1"/>
  <c r="I61" i="1" s="1"/>
  <c r="K53" i="1"/>
  <c r="F53" i="1" s="1"/>
  <c r="H53" i="1" s="1"/>
  <c r="I53" i="1" s="1"/>
  <c r="L53" i="1"/>
  <c r="K45" i="1"/>
  <c r="L45" i="1"/>
  <c r="K37" i="1"/>
  <c r="L37" i="1"/>
  <c r="L29" i="1"/>
  <c r="K29" i="1"/>
  <c r="F29" i="1" s="1"/>
  <c r="K21" i="1"/>
  <c r="L21" i="1"/>
  <c r="K13" i="1"/>
  <c r="L13" i="1"/>
  <c r="K5" i="1"/>
  <c r="L5" i="1"/>
  <c r="L47" i="1"/>
  <c r="F47" i="1" s="1"/>
  <c r="H47" i="1" s="1"/>
  <c r="I47" i="1" s="1"/>
  <c r="K47" i="1"/>
  <c r="F54" i="1"/>
  <c r="F30" i="1"/>
  <c r="F22" i="1"/>
  <c r="F14" i="1"/>
  <c r="F6" i="1"/>
  <c r="K84" i="1"/>
  <c r="L84" i="1"/>
  <c r="K76" i="1"/>
  <c r="F76" i="1" s="1"/>
  <c r="H76" i="1" s="1"/>
  <c r="I76" i="1" s="1"/>
  <c r="L76" i="1"/>
  <c r="K68" i="1"/>
  <c r="L68" i="1"/>
  <c r="K60" i="1"/>
  <c r="L60" i="1"/>
  <c r="K52" i="1"/>
  <c r="L52" i="1"/>
  <c r="K44" i="1"/>
  <c r="F44" i="1" s="1"/>
  <c r="H44" i="1" s="1"/>
  <c r="I44" i="1" s="1"/>
  <c r="L44" i="1"/>
  <c r="K36" i="1"/>
  <c r="F36" i="1" s="1"/>
  <c r="H36" i="1" s="1"/>
  <c r="I36" i="1" s="1"/>
  <c r="L36" i="1"/>
  <c r="K28" i="1"/>
  <c r="L28" i="1"/>
  <c r="K20" i="1"/>
  <c r="L20" i="1"/>
  <c r="K12" i="1"/>
  <c r="F12" i="1" s="1"/>
  <c r="L12" i="1"/>
  <c r="K4" i="1"/>
  <c r="L4" i="1"/>
  <c r="L71" i="1"/>
  <c r="K71" i="1"/>
  <c r="L31" i="1"/>
  <c r="K31" i="1"/>
  <c r="F31" i="1" s="1"/>
  <c r="F70" i="1"/>
  <c r="F46" i="1"/>
  <c r="F77" i="1"/>
  <c r="F69" i="1"/>
  <c r="F45" i="1"/>
  <c r="F37" i="1"/>
  <c r="F21" i="1"/>
  <c r="F13" i="1"/>
  <c r="F5" i="1"/>
  <c r="H5" i="1" s="1"/>
  <c r="I5" i="1" s="1"/>
  <c r="L83" i="1"/>
  <c r="F83" i="1" s="1"/>
  <c r="H83" i="1" s="1"/>
  <c r="I83" i="1" s="1"/>
  <c r="K83" i="1"/>
  <c r="K75" i="1"/>
  <c r="L75" i="1"/>
  <c r="K67" i="1"/>
  <c r="L67" i="1"/>
  <c r="L59" i="1"/>
  <c r="K59" i="1"/>
  <c r="F59" i="1" s="1"/>
  <c r="H59" i="1" s="1"/>
  <c r="I59" i="1" s="1"/>
  <c r="K51" i="1"/>
  <c r="L51" i="1"/>
  <c r="K43" i="1"/>
  <c r="L43" i="1"/>
  <c r="L35" i="1"/>
  <c r="K35" i="1"/>
  <c r="K27" i="1"/>
  <c r="F27" i="1" s="1"/>
  <c r="L27" i="1"/>
  <c r="L19" i="1"/>
  <c r="F19" i="1" s="1"/>
  <c r="K19" i="1"/>
  <c r="K11" i="1"/>
  <c r="L11" i="1"/>
  <c r="K3" i="1"/>
  <c r="L3" i="1"/>
  <c r="F84" i="1"/>
  <c r="H84" i="1" s="1"/>
  <c r="I84" i="1" s="1"/>
  <c r="F68" i="1"/>
  <c r="F60" i="1"/>
  <c r="F52" i="1"/>
  <c r="H52" i="1" s="1"/>
  <c r="I52" i="1" s="1"/>
  <c r="F28" i="1"/>
  <c r="F20" i="1"/>
  <c r="F4" i="1"/>
  <c r="L82" i="1"/>
  <c r="K82" i="1"/>
  <c r="F82" i="1" s="1"/>
  <c r="H82" i="1" s="1"/>
  <c r="I82" i="1" s="1"/>
  <c r="L74" i="1"/>
  <c r="K74" i="1"/>
  <c r="L66" i="1"/>
  <c r="K66" i="1"/>
  <c r="L58" i="1"/>
  <c r="K58" i="1"/>
  <c r="L50" i="1"/>
  <c r="K50" i="1"/>
  <c r="F50" i="1" s="1"/>
  <c r="H50" i="1" s="1"/>
  <c r="I50" i="1" s="1"/>
  <c r="L42" i="1"/>
  <c r="F42" i="1" s="1"/>
  <c r="H42" i="1" s="1"/>
  <c r="I42" i="1" s="1"/>
  <c r="K42" i="1"/>
  <c r="L34" i="1"/>
  <c r="K34" i="1"/>
  <c r="F34" i="1" s="1"/>
  <c r="H34" i="1" s="1"/>
  <c r="I34" i="1" s="1"/>
  <c r="L26" i="1"/>
  <c r="K26" i="1"/>
  <c r="F26" i="1" s="1"/>
  <c r="L18" i="1"/>
  <c r="K18" i="1"/>
  <c r="F18" i="1" s="1"/>
  <c r="L10" i="1"/>
  <c r="K10" i="1"/>
  <c r="F75" i="1"/>
  <c r="F67" i="1"/>
  <c r="H67" i="1" s="1"/>
  <c r="I67" i="1" s="1"/>
  <c r="F51" i="1"/>
  <c r="H51" i="1" s="1"/>
  <c r="I51" i="1" s="1"/>
  <c r="F43" i="1"/>
  <c r="F35" i="1"/>
  <c r="H35" i="1" s="1"/>
  <c r="I35" i="1" s="1"/>
  <c r="F11" i="1"/>
  <c r="F3" i="1"/>
  <c r="L81" i="1"/>
  <c r="K81" i="1"/>
  <c r="F81" i="1" s="1"/>
  <c r="H81" i="1" s="1"/>
  <c r="I81" i="1" s="1"/>
  <c r="L73" i="1"/>
  <c r="K73" i="1"/>
  <c r="F73" i="1" s="1"/>
  <c r="H73" i="1" s="1"/>
  <c r="I73" i="1" s="1"/>
  <c r="L65" i="1"/>
  <c r="K65" i="1"/>
  <c r="F65" i="1" s="1"/>
  <c r="H65" i="1" s="1"/>
  <c r="I65" i="1" s="1"/>
  <c r="L57" i="1"/>
  <c r="K57" i="1"/>
  <c r="F57" i="1" s="1"/>
  <c r="H57" i="1" s="1"/>
  <c r="I57" i="1" s="1"/>
  <c r="L49" i="1"/>
  <c r="K49" i="1"/>
  <c r="F49" i="1" s="1"/>
  <c r="H49" i="1" s="1"/>
  <c r="I49" i="1" s="1"/>
  <c r="L41" i="1"/>
  <c r="K41" i="1"/>
  <c r="F41" i="1" s="1"/>
  <c r="H41" i="1" s="1"/>
  <c r="I41" i="1" s="1"/>
  <c r="L33" i="1"/>
  <c r="K33" i="1"/>
  <c r="F33" i="1" s="1"/>
  <c r="H33" i="1" s="1"/>
  <c r="I33" i="1" s="1"/>
  <c r="L25" i="1"/>
  <c r="K25" i="1"/>
  <c r="F25" i="1" s="1"/>
  <c r="L17" i="1"/>
  <c r="K17" i="1"/>
  <c r="F17" i="1" s="1"/>
  <c r="L9" i="1"/>
  <c r="K9" i="1"/>
  <c r="F9" i="1" s="1"/>
  <c r="F74" i="1"/>
  <c r="H74" i="1" s="1"/>
  <c r="I74" i="1" s="1"/>
  <c r="F66" i="1"/>
  <c r="H66" i="1" s="1"/>
  <c r="I66" i="1" s="1"/>
  <c r="F58" i="1"/>
  <c r="H58" i="1" s="1"/>
  <c r="I58" i="1" s="1"/>
  <c r="F10" i="1"/>
  <c r="H10" i="1" s="1"/>
  <c r="I10" i="1" s="1"/>
  <c r="L80" i="1"/>
  <c r="K80" i="1"/>
  <c r="F80" i="1" s="1"/>
  <c r="H80" i="1" s="1"/>
  <c r="I80" i="1" s="1"/>
  <c r="L72" i="1"/>
  <c r="K72" i="1"/>
  <c r="F72" i="1" s="1"/>
  <c r="H72" i="1" s="1"/>
  <c r="I72" i="1" s="1"/>
  <c r="L64" i="1"/>
  <c r="K64" i="1"/>
  <c r="F64" i="1" s="1"/>
  <c r="H64" i="1" s="1"/>
  <c r="I64" i="1" s="1"/>
  <c r="L56" i="1"/>
  <c r="K56" i="1"/>
  <c r="F56" i="1" s="1"/>
  <c r="H56" i="1" s="1"/>
  <c r="I56" i="1" s="1"/>
  <c r="L48" i="1"/>
  <c r="K48" i="1"/>
  <c r="F48" i="1" s="1"/>
  <c r="H48" i="1" s="1"/>
  <c r="I48" i="1" s="1"/>
  <c r="L40" i="1"/>
  <c r="K40" i="1"/>
  <c r="F40" i="1" s="1"/>
  <c r="H40" i="1" s="1"/>
  <c r="I40" i="1" s="1"/>
  <c r="L32" i="1"/>
  <c r="R4" i="1" s="1"/>
  <c r="K32" i="1"/>
  <c r="L24" i="1"/>
  <c r="K24" i="1"/>
  <c r="F24" i="1" s="1"/>
  <c r="L16" i="1"/>
  <c r="K16" i="1"/>
  <c r="F16" i="1" s="1"/>
  <c r="L8" i="1"/>
  <c r="K8" i="1"/>
  <c r="F8" i="1" s="1"/>
  <c r="H68" i="1"/>
  <c r="I68" i="1" s="1"/>
  <c r="H60" i="1"/>
  <c r="I60" i="1" s="1"/>
  <c r="H70" i="1"/>
  <c r="I70" i="1" s="1"/>
  <c r="H54" i="1"/>
  <c r="I54" i="1" s="1"/>
  <c r="H46" i="1"/>
  <c r="I46" i="1" s="1"/>
  <c r="H2" i="1"/>
  <c r="I2" i="1" s="1"/>
  <c r="H77" i="1"/>
  <c r="I77" i="1" s="1"/>
  <c r="H69" i="1"/>
  <c r="I69" i="1" s="1"/>
  <c r="H45" i="1"/>
  <c r="I45" i="1" s="1"/>
  <c r="H37" i="1"/>
  <c r="I37" i="1" s="1"/>
  <c r="H4" i="1"/>
  <c r="I4" i="1" s="1"/>
  <c r="H75" i="1"/>
  <c r="I75" i="1" s="1"/>
  <c r="H43" i="1"/>
  <c r="I43" i="1" s="1"/>
  <c r="H3" i="1"/>
  <c r="I3" i="1" s="1"/>
  <c r="H71" i="1"/>
  <c r="I71" i="1" s="1"/>
  <c r="H63" i="1"/>
  <c r="I63" i="1" s="1"/>
  <c r="H55" i="1"/>
  <c r="I55" i="1" s="1"/>
  <c r="N86" i="1"/>
  <c r="F32" i="1" l="1"/>
  <c r="H32" i="1" s="1"/>
  <c r="I32" i="1" s="1"/>
  <c r="R3" i="1"/>
  <c r="H6" i="1"/>
  <c r="I6" i="1" s="1"/>
  <c r="H7" i="1"/>
  <c r="I7" i="1" s="1"/>
  <c r="H8" i="1"/>
  <c r="I8" i="1" s="1"/>
  <c r="H9" i="1"/>
  <c r="I9" i="1" s="1"/>
  <c r="H11" i="1"/>
  <c r="I11" i="1" s="1"/>
  <c r="H12" i="1"/>
  <c r="I12" i="1" s="1"/>
  <c r="H13" i="1"/>
  <c r="I13" i="1" s="1"/>
  <c r="H14" i="1"/>
  <c r="I14" i="1" s="1"/>
  <c r="H15" i="1"/>
  <c r="I15" i="1" s="1"/>
  <c r="H16" i="1"/>
  <c r="I16" i="1" s="1"/>
  <c r="H17" i="1"/>
  <c r="I17" i="1" s="1"/>
  <c r="H18" i="1"/>
  <c r="I18" i="1" s="1"/>
  <c r="H19" i="1"/>
  <c r="I19" i="1" s="1"/>
  <c r="H20" i="1"/>
  <c r="I20" i="1" s="1"/>
  <c r="H21" i="1"/>
  <c r="I21" i="1" s="1"/>
  <c r="H22" i="1"/>
  <c r="I22" i="1" s="1"/>
  <c r="H23" i="1"/>
  <c r="I23" i="1" s="1"/>
  <c r="H24" i="1"/>
  <c r="I24" i="1" s="1"/>
  <c r="H25" i="1"/>
  <c r="I25" i="1" s="1"/>
  <c r="H26" i="1"/>
  <c r="I26" i="1" s="1"/>
  <c r="H27" i="1"/>
  <c r="I27" i="1" s="1"/>
  <c r="H28" i="1"/>
  <c r="I28" i="1" s="1"/>
  <c r="H29" i="1"/>
  <c r="I29" i="1" s="1"/>
  <c r="H30" i="1"/>
  <c r="I30" i="1" s="1"/>
  <c r="H31" i="1"/>
  <c r="I31" i="1" s="1"/>
  <c r="D86" i="1" l="1"/>
  <c r="R2" i="1"/>
</calcChain>
</file>

<file path=xl/sharedStrings.xml><?xml version="1.0" encoding="utf-8"?>
<sst xmlns="http://schemas.openxmlformats.org/spreadsheetml/2006/main" count="93" uniqueCount="61">
  <si>
    <t>P.U  -  H.T</t>
  </si>
  <si>
    <t>Code article</t>
  </si>
  <si>
    <t>Fut Jupiler 50 L</t>
  </si>
  <si>
    <t>Estimation</t>
  </si>
  <si>
    <t>Tot  H.T</t>
  </si>
  <si>
    <t>P.U. TTC</t>
  </si>
  <si>
    <t>P.U. V.</t>
  </si>
  <si>
    <t>Quant.</t>
  </si>
  <si>
    <t>Diffé</t>
  </si>
  <si>
    <t>Total</t>
  </si>
  <si>
    <t>Prévision</t>
  </si>
  <si>
    <t>Fut Blanche (1X50L)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</si>
  <si>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</si>
  <si>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</si>
  <si>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</si>
  <si>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</si>
  <si>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</si>
  <si>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</si>
  <si>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</si>
  <si>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</si>
  <si>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</si>
  <si>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</si>
  <si>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</si>
  <si>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</si>
  <si>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</si>
  <si>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</si>
  <si>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</si>
  <si>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</si>
  <si>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</si>
  <si>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</si>
  <si>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</si>
  <si>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</si>
  <si>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</si>
  <si>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</si>
  <si>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</si>
  <si>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</si>
  <si>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</si>
  <si>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Location :</t>
  </si>
  <si>
    <t>Pompes 2 Têtes</t>
  </si>
  <si>
    <t>Gaz Carbonique</t>
  </si>
  <si>
    <t>Verres Pils (1X36)</t>
  </si>
  <si>
    <t>Verres Spécial (1X20)</t>
  </si>
  <si>
    <t>Verres Fruitées (1X30)</t>
  </si>
  <si>
    <t xml:space="preserve">Plateaux </t>
  </si>
  <si>
    <t>Frigos</t>
  </si>
  <si>
    <t>Tables</t>
  </si>
  <si>
    <t>Bancs</t>
  </si>
  <si>
    <t>Fut Kriek  (1X50 L)</t>
  </si>
  <si>
    <t>Fut Jupiler  (1X30 L)</t>
  </si>
  <si>
    <t>Fut Kriek  (1X30 L)</t>
  </si>
  <si>
    <t>Fut Blanche (1X30L)</t>
  </si>
  <si>
    <t>TVA</t>
  </si>
  <si>
    <t>Transport</t>
  </si>
  <si>
    <t>Total HTVA</t>
  </si>
  <si>
    <t>TVA 21</t>
  </si>
  <si>
    <t>TVA 6</t>
  </si>
  <si>
    <t>Vidange</t>
  </si>
  <si>
    <t>Caut</t>
  </si>
  <si>
    <t>Tva</t>
  </si>
  <si>
    <t>Tva 6 %</t>
  </si>
  <si>
    <t>Tva 21 %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</si>
</sst>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2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2" fillId="0" borderId="0" xfId="0" applyFont="1"/>
    <xf numFmtId="0" fontId="3" fillId="0" borderId="0" xfId="0" applyFont="1" applyProtection="1">
      <protection locked="0"/>
    </xf>
    <xf numFmtId="8" fontId="3" fillId="0" borderId="0" xfId="0" applyNumberFormat="1" applyFont="1"/>
    <xf numFmtId="0" fontId="4" fillId="0" borderId="0" xfId="0" applyFont="1"/>
    <xf numFmtId="0" fontId="3" fillId="2" borderId="0" xfId="0" applyFont="1" applyFill="1"/>
    <xf numFmtId="0" fontId="3" fillId="0" borderId="1" xfId="0" applyFont="1" applyBorder="1" applyProtection="1">
      <protection locked="0"/>
    </xf>
    <xf numFmtId="44" fontId="3" fillId="0" borderId="0" xfId="0" applyNumberFormat="1" applyFont="1"/>
    <xf numFmtId="44" fontId="2" fillId="0" borderId="0" xfId="0" applyNumberFormat="1" applyFont="1" applyAlignment="1">
      <alignment horizontal="center"/>
    </xf>
    <xf numFmtId="44" fontId="3" fillId="2" borderId="0" xfId="1" applyNumberFormat="1" applyFont="1" applyFill="1" applyBorder="1" applyAlignment="1">
      <alignment horizontal="right"/>
    </xf>
    <xf numFmtId="44" fontId="4" fillId="0" borderId="0" xfId="0" applyNumberFormat="1" applyFont="1" applyAlignment="1">
      <alignment horizontal="center"/>
    </xf>
    <xf numFmtId="44" fontId="3" fillId="2" borderId="0" xfId="0" applyNumberFormat="1" applyFont="1" applyFill="1"/>
    <xf numFmtId="44" fontId="2" fillId="0" borderId="0" xfId="0" applyNumberFormat="1" applyFont="1"/>
    <xf numFmtId="44" fontId="0" fillId="0" borderId="0" xfId="0" applyNumberFormat="1"/>
  </cellXfs>
  <cellStyles count="2">
    <cellStyle name="Milliers 2" xfId="1" xr:uid="{00000000-0005-0000-0000-000000000000}"/>
    <cellStyle name="Normal" xfId="0" builtinId="0"/>
  </cellStyles>
  <dxfs count="1"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6"/>
  <sheetViews>
    <sheetView tabSelected="1" zoomScaleNormal="100" workbookViewId="0">
      <selection activeCell="Q15" sqref="Q15"/>
    </sheetView>
  </sheetViews>
  <sheetFormatPr baseColWidth="10" defaultColWidth="11.5703125" defaultRowHeight="15.75" x14ac:dyDescent="0.25"/>
  <cols>
    <col min="1" max="1" width="31.5703125" style="2" customWidth="1"/>
    <col min="2" max="2" width="11.5703125" style="2"/>
    <col min="3" max="3" width="13" style="9" customWidth="1"/>
    <col min="4" max="4" width="18.42578125" style="9" customWidth="1"/>
    <col min="5" max="5" width="13.7109375" style="2" customWidth="1"/>
    <col min="6" max="6" width="16" style="9" bestFit="1" customWidth="1"/>
    <col min="7" max="7" width="10" style="9" customWidth="1"/>
    <col min="8" max="8" width="11.5703125" style="9"/>
    <col min="9" max="9" width="12.140625" style="9" bestFit="1" customWidth="1"/>
    <col min="10" max="10" width="8" style="2" customWidth="1"/>
    <col min="11" max="12" width="11.5703125" style="15"/>
    <col min="13" max="13" width="11.5703125" style="2"/>
    <col min="14" max="14" width="11.5703125" style="9"/>
    <col min="15" max="16" width="7.85546875" style="2" customWidth="1"/>
    <col min="17" max="17" width="15.28515625" style="2" customWidth="1"/>
    <col min="18" max="18" width="14.140625" style="2" customWidth="1"/>
    <col min="19" max="19" width="7.85546875" style="2" customWidth="1"/>
    <col min="20" max="16384" width="11.5703125" style="2"/>
  </cols>
  <sheetData>
    <row r="1" spans="1:18" x14ac:dyDescent="0.25">
      <c r="A1" s="1" t="s">
        <v>1</v>
      </c>
      <c r="B1" s="3" t="s">
        <v>7</v>
      </c>
      <c r="C1" s="10" t="s">
        <v>0</v>
      </c>
      <c r="D1" s="10" t="s">
        <v>4</v>
      </c>
      <c r="E1" s="3" t="s">
        <v>3</v>
      </c>
      <c r="F1" s="10" t="s">
        <v>5</v>
      </c>
      <c r="G1" s="10" t="s">
        <v>6</v>
      </c>
      <c r="H1" s="14" t="s">
        <v>8</v>
      </c>
      <c r="I1" s="14" t="s">
        <v>9</v>
      </c>
      <c r="K1" s="9" t="s">
        <v>54</v>
      </c>
      <c r="L1" s="9" t="s">
        <v>55</v>
      </c>
      <c r="M1" s="2" t="s">
        <v>58</v>
      </c>
      <c r="N1" s="9" t="s">
        <v>56</v>
      </c>
    </row>
    <row r="2" spans="1:18" ht="18" customHeight="1" x14ac:dyDescent="0.25">
      <c r="A2" s="4" t="s">
        <v>2</v>
      </c>
      <c r="B2" s="7">
        <v>3</v>
      </c>
      <c r="C2" s="11">
        <v>142.58000000000001</v>
      </c>
      <c r="D2" s="9">
        <f>B2*C2</f>
        <v>427.74</v>
      </c>
      <c r="E2" s="2">
        <f>IF(A2="","",VLOOKUP(A2,BD!$A$3:$B$84,2,FALSE)*B2)</f>
        <v>570</v>
      </c>
      <c r="F2" s="12">
        <f>IFERROR((D2+K2+L2)/E2,0)</f>
        <v>0.90800947368421048</v>
      </c>
      <c r="G2" s="13">
        <v>2</v>
      </c>
      <c r="H2" s="9">
        <f>(G2-F2)</f>
        <v>1.0919905263157896</v>
      </c>
      <c r="I2" s="9">
        <f>IFERROR((E2*H2),0)</f>
        <v>622.43460000000005</v>
      </c>
      <c r="K2" s="9">
        <f>IF(M2=0.21,D2*M2,0)</f>
        <v>89.825400000000002</v>
      </c>
      <c r="L2" s="9">
        <f>IF(M2=0.06,D2*M2,0)</f>
        <v>0</v>
      </c>
      <c r="M2" s="2">
        <f>IFERROR(ROUNDDOWN(VLOOKUP(A2,BD!A1:C72,3,FALSE),2)," ")</f>
        <v>0.21</v>
      </c>
      <c r="N2" s="9">
        <f>IF(A2="","",VLOOKUP(A2,BD!$A$3:$E$84,5,FALSE)*B2)</f>
        <v>90</v>
      </c>
      <c r="O2" s="5"/>
      <c r="Q2" s="2" t="s">
        <v>53</v>
      </c>
      <c r="R2" s="5">
        <f>SUM(D2:D84)</f>
        <v>3145.8299999999995</v>
      </c>
    </row>
    <row r="3" spans="1:18" x14ac:dyDescent="0.25">
      <c r="A3" s="4" t="s">
        <v>48</v>
      </c>
      <c r="B3" s="7">
        <v>1</v>
      </c>
      <c r="C3" s="11">
        <v>89.18</v>
      </c>
      <c r="D3" s="9">
        <f t="shared" ref="D3:D66" si="0">B3*C3</f>
        <v>89.18</v>
      </c>
      <c r="E3" s="2">
        <f>IF(A3="","",VLOOKUP(A3,BD!$A$3:$B$84,2,FALSE)*B3)</f>
        <v>114</v>
      </c>
      <c r="F3" s="12">
        <f t="shared" ref="F3:F66" si="1">IFERROR((D3+K3+L3)/E3,0)</f>
        <v>0.9465596491228071</v>
      </c>
      <c r="G3" s="13">
        <v>2</v>
      </c>
      <c r="H3" s="9">
        <f t="shared" ref="H3:H66" si="2">(G3-F3)</f>
        <v>1.0534403508771928</v>
      </c>
      <c r="I3" s="9">
        <f t="shared" ref="I3:I66" si="3">IFERROR((E3*H3),0)</f>
        <v>120.09219999999998</v>
      </c>
      <c r="K3" s="9">
        <f t="shared" ref="K3:K66" si="4">IF(M3=0.21,D3*M3,0)</f>
        <v>18.727800000000002</v>
      </c>
      <c r="L3" s="9">
        <f t="shared" ref="L3:L66" si="5">IF(M3=0.06,D3*M3,0)</f>
        <v>0</v>
      </c>
      <c r="M3" s="2">
        <f>IFERROR(ROUNDDOWN(VLOOKUP(A3,BD!A2:C73,3,FALSE),2)," ")</f>
        <v>0.21</v>
      </c>
      <c r="N3" s="9">
        <f>IF(A3="","",VLOOKUP(A3,BD!$A$3:$E$84,5,FALSE)*B3)</f>
        <v>30</v>
      </c>
      <c r="O3" s="5"/>
      <c r="Q3" s="2" t="s">
        <v>60</v>
      </c>
      <c r="R3" s="9">
        <f>SUM(K2:K84)</f>
        <v>475.61219999999997</v>
      </c>
    </row>
    <row r="4" spans="1:18" x14ac:dyDescent="0.25">
      <c r="A4" s="4" t="s">
        <v>49</v>
      </c>
      <c r="B4" s="7">
        <v>2</v>
      </c>
      <c r="C4" s="11">
        <v>76.83</v>
      </c>
      <c r="D4" s="9">
        <f t="shared" si="0"/>
        <v>153.66</v>
      </c>
      <c r="E4" s="2">
        <f>IF(A4="","",VLOOKUP(A4,BD!$A$3:$B$84,2,FALSE)*B4)</f>
        <v>228</v>
      </c>
      <c r="F4" s="12">
        <f t="shared" si="1"/>
        <v>0.81547631578947366</v>
      </c>
      <c r="G4" s="13">
        <v>3</v>
      </c>
      <c r="H4" s="9">
        <f t="shared" si="2"/>
        <v>2.1845236842105265</v>
      </c>
      <c r="I4" s="9">
        <f t="shared" si="3"/>
        <v>498.07140000000004</v>
      </c>
      <c r="K4" s="9">
        <f t="shared" si="4"/>
        <v>32.268599999999999</v>
      </c>
      <c r="L4" s="9">
        <f t="shared" si="5"/>
        <v>0</v>
      </c>
      <c r="M4" s="2">
        <f>IFERROR(ROUNDDOWN(VLOOKUP(A4,BD!A3:C74,3,FALSE),2)," ")</f>
        <v>0.21</v>
      </c>
      <c r="N4" s="9">
        <f>IF(A4="","",VLOOKUP(A4,BD!$A$3:$E$84,5,FALSE)*B4)</f>
        <v>60</v>
      </c>
      <c r="O4" s="5"/>
      <c r="Q4" s="2" t="s">
        <v>59</v>
      </c>
      <c r="R4" s="9">
        <f>SUM(L2:L84)</f>
        <v>52.860599999999998</v>
      </c>
    </row>
    <row r="5" spans="1:18" x14ac:dyDescent="0.25">
      <c r="A5" s="4" t="s">
        <v>24</v>
      </c>
      <c r="B5" s="7">
        <v>15</v>
      </c>
      <c r="C5" s="11">
        <v>13.93</v>
      </c>
      <c r="D5" s="9">
        <f t="shared" si="0"/>
        <v>208.95</v>
      </c>
      <c r="E5" s="2">
        <f>IF(A5="","",VLOOKUP(A5,BD!$A$3:$B$84,2,FALSE)*B5)</f>
        <v>360</v>
      </c>
      <c r="F5" s="12">
        <f t="shared" si="1"/>
        <v>0.61524166666666669</v>
      </c>
      <c r="G5" s="13">
        <v>2</v>
      </c>
      <c r="H5" s="9">
        <f t="shared" si="2"/>
        <v>1.3847583333333333</v>
      </c>
      <c r="I5" s="9">
        <f t="shared" si="3"/>
        <v>498.51299999999998</v>
      </c>
      <c r="K5" s="9">
        <f t="shared" si="4"/>
        <v>0</v>
      </c>
      <c r="L5" s="9">
        <f t="shared" si="5"/>
        <v>12.536999999999999</v>
      </c>
      <c r="M5" s="2">
        <f>IFERROR(ROUNDDOWN(VLOOKUP(A5,BD!A4:C75,3,FALSE),2)," ")</f>
        <v>0.06</v>
      </c>
      <c r="N5" s="9">
        <f>IF(A5="","",VLOOKUP(A5,BD!$A$3:$E$84,5,FALSE)*B5)</f>
        <v>52.5</v>
      </c>
      <c r="O5" s="5"/>
    </row>
    <row r="6" spans="1:18" x14ac:dyDescent="0.25">
      <c r="A6" s="4" t="s">
        <v>28</v>
      </c>
      <c r="B6" s="7">
        <v>5</v>
      </c>
      <c r="C6" s="11">
        <v>8.66</v>
      </c>
      <c r="D6" s="9">
        <f t="shared" si="0"/>
        <v>43.3</v>
      </c>
      <c r="E6" s="2">
        <f>IF(A6="","",VLOOKUP(A6,BD!$A$3:$B$84,2,FALSE)*B6)</f>
        <v>240</v>
      </c>
      <c r="F6" s="12">
        <f t="shared" si="1"/>
        <v>0.19124166666666664</v>
      </c>
      <c r="G6" s="13">
        <v>1</v>
      </c>
      <c r="H6" s="9">
        <f t="shared" si="2"/>
        <v>0.80875833333333336</v>
      </c>
      <c r="I6" s="9">
        <f t="shared" si="3"/>
        <v>194.102</v>
      </c>
      <c r="K6" s="9">
        <f t="shared" si="4"/>
        <v>0</v>
      </c>
      <c r="L6" s="9">
        <f t="shared" si="5"/>
        <v>2.5979999999999999</v>
      </c>
      <c r="M6" s="2">
        <f>IFERROR(ROUNDDOWN(VLOOKUP(A6,BD!A5:C76,3,FALSE),2)," ")</f>
        <v>0.06</v>
      </c>
      <c r="N6" s="9">
        <f>IF(A6="","",VLOOKUP(A6,BD!$A$3:$E$84,5,FALSE)*B6)</f>
        <v>22.5</v>
      </c>
      <c r="O6" s="5"/>
    </row>
    <row r="7" spans="1:18" x14ac:dyDescent="0.25">
      <c r="A7" s="4" t="s">
        <v>29</v>
      </c>
      <c r="B7" s="7">
        <v>5</v>
      </c>
      <c r="C7" s="11">
        <v>8.66</v>
      </c>
      <c r="D7" s="9">
        <f t="shared" si="0"/>
        <v>43.3</v>
      </c>
      <c r="E7" s="2">
        <f>IF(A7="","",VLOOKUP(A7,BD!$A$3:$B$84,2,FALSE)*B7)</f>
        <v>240</v>
      </c>
      <c r="F7" s="12">
        <f t="shared" si="1"/>
        <v>0.19124166666666664</v>
      </c>
      <c r="G7" s="13">
        <v>1</v>
      </c>
      <c r="H7" s="9">
        <f t="shared" si="2"/>
        <v>0.80875833333333336</v>
      </c>
      <c r="I7" s="9">
        <f t="shared" si="3"/>
        <v>194.102</v>
      </c>
      <c r="K7" s="9">
        <f t="shared" si="4"/>
        <v>0</v>
      </c>
      <c r="L7" s="9">
        <f t="shared" si="5"/>
        <v>2.5979999999999999</v>
      </c>
      <c r="M7" s="2">
        <f>IFERROR(ROUNDDOWN(VLOOKUP(A7,BD!A6:C77,3,FALSE),2)," ")</f>
        <v>0.06</v>
      </c>
      <c r="N7" s="9">
        <f>IF(A7="","",VLOOKUP(A7,BD!$A$3:$E$84,5,FALSE)*B7)</f>
        <v>22.5</v>
      </c>
      <c r="O7" s="5"/>
    </row>
    <row r="8" spans="1:18" x14ac:dyDescent="0.25">
      <c r="A8" s="4" t="s">
        <v>19</v>
      </c>
      <c r="B8" s="7">
        <v>4</v>
      </c>
      <c r="C8" s="11">
        <v>37.090000000000003</v>
      </c>
      <c r="D8" s="9">
        <f t="shared" si="0"/>
        <v>148.36000000000001</v>
      </c>
      <c r="E8" s="2">
        <f>IF(A8="","",VLOOKUP(A8,BD!$A$3:$B$84,2,FALSE)*B8)</f>
        <v>96</v>
      </c>
      <c r="F8" s="12">
        <f t="shared" si="1"/>
        <v>1.8699541666666668</v>
      </c>
      <c r="G8" s="13">
        <v>4</v>
      </c>
      <c r="H8" s="9">
        <f t="shared" si="2"/>
        <v>2.130045833333333</v>
      </c>
      <c r="I8" s="9">
        <f t="shared" si="3"/>
        <v>204.48439999999997</v>
      </c>
      <c r="K8" s="9">
        <f t="shared" si="4"/>
        <v>31.155600000000003</v>
      </c>
      <c r="L8" s="9">
        <f t="shared" si="5"/>
        <v>0</v>
      </c>
      <c r="M8" s="2">
        <f>IFERROR(ROUNDDOWN(VLOOKUP(A8,BD!A7:C78,3,FALSE),2)," ")</f>
        <v>0.21</v>
      </c>
      <c r="N8" s="9">
        <f>IF(A8="","",VLOOKUP(A8,BD!$A$3:$E$84,5,FALSE)*B8)</f>
        <v>18</v>
      </c>
      <c r="O8" s="5"/>
    </row>
    <row r="9" spans="1:18" x14ac:dyDescent="0.25">
      <c r="A9" s="4" t="s">
        <v>23</v>
      </c>
      <c r="B9" s="7">
        <v>12</v>
      </c>
      <c r="C9" s="11">
        <v>13.49</v>
      </c>
      <c r="D9" s="9">
        <f t="shared" si="0"/>
        <v>161.88</v>
      </c>
      <c r="E9" s="2">
        <f>IF(A9="","",VLOOKUP(A9,BD!$A$3:$B$84,2,FALSE)*B9)</f>
        <v>288</v>
      </c>
      <c r="F9" s="12">
        <f t="shared" si="1"/>
        <v>0.59580833333333327</v>
      </c>
      <c r="G9" s="13">
        <v>2</v>
      </c>
      <c r="H9" s="9">
        <f t="shared" si="2"/>
        <v>1.4041916666666667</v>
      </c>
      <c r="I9" s="9">
        <f t="shared" si="3"/>
        <v>404.40719999999999</v>
      </c>
      <c r="K9" s="9">
        <f t="shared" si="4"/>
        <v>0</v>
      </c>
      <c r="L9" s="9">
        <f t="shared" si="5"/>
        <v>9.7127999999999997</v>
      </c>
      <c r="M9" s="2">
        <f>IFERROR(ROUNDDOWN(VLOOKUP(A9,BD!A8:C79,3,FALSE),2)," ")</f>
        <v>0.06</v>
      </c>
      <c r="N9" s="9">
        <f>IF(A9="","",VLOOKUP(A9,BD!$A$3:$E$84,5,FALSE)*B9)</f>
        <v>42</v>
      </c>
      <c r="O9" s="5"/>
    </row>
    <row r="10" spans="1:18" x14ac:dyDescent="0.25">
      <c r="A10" s="4" t="s">
        <v>13</v>
      </c>
      <c r="B10" s="7">
        <v>5</v>
      </c>
      <c r="C10" s="11">
        <v>24.36</v>
      </c>
      <c r="D10" s="9">
        <f t="shared" si="0"/>
        <v>121.8</v>
      </c>
      <c r="E10" s="2">
        <f>IF(A10="","",VLOOKUP(A10,BD!$A$3:$B$84,2,FALSE)*B10)</f>
        <v>120</v>
      </c>
      <c r="F10" s="12">
        <f t="shared" si="1"/>
        <v>1.0759000000000001</v>
      </c>
      <c r="G10" s="13">
        <v>2</v>
      </c>
      <c r="H10" s="9">
        <f t="shared" si="2"/>
        <v>0.92409999999999992</v>
      </c>
      <c r="I10" s="9">
        <f t="shared" si="3"/>
        <v>110.892</v>
      </c>
      <c r="K10" s="9">
        <f t="shared" si="4"/>
        <v>0</v>
      </c>
      <c r="L10" s="9">
        <f t="shared" si="5"/>
        <v>7.3079999999999998</v>
      </c>
      <c r="M10" s="2">
        <f>IFERROR(ROUNDDOWN(VLOOKUP(A10,BD!A9:C80,3,FALSE),2)," ")</f>
        <v>0.06</v>
      </c>
      <c r="N10" s="9">
        <f>IF(A10="","",VLOOKUP(A10,BD!$A$3:$E$84,5,FALSE)*B10)</f>
        <v>22.5</v>
      </c>
      <c r="O10" s="5"/>
    </row>
    <row r="11" spans="1:18" x14ac:dyDescent="0.25">
      <c r="A11" s="8" t="s">
        <v>14</v>
      </c>
      <c r="B11" s="7">
        <v>3</v>
      </c>
      <c r="C11" s="11">
        <v>22.84</v>
      </c>
      <c r="D11" s="9">
        <f t="shared" si="0"/>
        <v>68.52</v>
      </c>
      <c r="E11" s="2">
        <f>IF(A11="","",VLOOKUP(A11,BD!$A$3:$B$84,2,FALSE)*B11)</f>
        <v>72</v>
      </c>
      <c r="F11" s="12">
        <f t="shared" si="1"/>
        <v>1.1515166666666667</v>
      </c>
      <c r="G11" s="13">
        <v>3</v>
      </c>
      <c r="H11" s="9">
        <f t="shared" si="2"/>
        <v>1.8484833333333333</v>
      </c>
      <c r="I11" s="9">
        <f t="shared" si="3"/>
        <v>133.0908</v>
      </c>
      <c r="K11" s="9">
        <f t="shared" si="4"/>
        <v>14.389199999999999</v>
      </c>
      <c r="L11" s="9">
        <f t="shared" si="5"/>
        <v>0</v>
      </c>
      <c r="M11" s="2">
        <f>IFERROR(ROUNDDOWN(VLOOKUP(A11,BD!A10:C81,3,FALSE),2)," ")</f>
        <v>0.21</v>
      </c>
      <c r="N11" s="9">
        <f>IF(A11="","",VLOOKUP(A11,BD!$A$3:$E$84,5,FALSE)*B11)</f>
        <v>13.5</v>
      </c>
      <c r="O11" s="5"/>
    </row>
    <row r="12" spans="1:18" x14ac:dyDescent="0.25">
      <c r="A12" s="4" t="s">
        <v>27</v>
      </c>
      <c r="B12" s="7">
        <v>2</v>
      </c>
      <c r="C12" s="11">
        <v>28.08</v>
      </c>
      <c r="D12" s="9">
        <f t="shared" si="0"/>
        <v>56.16</v>
      </c>
      <c r="E12" s="2">
        <f>IF(A12="","",VLOOKUP(A12,BD!$A$3:$B$84,2,FALSE)*B12)</f>
        <v>48</v>
      </c>
      <c r="F12" s="12">
        <f t="shared" si="1"/>
        <v>1.2402</v>
      </c>
      <c r="G12" s="13">
        <v>2</v>
      </c>
      <c r="H12" s="9">
        <f t="shared" si="2"/>
        <v>0.75980000000000003</v>
      </c>
      <c r="I12" s="9">
        <f t="shared" si="3"/>
        <v>36.470399999999998</v>
      </c>
      <c r="K12" s="9">
        <f t="shared" si="4"/>
        <v>0</v>
      </c>
      <c r="L12" s="9">
        <f t="shared" si="5"/>
        <v>3.3695999999999997</v>
      </c>
      <c r="M12" s="2">
        <f>IFERROR(ROUNDDOWN(VLOOKUP(A12,BD!A11:C82,3,FALSE),2)," ")</f>
        <v>0.06</v>
      </c>
      <c r="N12" s="9">
        <f>IF(A12="","",VLOOKUP(A12,BD!$A$3:$E$84,5,FALSE)*B12)</f>
        <v>7</v>
      </c>
      <c r="O12" s="5"/>
    </row>
    <row r="13" spans="1:18" x14ac:dyDescent="0.25">
      <c r="A13" s="4" t="s">
        <v>30</v>
      </c>
      <c r="B13" s="7">
        <v>2</v>
      </c>
      <c r="C13" s="11">
        <v>19.98</v>
      </c>
      <c r="D13" s="9">
        <f t="shared" si="0"/>
        <v>39.96</v>
      </c>
      <c r="E13" s="2">
        <f>IF(A13="","",VLOOKUP(A13,BD!$A$3:$B$84,2,FALSE)*B13)</f>
        <v>48</v>
      </c>
      <c r="F13" s="12">
        <f t="shared" si="1"/>
        <v>0.88244999999999996</v>
      </c>
      <c r="G13" s="13">
        <v>2</v>
      </c>
      <c r="H13" s="9">
        <f t="shared" si="2"/>
        <v>1.11755</v>
      </c>
      <c r="I13" s="9">
        <f t="shared" si="3"/>
        <v>53.642400000000002</v>
      </c>
      <c r="K13" s="9">
        <f t="shared" si="4"/>
        <v>0</v>
      </c>
      <c r="L13" s="9">
        <f t="shared" si="5"/>
        <v>2.3976000000000002</v>
      </c>
      <c r="M13" s="2">
        <f>IFERROR(ROUNDDOWN(VLOOKUP(A13,BD!A12:C83,3,FALSE),2)," ")</f>
        <v>0.06</v>
      </c>
      <c r="N13" s="9">
        <f>IF(A13="","",VLOOKUP(A13,BD!$A$3:$E$84,5,FALSE)*B13)</f>
        <v>9</v>
      </c>
      <c r="O13" s="5"/>
    </row>
    <row r="14" spans="1:18" x14ac:dyDescent="0.25">
      <c r="A14" s="4" t="s">
        <v>18</v>
      </c>
      <c r="B14" s="7">
        <v>2</v>
      </c>
      <c r="C14" s="11">
        <v>35.590000000000003</v>
      </c>
      <c r="D14" s="9">
        <f t="shared" si="0"/>
        <v>71.180000000000007</v>
      </c>
      <c r="E14" s="2">
        <f>IF(A14="","",VLOOKUP(A14,BD!$A$3:$B$84,2,FALSE)*B14)</f>
        <v>48</v>
      </c>
      <c r="F14" s="12">
        <f t="shared" si="1"/>
        <v>1.7943291666666668</v>
      </c>
      <c r="G14" s="13">
        <v>4</v>
      </c>
      <c r="H14" s="9">
        <f t="shared" si="2"/>
        <v>2.2056708333333335</v>
      </c>
      <c r="I14" s="9">
        <f t="shared" si="3"/>
        <v>105.87220000000001</v>
      </c>
      <c r="K14" s="9">
        <f t="shared" si="4"/>
        <v>14.947800000000001</v>
      </c>
      <c r="L14" s="9">
        <f t="shared" si="5"/>
        <v>0</v>
      </c>
      <c r="M14" s="2">
        <f>IFERROR(ROUNDDOWN(VLOOKUP(A14,BD!A13:C84,3,FALSE),2)," ")</f>
        <v>0.21</v>
      </c>
      <c r="N14" s="9">
        <f>IF(A14="","",VLOOKUP(A14,BD!$A$3:$E$84,5,FALSE)*B14)</f>
        <v>9</v>
      </c>
      <c r="O14" s="5"/>
    </row>
    <row r="15" spans="1:18" x14ac:dyDescent="0.25">
      <c r="A15" s="4" t="s">
        <v>25</v>
      </c>
      <c r="B15" s="7">
        <v>7</v>
      </c>
      <c r="C15" s="11">
        <v>17.440000000000001</v>
      </c>
      <c r="D15" s="9">
        <f t="shared" si="0"/>
        <v>122.08000000000001</v>
      </c>
      <c r="E15" s="2">
        <f>IF(A15="","",VLOOKUP(A15,BD!$A$3:$B$84,2,FALSE)*B15)</f>
        <v>168</v>
      </c>
      <c r="F15" s="12">
        <f t="shared" si="1"/>
        <v>0.77026666666666677</v>
      </c>
      <c r="G15" s="13">
        <v>2</v>
      </c>
      <c r="H15" s="9">
        <f t="shared" si="2"/>
        <v>1.2297333333333333</v>
      </c>
      <c r="I15" s="9">
        <f t="shared" si="3"/>
        <v>206.59520000000001</v>
      </c>
      <c r="K15" s="9">
        <f t="shared" si="4"/>
        <v>0</v>
      </c>
      <c r="L15" s="9">
        <f t="shared" si="5"/>
        <v>7.3248000000000006</v>
      </c>
      <c r="M15" s="2">
        <f>IFERROR(ROUNDDOWN(VLOOKUP(A15,BD!A14:C85,3,FALSE),2)," ")</f>
        <v>0.06</v>
      </c>
      <c r="N15" s="9">
        <f>IF(A15="","",VLOOKUP(A15,BD!$A$3:$E$84,5,FALSE)*B15)</f>
        <v>24.5</v>
      </c>
      <c r="O15" s="5"/>
    </row>
    <row r="16" spans="1:18" x14ac:dyDescent="0.25">
      <c r="A16" s="4" t="s">
        <v>15</v>
      </c>
      <c r="B16" s="7">
        <v>1</v>
      </c>
      <c r="C16" s="11">
        <v>27.58</v>
      </c>
      <c r="D16" s="9">
        <f t="shared" si="0"/>
        <v>27.58</v>
      </c>
      <c r="E16" s="2">
        <f>IF(A16="","",VLOOKUP(A16,BD!$A$3:$B$84,2,FALSE)*B16)</f>
        <v>24</v>
      </c>
      <c r="F16" s="12">
        <f t="shared" si="1"/>
        <v>1.3904916666666667</v>
      </c>
      <c r="G16" s="13">
        <v>3</v>
      </c>
      <c r="H16" s="9">
        <f t="shared" si="2"/>
        <v>1.6095083333333333</v>
      </c>
      <c r="I16" s="9">
        <f t="shared" si="3"/>
        <v>38.6282</v>
      </c>
      <c r="K16" s="9">
        <f t="shared" si="4"/>
        <v>5.7917999999999994</v>
      </c>
      <c r="L16" s="9">
        <f t="shared" si="5"/>
        <v>0</v>
      </c>
      <c r="M16" s="2">
        <f>IFERROR(ROUNDDOWN(VLOOKUP(A16,BD!A15:C86,3,FALSE),2)," ")</f>
        <v>0.21</v>
      </c>
      <c r="N16" s="9">
        <f>IF(A16="","",VLOOKUP(A16,BD!$A$3:$E$84,5,FALSE)*B16)</f>
        <v>4.5</v>
      </c>
      <c r="O16" s="5"/>
    </row>
    <row r="17" spans="1:15" x14ac:dyDescent="0.25">
      <c r="A17" s="4" t="s">
        <v>26</v>
      </c>
      <c r="B17" s="7">
        <v>6</v>
      </c>
      <c r="C17" s="11">
        <v>13.93</v>
      </c>
      <c r="D17" s="9">
        <f t="shared" si="0"/>
        <v>83.58</v>
      </c>
      <c r="E17" s="2">
        <f>IF(A17="","",VLOOKUP(A17,BD!$A$3:$B$84,2,FALSE)*B17)</f>
        <v>144</v>
      </c>
      <c r="F17" s="12">
        <f t="shared" si="1"/>
        <v>0.61524166666666658</v>
      </c>
      <c r="G17" s="13">
        <v>2</v>
      </c>
      <c r="H17" s="9">
        <f t="shared" si="2"/>
        <v>1.3847583333333335</v>
      </c>
      <c r="I17" s="9">
        <f t="shared" si="3"/>
        <v>199.40520000000004</v>
      </c>
      <c r="K17" s="9">
        <f t="shared" si="4"/>
        <v>0</v>
      </c>
      <c r="L17" s="9">
        <f t="shared" si="5"/>
        <v>5.0148000000000001</v>
      </c>
      <c r="M17" s="2">
        <f>IFERROR(ROUNDDOWN(VLOOKUP(A17,BD!A16:C87,3,FALSE),2)," ")</f>
        <v>0.06</v>
      </c>
      <c r="N17" s="9">
        <f>IF(A17="","",VLOOKUP(A17,BD!$A$3:$E$84,5,FALSE)*B17)</f>
        <v>21</v>
      </c>
      <c r="O17" s="5"/>
    </row>
    <row r="18" spans="1:15" x14ac:dyDescent="0.25">
      <c r="A18" s="4" t="s">
        <v>16</v>
      </c>
      <c r="B18" s="7">
        <v>7</v>
      </c>
      <c r="C18" s="11">
        <v>35.58</v>
      </c>
      <c r="D18" s="9">
        <f t="shared" si="0"/>
        <v>249.06</v>
      </c>
      <c r="E18" s="2">
        <f>IF(A18="","",VLOOKUP(A18,BD!$A$3:$B$84,2,FALSE)*B18)</f>
        <v>168</v>
      </c>
      <c r="F18" s="12">
        <f t="shared" si="1"/>
        <v>1.793825</v>
      </c>
      <c r="G18" s="13">
        <v>4</v>
      </c>
      <c r="H18" s="9">
        <f t="shared" si="2"/>
        <v>2.206175</v>
      </c>
      <c r="I18" s="9">
        <f t="shared" si="3"/>
        <v>370.63740000000001</v>
      </c>
      <c r="K18" s="9">
        <f t="shared" si="4"/>
        <v>52.302599999999998</v>
      </c>
      <c r="L18" s="9">
        <f t="shared" si="5"/>
        <v>0</v>
      </c>
      <c r="M18" s="2">
        <f>IFERROR(ROUNDDOWN(VLOOKUP(A18,BD!A17:C88,3,FALSE),2)," ")</f>
        <v>0.21</v>
      </c>
      <c r="N18" s="9">
        <f>IF(A18="","",VLOOKUP(A18,BD!$A$3:$E$84,5,FALSE)*B18)</f>
        <v>31.5</v>
      </c>
      <c r="O18" s="5"/>
    </row>
    <row r="19" spans="1:15" x14ac:dyDescent="0.25">
      <c r="A19" s="4" t="s">
        <v>17</v>
      </c>
      <c r="B19" s="7">
        <v>2</v>
      </c>
      <c r="C19" s="11">
        <v>35.57</v>
      </c>
      <c r="D19" s="9">
        <f t="shared" si="0"/>
        <v>71.14</v>
      </c>
      <c r="E19" s="2">
        <f>IF(A19="","",VLOOKUP(A19,BD!$A$3:$B$84,2,FALSE)*B19)</f>
        <v>48</v>
      </c>
      <c r="F19" s="12">
        <f t="shared" si="1"/>
        <v>1.7933208333333333</v>
      </c>
      <c r="G19" s="13">
        <v>4</v>
      </c>
      <c r="H19" s="9">
        <f t="shared" si="2"/>
        <v>2.2066791666666665</v>
      </c>
      <c r="I19" s="9">
        <f t="shared" si="3"/>
        <v>105.92059999999999</v>
      </c>
      <c r="K19" s="9">
        <f t="shared" si="4"/>
        <v>14.939399999999999</v>
      </c>
      <c r="L19" s="9">
        <f t="shared" si="5"/>
        <v>0</v>
      </c>
      <c r="M19" s="2">
        <f>IFERROR(ROUNDDOWN(VLOOKUP(A19,BD!A18:C89,3,FALSE),2)," ")</f>
        <v>0.21</v>
      </c>
      <c r="N19" s="9">
        <f>IF(A19="","",VLOOKUP(A19,BD!$A$3:$E$84,5,FALSE)*B19)</f>
        <v>9</v>
      </c>
      <c r="O19" s="5"/>
    </row>
    <row r="20" spans="1:15" x14ac:dyDescent="0.25">
      <c r="A20" s="4" t="s">
        <v>20</v>
      </c>
      <c r="B20" s="7">
        <v>5</v>
      </c>
      <c r="C20" s="11">
        <v>38.22</v>
      </c>
      <c r="D20" s="9">
        <f t="shared" si="0"/>
        <v>191.1</v>
      </c>
      <c r="E20" s="2">
        <f>IF(A20="","",VLOOKUP(A20,BD!$A$3:$B$84,2,FALSE)*B20)</f>
        <v>150</v>
      </c>
      <c r="F20" s="12">
        <f t="shared" si="1"/>
        <v>1.5415399999999999</v>
      </c>
      <c r="G20" s="13">
        <v>3</v>
      </c>
      <c r="H20" s="9">
        <f t="shared" si="2"/>
        <v>1.4584600000000001</v>
      </c>
      <c r="I20" s="9">
        <f t="shared" si="3"/>
        <v>218.76900000000001</v>
      </c>
      <c r="K20" s="9">
        <f t="shared" si="4"/>
        <v>40.131</v>
      </c>
      <c r="L20" s="9">
        <f t="shared" si="5"/>
        <v>0</v>
      </c>
      <c r="M20" s="2">
        <f>IFERROR(ROUNDDOWN(VLOOKUP(A20,BD!A19:C90,3,FALSE),2)," ")</f>
        <v>0.21</v>
      </c>
      <c r="N20" s="9">
        <f>IF(A20="","",VLOOKUP(A20,BD!$A$3:$E$84,5,FALSE)*B20)</f>
        <v>0</v>
      </c>
      <c r="O20" s="5"/>
    </row>
    <row r="21" spans="1:15" x14ac:dyDescent="0.25">
      <c r="A21" s="4" t="s">
        <v>21</v>
      </c>
      <c r="B21" s="7">
        <v>5</v>
      </c>
      <c r="C21" s="11">
        <v>35.64</v>
      </c>
      <c r="D21" s="9">
        <f t="shared" si="0"/>
        <v>178.2</v>
      </c>
      <c r="E21" s="2">
        <f>IF(A21="","",VLOOKUP(A21,BD!$A$3:$B$84,2,FALSE)*B21)</f>
        <v>150</v>
      </c>
      <c r="F21" s="12">
        <f t="shared" si="1"/>
        <v>1.4374799999999999</v>
      </c>
      <c r="G21" s="13">
        <v>3</v>
      </c>
      <c r="H21" s="9">
        <f t="shared" si="2"/>
        <v>1.5625200000000001</v>
      </c>
      <c r="I21" s="9">
        <f t="shared" si="3"/>
        <v>234.37800000000001</v>
      </c>
      <c r="K21" s="9">
        <f t="shared" si="4"/>
        <v>37.421999999999997</v>
      </c>
      <c r="L21" s="9">
        <f t="shared" si="5"/>
        <v>0</v>
      </c>
      <c r="M21" s="2">
        <f>IFERROR(ROUNDDOWN(VLOOKUP(A21,BD!A20:C91,3,FALSE),2)," ")</f>
        <v>0.21</v>
      </c>
      <c r="N21" s="9">
        <f>IF(A21="","",VLOOKUP(A21,BD!$A$3:$E$84,5,FALSE)*B21)</f>
        <v>0</v>
      </c>
      <c r="O21" s="5"/>
    </row>
    <row r="22" spans="1:15" x14ac:dyDescent="0.25">
      <c r="A22" s="4" t="s">
        <v>22</v>
      </c>
      <c r="B22" s="7">
        <v>3</v>
      </c>
      <c r="C22" s="11">
        <v>36.119999999999997</v>
      </c>
      <c r="D22" s="9">
        <f t="shared" si="0"/>
        <v>108.35999999999999</v>
      </c>
      <c r="E22" s="2">
        <f>IF(A22="","",VLOOKUP(A22,BD!$A$3:$B$84,2,FALSE)*B22)</f>
        <v>90</v>
      </c>
      <c r="F22" s="12">
        <f t="shared" si="1"/>
        <v>1.4568399999999997</v>
      </c>
      <c r="G22" s="13">
        <v>3</v>
      </c>
      <c r="H22" s="9">
        <f t="shared" si="2"/>
        <v>1.5431600000000003</v>
      </c>
      <c r="I22" s="9">
        <f t="shared" si="3"/>
        <v>138.88440000000003</v>
      </c>
      <c r="K22" s="9">
        <f t="shared" si="4"/>
        <v>22.755599999999998</v>
      </c>
      <c r="L22" s="9">
        <f t="shared" si="5"/>
        <v>0</v>
      </c>
      <c r="M22" s="2">
        <f>IFERROR(ROUNDDOWN(VLOOKUP(A22,BD!A21:C92,3,FALSE),2)," ")</f>
        <v>0.21</v>
      </c>
      <c r="N22" s="9">
        <f>IF(A22="","",VLOOKUP(A22,BD!$A$3:$E$84,5,FALSE)*B22)</f>
        <v>0</v>
      </c>
      <c r="O22" s="5"/>
    </row>
    <row r="23" spans="1:15" x14ac:dyDescent="0.25">
      <c r="A23" s="4" t="s">
        <v>39</v>
      </c>
      <c r="B23" s="7">
        <v>2</v>
      </c>
      <c r="C23" s="11">
        <v>47.87</v>
      </c>
      <c r="D23" s="9">
        <f t="shared" si="0"/>
        <v>95.74</v>
      </c>
      <c r="E23" s="2">
        <f>IF(A23="","",VLOOKUP(A23,BD!$A$3:$B$84,2,FALSE)*B23)</f>
        <v>2</v>
      </c>
      <c r="F23" s="12">
        <f t="shared" si="1"/>
        <v>57.922699999999999</v>
      </c>
      <c r="G23" s="13">
        <v>57.92</v>
      </c>
      <c r="H23" s="9">
        <f t="shared" si="2"/>
        <v>-2.6999999999972601E-3</v>
      </c>
      <c r="I23" s="9">
        <f t="shared" si="3"/>
        <v>-5.3999999999945203E-3</v>
      </c>
      <c r="K23" s="9">
        <f t="shared" si="4"/>
        <v>20.105399999999999</v>
      </c>
      <c r="L23" s="9">
        <f t="shared" si="5"/>
        <v>0</v>
      </c>
      <c r="M23" s="2">
        <f>IFERROR(ROUNDDOWN(VLOOKUP(A23,BD!A22:C93,3,FALSE),2)," ")</f>
        <v>0.21</v>
      </c>
      <c r="N23" s="9">
        <f>IF(A23="","",VLOOKUP(A23,BD!$A$3:$E$84,5,FALSE)*B23)</f>
        <v>320</v>
      </c>
      <c r="O23" s="5"/>
    </row>
    <row r="24" spans="1:15" x14ac:dyDescent="0.25">
      <c r="A24" s="4" t="s">
        <v>38</v>
      </c>
      <c r="B24" s="7">
        <v>1</v>
      </c>
      <c r="C24" s="11">
        <v>45</v>
      </c>
      <c r="D24" s="9">
        <f t="shared" si="0"/>
        <v>45</v>
      </c>
      <c r="E24" s="2">
        <f>IF(A24="","",VLOOKUP(A24,BD!$A$3:$B$84,2,FALSE)*B24)</f>
        <v>1</v>
      </c>
      <c r="F24" s="12">
        <f t="shared" si="1"/>
        <v>54.45</v>
      </c>
      <c r="G24" s="13">
        <v>54.45</v>
      </c>
      <c r="H24" s="9">
        <f t="shared" si="2"/>
        <v>0</v>
      </c>
      <c r="I24" s="9">
        <f t="shared" si="3"/>
        <v>0</v>
      </c>
      <c r="K24" s="9">
        <f t="shared" si="4"/>
        <v>9.4499999999999993</v>
      </c>
      <c r="L24" s="9">
        <f t="shared" si="5"/>
        <v>0</v>
      </c>
      <c r="M24" s="2">
        <f>IFERROR(ROUNDDOWN(VLOOKUP(A24,BD!A23:C94,3,FALSE),2)," ")</f>
        <v>0.21</v>
      </c>
      <c r="N24" s="9">
        <f>IF(A24="","",VLOOKUP(A24,BD!$A$3:$E$84,5,FALSE)*B24)</f>
        <v>0</v>
      </c>
      <c r="O24" s="5"/>
    </row>
    <row r="25" spans="1:15" x14ac:dyDescent="0.25">
      <c r="A25" s="4" t="s">
        <v>52</v>
      </c>
      <c r="B25" s="7">
        <v>1</v>
      </c>
      <c r="C25" s="11">
        <v>75</v>
      </c>
      <c r="D25" s="9">
        <f t="shared" si="0"/>
        <v>75</v>
      </c>
      <c r="E25" s="2">
        <f>IF(A25="","",VLOOKUP(A25,BD!$A$3:$B$84,2,FALSE)*B25)</f>
        <v>1</v>
      </c>
      <c r="F25" s="12">
        <f t="shared" si="1"/>
        <v>90.75</v>
      </c>
      <c r="G25" s="13">
        <v>90.75</v>
      </c>
      <c r="H25" s="9">
        <f t="shared" si="2"/>
        <v>0</v>
      </c>
      <c r="I25" s="9">
        <f t="shared" si="3"/>
        <v>0</v>
      </c>
      <c r="K25" s="9">
        <f t="shared" si="4"/>
        <v>15.75</v>
      </c>
      <c r="L25" s="9">
        <f t="shared" si="5"/>
        <v>0</v>
      </c>
      <c r="M25" s="2">
        <f>IFERROR(ROUNDDOWN(VLOOKUP(A25,BD!A24:C95,3,FALSE),2)," ")</f>
        <v>0.21</v>
      </c>
      <c r="N25" s="9">
        <f>IF(A25="","",VLOOKUP(A25,BD!$A$3:$E$84,5,FALSE)*B25)</f>
        <v>0</v>
      </c>
      <c r="O25" s="5"/>
    </row>
    <row r="26" spans="1:15" x14ac:dyDescent="0.25">
      <c r="A26" s="4" t="s">
        <v>40</v>
      </c>
      <c r="B26" s="7">
        <v>4</v>
      </c>
      <c r="C26" s="11">
        <v>10</v>
      </c>
      <c r="D26" s="9">
        <f t="shared" si="0"/>
        <v>40</v>
      </c>
      <c r="E26" s="2">
        <f>IF(A26="","",VLOOKUP(A26,BD!$A$3:$B$84,2,FALSE)*B26)</f>
        <v>4</v>
      </c>
      <c r="F26" s="12">
        <f t="shared" si="1"/>
        <v>12.1</v>
      </c>
      <c r="G26" s="13">
        <v>12.1</v>
      </c>
      <c r="H26" s="9">
        <f t="shared" si="2"/>
        <v>0</v>
      </c>
      <c r="I26" s="9">
        <f t="shared" si="3"/>
        <v>0</v>
      </c>
      <c r="K26" s="9">
        <f t="shared" si="4"/>
        <v>8.4</v>
      </c>
      <c r="L26" s="9">
        <f t="shared" si="5"/>
        <v>0</v>
      </c>
      <c r="M26" s="2">
        <f>IFERROR(ROUNDDOWN(VLOOKUP(A26,BD!A25:C96,3,FALSE),2)," ")</f>
        <v>0.21</v>
      </c>
      <c r="N26" s="9">
        <f>IF(A26="","",VLOOKUP(A26,BD!$A$3:$E$84,5,FALSE)*B26)</f>
        <v>0</v>
      </c>
      <c r="O26" s="5"/>
    </row>
    <row r="27" spans="1:15" x14ac:dyDescent="0.25">
      <c r="A27" s="4" t="s">
        <v>41</v>
      </c>
      <c r="B27" s="7">
        <v>3</v>
      </c>
      <c r="C27" s="11">
        <v>5</v>
      </c>
      <c r="D27" s="9">
        <f t="shared" si="0"/>
        <v>15</v>
      </c>
      <c r="E27" s="2">
        <f>IF(A27="","",VLOOKUP(A27,BD!$A$3:$B$84,2,FALSE)*B27)</f>
        <v>3</v>
      </c>
      <c r="F27" s="12">
        <f t="shared" si="1"/>
        <v>6.05</v>
      </c>
      <c r="G27" s="13">
        <v>6.05</v>
      </c>
      <c r="H27" s="9">
        <f t="shared" si="2"/>
        <v>0</v>
      </c>
      <c r="I27" s="9">
        <f t="shared" si="3"/>
        <v>0</v>
      </c>
      <c r="K27" s="9">
        <f t="shared" si="4"/>
        <v>3.15</v>
      </c>
      <c r="L27" s="9">
        <f t="shared" si="5"/>
        <v>0</v>
      </c>
      <c r="M27" s="2">
        <f>IFERROR(ROUNDDOWN(VLOOKUP(A27,BD!A26:C97,3,FALSE),2)," ")</f>
        <v>0.21</v>
      </c>
      <c r="N27" s="9">
        <f>IF(A27="","",VLOOKUP(A27,BD!$A$3:$E$84,5,FALSE)*B27)</f>
        <v>0</v>
      </c>
      <c r="O27" s="5"/>
    </row>
    <row r="28" spans="1:15" x14ac:dyDescent="0.25">
      <c r="A28" s="4" t="s">
        <v>42</v>
      </c>
      <c r="B28" s="7">
        <v>3</v>
      </c>
      <c r="C28" s="11">
        <v>10</v>
      </c>
      <c r="D28" s="9">
        <f t="shared" si="0"/>
        <v>30</v>
      </c>
      <c r="E28" s="2">
        <f>IF(A28="","",VLOOKUP(A28,BD!$A$3:$B$84,2,FALSE)*B28)</f>
        <v>3</v>
      </c>
      <c r="F28" s="12">
        <f t="shared" si="1"/>
        <v>12.1</v>
      </c>
      <c r="G28" s="13">
        <v>12.1</v>
      </c>
      <c r="H28" s="9">
        <f t="shared" si="2"/>
        <v>0</v>
      </c>
      <c r="I28" s="9">
        <f t="shared" si="3"/>
        <v>0</v>
      </c>
      <c r="K28" s="9">
        <f t="shared" si="4"/>
        <v>6.3</v>
      </c>
      <c r="L28" s="9">
        <f t="shared" si="5"/>
        <v>0</v>
      </c>
      <c r="M28" s="2">
        <f>IFERROR(ROUNDDOWN(VLOOKUP(A28,BD!A27:C98,3,FALSE),2)," ")</f>
        <v>0.21</v>
      </c>
      <c r="N28" s="9">
        <f>IF(A28="","",VLOOKUP(A28,BD!$A$3:$E$84,5,FALSE)*B28)</f>
        <v>0</v>
      </c>
      <c r="O28" s="5"/>
    </row>
    <row r="29" spans="1:15" x14ac:dyDescent="0.25">
      <c r="A29" s="4" t="s">
        <v>45</v>
      </c>
      <c r="B29" s="7">
        <v>10</v>
      </c>
      <c r="C29" s="11">
        <v>3</v>
      </c>
      <c r="D29" s="9">
        <f t="shared" si="0"/>
        <v>30</v>
      </c>
      <c r="E29" s="2">
        <f>IF(A29="","",VLOOKUP(A29,BD!$A$3:$B$84,2,FALSE)*B29)</f>
        <v>10</v>
      </c>
      <c r="F29" s="12">
        <f t="shared" si="1"/>
        <v>3.63</v>
      </c>
      <c r="G29" s="13">
        <v>3.63</v>
      </c>
      <c r="H29" s="9">
        <f t="shared" si="2"/>
        <v>0</v>
      </c>
      <c r="I29" s="9">
        <f t="shared" si="3"/>
        <v>0</v>
      </c>
      <c r="K29" s="9">
        <f t="shared" si="4"/>
        <v>6.3</v>
      </c>
      <c r="L29" s="9">
        <f t="shared" si="5"/>
        <v>0</v>
      </c>
      <c r="M29" s="2">
        <f>IFERROR(ROUNDDOWN(VLOOKUP(A29,BD!A28:C99,3,FALSE),2)," ")</f>
        <v>0.21</v>
      </c>
      <c r="N29" s="9">
        <f>IF(A29="","",VLOOKUP(A29,BD!$A$3:$E$84,5,FALSE)*B29)</f>
        <v>0</v>
      </c>
      <c r="O29" s="5"/>
    </row>
    <row r="30" spans="1:15" x14ac:dyDescent="0.25">
      <c r="A30" s="4" t="s">
        <v>46</v>
      </c>
      <c r="B30" s="7">
        <v>20</v>
      </c>
      <c r="C30" s="11">
        <v>1.5</v>
      </c>
      <c r="D30" s="9">
        <f t="shared" si="0"/>
        <v>30</v>
      </c>
      <c r="E30" s="2">
        <f>IF(A30="","",VLOOKUP(A30,BD!$A$3:$B$84,2,FALSE)*B30)</f>
        <v>20</v>
      </c>
      <c r="F30" s="12">
        <f t="shared" si="1"/>
        <v>1.8149999999999999</v>
      </c>
      <c r="G30" s="13">
        <v>1.82</v>
      </c>
      <c r="H30" s="9">
        <f t="shared" si="2"/>
        <v>5.0000000000001155E-3</v>
      </c>
      <c r="I30" s="9">
        <f t="shared" si="3"/>
        <v>0.10000000000000231</v>
      </c>
      <c r="K30" s="9">
        <f t="shared" si="4"/>
        <v>6.3</v>
      </c>
      <c r="L30" s="9">
        <f t="shared" si="5"/>
        <v>0</v>
      </c>
      <c r="M30" s="2">
        <f>IFERROR(ROUNDDOWN(VLOOKUP(A30,BD!A29:C100,3,FALSE),2)," ")</f>
        <v>0.21</v>
      </c>
      <c r="N30" s="9">
        <f>IF(A30="","",VLOOKUP(A30,BD!$A$3:$E$84,5,FALSE)*B30)</f>
        <v>0</v>
      </c>
      <c r="O30" s="5"/>
    </row>
    <row r="31" spans="1:15" x14ac:dyDescent="0.25">
      <c r="A31" s="4" t="s">
        <v>44</v>
      </c>
      <c r="B31" s="7">
        <v>3</v>
      </c>
      <c r="C31" s="11">
        <v>40</v>
      </c>
      <c r="D31" s="9">
        <f t="shared" si="0"/>
        <v>120</v>
      </c>
      <c r="E31" s="2">
        <f>IF(A31="","",VLOOKUP(A31,BD!$A$3:$B$84,2,FALSE)*B31)</f>
        <v>3</v>
      </c>
      <c r="F31" s="12">
        <f t="shared" si="1"/>
        <v>48.4</v>
      </c>
      <c r="G31" s="13">
        <v>48.4</v>
      </c>
      <c r="H31" s="9">
        <f t="shared" si="2"/>
        <v>0</v>
      </c>
      <c r="I31" s="9">
        <f t="shared" si="3"/>
        <v>0</v>
      </c>
      <c r="K31" s="9">
        <f t="shared" si="4"/>
        <v>25.2</v>
      </c>
      <c r="L31" s="9">
        <f t="shared" si="5"/>
        <v>0</v>
      </c>
      <c r="M31" s="2">
        <f>IFERROR(ROUNDDOWN(VLOOKUP(A31,BD!A30:C101,3,FALSE),2)," ")</f>
        <v>0.21</v>
      </c>
      <c r="N31" s="9">
        <f>IF(A31="","",VLOOKUP(A31,BD!$A$3:$E$84,5,FALSE)*B31)</f>
        <v>0</v>
      </c>
      <c r="O31" s="5"/>
    </row>
    <row r="32" spans="1:15" x14ac:dyDescent="0.25">
      <c r="A32" s="4"/>
      <c r="B32" s="7"/>
      <c r="C32" s="11"/>
      <c r="D32" s="9">
        <f t="shared" si="0"/>
        <v>0</v>
      </c>
      <c r="E32" s="2" t="str">
        <f>IF(A32="","",VLOOKUP(A32,BD!$A$3:$B$84,2,FALSE)*B32)</f>
        <v/>
      </c>
      <c r="F32" s="12">
        <f t="shared" si="1"/>
        <v>0</v>
      </c>
      <c r="G32" s="13"/>
      <c r="H32" s="9">
        <f t="shared" si="2"/>
        <v>0</v>
      </c>
      <c r="I32" s="9">
        <f t="shared" si="3"/>
        <v>0</v>
      </c>
      <c r="K32" s="9">
        <f t="shared" si="4"/>
        <v>0</v>
      </c>
      <c r="L32" s="9">
        <f t="shared" si="5"/>
        <v>0</v>
      </c>
      <c r="M32" s="2" t="str">
        <f>IFERROR(ROUNDDOWN(VLOOKUP(A32,BD!A31:C102,3,FALSE),2)," ")</f>
        <v xml:space="preserve"> </v>
      </c>
      <c r="N32" s="9" t="str">
        <f>IF(A32="","",VLOOKUP(A32,BD!$A$3:$E$84,5,FALSE)*B32)</f>
        <v/>
      </c>
      <c r="O32" s="5"/>
    </row>
    <row r="33" spans="1:15" x14ac:dyDescent="0.25">
      <c r="A33" s="4"/>
      <c r="B33" s="7"/>
      <c r="C33" s="11"/>
      <c r="D33" s="9">
        <f t="shared" si="0"/>
        <v>0</v>
      </c>
      <c r="E33" s="2" t="str">
        <f>IF(A33="","",VLOOKUP(A33,BD!$A$3:$B$84,2,FALSE)*B33)</f>
        <v/>
      </c>
      <c r="F33" s="12">
        <f t="shared" si="1"/>
        <v>0</v>
      </c>
      <c r="G33" s="13"/>
      <c r="H33" s="9">
        <f t="shared" si="2"/>
        <v>0</v>
      </c>
      <c r="I33" s="9">
        <f t="shared" si="3"/>
        <v>0</v>
      </c>
      <c r="K33" s="9">
        <f t="shared" si="4"/>
        <v>0</v>
      </c>
      <c r="L33" s="9">
        <f t="shared" si="5"/>
        <v>0</v>
      </c>
      <c r="M33" s="2" t="str">
        <f>IFERROR(ROUNDDOWN(VLOOKUP(A33,BD!A32:C103,3,FALSE),2)," ")</f>
        <v xml:space="preserve"> </v>
      </c>
      <c r="N33" s="9" t="str">
        <f>IF(A33="","",VLOOKUP(A33,BD!$A$3:$E$84,5,FALSE)*B33)</f>
        <v/>
      </c>
      <c r="O33" s="5"/>
    </row>
    <row r="34" spans="1:15" x14ac:dyDescent="0.25">
      <c r="A34" s="4"/>
      <c r="B34" s="7"/>
      <c r="C34" s="11"/>
      <c r="D34" s="9">
        <f t="shared" si="0"/>
        <v>0</v>
      </c>
      <c r="E34" s="2" t="str">
        <f>IF(A34="","",VLOOKUP(A34,BD!$A$3:$B$84,2,FALSE)*B34)</f>
        <v/>
      </c>
      <c r="F34" s="12">
        <f t="shared" si="1"/>
        <v>0</v>
      </c>
      <c r="G34" s="13"/>
      <c r="H34" s="9">
        <f t="shared" si="2"/>
        <v>0</v>
      </c>
      <c r="I34" s="9">
        <f t="shared" si="3"/>
        <v>0</v>
      </c>
      <c r="K34" s="9">
        <f t="shared" si="4"/>
        <v>0</v>
      </c>
      <c r="L34" s="9">
        <f t="shared" si="5"/>
        <v>0</v>
      </c>
      <c r="M34" s="2" t="str">
        <f>IFERROR(ROUNDDOWN(VLOOKUP(A34,BD!A33:C104,3,FALSE),2)," ")</f>
        <v xml:space="preserve"> </v>
      </c>
      <c r="N34" s="9" t="str">
        <f>IF(A34="","",VLOOKUP(A34,BD!$A$3:$E$84,5,FALSE)*B34)</f>
        <v/>
      </c>
      <c r="O34" s="5"/>
    </row>
    <row r="35" spans="1:15" x14ac:dyDescent="0.25">
      <c r="A35" s="4"/>
      <c r="B35" s="7"/>
      <c r="C35" s="11"/>
      <c r="D35" s="9">
        <f t="shared" si="0"/>
        <v>0</v>
      </c>
      <c r="E35" s="2" t="str">
        <f>IF(A35="","",VLOOKUP(A35,BD!$A$3:$B$84,2,FALSE)*B35)</f>
        <v/>
      </c>
      <c r="F35" s="12">
        <f t="shared" si="1"/>
        <v>0</v>
      </c>
      <c r="G35" s="13"/>
      <c r="H35" s="9">
        <f t="shared" si="2"/>
        <v>0</v>
      </c>
      <c r="I35" s="9">
        <f t="shared" si="3"/>
        <v>0</v>
      </c>
      <c r="K35" s="9">
        <f t="shared" si="4"/>
        <v>0</v>
      </c>
      <c r="L35" s="9">
        <f t="shared" si="5"/>
        <v>0</v>
      </c>
      <c r="M35" s="2" t="str">
        <f>IFERROR(ROUNDDOWN(VLOOKUP(A35,BD!A34:C105,3,FALSE),2)," ")</f>
        <v xml:space="preserve"> </v>
      </c>
      <c r="N35" s="9" t="str">
        <f>IF(A35="","",VLOOKUP(A35,BD!$A$3:$E$84,5,FALSE)*B35)</f>
        <v/>
      </c>
      <c r="O35" s="5"/>
    </row>
    <row r="36" spans="1:15" x14ac:dyDescent="0.25">
      <c r="A36" s="4"/>
      <c r="B36" s="7"/>
      <c r="C36" s="11"/>
      <c r="D36" s="9">
        <f t="shared" si="0"/>
        <v>0</v>
      </c>
      <c r="E36" s="2" t="str">
        <f>IF(A36="","",VLOOKUP(A36,BD!$A$3:$B$84,2,FALSE)*B36)</f>
        <v/>
      </c>
      <c r="F36" s="12">
        <f t="shared" si="1"/>
        <v>0</v>
      </c>
      <c r="G36" s="13"/>
      <c r="H36" s="9">
        <f t="shared" si="2"/>
        <v>0</v>
      </c>
      <c r="I36" s="9">
        <f t="shared" si="3"/>
        <v>0</v>
      </c>
      <c r="K36" s="9">
        <f t="shared" si="4"/>
        <v>0</v>
      </c>
      <c r="L36" s="9">
        <f t="shared" si="5"/>
        <v>0</v>
      </c>
      <c r="M36" s="2" t="str">
        <f>IFERROR(ROUNDDOWN(VLOOKUP(A36,BD!A35:C106,3,FALSE),2)," ")</f>
        <v xml:space="preserve"> </v>
      </c>
      <c r="N36" s="9" t="str">
        <f>IF(A36="","",VLOOKUP(A36,BD!$A$3:$E$84,5,FALSE)*B36)</f>
        <v/>
      </c>
      <c r="O36" s="5"/>
    </row>
    <row r="37" spans="1:15" x14ac:dyDescent="0.25">
      <c r="A37" s="4"/>
      <c r="B37" s="7"/>
      <c r="C37" s="11"/>
      <c r="D37" s="9">
        <f t="shared" si="0"/>
        <v>0</v>
      </c>
      <c r="E37" s="2" t="str">
        <f>IF(A37="","",VLOOKUP(A37,BD!$A$3:$B$84,2,FALSE)*B37)</f>
        <v/>
      </c>
      <c r="F37" s="12">
        <f t="shared" si="1"/>
        <v>0</v>
      </c>
      <c r="G37" s="13"/>
      <c r="H37" s="9">
        <f t="shared" si="2"/>
        <v>0</v>
      </c>
      <c r="I37" s="9">
        <f t="shared" si="3"/>
        <v>0</v>
      </c>
      <c r="K37" s="9">
        <f t="shared" si="4"/>
        <v>0</v>
      </c>
      <c r="L37" s="9">
        <f t="shared" si="5"/>
        <v>0</v>
      </c>
      <c r="M37" s="2" t="str">
        <f>IFERROR(ROUNDDOWN(VLOOKUP(A37,BD!A36:C107,3,FALSE),2)," ")</f>
        <v xml:space="preserve"> </v>
      </c>
      <c r="N37" s="9" t="str">
        <f>IF(A37="","",VLOOKUP(A37,BD!$A$3:$E$84,5,FALSE)*B37)</f>
        <v/>
      </c>
      <c r="O37" s="5"/>
    </row>
    <row r="38" spans="1:15" x14ac:dyDescent="0.25">
      <c r="A38" s="4"/>
      <c r="B38" s="7"/>
      <c r="C38" s="11"/>
      <c r="D38" s="9">
        <f t="shared" si="0"/>
        <v>0</v>
      </c>
      <c r="E38" s="2" t="str">
        <f>IF(A38="","",VLOOKUP(A38,BD!$A$3:$B$84,2,FALSE)*B38)</f>
        <v/>
      </c>
      <c r="F38" s="12">
        <f t="shared" si="1"/>
        <v>0</v>
      </c>
      <c r="G38" s="13"/>
      <c r="H38" s="9">
        <f t="shared" si="2"/>
        <v>0</v>
      </c>
      <c r="I38" s="9">
        <f t="shared" si="3"/>
        <v>0</v>
      </c>
      <c r="K38" s="9">
        <f t="shared" si="4"/>
        <v>0</v>
      </c>
      <c r="L38" s="9">
        <f t="shared" si="5"/>
        <v>0</v>
      </c>
      <c r="M38" s="2" t="str">
        <f>IFERROR(ROUNDDOWN(VLOOKUP(A38,BD!A37:C108,3,FALSE),2)," ")</f>
        <v xml:space="preserve"> </v>
      </c>
      <c r="N38" s="9" t="str">
        <f>IF(A38="","",VLOOKUP(A38,BD!$A$3:$E$84,5,FALSE)*B38)</f>
        <v/>
      </c>
      <c r="O38" s="5"/>
    </row>
    <row r="39" spans="1:15" x14ac:dyDescent="0.25">
      <c r="A39" s="4"/>
      <c r="B39" s="7"/>
      <c r="C39" s="11"/>
      <c r="D39" s="9">
        <f t="shared" si="0"/>
        <v>0</v>
      </c>
      <c r="E39" s="2" t="str">
        <f>IF(A39="","",VLOOKUP(A39,BD!$A$3:$B$84,2,FALSE)*B39)</f>
        <v/>
      </c>
      <c r="F39" s="12">
        <f t="shared" si="1"/>
        <v>0</v>
      </c>
      <c r="G39" s="13"/>
      <c r="H39" s="9">
        <f t="shared" si="2"/>
        <v>0</v>
      </c>
      <c r="I39" s="9">
        <f t="shared" si="3"/>
        <v>0</v>
      </c>
      <c r="K39" s="9">
        <f t="shared" si="4"/>
        <v>0</v>
      </c>
      <c r="L39" s="9">
        <f t="shared" si="5"/>
        <v>0</v>
      </c>
      <c r="M39" s="2" t="str">
        <f>IFERROR(ROUNDDOWN(VLOOKUP(A39,BD!A38:C109,3,FALSE),2)," ")</f>
        <v xml:space="preserve"> </v>
      </c>
      <c r="N39" s="9" t="str">
        <f>IF(A39="","",VLOOKUP(A39,BD!$A$3:$E$84,5,FALSE)*B39)</f>
        <v/>
      </c>
      <c r="O39" s="5"/>
    </row>
    <row r="40" spans="1:15" x14ac:dyDescent="0.25">
      <c r="A40" s="4"/>
      <c r="B40" s="7"/>
      <c r="C40" s="11"/>
      <c r="D40" s="9">
        <f t="shared" si="0"/>
        <v>0</v>
      </c>
      <c r="E40" s="2" t="str">
        <f>IF(A40="","",VLOOKUP(A40,BD!$A$3:$B$84,2,FALSE)*B40)</f>
        <v/>
      </c>
      <c r="F40" s="12">
        <f t="shared" si="1"/>
        <v>0</v>
      </c>
      <c r="G40" s="13"/>
      <c r="H40" s="9">
        <f t="shared" si="2"/>
        <v>0</v>
      </c>
      <c r="I40" s="9">
        <f t="shared" si="3"/>
        <v>0</v>
      </c>
      <c r="K40" s="9">
        <f t="shared" si="4"/>
        <v>0</v>
      </c>
      <c r="L40" s="9">
        <f t="shared" si="5"/>
        <v>0</v>
      </c>
      <c r="M40" s="2" t="str">
        <f>IFERROR(ROUNDDOWN(VLOOKUP(A40,BD!A39:C110,3,FALSE),2)," ")</f>
        <v xml:space="preserve"> </v>
      </c>
      <c r="N40" s="9" t="str">
        <f>IF(A40="","",VLOOKUP(A40,BD!$A$3:$E$84,5,FALSE)*B40)</f>
        <v/>
      </c>
      <c r="O40" s="5"/>
    </row>
    <row r="41" spans="1:15" x14ac:dyDescent="0.25">
      <c r="A41" s="4"/>
      <c r="B41" s="7"/>
      <c r="C41" s="11"/>
      <c r="D41" s="9">
        <f t="shared" si="0"/>
        <v>0</v>
      </c>
      <c r="E41" s="2" t="str">
        <f>IF(A41="","",VLOOKUP(A41,BD!$A$3:$B$84,2,FALSE)*B41)</f>
        <v/>
      </c>
      <c r="F41" s="12">
        <f t="shared" si="1"/>
        <v>0</v>
      </c>
      <c r="G41" s="13"/>
      <c r="H41" s="9">
        <f t="shared" si="2"/>
        <v>0</v>
      </c>
      <c r="I41" s="9">
        <f t="shared" si="3"/>
        <v>0</v>
      </c>
      <c r="K41" s="9">
        <f t="shared" si="4"/>
        <v>0</v>
      </c>
      <c r="L41" s="9">
        <f t="shared" si="5"/>
        <v>0</v>
      </c>
      <c r="M41" s="2" t="str">
        <f>IFERROR(ROUNDDOWN(VLOOKUP(A41,BD!A40:C111,3,FALSE),2)," ")</f>
        <v xml:space="preserve"> </v>
      </c>
      <c r="N41" s="9" t="str">
        <f>IF(A41="","",VLOOKUP(A41,BD!$A$3:$E$84,5,FALSE)*B41)</f>
        <v/>
      </c>
      <c r="O41" s="5"/>
    </row>
    <row r="42" spans="1:15" x14ac:dyDescent="0.25">
      <c r="A42" s="4"/>
      <c r="B42" s="7"/>
      <c r="C42" s="11"/>
      <c r="D42" s="9">
        <f t="shared" si="0"/>
        <v>0</v>
      </c>
      <c r="E42" s="2" t="str">
        <f>IF(A42="","",VLOOKUP(A42,BD!$A$3:$B$84,2,FALSE)*B42)</f>
        <v/>
      </c>
      <c r="F42" s="12">
        <f t="shared" si="1"/>
        <v>0</v>
      </c>
      <c r="G42" s="13"/>
      <c r="H42" s="9">
        <f t="shared" si="2"/>
        <v>0</v>
      </c>
      <c r="I42" s="9">
        <f t="shared" si="3"/>
        <v>0</v>
      </c>
      <c r="K42" s="9">
        <f t="shared" si="4"/>
        <v>0</v>
      </c>
      <c r="L42" s="9">
        <f t="shared" si="5"/>
        <v>0</v>
      </c>
      <c r="M42" s="2" t="str">
        <f>IFERROR(ROUNDDOWN(VLOOKUP(A42,BD!A41:C112,3,FALSE),2)," ")</f>
        <v xml:space="preserve"> </v>
      </c>
      <c r="N42" s="9" t="str">
        <f>IF(A42="","",VLOOKUP(A42,BD!$A$3:$E$84,5,FALSE)*B42)</f>
        <v/>
      </c>
      <c r="O42" s="5"/>
    </row>
    <row r="43" spans="1:15" x14ac:dyDescent="0.25">
      <c r="A43" s="4"/>
      <c r="B43" s="7"/>
      <c r="C43" s="11"/>
      <c r="D43" s="9">
        <f t="shared" si="0"/>
        <v>0</v>
      </c>
      <c r="E43" s="2" t="str">
        <f>IF(A43="","",VLOOKUP(A43,BD!$A$3:$B$84,2,FALSE)*B43)</f>
        <v/>
      </c>
      <c r="F43" s="12">
        <f t="shared" si="1"/>
        <v>0</v>
      </c>
      <c r="G43" s="13"/>
      <c r="H43" s="9">
        <f t="shared" si="2"/>
        <v>0</v>
      </c>
      <c r="I43" s="9">
        <f t="shared" si="3"/>
        <v>0</v>
      </c>
      <c r="K43" s="9">
        <f t="shared" si="4"/>
        <v>0</v>
      </c>
      <c r="L43" s="9">
        <f t="shared" si="5"/>
        <v>0</v>
      </c>
      <c r="M43" s="2" t="str">
        <f>IFERROR(ROUNDDOWN(VLOOKUP(A43,BD!A42:C113,3,FALSE),2)," ")</f>
        <v xml:space="preserve"> </v>
      </c>
      <c r="N43" s="9" t="str">
        <f>IF(A43="","",VLOOKUP(A43,BD!$A$3:$E$84,5,FALSE)*B43)</f>
        <v/>
      </c>
      <c r="O43" s="5"/>
    </row>
    <row r="44" spans="1:15" x14ac:dyDescent="0.25">
      <c r="A44" s="4"/>
      <c r="B44" s="7"/>
      <c r="C44" s="11"/>
      <c r="D44" s="9">
        <f t="shared" si="0"/>
        <v>0</v>
      </c>
      <c r="E44" s="2" t="str">
        <f>IF(A44="","",VLOOKUP(A44,BD!$A$3:$B$84,2,FALSE)*B44)</f>
        <v/>
      </c>
      <c r="F44" s="12">
        <f t="shared" si="1"/>
        <v>0</v>
      </c>
      <c r="G44" s="13"/>
      <c r="H44" s="9">
        <f t="shared" si="2"/>
        <v>0</v>
      </c>
      <c r="I44" s="9">
        <f t="shared" si="3"/>
        <v>0</v>
      </c>
      <c r="K44" s="9">
        <f t="shared" si="4"/>
        <v>0</v>
      </c>
      <c r="L44" s="9">
        <f t="shared" si="5"/>
        <v>0</v>
      </c>
      <c r="M44" s="2" t="str">
        <f>IFERROR(ROUNDDOWN(VLOOKUP(A44,BD!A43:C114,3,FALSE),2)," ")</f>
        <v xml:space="preserve"> </v>
      </c>
      <c r="N44" s="9" t="str">
        <f>IF(A44="","",VLOOKUP(A44,BD!$A$3:$E$84,5,FALSE)*B44)</f>
        <v/>
      </c>
      <c r="O44" s="5"/>
    </row>
    <row r="45" spans="1:15" x14ac:dyDescent="0.25">
      <c r="A45" s="4"/>
      <c r="B45" s="7"/>
      <c r="C45" s="11"/>
      <c r="D45" s="9">
        <f t="shared" si="0"/>
        <v>0</v>
      </c>
      <c r="E45" s="2" t="str">
        <f>IF(A45="","",VLOOKUP(A45,BD!$A$3:$B$84,2,FALSE)*B45)</f>
        <v/>
      </c>
      <c r="F45" s="12">
        <f t="shared" si="1"/>
        <v>0</v>
      </c>
      <c r="G45" s="13"/>
      <c r="H45" s="9">
        <f t="shared" si="2"/>
        <v>0</v>
      </c>
      <c r="I45" s="9">
        <f t="shared" si="3"/>
        <v>0</v>
      </c>
      <c r="K45" s="9">
        <f t="shared" si="4"/>
        <v>0</v>
      </c>
      <c r="L45" s="9">
        <f t="shared" si="5"/>
        <v>0</v>
      </c>
      <c r="M45" s="2" t="str">
        <f>IFERROR(ROUNDDOWN(VLOOKUP(A45,BD!A44:C115,3,FALSE),2)," ")</f>
        <v xml:space="preserve"> </v>
      </c>
      <c r="N45" s="9" t="str">
        <f>IF(A45="","",VLOOKUP(A45,BD!$A$3:$E$84,5,FALSE)*B45)</f>
        <v/>
      </c>
      <c r="O45" s="5"/>
    </row>
    <row r="46" spans="1:15" x14ac:dyDescent="0.25">
      <c r="A46" s="4"/>
      <c r="B46" s="7"/>
      <c r="C46" s="11"/>
      <c r="D46" s="9">
        <f t="shared" si="0"/>
        <v>0</v>
      </c>
      <c r="E46" s="2" t="str">
        <f>IF(A46="","",VLOOKUP(A46,BD!$A$3:$B$84,2,FALSE)*B46)</f>
        <v/>
      </c>
      <c r="F46" s="12">
        <f t="shared" si="1"/>
        <v>0</v>
      </c>
      <c r="G46" s="13"/>
      <c r="H46" s="9">
        <f t="shared" si="2"/>
        <v>0</v>
      </c>
      <c r="I46" s="9">
        <f t="shared" si="3"/>
        <v>0</v>
      </c>
      <c r="K46" s="9">
        <f t="shared" si="4"/>
        <v>0</v>
      </c>
      <c r="L46" s="9">
        <f t="shared" si="5"/>
        <v>0</v>
      </c>
      <c r="M46" s="2" t="str">
        <f>IFERROR(ROUNDDOWN(VLOOKUP(A46,BD!A45:C116,3,FALSE),2)," ")</f>
        <v xml:space="preserve"> </v>
      </c>
      <c r="N46" s="9" t="str">
        <f>IF(A46="","",VLOOKUP(A46,BD!$A$3:$E$84,5,FALSE)*B46)</f>
        <v/>
      </c>
      <c r="O46" s="5"/>
    </row>
    <row r="47" spans="1:15" x14ac:dyDescent="0.25">
      <c r="A47" s="4"/>
      <c r="B47" s="7"/>
      <c r="C47" s="11"/>
      <c r="D47" s="9">
        <f t="shared" si="0"/>
        <v>0</v>
      </c>
      <c r="E47" s="2" t="str">
        <f>IF(A47="","",VLOOKUP(A47,BD!$A$3:$B$84,2,FALSE)*B47)</f>
        <v/>
      </c>
      <c r="F47" s="12">
        <f t="shared" si="1"/>
        <v>0</v>
      </c>
      <c r="G47" s="13"/>
      <c r="H47" s="9">
        <f t="shared" si="2"/>
        <v>0</v>
      </c>
      <c r="I47" s="9">
        <f t="shared" si="3"/>
        <v>0</v>
      </c>
      <c r="K47" s="9">
        <f t="shared" si="4"/>
        <v>0</v>
      </c>
      <c r="L47" s="9">
        <f t="shared" si="5"/>
        <v>0</v>
      </c>
      <c r="M47" s="2" t="str">
        <f>IFERROR(ROUNDDOWN(VLOOKUP(A47,BD!A46:C117,3,FALSE),2)," ")</f>
        <v xml:space="preserve"> </v>
      </c>
      <c r="N47" s="9" t="str">
        <f>IF(A47="","",VLOOKUP(A47,BD!$A$3:$E$84,5,FALSE)*B47)</f>
        <v/>
      </c>
      <c r="O47" s="5"/>
    </row>
    <row r="48" spans="1:15" x14ac:dyDescent="0.25">
      <c r="A48" s="4"/>
      <c r="B48" s="7"/>
      <c r="C48" s="11"/>
      <c r="D48" s="9">
        <f t="shared" si="0"/>
        <v>0</v>
      </c>
      <c r="E48" s="2" t="str">
        <f>IF(A48="","",VLOOKUP(A48,BD!$A$3:$B$84,2,FALSE)*B48)</f>
        <v/>
      </c>
      <c r="F48" s="12">
        <f t="shared" si="1"/>
        <v>0</v>
      </c>
      <c r="G48" s="13"/>
      <c r="H48" s="9">
        <f t="shared" si="2"/>
        <v>0</v>
      </c>
      <c r="I48" s="9">
        <f t="shared" si="3"/>
        <v>0</v>
      </c>
      <c r="K48" s="9">
        <f t="shared" si="4"/>
        <v>0</v>
      </c>
      <c r="L48" s="9">
        <f t="shared" si="5"/>
        <v>0</v>
      </c>
      <c r="M48" s="2" t="str">
        <f>IFERROR(ROUNDDOWN(VLOOKUP(A48,BD!A47:C118,3,FALSE),2)," ")</f>
        <v xml:space="preserve"> </v>
      </c>
      <c r="N48" s="9" t="str">
        <f>IF(A48="","",VLOOKUP(A48,BD!$A$3:$E$84,5,FALSE)*B48)</f>
        <v/>
      </c>
      <c r="O48" s="5"/>
    </row>
    <row r="49" spans="1:15" x14ac:dyDescent="0.25">
      <c r="A49" s="4"/>
      <c r="B49" s="7"/>
      <c r="C49" s="11"/>
      <c r="D49" s="9">
        <f t="shared" si="0"/>
        <v>0</v>
      </c>
      <c r="E49" s="2" t="str">
        <f>IF(A49="","",VLOOKUP(A49,BD!$A$3:$B$84,2,FALSE)*B49)</f>
        <v/>
      </c>
      <c r="F49" s="12">
        <f t="shared" si="1"/>
        <v>0</v>
      </c>
      <c r="G49" s="13"/>
      <c r="H49" s="9">
        <f t="shared" si="2"/>
        <v>0</v>
      </c>
      <c r="I49" s="9">
        <f t="shared" si="3"/>
        <v>0</v>
      </c>
      <c r="K49" s="9">
        <f t="shared" si="4"/>
        <v>0</v>
      </c>
      <c r="L49" s="9">
        <f t="shared" si="5"/>
        <v>0</v>
      </c>
      <c r="M49" s="2" t="str">
        <f>IFERROR(ROUNDDOWN(VLOOKUP(A49,BD!A48:C119,3,FALSE),2)," ")</f>
        <v xml:space="preserve"> </v>
      </c>
      <c r="N49" s="9" t="str">
        <f>IF(A49="","",VLOOKUP(A49,BD!$A$3:$E$84,5,FALSE)*B49)</f>
        <v/>
      </c>
      <c r="O49" s="5"/>
    </row>
    <row r="50" spans="1:15" x14ac:dyDescent="0.25">
      <c r="A50" s="4"/>
      <c r="B50" s="7"/>
      <c r="C50" s="11"/>
      <c r="D50" s="9">
        <f t="shared" si="0"/>
        <v>0</v>
      </c>
      <c r="E50" s="2" t="str">
        <f>IF(A50="","",VLOOKUP(A50,BD!$A$3:$B$84,2,FALSE)*B50)</f>
        <v/>
      </c>
      <c r="F50" s="12">
        <f t="shared" si="1"/>
        <v>0</v>
      </c>
      <c r="G50" s="13"/>
      <c r="H50" s="9">
        <f t="shared" si="2"/>
        <v>0</v>
      </c>
      <c r="I50" s="9">
        <f t="shared" si="3"/>
        <v>0</v>
      </c>
      <c r="K50" s="9">
        <f t="shared" si="4"/>
        <v>0</v>
      </c>
      <c r="L50" s="9">
        <f t="shared" si="5"/>
        <v>0</v>
      </c>
      <c r="M50" s="2" t="str">
        <f>IFERROR(ROUNDDOWN(VLOOKUP(A50,BD!A49:C120,3,FALSE),2)," ")</f>
        <v xml:space="preserve"> </v>
      </c>
      <c r="N50" s="9" t="str">
        <f>IF(A50="","",VLOOKUP(A50,BD!$A$3:$E$84,5,FALSE)*B50)</f>
        <v/>
      </c>
      <c r="O50" s="5"/>
    </row>
    <row r="51" spans="1:15" x14ac:dyDescent="0.25">
      <c r="A51" s="4"/>
      <c r="B51" s="7"/>
      <c r="C51" s="11"/>
      <c r="D51" s="9">
        <f t="shared" si="0"/>
        <v>0</v>
      </c>
      <c r="E51" s="2" t="str">
        <f>IF(A51="","",VLOOKUP(A51,BD!$A$3:$B$84,2,FALSE)*B51)</f>
        <v/>
      </c>
      <c r="F51" s="12">
        <f t="shared" si="1"/>
        <v>0</v>
      </c>
      <c r="G51" s="13"/>
      <c r="H51" s="9">
        <f t="shared" si="2"/>
        <v>0</v>
      </c>
      <c r="I51" s="9">
        <f t="shared" si="3"/>
        <v>0</v>
      </c>
      <c r="K51" s="9">
        <f t="shared" si="4"/>
        <v>0</v>
      </c>
      <c r="L51" s="9">
        <f t="shared" si="5"/>
        <v>0</v>
      </c>
      <c r="M51" s="2" t="str">
        <f>IFERROR(ROUNDDOWN(VLOOKUP(A51,BD!A50:C121,3,FALSE),2)," ")</f>
        <v xml:space="preserve"> </v>
      </c>
      <c r="N51" s="9" t="str">
        <f>IF(A51="","",VLOOKUP(A51,BD!$A$3:$E$84,5,FALSE)*B51)</f>
        <v/>
      </c>
      <c r="O51" s="5"/>
    </row>
    <row r="52" spans="1:15" x14ac:dyDescent="0.25">
      <c r="A52" s="4"/>
      <c r="B52" s="7"/>
      <c r="C52" s="11"/>
      <c r="D52" s="9">
        <f t="shared" si="0"/>
        <v>0</v>
      </c>
      <c r="E52" s="2" t="str">
        <f>IF(A52="","",VLOOKUP(A52,BD!$A$3:$B$84,2,FALSE)*B52)</f>
        <v/>
      </c>
      <c r="F52" s="12">
        <f t="shared" si="1"/>
        <v>0</v>
      </c>
      <c r="G52" s="13"/>
      <c r="H52" s="9">
        <f t="shared" si="2"/>
        <v>0</v>
      </c>
      <c r="I52" s="9">
        <f t="shared" si="3"/>
        <v>0</v>
      </c>
      <c r="K52" s="9">
        <f t="shared" si="4"/>
        <v>0</v>
      </c>
      <c r="L52" s="9">
        <f t="shared" si="5"/>
        <v>0</v>
      </c>
      <c r="M52" s="2" t="str">
        <f>IFERROR(ROUNDDOWN(VLOOKUP(A52,BD!A51:C122,3,FALSE),2)," ")</f>
        <v xml:space="preserve"> </v>
      </c>
      <c r="N52" s="9" t="str">
        <f>IF(A52="","",VLOOKUP(A52,BD!$A$3:$E$84,5,FALSE)*B52)</f>
        <v/>
      </c>
      <c r="O52" s="5"/>
    </row>
    <row r="53" spans="1:15" x14ac:dyDescent="0.25">
      <c r="A53" s="4"/>
      <c r="B53" s="7"/>
      <c r="C53" s="11"/>
      <c r="D53" s="9">
        <f t="shared" si="0"/>
        <v>0</v>
      </c>
      <c r="E53" s="2" t="str">
        <f>IF(A53="","",VLOOKUP(A53,BD!$A$3:$B$84,2,FALSE)*B53)</f>
        <v/>
      </c>
      <c r="F53" s="12">
        <f t="shared" si="1"/>
        <v>0</v>
      </c>
      <c r="G53" s="13"/>
      <c r="H53" s="9">
        <f t="shared" si="2"/>
        <v>0</v>
      </c>
      <c r="I53" s="9">
        <f t="shared" si="3"/>
        <v>0</v>
      </c>
      <c r="K53" s="9">
        <f t="shared" si="4"/>
        <v>0</v>
      </c>
      <c r="L53" s="9">
        <f t="shared" si="5"/>
        <v>0</v>
      </c>
      <c r="M53" s="2" t="str">
        <f>IFERROR(ROUNDDOWN(VLOOKUP(A53,BD!A52:C123,3,FALSE),2)," ")</f>
        <v xml:space="preserve"> </v>
      </c>
      <c r="N53" s="9" t="str">
        <f>IF(A53="","",VLOOKUP(A53,BD!$A$3:$E$84,5,FALSE)*B53)</f>
        <v/>
      </c>
      <c r="O53" s="5"/>
    </row>
    <row r="54" spans="1:15" x14ac:dyDescent="0.25">
      <c r="A54" s="4"/>
      <c r="B54" s="7"/>
      <c r="C54" s="11"/>
      <c r="D54" s="9">
        <f t="shared" si="0"/>
        <v>0</v>
      </c>
      <c r="E54" s="2" t="str">
        <f>IF(A54="","",VLOOKUP(A54,BD!$A$3:$B$84,2,FALSE)*B54)</f>
        <v/>
      </c>
      <c r="F54" s="12">
        <f t="shared" si="1"/>
        <v>0</v>
      </c>
      <c r="G54" s="13"/>
      <c r="H54" s="9">
        <f t="shared" si="2"/>
        <v>0</v>
      </c>
      <c r="I54" s="9">
        <f t="shared" si="3"/>
        <v>0</v>
      </c>
      <c r="K54" s="9">
        <f t="shared" si="4"/>
        <v>0</v>
      </c>
      <c r="L54" s="9">
        <f t="shared" si="5"/>
        <v>0</v>
      </c>
      <c r="M54" s="2" t="str">
        <f>IFERROR(ROUNDDOWN(VLOOKUP(A54,BD!A53:C124,3,FALSE),2)," ")</f>
        <v xml:space="preserve"> </v>
      </c>
      <c r="N54" s="9" t="str">
        <f>IF(A54="","",VLOOKUP(A54,BD!$A$3:$E$84,5,FALSE)*B54)</f>
        <v/>
      </c>
      <c r="O54" s="5"/>
    </row>
    <row r="55" spans="1:15" x14ac:dyDescent="0.25">
      <c r="A55" s="4"/>
      <c r="B55" s="7"/>
      <c r="C55" s="11"/>
      <c r="D55" s="9">
        <f t="shared" si="0"/>
        <v>0</v>
      </c>
      <c r="E55" s="2" t="str">
        <f>IF(A55="","",VLOOKUP(A55,BD!$A$3:$B$84,2,FALSE)*B55)</f>
        <v/>
      </c>
      <c r="F55" s="12">
        <f t="shared" si="1"/>
        <v>0</v>
      </c>
      <c r="G55" s="13"/>
      <c r="H55" s="9">
        <f t="shared" si="2"/>
        <v>0</v>
      </c>
      <c r="I55" s="9">
        <f t="shared" si="3"/>
        <v>0</v>
      </c>
      <c r="K55" s="9">
        <f t="shared" si="4"/>
        <v>0</v>
      </c>
      <c r="L55" s="9">
        <f t="shared" si="5"/>
        <v>0</v>
      </c>
      <c r="M55" s="2" t="str">
        <f>IFERROR(ROUNDDOWN(VLOOKUP(A55,BD!A54:C125,3,FALSE),2)," ")</f>
        <v xml:space="preserve"> </v>
      </c>
      <c r="N55" s="9" t="str">
        <f>IF(A55="","",VLOOKUP(A55,BD!$A$3:$E$84,5,FALSE)*B55)</f>
        <v/>
      </c>
      <c r="O55" s="5"/>
    </row>
    <row r="56" spans="1:15" x14ac:dyDescent="0.25">
      <c r="A56" s="4"/>
      <c r="B56" s="7"/>
      <c r="C56" s="11"/>
      <c r="D56" s="9">
        <f t="shared" si="0"/>
        <v>0</v>
      </c>
      <c r="E56" s="2" t="str">
        <f>IF(A56="","",VLOOKUP(A56,BD!$A$3:$B$84,2,FALSE)*B56)</f>
        <v/>
      </c>
      <c r="F56" s="12">
        <f t="shared" si="1"/>
        <v>0</v>
      </c>
      <c r="G56" s="13"/>
      <c r="H56" s="9">
        <f t="shared" si="2"/>
        <v>0</v>
      </c>
      <c r="I56" s="9">
        <f t="shared" si="3"/>
        <v>0</v>
      </c>
      <c r="K56" s="9">
        <f t="shared" si="4"/>
        <v>0</v>
      </c>
      <c r="L56" s="9">
        <f t="shared" si="5"/>
        <v>0</v>
      </c>
      <c r="M56" s="2" t="str">
        <f>IFERROR(ROUNDDOWN(VLOOKUP(A56,BD!A55:C126,3,FALSE),2)," ")</f>
        <v xml:space="preserve"> </v>
      </c>
      <c r="N56" s="9" t="str">
        <f>IF(A56="","",VLOOKUP(A56,BD!$A$3:$E$84,5,FALSE)*B56)</f>
        <v/>
      </c>
      <c r="O56" s="5"/>
    </row>
    <row r="57" spans="1:15" x14ac:dyDescent="0.25">
      <c r="A57" s="4"/>
      <c r="B57" s="7"/>
      <c r="C57" s="11"/>
      <c r="D57" s="9">
        <f t="shared" si="0"/>
        <v>0</v>
      </c>
      <c r="E57" s="2" t="str">
        <f>IF(A57="","",VLOOKUP(A57,BD!$A$3:$B$84,2,FALSE)*B57)</f>
        <v/>
      </c>
      <c r="F57" s="12">
        <f t="shared" si="1"/>
        <v>0</v>
      </c>
      <c r="G57" s="13"/>
      <c r="H57" s="9">
        <f t="shared" si="2"/>
        <v>0</v>
      </c>
      <c r="I57" s="9">
        <f t="shared" si="3"/>
        <v>0</v>
      </c>
      <c r="K57" s="9">
        <f t="shared" si="4"/>
        <v>0</v>
      </c>
      <c r="L57" s="9">
        <f t="shared" si="5"/>
        <v>0</v>
      </c>
      <c r="M57" s="2" t="str">
        <f>IFERROR(ROUNDDOWN(VLOOKUP(A57,BD!A56:C127,3,FALSE),2)," ")</f>
        <v xml:space="preserve"> </v>
      </c>
      <c r="N57" s="9" t="str">
        <f>IF(A57="","",VLOOKUP(A57,BD!$A$3:$E$84,5,FALSE)*B57)</f>
        <v/>
      </c>
      <c r="O57" s="5"/>
    </row>
    <row r="58" spans="1:15" x14ac:dyDescent="0.25">
      <c r="A58" s="4"/>
      <c r="B58" s="7"/>
      <c r="C58" s="11"/>
      <c r="D58" s="9">
        <f t="shared" si="0"/>
        <v>0</v>
      </c>
      <c r="E58" s="2" t="str">
        <f>IF(A58="","",VLOOKUP(A58,BD!$A$3:$B$84,2,FALSE)*B58)</f>
        <v/>
      </c>
      <c r="F58" s="12">
        <f t="shared" si="1"/>
        <v>0</v>
      </c>
      <c r="G58" s="13"/>
      <c r="H58" s="9">
        <f t="shared" si="2"/>
        <v>0</v>
      </c>
      <c r="I58" s="9">
        <f t="shared" si="3"/>
        <v>0</v>
      </c>
      <c r="K58" s="9">
        <f t="shared" si="4"/>
        <v>0</v>
      </c>
      <c r="L58" s="9">
        <f t="shared" si="5"/>
        <v>0</v>
      </c>
      <c r="M58" s="2" t="str">
        <f>IFERROR(ROUNDDOWN(VLOOKUP(A58,BD!A57:C128,3,FALSE),2)," ")</f>
        <v xml:space="preserve"> </v>
      </c>
      <c r="N58" s="9" t="str">
        <f>IF(A58="","",VLOOKUP(A58,BD!$A$3:$E$84,5,FALSE)*B58)</f>
        <v/>
      </c>
      <c r="O58" s="5"/>
    </row>
    <row r="59" spans="1:15" x14ac:dyDescent="0.25">
      <c r="A59" s="4"/>
      <c r="B59" s="7"/>
      <c r="C59" s="11"/>
      <c r="D59" s="9">
        <f t="shared" si="0"/>
        <v>0</v>
      </c>
      <c r="E59" s="2" t="str">
        <f>IF(A59="","",VLOOKUP(A59,BD!$A$3:$B$84,2,FALSE)*B59)</f>
        <v/>
      </c>
      <c r="F59" s="12">
        <f t="shared" si="1"/>
        <v>0</v>
      </c>
      <c r="G59" s="13"/>
      <c r="H59" s="9">
        <f t="shared" si="2"/>
        <v>0</v>
      </c>
      <c r="I59" s="9">
        <f t="shared" si="3"/>
        <v>0</v>
      </c>
      <c r="K59" s="9">
        <f t="shared" si="4"/>
        <v>0</v>
      </c>
      <c r="L59" s="9">
        <f t="shared" si="5"/>
        <v>0</v>
      </c>
      <c r="M59" s="2" t="str">
        <f>IFERROR(ROUNDDOWN(VLOOKUP(A59,BD!A58:C129,3,FALSE),2)," ")</f>
        <v xml:space="preserve"> </v>
      </c>
      <c r="N59" s="9" t="str">
        <f>IF(A59="","",VLOOKUP(A59,BD!$A$3:$E$84,5,FALSE)*B59)</f>
        <v/>
      </c>
      <c r="O59" s="5"/>
    </row>
    <row r="60" spans="1:15" x14ac:dyDescent="0.25">
      <c r="A60" s="4"/>
      <c r="B60" s="7"/>
      <c r="C60" s="11"/>
      <c r="D60" s="9">
        <f t="shared" si="0"/>
        <v>0</v>
      </c>
      <c r="E60" s="2" t="str">
        <f>IF(A60="","",VLOOKUP(A60,BD!$A$3:$B$84,2,FALSE)*B60)</f>
        <v/>
      </c>
      <c r="F60" s="12">
        <f t="shared" si="1"/>
        <v>0</v>
      </c>
      <c r="G60" s="13"/>
      <c r="H60" s="9">
        <f t="shared" si="2"/>
        <v>0</v>
      </c>
      <c r="I60" s="9">
        <f t="shared" si="3"/>
        <v>0</v>
      </c>
      <c r="K60" s="9">
        <f t="shared" si="4"/>
        <v>0</v>
      </c>
      <c r="L60" s="9">
        <f t="shared" si="5"/>
        <v>0</v>
      </c>
      <c r="M60" s="2" t="str">
        <f>IFERROR(ROUNDDOWN(VLOOKUP(A60,BD!A59:C130,3,FALSE),2)," ")</f>
        <v xml:space="preserve"> </v>
      </c>
      <c r="N60" s="9" t="str">
        <f>IF(A60="","",VLOOKUP(A60,BD!$A$3:$E$84,5,FALSE)*B60)</f>
        <v/>
      </c>
      <c r="O60" s="5"/>
    </row>
    <row r="61" spans="1:15" x14ac:dyDescent="0.25">
      <c r="A61" s="4"/>
      <c r="B61" s="7"/>
      <c r="C61" s="11"/>
      <c r="D61" s="9">
        <f t="shared" si="0"/>
        <v>0</v>
      </c>
      <c r="E61" s="2" t="str">
        <f>IF(A61="","",VLOOKUP(A61,BD!$A$3:$B$84,2,FALSE)*B61)</f>
        <v/>
      </c>
      <c r="F61" s="12">
        <f t="shared" si="1"/>
        <v>0</v>
      </c>
      <c r="G61" s="13"/>
      <c r="H61" s="9">
        <f t="shared" si="2"/>
        <v>0</v>
      </c>
      <c r="I61" s="9">
        <f t="shared" si="3"/>
        <v>0</v>
      </c>
      <c r="K61" s="9">
        <f t="shared" si="4"/>
        <v>0</v>
      </c>
      <c r="L61" s="9">
        <f t="shared" si="5"/>
        <v>0</v>
      </c>
      <c r="M61" s="2" t="str">
        <f>IFERROR(ROUNDDOWN(VLOOKUP(A61,BD!A60:C131,3,FALSE),2)," ")</f>
        <v xml:space="preserve"> </v>
      </c>
      <c r="N61" s="9" t="str">
        <f>IF(A61="","",VLOOKUP(A61,BD!$A$3:$E$84,5,FALSE)*B61)</f>
        <v/>
      </c>
      <c r="O61" s="5"/>
    </row>
    <row r="62" spans="1:15" x14ac:dyDescent="0.25">
      <c r="A62" s="4"/>
      <c r="B62" s="7"/>
      <c r="C62" s="11"/>
      <c r="D62" s="9">
        <f t="shared" si="0"/>
        <v>0</v>
      </c>
      <c r="E62" s="2" t="str">
        <f>IF(A62="","",VLOOKUP(A62,BD!$A$3:$B$84,2,FALSE)*B62)</f>
        <v/>
      </c>
      <c r="F62" s="12">
        <f t="shared" si="1"/>
        <v>0</v>
      </c>
      <c r="G62" s="13"/>
      <c r="H62" s="9">
        <f t="shared" si="2"/>
        <v>0</v>
      </c>
      <c r="I62" s="9">
        <f t="shared" si="3"/>
        <v>0</v>
      </c>
      <c r="K62" s="9">
        <f t="shared" si="4"/>
        <v>0</v>
      </c>
      <c r="L62" s="9">
        <f t="shared" si="5"/>
        <v>0</v>
      </c>
      <c r="M62" s="2" t="str">
        <f>IFERROR(ROUNDDOWN(VLOOKUP(A62,BD!A61:C132,3,FALSE),2)," ")</f>
        <v xml:space="preserve"> </v>
      </c>
      <c r="N62" s="9" t="str">
        <f>IF(A62="","",VLOOKUP(A62,BD!$A$3:$E$84,5,FALSE)*B62)</f>
        <v/>
      </c>
      <c r="O62" s="5"/>
    </row>
    <row r="63" spans="1:15" x14ac:dyDescent="0.25">
      <c r="A63" s="4"/>
      <c r="B63" s="7"/>
      <c r="C63" s="11"/>
      <c r="D63" s="9">
        <f t="shared" si="0"/>
        <v>0</v>
      </c>
      <c r="E63" s="2" t="str">
        <f>IF(A63="","",VLOOKUP(A63,BD!$A$3:$B$84,2,FALSE)*B63)</f>
        <v/>
      </c>
      <c r="F63" s="12">
        <f t="shared" si="1"/>
        <v>0</v>
      </c>
      <c r="G63" s="13"/>
      <c r="H63" s="9">
        <f t="shared" si="2"/>
        <v>0</v>
      </c>
      <c r="I63" s="9">
        <f t="shared" si="3"/>
        <v>0</v>
      </c>
      <c r="K63" s="9">
        <f t="shared" si="4"/>
        <v>0</v>
      </c>
      <c r="L63" s="9">
        <f t="shared" si="5"/>
        <v>0</v>
      </c>
      <c r="M63" s="2" t="str">
        <f>IFERROR(ROUNDDOWN(VLOOKUP(A63,BD!A62:C133,3,FALSE),2)," ")</f>
        <v xml:space="preserve"> </v>
      </c>
      <c r="N63" s="9" t="str">
        <f>IF(A63="","",VLOOKUP(A63,BD!$A$3:$E$84,5,FALSE)*B63)</f>
        <v/>
      </c>
      <c r="O63" s="5"/>
    </row>
    <row r="64" spans="1:15" x14ac:dyDescent="0.25">
      <c r="A64" s="4"/>
      <c r="B64" s="7"/>
      <c r="C64" s="11"/>
      <c r="D64" s="9">
        <f t="shared" si="0"/>
        <v>0</v>
      </c>
      <c r="E64" s="2" t="str">
        <f>IF(A64="","",VLOOKUP(A64,BD!$A$3:$B$84,2,FALSE)*B64)</f>
        <v/>
      </c>
      <c r="F64" s="12">
        <f t="shared" si="1"/>
        <v>0</v>
      </c>
      <c r="G64" s="13"/>
      <c r="H64" s="9">
        <f t="shared" si="2"/>
        <v>0</v>
      </c>
      <c r="I64" s="9">
        <f t="shared" si="3"/>
        <v>0</v>
      </c>
      <c r="K64" s="9">
        <f t="shared" si="4"/>
        <v>0</v>
      </c>
      <c r="L64" s="9">
        <f t="shared" si="5"/>
        <v>0</v>
      </c>
      <c r="M64" s="2" t="str">
        <f>IFERROR(ROUNDDOWN(VLOOKUP(A64,BD!A63:C134,3,FALSE),2)," ")</f>
        <v xml:space="preserve"> </v>
      </c>
      <c r="N64" s="9" t="str">
        <f>IF(A64="","",VLOOKUP(A64,BD!$A$3:$E$84,5,FALSE)*B64)</f>
        <v/>
      </c>
      <c r="O64" s="5"/>
    </row>
    <row r="65" spans="1:15" x14ac:dyDescent="0.25">
      <c r="A65" s="4"/>
      <c r="B65" s="7"/>
      <c r="C65" s="11"/>
      <c r="D65" s="9">
        <f t="shared" si="0"/>
        <v>0</v>
      </c>
      <c r="E65" s="2" t="str">
        <f>IF(A65="","",VLOOKUP(A65,BD!$A$3:$B$84,2,FALSE)*B65)</f>
        <v/>
      </c>
      <c r="F65" s="12">
        <f t="shared" si="1"/>
        <v>0</v>
      </c>
      <c r="G65" s="13"/>
      <c r="H65" s="9">
        <f t="shared" si="2"/>
        <v>0</v>
      </c>
      <c r="I65" s="9">
        <f t="shared" si="3"/>
        <v>0</v>
      </c>
      <c r="K65" s="9">
        <f t="shared" si="4"/>
        <v>0</v>
      </c>
      <c r="L65" s="9">
        <f t="shared" si="5"/>
        <v>0</v>
      </c>
      <c r="M65" s="2" t="str">
        <f>IFERROR(ROUNDDOWN(VLOOKUP(A65,BD!A64:C135,3,FALSE),2)," ")</f>
        <v xml:space="preserve"> </v>
      </c>
      <c r="N65" s="9" t="str">
        <f>IF(A65="","",VLOOKUP(A65,BD!$A$3:$E$84,5,FALSE)*B65)</f>
        <v/>
      </c>
      <c r="O65" s="5"/>
    </row>
    <row r="66" spans="1:15" x14ac:dyDescent="0.25">
      <c r="A66" s="4"/>
      <c r="B66" s="7"/>
      <c r="C66" s="11"/>
      <c r="D66" s="9">
        <f t="shared" si="0"/>
        <v>0</v>
      </c>
      <c r="E66" s="2" t="str">
        <f>IF(A66="","",VLOOKUP(A66,BD!$A$3:$B$84,2,FALSE)*B66)</f>
        <v/>
      </c>
      <c r="F66" s="12">
        <f t="shared" si="1"/>
        <v>0</v>
      </c>
      <c r="G66" s="13"/>
      <c r="H66" s="9">
        <f t="shared" si="2"/>
        <v>0</v>
      </c>
      <c r="I66" s="9">
        <f t="shared" si="3"/>
        <v>0</v>
      </c>
      <c r="K66" s="9">
        <f t="shared" si="4"/>
        <v>0</v>
      </c>
      <c r="L66" s="9">
        <f t="shared" si="5"/>
        <v>0</v>
      </c>
      <c r="M66" s="2" t="str">
        <f>IFERROR(ROUNDDOWN(VLOOKUP(A66,BD!A65:C136,3,FALSE),2)," ")</f>
        <v xml:space="preserve"> </v>
      </c>
      <c r="N66" s="9" t="str">
        <f>IF(A66="","",VLOOKUP(A66,BD!$A$3:$E$84,5,FALSE)*B66)</f>
        <v/>
      </c>
      <c r="O66" s="5"/>
    </row>
    <row r="67" spans="1:15" x14ac:dyDescent="0.25">
      <c r="A67" s="4"/>
      <c r="B67" s="7"/>
      <c r="C67" s="11"/>
      <c r="D67" s="9">
        <f t="shared" ref="D67:D84" si="6">B67*C67</f>
        <v>0</v>
      </c>
      <c r="E67" s="2" t="str">
        <f>IF(A67="","",VLOOKUP(A67,BD!$A$3:$B$84,2,FALSE)*B67)</f>
        <v/>
      </c>
      <c r="F67" s="12">
        <f t="shared" ref="F67:F84" si="7">IFERROR((D67+K67+L67)/E67,0)</f>
        <v>0</v>
      </c>
      <c r="G67" s="13"/>
      <c r="H67" s="9">
        <f t="shared" ref="H67:H84" si="8">(G67-F67)</f>
        <v>0</v>
      </c>
      <c r="I67" s="9">
        <f t="shared" ref="I67:I84" si="9">IFERROR((E67*H67),0)</f>
        <v>0</v>
      </c>
      <c r="K67" s="9">
        <f t="shared" ref="K67:K84" si="10">IF(M67=0.21,D67*M67,0)</f>
        <v>0</v>
      </c>
      <c r="L67" s="9">
        <f t="shared" ref="L67:L84" si="11">IF(M67=0.06,D67*M67,0)</f>
        <v>0</v>
      </c>
      <c r="M67" s="2" t="str">
        <f>IFERROR(ROUNDDOWN(VLOOKUP(A67,BD!A66:C137,3,FALSE),2)," ")</f>
        <v xml:space="preserve"> </v>
      </c>
      <c r="N67" s="9" t="str">
        <f>IF(A67="","",VLOOKUP(A67,BD!$A$3:$E$84,5,FALSE)*B67)</f>
        <v/>
      </c>
      <c r="O67" s="5"/>
    </row>
    <row r="68" spans="1:15" x14ac:dyDescent="0.25">
      <c r="A68" s="4"/>
      <c r="B68" s="7"/>
      <c r="C68" s="11"/>
      <c r="D68" s="9">
        <f t="shared" si="6"/>
        <v>0</v>
      </c>
      <c r="E68" s="2" t="str">
        <f>IF(A68="","",VLOOKUP(A68,BD!$A$3:$B$84,2,FALSE)*B68)</f>
        <v/>
      </c>
      <c r="F68" s="12">
        <f t="shared" si="7"/>
        <v>0</v>
      </c>
      <c r="G68" s="13"/>
      <c r="H68" s="9">
        <f t="shared" si="8"/>
        <v>0</v>
      </c>
      <c r="I68" s="9">
        <f t="shared" si="9"/>
        <v>0</v>
      </c>
      <c r="K68" s="9">
        <f t="shared" si="10"/>
        <v>0</v>
      </c>
      <c r="L68" s="9">
        <f t="shared" si="11"/>
        <v>0</v>
      </c>
      <c r="M68" s="2" t="str">
        <f>IFERROR(ROUNDDOWN(VLOOKUP(A68,BD!A67:C138,3,FALSE),2)," ")</f>
        <v xml:space="preserve"> </v>
      </c>
      <c r="N68" s="9" t="str">
        <f>IF(A68="","",VLOOKUP(A68,BD!$A$3:$E$84,5,FALSE)*B68)</f>
        <v/>
      </c>
      <c r="O68" s="5"/>
    </row>
    <row r="69" spans="1:15" x14ac:dyDescent="0.25">
      <c r="A69" s="4"/>
      <c r="B69" s="7"/>
      <c r="C69" s="11"/>
      <c r="D69" s="9">
        <f t="shared" si="6"/>
        <v>0</v>
      </c>
      <c r="E69" s="2" t="str">
        <f>IF(A69="","",VLOOKUP(A69,BD!$A$3:$B$84,2,FALSE)*B69)</f>
        <v/>
      </c>
      <c r="F69" s="12">
        <f t="shared" si="7"/>
        <v>0</v>
      </c>
      <c r="G69" s="13"/>
      <c r="H69" s="9">
        <f t="shared" si="8"/>
        <v>0</v>
      </c>
      <c r="I69" s="9">
        <f t="shared" si="9"/>
        <v>0</v>
      </c>
      <c r="K69" s="9">
        <f t="shared" si="10"/>
        <v>0</v>
      </c>
      <c r="L69" s="9">
        <f t="shared" si="11"/>
        <v>0</v>
      </c>
      <c r="M69" s="2" t="str">
        <f>IFERROR(ROUNDDOWN(VLOOKUP(A69,BD!A68:C139,3,FALSE),2)," ")</f>
        <v xml:space="preserve"> </v>
      </c>
      <c r="N69" s="9" t="str">
        <f>IF(A69="","",VLOOKUP(A69,BD!$A$3:$E$84,5,FALSE)*B69)</f>
        <v/>
      </c>
      <c r="O69" s="5"/>
    </row>
    <row r="70" spans="1:15" x14ac:dyDescent="0.25">
      <c r="A70" s="4"/>
      <c r="B70" s="7"/>
      <c r="C70" s="11"/>
      <c r="D70" s="9">
        <f t="shared" si="6"/>
        <v>0</v>
      </c>
      <c r="E70" s="2" t="str">
        <f>IF(A70="","",VLOOKUP(A70,BD!$A$3:$B$84,2,FALSE)*B70)</f>
        <v/>
      </c>
      <c r="F70" s="12">
        <f t="shared" si="7"/>
        <v>0</v>
      </c>
      <c r="G70" s="13"/>
      <c r="H70" s="9">
        <f t="shared" si="8"/>
        <v>0</v>
      </c>
      <c r="I70" s="9">
        <f t="shared" si="9"/>
        <v>0</v>
      </c>
      <c r="K70" s="9">
        <f t="shared" si="10"/>
        <v>0</v>
      </c>
      <c r="L70" s="9">
        <f t="shared" si="11"/>
        <v>0</v>
      </c>
      <c r="M70" s="2" t="str">
        <f>IFERROR(ROUNDDOWN(VLOOKUP(A70,BD!A69:C140,3,FALSE),2)," ")</f>
        <v xml:space="preserve"> </v>
      </c>
      <c r="N70" s="9" t="str">
        <f>IF(A70="","",VLOOKUP(A70,BD!$A$3:$E$84,5,FALSE)*B70)</f>
        <v/>
      </c>
      <c r="O70" s="5"/>
    </row>
    <row r="71" spans="1:15" x14ac:dyDescent="0.25">
      <c r="A71" s="4"/>
      <c r="B71" s="7"/>
      <c r="C71" s="11"/>
      <c r="D71" s="9">
        <f t="shared" si="6"/>
        <v>0</v>
      </c>
      <c r="E71" s="2" t="str">
        <f>IF(A71="","",VLOOKUP(A71,BD!$A$3:$B$84,2,FALSE)*B71)</f>
        <v/>
      </c>
      <c r="F71" s="12">
        <f t="shared" si="7"/>
        <v>0</v>
      </c>
      <c r="G71" s="13"/>
      <c r="H71" s="9">
        <f t="shared" si="8"/>
        <v>0</v>
      </c>
      <c r="I71" s="9">
        <f t="shared" si="9"/>
        <v>0</v>
      </c>
      <c r="K71" s="9">
        <f t="shared" si="10"/>
        <v>0</v>
      </c>
      <c r="L71" s="9">
        <f t="shared" si="11"/>
        <v>0</v>
      </c>
      <c r="M71" s="2" t="str">
        <f>IFERROR(ROUNDDOWN(VLOOKUP(A71,BD!A70:C141,3,FALSE),2)," ")</f>
        <v xml:space="preserve"> </v>
      </c>
      <c r="N71" s="9" t="str">
        <f>IF(A71="","",VLOOKUP(A71,BD!$A$3:$E$84,5,FALSE)*B71)</f>
        <v/>
      </c>
      <c r="O71" s="5"/>
    </row>
    <row r="72" spans="1:15" x14ac:dyDescent="0.25">
      <c r="A72" s="4"/>
      <c r="B72" s="7"/>
      <c r="C72" s="11"/>
      <c r="D72" s="9">
        <f t="shared" si="6"/>
        <v>0</v>
      </c>
      <c r="E72" s="2" t="str">
        <f>IF(A72="","",VLOOKUP(A72,BD!$A$3:$B$84,2,FALSE)*B72)</f>
        <v/>
      </c>
      <c r="F72" s="12">
        <f t="shared" si="7"/>
        <v>0</v>
      </c>
      <c r="G72" s="13"/>
      <c r="H72" s="9">
        <f t="shared" si="8"/>
        <v>0</v>
      </c>
      <c r="I72" s="9">
        <f t="shared" si="9"/>
        <v>0</v>
      </c>
      <c r="K72" s="9">
        <f t="shared" si="10"/>
        <v>0</v>
      </c>
      <c r="L72" s="9">
        <f t="shared" si="11"/>
        <v>0</v>
      </c>
      <c r="M72" s="2" t="str">
        <f>IFERROR(ROUNDDOWN(VLOOKUP(A72,BD!A71:C142,3,FALSE),2)," ")</f>
        <v xml:space="preserve"> </v>
      </c>
      <c r="N72" s="9" t="str">
        <f>IF(A72="","",VLOOKUP(A72,BD!$A$3:$E$84,5,FALSE)*B72)</f>
        <v/>
      </c>
      <c r="O72" s="5"/>
    </row>
    <row r="73" spans="1:15" x14ac:dyDescent="0.25">
      <c r="A73" s="4"/>
      <c r="B73" s="7"/>
      <c r="C73" s="11"/>
      <c r="D73" s="9">
        <f t="shared" si="6"/>
        <v>0</v>
      </c>
      <c r="E73" s="2" t="str">
        <f>IF(A73="","",VLOOKUP(A73,BD!$A$3:$B$84,2,FALSE)*B73)</f>
        <v/>
      </c>
      <c r="F73" s="12">
        <f t="shared" si="7"/>
        <v>0</v>
      </c>
      <c r="G73" s="13"/>
      <c r="H73" s="9">
        <f t="shared" si="8"/>
        <v>0</v>
      </c>
      <c r="I73" s="9">
        <f t="shared" si="9"/>
        <v>0</v>
      </c>
      <c r="K73" s="9">
        <f t="shared" si="10"/>
        <v>0</v>
      </c>
      <c r="L73" s="9">
        <f t="shared" si="11"/>
        <v>0</v>
      </c>
      <c r="M73" s="2" t="str">
        <f>IFERROR(ROUNDDOWN(VLOOKUP(A73,BD!A72:C143,3,FALSE),2)," ")</f>
        <v xml:space="preserve"> </v>
      </c>
      <c r="N73" s="9" t="str">
        <f>IF(A73="","",VLOOKUP(A73,BD!$A$3:$E$84,5,FALSE)*B73)</f>
        <v/>
      </c>
      <c r="O73" s="5"/>
    </row>
    <row r="74" spans="1:15" x14ac:dyDescent="0.25">
      <c r="A74" s="4"/>
      <c r="B74" s="7"/>
      <c r="C74" s="11"/>
      <c r="D74" s="9">
        <f t="shared" si="6"/>
        <v>0</v>
      </c>
      <c r="E74" s="2" t="str">
        <f>IF(A74="","",VLOOKUP(A74,BD!$A$3:$B$84,2,FALSE)*B74)</f>
        <v/>
      </c>
      <c r="F74" s="12">
        <f t="shared" si="7"/>
        <v>0</v>
      </c>
      <c r="G74" s="13"/>
      <c r="H74" s="9">
        <f t="shared" si="8"/>
        <v>0</v>
      </c>
      <c r="I74" s="9">
        <f t="shared" si="9"/>
        <v>0</v>
      </c>
      <c r="K74" s="9">
        <f t="shared" si="10"/>
        <v>0</v>
      </c>
      <c r="L74" s="9">
        <f t="shared" si="11"/>
        <v>0</v>
      </c>
      <c r="M74" s="2" t="str">
        <f>IFERROR(ROUNDDOWN(VLOOKUP(A74,BD!A73:C144,3,FALSE),2)," ")</f>
        <v xml:space="preserve"> </v>
      </c>
      <c r="N74" s="9" t="str">
        <f>IF(A74="","",VLOOKUP(A74,BD!$A$3:$E$84,5,FALSE)*B74)</f>
        <v/>
      </c>
      <c r="O74" s="5"/>
    </row>
    <row r="75" spans="1:15" x14ac:dyDescent="0.25">
      <c r="A75" s="4"/>
      <c r="B75" s="7"/>
      <c r="C75" s="11"/>
      <c r="D75" s="9">
        <f t="shared" si="6"/>
        <v>0</v>
      </c>
      <c r="E75" s="2" t="str">
        <f>IF(A75="","",VLOOKUP(A75,BD!$A$3:$B$84,2,FALSE)*B75)</f>
        <v/>
      </c>
      <c r="F75" s="12">
        <f t="shared" si="7"/>
        <v>0</v>
      </c>
      <c r="G75" s="13"/>
      <c r="H75" s="9">
        <f t="shared" si="8"/>
        <v>0</v>
      </c>
      <c r="I75" s="9">
        <f t="shared" si="9"/>
        <v>0</v>
      </c>
      <c r="K75" s="9">
        <f t="shared" si="10"/>
        <v>0</v>
      </c>
      <c r="L75" s="9">
        <f t="shared" si="11"/>
        <v>0</v>
      </c>
      <c r="M75" s="2" t="str">
        <f>IFERROR(ROUNDDOWN(VLOOKUP(A75,BD!A74:C145,3,FALSE),2)," ")</f>
        <v xml:space="preserve"> </v>
      </c>
      <c r="N75" s="9" t="str">
        <f>IF(A75="","",VLOOKUP(A75,BD!$A$3:$E$84,5,FALSE)*B75)</f>
        <v/>
      </c>
      <c r="O75" s="5"/>
    </row>
    <row r="76" spans="1:15" x14ac:dyDescent="0.25">
      <c r="A76" s="4"/>
      <c r="B76" s="7"/>
      <c r="C76" s="11"/>
      <c r="D76" s="9">
        <f t="shared" si="6"/>
        <v>0</v>
      </c>
      <c r="E76" s="2" t="str">
        <f>IF(A76="","",VLOOKUP(A76,BD!$A$3:$B$84,2,FALSE)*B76)</f>
        <v/>
      </c>
      <c r="F76" s="12">
        <f t="shared" si="7"/>
        <v>0</v>
      </c>
      <c r="G76" s="13"/>
      <c r="H76" s="9">
        <f t="shared" si="8"/>
        <v>0</v>
      </c>
      <c r="I76" s="9">
        <f t="shared" si="9"/>
        <v>0</v>
      </c>
      <c r="K76" s="9">
        <f t="shared" si="10"/>
        <v>0</v>
      </c>
      <c r="L76" s="9">
        <f t="shared" si="11"/>
        <v>0</v>
      </c>
      <c r="M76" s="2" t="str">
        <f>IFERROR(ROUNDDOWN(VLOOKUP(A76,BD!A75:C146,3,FALSE),2)," ")</f>
        <v xml:space="preserve"> </v>
      </c>
      <c r="N76" s="9" t="str">
        <f>IF(A76="","",VLOOKUP(A76,BD!$A$3:$E$84,5,FALSE)*B76)</f>
        <v/>
      </c>
      <c r="O76" s="5"/>
    </row>
    <row r="77" spans="1:15" x14ac:dyDescent="0.25">
      <c r="A77" s="4"/>
      <c r="B77" s="7"/>
      <c r="C77" s="11"/>
      <c r="D77" s="9">
        <f t="shared" si="6"/>
        <v>0</v>
      </c>
      <c r="E77" s="2" t="str">
        <f>IF(A77="","",VLOOKUP(A77,BD!$A$3:$B$84,2,FALSE)*B77)</f>
        <v/>
      </c>
      <c r="F77" s="12">
        <f t="shared" si="7"/>
        <v>0</v>
      </c>
      <c r="G77" s="13"/>
      <c r="H77" s="9">
        <f t="shared" si="8"/>
        <v>0</v>
      </c>
      <c r="I77" s="9">
        <f t="shared" si="9"/>
        <v>0</v>
      </c>
      <c r="K77" s="9">
        <f t="shared" si="10"/>
        <v>0</v>
      </c>
      <c r="L77" s="9">
        <f t="shared" si="11"/>
        <v>0</v>
      </c>
      <c r="M77" s="2" t="str">
        <f>IFERROR(ROUNDDOWN(VLOOKUP(A77,BD!A76:C147,3,FALSE),2)," ")</f>
        <v xml:space="preserve"> </v>
      </c>
      <c r="N77" s="9" t="str">
        <f>IF(A77="","",VLOOKUP(A77,BD!$A$3:$E$84,5,FALSE)*B77)</f>
        <v/>
      </c>
      <c r="O77" s="5"/>
    </row>
    <row r="78" spans="1:15" x14ac:dyDescent="0.25">
      <c r="A78" s="4"/>
      <c r="B78" s="7"/>
      <c r="C78" s="11"/>
      <c r="D78" s="9">
        <f t="shared" si="6"/>
        <v>0</v>
      </c>
      <c r="E78" s="2" t="str">
        <f>IF(A78="","",VLOOKUP(A78,BD!$A$3:$B$84,2,FALSE)*B78)</f>
        <v/>
      </c>
      <c r="F78" s="12">
        <f t="shared" si="7"/>
        <v>0</v>
      </c>
      <c r="G78" s="13"/>
      <c r="H78" s="9">
        <f t="shared" si="8"/>
        <v>0</v>
      </c>
      <c r="I78" s="9">
        <f t="shared" si="9"/>
        <v>0</v>
      </c>
      <c r="K78" s="9">
        <f t="shared" si="10"/>
        <v>0</v>
      </c>
      <c r="L78" s="9">
        <f t="shared" si="11"/>
        <v>0</v>
      </c>
      <c r="M78" s="2" t="str">
        <f>IFERROR(ROUNDDOWN(VLOOKUP(A78,BD!A77:C148,3,FALSE),2)," ")</f>
        <v xml:space="preserve"> </v>
      </c>
      <c r="N78" s="9" t="str">
        <f>IF(A78="","",VLOOKUP(A78,BD!$A$3:$E$84,5,FALSE)*B78)</f>
        <v/>
      </c>
      <c r="O78" s="5"/>
    </row>
    <row r="79" spans="1:15" x14ac:dyDescent="0.25">
      <c r="A79" s="4"/>
      <c r="B79" s="7"/>
      <c r="C79" s="11"/>
      <c r="D79" s="9">
        <f t="shared" si="6"/>
        <v>0</v>
      </c>
      <c r="E79" s="2" t="str">
        <f>IF(A79="","",VLOOKUP(A79,BD!$A$3:$B$84,2,FALSE)*B79)</f>
        <v/>
      </c>
      <c r="F79" s="12">
        <f t="shared" si="7"/>
        <v>0</v>
      </c>
      <c r="G79" s="13"/>
      <c r="H79" s="9">
        <f t="shared" si="8"/>
        <v>0</v>
      </c>
      <c r="I79" s="9">
        <f t="shared" si="9"/>
        <v>0</v>
      </c>
      <c r="K79" s="9">
        <f t="shared" si="10"/>
        <v>0</v>
      </c>
      <c r="L79" s="9">
        <f t="shared" si="11"/>
        <v>0</v>
      </c>
      <c r="M79" s="2" t="str">
        <f>IFERROR(ROUNDDOWN(VLOOKUP(A79,BD!A78:C149,3,FALSE),2)," ")</f>
        <v xml:space="preserve"> </v>
      </c>
      <c r="N79" s="9" t="str">
        <f>IF(A79="","",VLOOKUP(A79,BD!$A$3:$E$84,5,FALSE)*B79)</f>
        <v/>
      </c>
      <c r="O79" s="5"/>
    </row>
    <row r="80" spans="1:15" x14ac:dyDescent="0.25">
      <c r="A80" s="4"/>
      <c r="B80" s="7"/>
      <c r="C80" s="11"/>
      <c r="D80" s="9">
        <f t="shared" si="6"/>
        <v>0</v>
      </c>
      <c r="E80" s="2" t="str">
        <f>IF(A80="","",VLOOKUP(A80,BD!$A$3:$B$84,2,FALSE)*B80)</f>
        <v/>
      </c>
      <c r="F80" s="12">
        <f t="shared" si="7"/>
        <v>0</v>
      </c>
      <c r="G80" s="13"/>
      <c r="H80" s="9">
        <f t="shared" si="8"/>
        <v>0</v>
      </c>
      <c r="I80" s="9">
        <f t="shared" si="9"/>
        <v>0</v>
      </c>
      <c r="K80" s="9">
        <f t="shared" si="10"/>
        <v>0</v>
      </c>
      <c r="L80" s="9">
        <f t="shared" si="11"/>
        <v>0</v>
      </c>
      <c r="M80" s="2" t="str">
        <f>IFERROR(ROUNDDOWN(VLOOKUP(A80,BD!A79:C150,3,FALSE),2)," ")</f>
        <v xml:space="preserve"> </v>
      </c>
      <c r="N80" s="9" t="str">
        <f>IF(A80="","",VLOOKUP(A80,BD!$A$3:$E$84,5,FALSE)*B80)</f>
        <v/>
      </c>
      <c r="O80" s="5"/>
    </row>
    <row r="81" spans="1:15" x14ac:dyDescent="0.25">
      <c r="A81" s="4"/>
      <c r="B81" s="7"/>
      <c r="C81" s="11"/>
      <c r="D81" s="9">
        <f t="shared" si="6"/>
        <v>0</v>
      </c>
      <c r="E81" s="2" t="str">
        <f>IF(A81="","",VLOOKUP(A81,BD!$A$3:$B$84,2,FALSE)*B81)</f>
        <v/>
      </c>
      <c r="F81" s="12">
        <f t="shared" si="7"/>
        <v>0</v>
      </c>
      <c r="G81" s="13"/>
      <c r="H81" s="9">
        <f t="shared" si="8"/>
        <v>0</v>
      </c>
      <c r="I81" s="9">
        <f t="shared" si="9"/>
        <v>0</v>
      </c>
      <c r="K81" s="9">
        <f t="shared" si="10"/>
        <v>0</v>
      </c>
      <c r="L81" s="9">
        <f t="shared" si="11"/>
        <v>0</v>
      </c>
      <c r="M81" s="2" t="str">
        <f>IFERROR(ROUNDDOWN(VLOOKUP(A81,BD!A80:C151,3,FALSE),2)," ")</f>
        <v xml:space="preserve"> </v>
      </c>
      <c r="N81" s="9" t="str">
        <f>IF(A81="","",VLOOKUP(A81,BD!$A$3:$E$84,5,FALSE)*B81)</f>
        <v/>
      </c>
      <c r="O81" s="5"/>
    </row>
    <row r="82" spans="1:15" x14ac:dyDescent="0.25">
      <c r="A82" s="4"/>
      <c r="B82" s="7"/>
      <c r="C82" s="11"/>
      <c r="D82" s="9">
        <f t="shared" si="6"/>
        <v>0</v>
      </c>
      <c r="E82" s="2" t="str">
        <f>IF(A82="","",VLOOKUP(A82,BD!$A$3:$B$84,2,FALSE)*B82)</f>
        <v/>
      </c>
      <c r="F82" s="12">
        <f t="shared" si="7"/>
        <v>0</v>
      </c>
      <c r="G82" s="13"/>
      <c r="H82" s="9">
        <f t="shared" si="8"/>
        <v>0</v>
      </c>
      <c r="I82" s="9">
        <f t="shared" si="9"/>
        <v>0</v>
      </c>
      <c r="K82" s="9">
        <f t="shared" si="10"/>
        <v>0</v>
      </c>
      <c r="L82" s="9">
        <f t="shared" si="11"/>
        <v>0</v>
      </c>
      <c r="M82" s="2" t="str">
        <f>IFERROR(ROUNDDOWN(VLOOKUP(A82,BD!A81:C152,3,FALSE),2)," ")</f>
        <v xml:space="preserve"> </v>
      </c>
      <c r="N82" s="9" t="str">
        <f>IF(A82="","",VLOOKUP(A82,BD!$A$3:$E$84,5,FALSE)*B82)</f>
        <v/>
      </c>
      <c r="O82" s="5"/>
    </row>
    <row r="83" spans="1:15" x14ac:dyDescent="0.25">
      <c r="A83" s="4"/>
      <c r="B83" s="7"/>
      <c r="C83" s="11"/>
      <c r="D83" s="9">
        <f t="shared" si="6"/>
        <v>0</v>
      </c>
      <c r="E83" s="2" t="str">
        <f>IF(A83="","",VLOOKUP(A83,BD!$A$3:$B$84,2,FALSE)*B83)</f>
        <v/>
      </c>
      <c r="F83" s="12">
        <f t="shared" si="7"/>
        <v>0</v>
      </c>
      <c r="G83" s="13"/>
      <c r="H83" s="9">
        <f t="shared" si="8"/>
        <v>0</v>
      </c>
      <c r="I83" s="9">
        <f t="shared" si="9"/>
        <v>0</v>
      </c>
      <c r="K83" s="9">
        <f t="shared" si="10"/>
        <v>0</v>
      </c>
      <c r="L83" s="9">
        <f t="shared" si="11"/>
        <v>0</v>
      </c>
      <c r="M83" s="2" t="str">
        <f>IFERROR(ROUNDDOWN(VLOOKUP(A83,BD!A82:C153,3,FALSE),2)," ")</f>
        <v xml:space="preserve"> </v>
      </c>
      <c r="N83" s="9" t="str">
        <f>IF(A83="","",VLOOKUP(A83,BD!$A$3:$E$84,5,FALSE)*B83)</f>
        <v/>
      </c>
      <c r="O83" s="5"/>
    </row>
    <row r="84" spans="1:15" x14ac:dyDescent="0.25">
      <c r="A84" s="4"/>
      <c r="B84" s="7"/>
      <c r="C84" s="11"/>
      <c r="D84" s="9">
        <f t="shared" si="6"/>
        <v>0</v>
      </c>
      <c r="E84" s="2" t="str">
        <f>IF(A84="","",VLOOKUP(A84,BD!$A$3:$B$84,2,FALSE)*B84)</f>
        <v/>
      </c>
      <c r="F84" s="12">
        <f t="shared" si="7"/>
        <v>0</v>
      </c>
      <c r="G84" s="13"/>
      <c r="H84" s="9">
        <f t="shared" si="8"/>
        <v>0</v>
      </c>
      <c r="I84" s="9">
        <f t="shared" si="9"/>
        <v>0</v>
      </c>
      <c r="K84" s="9">
        <f t="shared" si="10"/>
        <v>0</v>
      </c>
      <c r="L84" s="9">
        <f t="shared" si="11"/>
        <v>0</v>
      </c>
      <c r="M84" s="2" t="str">
        <f>IFERROR(ROUNDDOWN(VLOOKUP(A84,BD!A83:C154,3,FALSE),2)," ")</f>
        <v xml:space="preserve"> </v>
      </c>
      <c r="N84" s="9" t="str">
        <f>IF(A84="","",VLOOKUP(A84,BD!$A$3:$E$84,5,FALSE)*B84)</f>
        <v/>
      </c>
      <c r="O84" s="5"/>
    </row>
    <row r="86" spans="1:15" x14ac:dyDescent="0.25">
      <c r="A86" s="2" t="s">
        <v>9</v>
      </c>
      <c r="D86" s="9">
        <f>SUM(D2:D84)</f>
        <v>3145.8299999999995</v>
      </c>
      <c r="N86" s="9">
        <f>SUM(N2:N84)</f>
        <v>809</v>
      </c>
    </row>
  </sheetData>
  <pageMargins left="0.7" right="0.7" top="0.75" bottom="0.75" header="0.3" footer="0.3"/>
  <pageSetup paperSize="9" orientation="portrait" horizontalDpi="4294967293" verticalDpi="4294967293" r:id="rId1"/>
  <ignoredErrors>
    <ignoredError sqref="G32:G84 N85:N86 F85:F86" evalError="1"/>
  </ignoredError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D4B81D4-8862-477C-912C-CB44877C5AAF}">
          <x14:formula1>
            <xm:f>BD!$A$3:$A$84</xm:f>
          </x14:formula1>
          <xm:sqref>A2:A84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84"/>
  <sheetViews>
    <sheetView workbookViewId="0">
      <selection activeCell="A3" sqref="A3"/>
    </sheetView>
  </sheetViews>
  <sheetFormatPr baseColWidth="10" defaultColWidth="11.5703125" defaultRowHeight="15.75" x14ac:dyDescent="0.25"/>
  <cols>
    <col min="1" max="1" width="28.28515625" style="6" customWidth="1"/>
    <col min="2" max="2" width="10.28515625" style="6" customWidth="1"/>
    <col min="3" max="3" width="26.28515625" style="6" customWidth="1"/>
    <col min="4" max="4" width="6.140625" style="6" customWidth="1"/>
    <col min="5" max="5" width="10.42578125" style="6" customWidth="1"/>
    <col min="6" max="6" width="19.7109375" style="6" bestFit="1" customWidth="1"/>
    <col min="7" max="16384" width="11.5703125" style="6"/>
  </cols>
  <sheetData>
    <row r="1" spans="1:5" x14ac:dyDescent="0.25">
      <c r="A1" s="6" t="s">
        <v>1</v>
      </c>
      <c r="B1" s="6" t="s">
        <v>10</v>
      </c>
      <c r="C1" s="6" t="s">
        <v>51</v>
      </c>
      <c r="E1" s="6" t="s">
        <v>57</v>
      </c>
    </row>
    <row r="3" spans="1:5" x14ac:dyDescent="0.25">
      <c r="A3" s="6" t="s">
        <v>2</v>
      </c>
      <c r="B3" s="6">
        <v>190</v>
      </c>
      <c r="C3" s="6">
        <v>0.20999999999999996</v>
      </c>
      <c r="E3" s="6">
        <v>30</v>
      </c>
    </row>
    <row r="4" spans="1:5" x14ac:dyDescent="0.25">
      <c r="A4" t="s">
        <v>48</v>
      </c>
      <c r="B4" s="6">
        <v>114</v>
      </c>
      <c r="C4" s="6">
        <v>0.20999999999999996</v>
      </c>
      <c r="E4" s="6">
        <v>30</v>
      </c>
    </row>
    <row r="5" spans="1:5" x14ac:dyDescent="0.25">
      <c r="A5" t="s">
        <v>47</v>
      </c>
      <c r="B5" s="6">
        <v>190</v>
      </c>
      <c r="C5" s="6">
        <v>0.20999999999999996</v>
      </c>
      <c r="E5" s="6">
        <v>30</v>
      </c>
    </row>
    <row r="6" spans="1:5" x14ac:dyDescent="0.25">
      <c r="A6" t="s">
        <v>49</v>
      </c>
      <c r="B6" s="6">
        <v>114</v>
      </c>
      <c r="C6" s="6">
        <v>0.20999999999999996</v>
      </c>
      <c r="E6" s="6">
        <v>30</v>
      </c>
    </row>
    <row r="7" spans="1:5" x14ac:dyDescent="0.25">
      <c r="A7" t="s">
        <v>11</v>
      </c>
      <c r="B7" s="6">
        <v>190</v>
      </c>
      <c r="C7" s="6">
        <v>0.20999999999999996</v>
      </c>
      <c r="E7" s="6">
        <v>30</v>
      </c>
    </row>
    <row r="8" spans="1:5" x14ac:dyDescent="0.25">
      <c r="A8" t="s">
        <v>50</v>
      </c>
      <c r="B8" s="6">
        <v>114</v>
      </c>
      <c r="C8" s="6">
        <v>0.20999999999999996</v>
      </c>
      <c r="E8" s="6">
        <v>30</v>
      </c>
    </row>
    <row r="9" spans="1:5" x14ac:dyDescent="0.25">
      <c r="A9"/>
    </row>
    <row r="10" spans="1:5" x14ac:dyDescent="0.25">
      <c r="A10"/>
    </row>
    <row r="11" spans="1:5" x14ac:dyDescent="0.25">
      <c r="A11"/>
    </row>
    <row r="12" spans="1:5" x14ac:dyDescent="0.25">
      <c r="A12"/>
    </row>
    <row r="13" spans="1:5" x14ac:dyDescent="0.25">
      <c r="A13" t="s">
        <v>12</v>
      </c>
      <c r="B13" s="6">
        <v>24</v>
      </c>
      <c r="C13" s="6">
        <v>0.20999999999999996</v>
      </c>
      <c r="E13" s="6">
        <v>4.5</v>
      </c>
    </row>
    <row r="14" spans="1:5" x14ac:dyDescent="0.25">
      <c r="A14" t="s">
        <v>13</v>
      </c>
      <c r="B14" s="6">
        <v>24</v>
      </c>
      <c r="C14" s="6">
        <v>6.0000000000000053E-2</v>
      </c>
      <c r="E14" s="6">
        <v>4.5</v>
      </c>
    </row>
    <row r="15" spans="1:5" x14ac:dyDescent="0.25">
      <c r="A15" t="s">
        <v>14</v>
      </c>
      <c r="B15" s="6">
        <v>24</v>
      </c>
      <c r="C15" s="6">
        <v>0.20999999999999996</v>
      </c>
      <c r="E15" s="6">
        <v>4.5</v>
      </c>
    </row>
    <row r="16" spans="1:5" x14ac:dyDescent="0.25">
      <c r="A16" t="s">
        <v>15</v>
      </c>
      <c r="B16" s="6">
        <v>24</v>
      </c>
      <c r="C16" s="6">
        <v>0.20999999999999996</v>
      </c>
      <c r="E16" s="6">
        <v>4.5</v>
      </c>
    </row>
    <row r="17" spans="1:5" x14ac:dyDescent="0.25">
      <c r="A17" t="s">
        <v>16</v>
      </c>
      <c r="B17" s="6">
        <v>24</v>
      </c>
      <c r="C17" s="6">
        <v>0.20999999999999996</v>
      </c>
      <c r="E17" s="6">
        <v>4.5</v>
      </c>
    </row>
    <row r="18" spans="1:5" x14ac:dyDescent="0.25">
      <c r="A18" t="s">
        <v>17</v>
      </c>
      <c r="B18" s="6">
        <v>24</v>
      </c>
      <c r="C18" s="6">
        <v>0.20999999999999996</v>
      </c>
      <c r="E18" s="6">
        <v>4.5</v>
      </c>
    </row>
    <row r="19" spans="1:5" x14ac:dyDescent="0.25">
      <c r="A19" t="s">
        <v>18</v>
      </c>
      <c r="B19" s="6">
        <v>24</v>
      </c>
      <c r="C19" s="6">
        <v>0.20999999999999996</v>
      </c>
      <c r="E19" s="6">
        <v>4.5</v>
      </c>
    </row>
    <row r="20" spans="1:5" x14ac:dyDescent="0.25">
      <c r="A20" t="s">
        <v>19</v>
      </c>
      <c r="B20" s="6">
        <v>24</v>
      </c>
      <c r="C20" s="6">
        <v>0.20999999999999996</v>
      </c>
      <c r="E20" s="6">
        <v>4.5</v>
      </c>
    </row>
    <row r="21" spans="1:5" x14ac:dyDescent="0.25">
      <c r="A21"/>
    </row>
    <row r="22" spans="1:5" x14ac:dyDescent="0.25">
      <c r="A22"/>
    </row>
    <row r="23" spans="1:5" x14ac:dyDescent="0.25">
      <c r="A23"/>
    </row>
    <row r="24" spans="1:5" x14ac:dyDescent="0.25">
      <c r="A24"/>
    </row>
    <row r="25" spans="1:5" x14ac:dyDescent="0.25">
      <c r="A25" t="s">
        <v>20</v>
      </c>
      <c r="B25" s="6">
        <v>30</v>
      </c>
      <c r="C25" s="6">
        <v>0.20999999999999996</v>
      </c>
      <c r="E25" s="6">
        <v>0</v>
      </c>
    </row>
    <row r="26" spans="1:5" x14ac:dyDescent="0.25">
      <c r="A26" t="s">
        <v>21</v>
      </c>
      <c r="B26" s="6">
        <v>30</v>
      </c>
      <c r="C26" s="6">
        <v>0.20999999999999996</v>
      </c>
      <c r="E26" s="6">
        <v>0</v>
      </c>
    </row>
    <row r="27" spans="1:5" x14ac:dyDescent="0.25">
      <c r="A27" t="s">
        <v>22</v>
      </c>
      <c r="B27" s="6">
        <v>30</v>
      </c>
      <c r="C27" s="6">
        <v>0.20999999999999996</v>
      </c>
      <c r="E27" s="6">
        <v>0</v>
      </c>
    </row>
    <row r="28" spans="1:5" x14ac:dyDescent="0.25">
      <c r="A28"/>
    </row>
    <row r="29" spans="1:5" x14ac:dyDescent="0.25">
      <c r="A29"/>
    </row>
    <row r="30" spans="1:5" x14ac:dyDescent="0.25">
      <c r="A30"/>
    </row>
    <row r="31" spans="1:5" x14ac:dyDescent="0.25">
      <c r="A31" t="s">
        <v>23</v>
      </c>
      <c r="B31" s="6">
        <v>24</v>
      </c>
      <c r="C31" s="6">
        <v>6.0000000000000053E-2</v>
      </c>
      <c r="E31" s="6">
        <v>3.5</v>
      </c>
    </row>
    <row r="32" spans="1:5" x14ac:dyDescent="0.25">
      <c r="A32" t="s">
        <v>24</v>
      </c>
      <c r="B32" s="6">
        <v>24</v>
      </c>
      <c r="C32" s="6">
        <v>6.0000000000000053E-2</v>
      </c>
      <c r="E32" s="6">
        <v>3.5</v>
      </c>
    </row>
    <row r="33" spans="1:5" x14ac:dyDescent="0.25">
      <c r="A33" t="s">
        <v>25</v>
      </c>
      <c r="B33" s="6">
        <v>24</v>
      </c>
      <c r="C33" s="6">
        <v>6.0000000000000053E-2</v>
      </c>
      <c r="E33" s="6">
        <v>3.5</v>
      </c>
    </row>
    <row r="34" spans="1:5" x14ac:dyDescent="0.25">
      <c r="A34" t="s">
        <v>26</v>
      </c>
      <c r="B34" s="6">
        <v>24</v>
      </c>
      <c r="C34" s="6">
        <v>6.0000000000000053E-2</v>
      </c>
      <c r="E34" s="6">
        <v>3.5</v>
      </c>
    </row>
    <row r="35" spans="1:5" x14ac:dyDescent="0.25">
      <c r="A35" t="s">
        <v>27</v>
      </c>
      <c r="B35" s="6">
        <v>24</v>
      </c>
      <c r="C35" s="6">
        <v>6.0000000000000053E-2</v>
      </c>
      <c r="E35" s="6">
        <v>3.5</v>
      </c>
    </row>
    <row r="36" spans="1:5" x14ac:dyDescent="0.25">
      <c r="A36" t="s">
        <v>28</v>
      </c>
      <c r="B36" s="6">
        <v>48</v>
      </c>
      <c r="C36" s="6">
        <v>6.0000000000000053E-2</v>
      </c>
      <c r="E36" s="6">
        <v>4.5</v>
      </c>
    </row>
    <row r="37" spans="1:5" x14ac:dyDescent="0.25">
      <c r="A37" t="s">
        <v>29</v>
      </c>
      <c r="B37" s="6">
        <v>48</v>
      </c>
      <c r="C37" s="6">
        <v>6.0000000000000053E-2</v>
      </c>
      <c r="E37" s="6">
        <v>4.5</v>
      </c>
    </row>
    <row r="38" spans="1:5" x14ac:dyDescent="0.25">
      <c r="A38" t="s">
        <v>30</v>
      </c>
      <c r="B38" s="6">
        <v>24</v>
      </c>
      <c r="C38" s="6">
        <v>6.0000000000000053E-2</v>
      </c>
      <c r="E38" s="6">
        <v>4.5</v>
      </c>
    </row>
    <row r="39" spans="1:5" x14ac:dyDescent="0.25">
      <c r="A39"/>
    </row>
    <row r="40" spans="1:5" x14ac:dyDescent="0.25">
      <c r="A40" t="s">
        <v>31</v>
      </c>
      <c r="B40" s="6">
        <v>36</v>
      </c>
      <c r="C40" s="6">
        <v>6.0000000000000053E-2</v>
      </c>
    </row>
    <row r="41" spans="1:5" x14ac:dyDescent="0.25">
      <c r="A41" t="s">
        <v>32</v>
      </c>
      <c r="B41" s="6">
        <v>36</v>
      </c>
      <c r="C41" s="6">
        <v>6.0000000000000053E-2</v>
      </c>
    </row>
    <row r="42" spans="1:5" x14ac:dyDescent="0.25">
      <c r="A42" t="s">
        <v>33</v>
      </c>
      <c r="B42" s="6">
        <v>36</v>
      </c>
      <c r="C42" s="6">
        <v>6.0000000000000053E-2</v>
      </c>
    </row>
    <row r="43" spans="1:5" x14ac:dyDescent="0.25">
      <c r="A43" t="s">
        <v>34</v>
      </c>
      <c r="B43" s="6">
        <v>36</v>
      </c>
      <c r="C43" s="6">
        <v>6.0000000000000053E-2</v>
      </c>
    </row>
    <row r="44" spans="1:5" x14ac:dyDescent="0.25">
      <c r="A44" t="s">
        <v>35</v>
      </c>
      <c r="B44" s="6">
        <v>36</v>
      </c>
      <c r="C44" s="6">
        <v>6.0000000000000053E-2</v>
      </c>
    </row>
    <row r="45" spans="1:5" x14ac:dyDescent="0.25">
      <c r="A45" t="s">
        <v>36</v>
      </c>
      <c r="B45" s="6">
        <v>36</v>
      </c>
      <c r="C45" s="6">
        <v>6.0000000000000053E-2</v>
      </c>
    </row>
    <row r="46" spans="1:5" x14ac:dyDescent="0.25">
      <c r="A46"/>
    </row>
    <row r="47" spans="1:5" x14ac:dyDescent="0.25">
      <c r="A47"/>
    </row>
    <row r="48" spans="1:5" x14ac:dyDescent="0.25">
      <c r="A48"/>
    </row>
    <row r="49" spans="1:5" x14ac:dyDescent="0.25">
      <c r="A49"/>
    </row>
    <row r="50" spans="1:5" x14ac:dyDescent="0.25">
      <c r="A50"/>
    </row>
    <row r="51" spans="1:5" x14ac:dyDescent="0.25">
      <c r="A51"/>
    </row>
    <row r="52" spans="1:5" x14ac:dyDescent="0.25">
      <c r="A52" t="s">
        <v>37</v>
      </c>
    </row>
    <row r="53" spans="1:5" x14ac:dyDescent="0.25">
      <c r="A53" t="s">
        <v>38</v>
      </c>
      <c r="B53" s="6">
        <v>1</v>
      </c>
      <c r="C53" s="6">
        <v>0.20999999999999996</v>
      </c>
    </row>
    <row r="54" spans="1:5" x14ac:dyDescent="0.25">
      <c r="A54" t="s">
        <v>39</v>
      </c>
      <c r="B54" s="6">
        <v>1</v>
      </c>
      <c r="C54" s="6">
        <v>0.20999999999999996</v>
      </c>
      <c r="E54" s="6">
        <v>160</v>
      </c>
    </row>
    <row r="55" spans="1:5" x14ac:dyDescent="0.25">
      <c r="A55" t="s">
        <v>40</v>
      </c>
      <c r="B55" s="6">
        <v>1</v>
      </c>
      <c r="C55" s="6">
        <v>0.20999999999999996</v>
      </c>
      <c r="E55" s="6">
        <v>0</v>
      </c>
    </row>
    <row r="56" spans="1:5" x14ac:dyDescent="0.25">
      <c r="A56" t="s">
        <v>41</v>
      </c>
      <c r="B56" s="6">
        <v>1</v>
      </c>
      <c r="C56" s="6">
        <v>0.20999999999999996</v>
      </c>
      <c r="E56" s="6">
        <v>0</v>
      </c>
    </row>
    <row r="57" spans="1:5" x14ac:dyDescent="0.25">
      <c r="A57" t="s">
        <v>42</v>
      </c>
      <c r="B57" s="6">
        <v>1</v>
      </c>
      <c r="C57" s="6">
        <v>0.20999999999999996</v>
      </c>
      <c r="E57" s="6">
        <v>0</v>
      </c>
    </row>
    <row r="58" spans="1:5" x14ac:dyDescent="0.25">
      <c r="A58" t="s">
        <v>43</v>
      </c>
      <c r="B58" s="6">
        <v>1</v>
      </c>
      <c r="C58" s="6">
        <v>0.20999999999999996</v>
      </c>
      <c r="E58" s="6">
        <v>0</v>
      </c>
    </row>
    <row r="59" spans="1:5" x14ac:dyDescent="0.25">
      <c r="A59" t="s">
        <v>44</v>
      </c>
      <c r="B59" s="6">
        <v>1</v>
      </c>
      <c r="C59" s="6">
        <v>0.20999999999999996</v>
      </c>
      <c r="E59" s="6">
        <v>0</v>
      </c>
    </row>
    <row r="60" spans="1:5" x14ac:dyDescent="0.25">
      <c r="A60" t="s">
        <v>45</v>
      </c>
      <c r="B60" s="6">
        <v>1</v>
      </c>
      <c r="C60" s="6">
        <v>0.20999999999999996</v>
      </c>
      <c r="E60" s="6">
        <v>0</v>
      </c>
    </row>
    <row r="61" spans="1:5" x14ac:dyDescent="0.25">
      <c r="A61" t="s">
        <v>46</v>
      </c>
      <c r="B61" s="6">
        <v>1</v>
      </c>
      <c r="C61" s="6">
        <v>0.20999999999999996</v>
      </c>
      <c r="E61" s="6">
        <v>0</v>
      </c>
    </row>
    <row r="62" spans="1:5" x14ac:dyDescent="0.25">
      <c r="A62" t="s">
        <v>52</v>
      </c>
      <c r="B62" s="6">
        <v>1</v>
      </c>
      <c r="C62" s="6">
        <v>0.20999999999999996</v>
      </c>
      <c r="E62" s="6">
        <v>0</v>
      </c>
    </row>
    <row r="63" spans="1:5" x14ac:dyDescent="0.25">
      <c r="A63"/>
    </row>
    <row r="64" spans="1:5" x14ac:dyDescent="0.25">
      <c r="A64"/>
    </row>
    <row r="65" spans="1:1" x14ac:dyDescent="0.25">
      <c r="A65"/>
    </row>
    <row r="66" spans="1:1" x14ac:dyDescent="0.25">
      <c r="A66"/>
    </row>
    <row r="67" spans="1:1" x14ac:dyDescent="0.25">
      <c r="A67"/>
    </row>
    <row r="68" spans="1:1" x14ac:dyDescent="0.25">
      <c r="A68"/>
    </row>
    <row r="69" spans="1:1" x14ac:dyDescent="0.25">
      <c r="A69"/>
    </row>
    <row r="70" spans="1:1" x14ac:dyDescent="0.25">
      <c r="A70"/>
    </row>
    <row r="71" spans="1:1" x14ac:dyDescent="0.25">
      <c r="A71"/>
    </row>
    <row r="72" spans="1:1" x14ac:dyDescent="0.25">
      <c r="A72"/>
    </row>
    <row r="73" spans="1:1" x14ac:dyDescent="0.25">
      <c r="A73"/>
    </row>
    <row r="74" spans="1:1" x14ac:dyDescent="0.25">
      <c r="A74"/>
    </row>
    <row r="75" spans="1:1" x14ac:dyDescent="0.25">
      <c r="A75"/>
    </row>
    <row r="76" spans="1:1" x14ac:dyDescent="0.25">
      <c r="A76"/>
    </row>
    <row r="77" spans="1:1" x14ac:dyDescent="0.25">
      <c r="A77"/>
    </row>
    <row r="78" spans="1:1" x14ac:dyDescent="0.25">
      <c r="A78"/>
    </row>
    <row r="79" spans="1:1" x14ac:dyDescent="0.25">
      <c r="A79"/>
    </row>
    <row r="80" spans="1:1" x14ac:dyDescent="0.25">
      <c r="A80"/>
    </row>
    <row r="81" spans="1:1" x14ac:dyDescent="0.25">
      <c r="A81"/>
    </row>
    <row r="82" spans="1:1" x14ac:dyDescent="0.25">
      <c r="A82"/>
    </row>
    <row r="83" spans="1:1" x14ac:dyDescent="0.25">
      <c r="A83"/>
    </row>
    <row r="84" spans="1:1" x14ac:dyDescent="0.25">
      <c r="A84"/>
    </row>
  </sheetData>
  <sheetProtection insertRows="0"/>
  <phoneticPr fontId="5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2016-09-14T12:13:51Z</dcterms:created>
  <dcterms:modified xsi:type="dcterms:W3CDTF">2023-06-15T07:55:32Z</dcterms:modified>
</cp:coreProperties>
</file>