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7" i="1" l="1"/>
  <c r="T6" i="1"/>
  <c r="T5" i="1"/>
  <c r="T4" i="1"/>
  <c r="N13" i="1" l="1"/>
  <c r="G9" i="1"/>
  <c r="K9" i="1" s="1"/>
  <c r="G8" i="1"/>
  <c r="K8" i="1" s="1"/>
  <c r="Q7" i="1"/>
  <c r="P7" i="1"/>
  <c r="R7" i="1" s="1"/>
  <c r="O7" i="1"/>
  <c r="S7" i="1" s="1"/>
  <c r="G7" i="1"/>
  <c r="M7" i="1" s="1"/>
  <c r="Q6" i="1"/>
  <c r="P6" i="1"/>
  <c r="R6" i="1" s="1"/>
  <c r="O6" i="1"/>
  <c r="S6" i="1" s="1"/>
  <c r="G6" i="1"/>
  <c r="K6" i="1" s="1"/>
  <c r="Q5" i="1"/>
  <c r="P5" i="1"/>
  <c r="R5" i="1" s="1"/>
  <c r="O5" i="1"/>
  <c r="S5" i="1" s="1"/>
  <c r="G5" i="1"/>
  <c r="K5" i="1" s="1"/>
  <c r="Q4" i="1"/>
  <c r="P4" i="1"/>
  <c r="R4" i="1" s="1"/>
  <c r="O4" i="1"/>
  <c r="S4" i="1" s="1"/>
  <c r="G4" i="1"/>
  <c r="K4" i="1" s="1"/>
  <c r="N10" i="1" l="1"/>
  <c r="N12" i="1"/>
  <c r="K7" i="1"/>
  <c r="K10" i="1" s="1"/>
  <c r="I4" i="1"/>
  <c r="M4" i="1"/>
  <c r="I5" i="1"/>
  <c r="M5" i="1"/>
  <c r="I6" i="1"/>
  <c r="M6" i="1"/>
  <c r="I7" i="1"/>
  <c r="I8" i="1"/>
  <c r="M8" i="1"/>
  <c r="I9" i="1"/>
  <c r="M9" i="1"/>
  <c r="I10" i="1" l="1"/>
  <c r="N9" i="1"/>
  <c r="M10" i="1"/>
</calcChain>
</file>

<file path=xl/sharedStrings.xml><?xml version="1.0" encoding="utf-8"?>
<sst xmlns="http://schemas.openxmlformats.org/spreadsheetml/2006/main" count="20" uniqueCount="16">
  <si>
    <t>Match</t>
  </si>
  <si>
    <t>Score</t>
  </si>
  <si>
    <t>Resultat</t>
  </si>
  <si>
    <t>Fred</t>
  </si>
  <si>
    <t>Points</t>
  </si>
  <si>
    <t>seb</t>
  </si>
  <si>
    <t>Nic</t>
  </si>
  <si>
    <t>GROUPE   A</t>
  </si>
  <si>
    <t>GP</t>
  </si>
  <si>
    <t>GC</t>
  </si>
  <si>
    <t>DdB</t>
  </si>
  <si>
    <t>magic</t>
  </si>
  <si>
    <t>Classement</t>
  </si>
  <si>
    <t>QUALIFIES</t>
  </si>
  <si>
    <t>TOTAL</t>
  </si>
  <si>
    <t>ELIMINES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</si>
</sst>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" fillId="0" borderId="0" xfId="0" applyFont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7" borderId="6" xfId="0" applyFill="1" applyBorder="1" applyAlignment="1">
      <alignment horizontal="center"/>
    </xf>
    <xf numFmtId="1" fontId="0" fillId="0" borderId="6" xfId="0" quotePrefix="1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6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U14"/>
  <sheetViews>
    <sheetView tabSelected="1" topLeftCell="B1" workbookViewId="0">
      <selection activeCell="I13" sqref="I13"/>
    </sheetView>
  </sheetViews>
  <sheetFormatPr baseColWidth="10" defaultRowHeight="15" x14ac:dyDescent="0.25"/>
  <sheetData>
    <row r="2" spans="3:21" ht="15.75" thickBot="1" x14ac:dyDescent="0.3"/>
    <row r="3" spans="3:21" ht="16.5" thickTop="1" thickBot="1" x14ac:dyDescent="0.3">
      <c r="C3" s="40" t="s">
        <v>0</v>
      </c>
      <c r="D3" s="41"/>
      <c r="E3" s="1" t="s">
        <v>1</v>
      </c>
      <c r="F3" s="1" t="s">
        <v>1</v>
      </c>
      <c r="G3" s="2" t="s">
        <v>2</v>
      </c>
      <c r="H3" s="3" t="s">
        <v>3</v>
      </c>
      <c r="I3" s="4" t="s">
        <v>4</v>
      </c>
      <c r="J3" s="5" t="s">
        <v>5</v>
      </c>
      <c r="K3" s="4" t="s">
        <v>4</v>
      </c>
      <c r="L3" s="6" t="s">
        <v>6</v>
      </c>
      <c r="M3" s="4" t="s">
        <v>4</v>
      </c>
      <c r="N3" s="7" t="s">
        <v>7</v>
      </c>
      <c r="O3" s="8" t="s">
        <v>4</v>
      </c>
      <c r="P3" s="9" t="s">
        <v>8</v>
      </c>
      <c r="Q3" s="9" t="s">
        <v>9</v>
      </c>
      <c r="R3" s="9" t="s">
        <v>10</v>
      </c>
      <c r="S3" s="9" t="s">
        <v>11</v>
      </c>
      <c r="T3" s="10" t="s">
        <v>12</v>
      </c>
      <c r="U3" s="11"/>
    </row>
    <row r="4" spans="3:21" ht="16.5" thickTop="1" thickBot="1" x14ac:dyDescent="0.3">
      <c r="C4" s="12"/>
      <c r="D4" s="13"/>
      <c r="E4" s="14"/>
      <c r="F4" s="14"/>
      <c r="G4" s="15" t="str">
        <f>IF(E4&gt;F4,"1",IF(E4&lt;F4,"2","N"))</f>
        <v>N</v>
      </c>
      <c r="H4" s="16"/>
      <c r="I4" s="12">
        <f t="shared" ref="I4:I8" si="0">IF(H4&amp;""=$G4,2,0)</f>
        <v>0</v>
      </c>
      <c r="J4" s="17"/>
      <c r="K4" s="12">
        <f t="shared" ref="K4:K9" si="1">IF(J4&amp;""=$G4,2,0)</f>
        <v>0</v>
      </c>
      <c r="L4" s="18"/>
      <c r="M4" s="12">
        <f>IF(L4&amp;""=$G4,2,0)</f>
        <v>0</v>
      </c>
      <c r="N4" s="19"/>
      <c r="O4" s="12">
        <f>COUNTIFS($C$5:$C$10,N4,$G$5:$G$10,"1")*3+COUNTIFS($D$5:$D$10,N4,$G$5:$G$10,"2")*3+COUNTIFS($C$5:$C$10,N4,$G$5:$G$10,"N")+COUNTIFS($D$5:$D$10,N4,$G$5:$G$10,"N")</f>
        <v>0</v>
      </c>
      <c r="P4" s="20">
        <f>SUMIF($C$5:$C$10,N4,$E$5:$E$10)+SUMIF($D$5:$D$10,N4,$F$5:$F$10)</f>
        <v>0</v>
      </c>
      <c r="Q4" s="21">
        <f>SUMIF($C$5:$C$10,N4,$F$5:$F$10)+SUMIF($D$5:$D$10,N4,$E$5:$E$10)</f>
        <v>0</v>
      </c>
      <c r="R4" s="21">
        <f>P4-Q4</f>
        <v>0</v>
      </c>
      <c r="S4" s="21">
        <f>O4*10000+R4*1000+P4*10+ROW()</f>
        <v>4</v>
      </c>
      <c r="T4" s="22" t="e">
        <f>RANK(S4,$S$5:$S$9)</f>
        <v>#N/A</v>
      </c>
    </row>
    <row r="5" spans="3:21" ht="16.5" thickTop="1" thickBot="1" x14ac:dyDescent="0.3">
      <c r="C5" s="13"/>
      <c r="D5" s="13"/>
      <c r="E5" s="23"/>
      <c r="F5" s="23"/>
      <c r="G5" s="15" t="str">
        <f t="shared" ref="G5:G9" si="2">IF(E5&gt;F5,"1",IF(E5&lt;F5,"2","N"))</f>
        <v>N</v>
      </c>
      <c r="H5" s="24"/>
      <c r="I5" s="12">
        <f t="shared" si="0"/>
        <v>0</v>
      </c>
      <c r="J5" s="25"/>
      <c r="K5" s="12">
        <f t="shared" si="1"/>
        <v>0</v>
      </c>
      <c r="L5" s="18"/>
      <c r="M5" s="13">
        <f>IF(L5&amp;""=$G5,2,0)</f>
        <v>0</v>
      </c>
      <c r="N5" s="13"/>
      <c r="O5" s="12">
        <f t="shared" ref="O5:O7" si="3">COUNTIFS($C$5:$C$10,N5,$G$5:$G$10,"1")*3+COUNTIFS($D$5:$D$10,N5,$G$5:$G$10,"2")*3+COUNTIFS($C$5:$C$10,N5,$G$5:$G$10,"N")+COUNTIFS($D$5:$D$10,N5,$G$5:$G$10,"N")</f>
        <v>0</v>
      </c>
      <c r="P5" s="20">
        <f>SUMIF($C$5:$C$10,N5,$E$5:$E$10)+SUMIF($D$5:$D$10,N5,$F$5:$F$10)</f>
        <v>0</v>
      </c>
      <c r="Q5" s="21">
        <f>SUMIF($C$5:$C$10,N5,$F$5:$F$10)+SUMIF($D$5:$D$10,N5,$E$5:$E$10)</f>
        <v>0</v>
      </c>
      <c r="R5" s="21">
        <f t="shared" ref="R5:R7" si="4">P5-Q5</f>
        <v>0</v>
      </c>
      <c r="S5" s="21">
        <f t="shared" ref="S5:S7" si="5">O5*10000+R5*1000+P5*10+ROW()</f>
        <v>5</v>
      </c>
      <c r="T5" s="22">
        <f>RANK(S5,$S$5:$S$9)</f>
        <v>3</v>
      </c>
    </row>
    <row r="6" spans="3:21" ht="16.5" thickTop="1" thickBot="1" x14ac:dyDescent="0.3">
      <c r="C6" s="12"/>
      <c r="D6" s="13"/>
      <c r="E6" s="23"/>
      <c r="F6" s="23"/>
      <c r="G6" s="15" t="str">
        <f t="shared" si="2"/>
        <v>N</v>
      </c>
      <c r="H6" s="24"/>
      <c r="I6" s="12">
        <f t="shared" si="0"/>
        <v>0</v>
      </c>
      <c r="J6" s="25"/>
      <c r="K6" s="12">
        <f t="shared" si="1"/>
        <v>0</v>
      </c>
      <c r="L6" s="18"/>
      <c r="M6" s="13">
        <f>IF(L6&amp;""=$G6,2,0)</f>
        <v>0</v>
      </c>
      <c r="N6" s="13"/>
      <c r="O6" s="12">
        <f t="shared" si="3"/>
        <v>0</v>
      </c>
      <c r="P6" s="20">
        <f>SUMIF($C$5:$C$10,N6,$E$5:$E$10)+SUMIF($D$5:$D$10,N6,$F$5:$F$10)</f>
        <v>0</v>
      </c>
      <c r="Q6" s="21">
        <f>SUMIF($C$5:$C$10,N6,$F$5:$F$10)+SUMIF($D$5:$D$10,N6,$E$5:$E$10)</f>
        <v>0</v>
      </c>
      <c r="R6" s="21">
        <f t="shared" si="4"/>
        <v>0</v>
      </c>
      <c r="S6" s="21">
        <f t="shared" si="5"/>
        <v>6</v>
      </c>
      <c r="T6" s="26">
        <f>RANK(S6,$S$5:$S$9)</f>
        <v>2</v>
      </c>
    </row>
    <row r="7" spans="3:21" ht="16.5" thickTop="1" thickBot="1" x14ac:dyDescent="0.3">
      <c r="C7" s="13"/>
      <c r="D7" s="13"/>
      <c r="E7" s="23"/>
      <c r="F7" s="23"/>
      <c r="G7" s="15" t="str">
        <f t="shared" si="2"/>
        <v>N</v>
      </c>
      <c r="H7" s="24"/>
      <c r="I7" s="12">
        <f t="shared" si="0"/>
        <v>0</v>
      </c>
      <c r="J7" s="25"/>
      <c r="K7" s="12">
        <f t="shared" si="1"/>
        <v>0</v>
      </c>
      <c r="L7" s="18"/>
      <c r="M7" s="13">
        <f>IF(L7&amp;""=$G7,2,0)</f>
        <v>0</v>
      </c>
      <c r="N7" s="13"/>
      <c r="O7" s="12">
        <f t="shared" si="3"/>
        <v>0</v>
      </c>
      <c r="P7" s="20">
        <f>SUMIF($C$5:$C$10,N7,$E$5:$E$10)+SUMIF($D$5:$D$10,N7,$F$5:$F$10)</f>
        <v>0</v>
      </c>
      <c r="Q7" s="21">
        <f>SUMIF($C$5:$C$10,N7,$F$5:$F$10)+SUMIF($D$5:$D$10,N7,$E$5:$E$10)</f>
        <v>0</v>
      </c>
      <c r="R7" s="21">
        <f t="shared" si="4"/>
        <v>0</v>
      </c>
      <c r="S7" s="27">
        <f t="shared" si="5"/>
        <v>7</v>
      </c>
      <c r="T7" s="22">
        <f>RANK(S7,$S$5:$S$9)</f>
        <v>1</v>
      </c>
    </row>
    <row r="8" spans="3:21" ht="16.5" thickTop="1" thickBot="1" x14ac:dyDescent="0.3">
      <c r="C8" s="12"/>
      <c r="D8" s="13"/>
      <c r="E8" s="28"/>
      <c r="F8" s="28"/>
      <c r="G8" s="15" t="str">
        <f t="shared" si="2"/>
        <v>N</v>
      </c>
      <c r="H8" s="29"/>
      <c r="I8" s="12">
        <f t="shared" si="0"/>
        <v>0</v>
      </c>
      <c r="J8" s="30"/>
      <c r="K8" s="12">
        <f t="shared" si="1"/>
        <v>0</v>
      </c>
      <c r="L8" s="18"/>
      <c r="M8" s="12">
        <f>IF(L8&amp;""=$G8,2,0)</f>
        <v>0</v>
      </c>
      <c r="N8" s="7" t="s">
        <v>13</v>
      </c>
      <c r="O8" s="31"/>
    </row>
    <row r="9" spans="3:21" ht="16.5" thickTop="1" thickBot="1" x14ac:dyDescent="0.3">
      <c r="C9" s="13"/>
      <c r="D9" s="13"/>
      <c r="E9" s="28"/>
      <c r="F9" s="28"/>
      <c r="G9" s="15" t="str">
        <f t="shared" si="2"/>
        <v>N</v>
      </c>
      <c r="H9" s="32"/>
      <c r="I9" s="12">
        <f>IF(H9&amp;""=$G9,2,0)</f>
        <v>0</v>
      </c>
      <c r="J9" s="33"/>
      <c r="K9" s="12">
        <f t="shared" si="1"/>
        <v>0</v>
      </c>
      <c r="L9" s="18"/>
      <c r="M9" s="12">
        <f>IF(L9&amp;""=$G4,2,0)</f>
        <v>0</v>
      </c>
      <c r="N9" s="12">
        <f>INDEX($N$5:$N$8,MATCH(1,$T$5:$T$8,0))</f>
        <v>0</v>
      </c>
      <c r="O9" s="31"/>
    </row>
    <row r="10" spans="3:21" ht="16.5" thickTop="1" thickBot="1" x14ac:dyDescent="0.3">
      <c r="C10" s="34"/>
      <c r="D10" s="13"/>
      <c r="E10" s="35"/>
      <c r="F10" s="35"/>
      <c r="G10" s="36" t="s">
        <v>14</v>
      </c>
      <c r="I10" s="12">
        <f>SUM(I4:I9)</f>
        <v>0</v>
      </c>
      <c r="J10" s="33"/>
      <c r="K10" s="12">
        <f>SUM(K4:K9)</f>
        <v>0</v>
      </c>
      <c r="L10" s="18"/>
      <c r="M10" s="12">
        <f>SUM(M4:M9)</f>
        <v>0</v>
      </c>
      <c r="N10" s="12">
        <f>INDEX($N$5:$N$8,MATCH(2,$T$5:$T$8,0))</f>
        <v>0</v>
      </c>
      <c r="O10" s="37"/>
    </row>
    <row r="11" spans="3:21" ht="16.5" thickTop="1" thickBot="1" x14ac:dyDescent="0.3">
      <c r="C11" s="31"/>
      <c r="D11" s="31"/>
      <c r="E11" s="31"/>
      <c r="F11" s="31"/>
      <c r="G11" s="31"/>
      <c r="H11" s="38"/>
      <c r="I11" s="31"/>
      <c r="J11" s="31"/>
      <c r="K11" s="31"/>
      <c r="L11" s="31"/>
      <c r="M11" s="31"/>
      <c r="N11" s="39" t="s">
        <v>15</v>
      </c>
      <c r="O11" s="31"/>
    </row>
    <row r="12" spans="3:21" ht="16.5" thickTop="1" thickBot="1" x14ac:dyDescent="0.3"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12">
        <f>INDEX($N$5:$N$8,MATCH(3,$T$5:$T$8,0))</f>
        <v>0</v>
      </c>
      <c r="O12" s="31"/>
    </row>
    <row r="13" spans="3:21" ht="16.5" thickTop="1" thickBot="1" x14ac:dyDescent="0.3"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12" t="e">
        <f>INDEX($N$5:$N$8,MATCH(4,$T$5:$T$8,0))</f>
        <v>#N/A</v>
      </c>
      <c r="O13" s="31"/>
    </row>
    <row r="14" spans="3:21" ht="15.75" thickTop="1" x14ac:dyDescent="0.25"/>
  </sheetData>
  <mergeCells count="1"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JOUVE</cp:lastModifiedBy>
  <dcterms:created xsi:type="dcterms:W3CDTF">2013-12-05T16:21:10Z</dcterms:created>
  <dcterms:modified xsi:type="dcterms:W3CDTF">2013-12-05T16:39:37Z</dcterms:modified>
</cp:coreProperties>
</file>