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X42" i="2" l="1"/>
  <c r="V42" i="2"/>
  <c r="U42" i="2" s="1"/>
  <c r="S42" i="2"/>
  <c r="Y42" i="2" s="1"/>
  <c r="X41" i="2"/>
  <c r="V41" i="2"/>
  <c r="U41" i="2"/>
  <c r="S41" i="2"/>
  <c r="Y41" i="2" s="1"/>
  <c r="X40" i="2"/>
  <c r="V40" i="2"/>
  <c r="U40" i="2" s="1"/>
  <c r="S40" i="2"/>
  <c r="Y40" i="2" s="1"/>
  <c r="Z39" i="2"/>
  <c r="X39" i="2"/>
  <c r="V39" i="2"/>
  <c r="U39" i="2" s="1"/>
  <c r="S39" i="2"/>
  <c r="M39" i="2" s="1"/>
  <c r="Z38" i="2"/>
  <c r="X38" i="2"/>
  <c r="U38" i="2"/>
  <c r="S38" i="2"/>
  <c r="Y38" i="2" s="1"/>
  <c r="Z37" i="2"/>
  <c r="X37" i="2"/>
  <c r="V37" i="2"/>
  <c r="U37" i="2" s="1"/>
  <c r="S37" i="2"/>
  <c r="M37" i="2" s="1"/>
  <c r="AA36" i="2"/>
  <c r="Z36" i="2"/>
  <c r="X36" i="2"/>
  <c r="V36" i="2"/>
  <c r="U36" i="2" s="1"/>
  <c r="S36" i="2"/>
  <c r="M36" i="2" s="1"/>
  <c r="AA35" i="2"/>
  <c r="Z35" i="2"/>
  <c r="V35" i="2"/>
  <c r="U35" i="2"/>
  <c r="S35" i="2"/>
  <c r="Y35" i="2" s="1"/>
  <c r="M35" i="2"/>
  <c r="AA34" i="2"/>
  <c r="Z34" i="2"/>
  <c r="X34" i="2"/>
  <c r="V34" i="2"/>
  <c r="U34" i="2" s="1"/>
  <c r="S34" i="2"/>
  <c r="M34" i="2" s="1"/>
  <c r="AA33" i="2"/>
  <c r="Z33" i="2"/>
  <c r="X33" i="2"/>
  <c r="V33" i="2"/>
  <c r="U33" i="2" s="1"/>
  <c r="S33" i="2"/>
  <c r="M33" i="2" s="1"/>
  <c r="V32" i="2"/>
  <c r="U32" i="2" s="1"/>
  <c r="S32" i="2"/>
  <c r="Y32" i="2" s="1"/>
  <c r="AA31" i="2"/>
  <c r="V31" i="2"/>
  <c r="U31" i="2" s="1"/>
  <c r="S31" i="2"/>
  <c r="M31" i="2" s="1"/>
  <c r="AA30" i="2"/>
  <c r="Z30" i="2"/>
  <c r="X30" i="2"/>
  <c r="V30" i="2"/>
  <c r="U30" i="2" s="1"/>
  <c r="S30" i="2"/>
  <c r="M30" i="2" s="1"/>
  <c r="AA29" i="2"/>
  <c r="Z29" i="2"/>
  <c r="X29" i="2"/>
  <c r="V29" i="2"/>
  <c r="U29" i="2" s="1"/>
  <c r="S29" i="2"/>
  <c r="Y29" i="2" s="1"/>
  <c r="M29" i="2"/>
  <c r="AA28" i="2"/>
  <c r="Z28" i="2"/>
  <c r="X28" i="2"/>
  <c r="V28" i="2"/>
  <c r="U28" i="2" s="1"/>
  <c r="S28" i="2"/>
  <c r="M28" i="2" s="1"/>
  <c r="AA27" i="2"/>
  <c r="Z27" i="2"/>
  <c r="X27" i="2"/>
  <c r="V27" i="2"/>
  <c r="U27" i="2" s="1"/>
  <c r="S27" i="2"/>
  <c r="M27" i="2" s="1"/>
  <c r="AA26" i="2"/>
  <c r="Z26" i="2"/>
  <c r="X26" i="2"/>
  <c r="V26" i="2"/>
  <c r="U26" i="2" s="1"/>
  <c r="S26" i="2"/>
  <c r="M26" i="2" s="1"/>
  <c r="AA25" i="2"/>
  <c r="Z25" i="2"/>
  <c r="X25" i="2"/>
  <c r="V25" i="2"/>
  <c r="U25" i="2" s="1"/>
  <c r="S25" i="2"/>
  <c r="M25" i="2" s="1"/>
  <c r="AA24" i="2"/>
  <c r="Z24" i="2"/>
  <c r="X24" i="2"/>
  <c r="V24" i="2"/>
  <c r="U24" i="2" s="1"/>
  <c r="S24" i="2"/>
  <c r="M24" i="2" s="1"/>
  <c r="X23" i="2"/>
  <c r="V23" i="2"/>
  <c r="U23" i="2" s="1"/>
  <c r="S23" i="2"/>
  <c r="Y23" i="2" s="1"/>
  <c r="AA22" i="2"/>
  <c r="Z22" i="2"/>
  <c r="X22" i="2"/>
  <c r="V22" i="2"/>
  <c r="U22" i="2" s="1"/>
  <c r="S22" i="2"/>
  <c r="M22" i="2" s="1"/>
  <c r="AA21" i="2"/>
  <c r="Z21" i="2"/>
  <c r="X21" i="2"/>
  <c r="V21" i="2"/>
  <c r="U21" i="2" s="1"/>
  <c r="S21" i="2"/>
  <c r="AA20" i="2"/>
  <c r="Z20" i="2"/>
  <c r="X20" i="2"/>
  <c r="V20" i="2"/>
  <c r="U20" i="2" s="1"/>
  <c r="S20" i="2"/>
  <c r="AA19" i="2"/>
  <c r="Z19" i="2"/>
  <c r="X19" i="2"/>
  <c r="V19" i="2"/>
  <c r="U19" i="2" s="1"/>
  <c r="S19" i="2"/>
  <c r="AA18" i="2"/>
  <c r="Z18" i="2"/>
  <c r="X18" i="2"/>
  <c r="V18" i="2"/>
  <c r="U18" i="2" s="1"/>
  <c r="S18" i="2"/>
  <c r="X17" i="2"/>
  <c r="V17" i="2"/>
  <c r="S17" i="2"/>
  <c r="Y17" i="2" s="1"/>
  <c r="AA16" i="2"/>
  <c r="Z16" i="2"/>
  <c r="X16" i="2"/>
  <c r="V16" i="2"/>
  <c r="U16" i="2" s="1"/>
  <c r="S16" i="2"/>
  <c r="AA15" i="2"/>
  <c r="Z15" i="2"/>
  <c r="X15" i="2"/>
  <c r="V15" i="2"/>
  <c r="U15" i="2" s="1"/>
  <c r="S15" i="2"/>
  <c r="AA14" i="2"/>
  <c r="Z14" i="2"/>
  <c r="X14" i="2"/>
  <c r="V14" i="2"/>
  <c r="U14" i="2" s="1"/>
  <c r="S14" i="2"/>
  <c r="AA13" i="2"/>
  <c r="Z13" i="2"/>
  <c r="X13" i="2"/>
  <c r="V13" i="2"/>
  <c r="U13" i="2" s="1"/>
  <c r="S13" i="2"/>
  <c r="AA12" i="2"/>
  <c r="Z12" i="2"/>
  <c r="X12" i="2"/>
  <c r="V12" i="2"/>
  <c r="U12" i="2" s="1"/>
  <c r="S12" i="2"/>
  <c r="AA11" i="2"/>
  <c r="Z11" i="2"/>
  <c r="X11" i="2"/>
  <c r="V11" i="2"/>
  <c r="U11" i="2" s="1"/>
  <c r="S11" i="2"/>
  <c r="AA10" i="2"/>
  <c r="Z10" i="2"/>
  <c r="Z50" i="2" s="1"/>
  <c r="X10" i="2"/>
  <c r="V10" i="2"/>
  <c r="U10" i="2" s="1"/>
  <c r="S10" i="2"/>
  <c r="AA9" i="2"/>
  <c r="AA50" i="2" s="1"/>
  <c r="X9" i="2"/>
  <c r="X50" i="2" s="1"/>
  <c r="V9" i="2"/>
  <c r="U9" i="2" s="1"/>
  <c r="S9" i="2"/>
  <c r="AA8" i="2"/>
  <c r="Z8" i="2"/>
  <c r="X8" i="2"/>
  <c r="V8" i="2"/>
  <c r="U8" i="2" s="1"/>
  <c r="S8" i="2"/>
  <c r="AA7" i="2"/>
  <c r="Z7" i="2"/>
  <c r="X7" i="2"/>
  <c r="V7" i="2"/>
  <c r="U7" i="2" s="1"/>
  <c r="S7" i="2"/>
  <c r="AA6" i="2"/>
  <c r="Z6" i="2"/>
  <c r="X6" i="2"/>
  <c r="V6" i="2"/>
  <c r="U6" i="2" s="1"/>
  <c r="S6" i="2"/>
  <c r="AA5" i="2"/>
  <c r="Z5" i="2"/>
  <c r="X5" i="2"/>
  <c r="V5" i="2"/>
  <c r="U5" i="2" s="1"/>
  <c r="S5" i="2"/>
  <c r="M23" i="2" l="1"/>
  <c r="M32" i="2"/>
  <c r="Y25" i="2"/>
  <c r="Y33" i="2"/>
  <c r="Y36" i="2"/>
  <c r="Y37" i="2"/>
  <c r="M38" i="2"/>
  <c r="M40" i="2"/>
  <c r="A2" i="1"/>
  <c r="Y50" i="2" l="1"/>
  <c r="U17" i="2" l="1"/>
</calcChain>
</file>

<file path=xl/comments1.xml><?xml version="1.0" encoding="utf-8"?>
<comments xmlns="http://schemas.openxmlformats.org/spreadsheetml/2006/main">
  <authors>
    <author>Karroum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Karroum: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Karroum</author>
  </authors>
  <commentList>
    <comment ref="V5" authorId="0">
      <text>
        <r>
          <rPr>
            <b/>
            <sz val="9"/>
            <color indexed="81"/>
            <rFont val="Tahoma"/>
            <family val="2"/>
          </rPr>
          <t>Karroum: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<sst xmlns="http://schemas.openxmlformats.org/spreadsheetml/2006/main" count="595" uniqueCount="177">
  <si>
    <t>DATE AUJOURD'HUI</t>
  </si>
  <si>
    <t>DATE FIN DE MESURE PREVUE</t>
  </si>
  <si>
    <t>FIN REELLE DE MESURE</t>
  </si>
  <si>
    <t>RAPPEL</t>
  </si>
  <si>
    <t>N°</t>
  </si>
  <si>
    <t>NOM</t>
  </si>
  <si>
    <t>PRENOM</t>
  </si>
  <si>
    <t>REFERENT</t>
  </si>
  <si>
    <t>ADRESSE</t>
  </si>
  <si>
    <t>CP</t>
  </si>
  <si>
    <t>VILLE</t>
  </si>
  <si>
    <t>NATIONALITE</t>
  </si>
  <si>
    <t>SIT FAM</t>
  </si>
  <si>
    <t>NBRE ENFT</t>
  </si>
  <si>
    <t>DATE DE NAISSANCE</t>
  </si>
  <si>
    <t>AGE</t>
  </si>
  <si>
    <t>SEXE</t>
  </si>
  <si>
    <t>RESSOURCES DEBUT DE MESURE</t>
  </si>
  <si>
    <t>RESSOURCES FIN DE MESURE</t>
  </si>
  <si>
    <t>DATE DEBUT DE MESURE</t>
  </si>
  <si>
    <t>MOIS MESURE DEMANDE</t>
  </si>
  <si>
    <t>MOIS MESURE REALISE AU JOUR D'AUJOURDHUI</t>
  </si>
  <si>
    <t>MOIS MESURE REEL EFFECTUE</t>
  </si>
  <si>
    <t>nbre de mois 2013</t>
  </si>
  <si>
    <t>MOTIF DE LA DEMANDE 1</t>
  </si>
  <si>
    <t>MOTIF DE LA DEMANDE  2</t>
  </si>
  <si>
    <t>PRESCRIPTEUR</t>
  </si>
  <si>
    <t>MDS  POUR MESURE HORS TOIT</t>
  </si>
  <si>
    <t>SITUATION DU MENAGE</t>
  </si>
  <si>
    <t>TYPE DE TOIT HORS MDS</t>
  </si>
  <si>
    <t>TYPE DE MESURE</t>
  </si>
  <si>
    <t>SITUATION A LA SORTIE</t>
  </si>
  <si>
    <t>NATHALIE</t>
  </si>
  <si>
    <t>CLAIRE</t>
  </si>
  <si>
    <t>9 rue st hilaire</t>
  </si>
  <si>
    <t>leignes s/f</t>
  </si>
  <si>
    <t>Autres communes</t>
  </si>
  <si>
    <t>F</t>
  </si>
  <si>
    <t>F.I + enfant</t>
  </si>
  <si>
    <t>RSA majoré</t>
  </si>
  <si>
    <t>Definition d'un projet logement</t>
  </si>
  <si>
    <t>Difficultés budgétaires</t>
  </si>
  <si>
    <t>MDS</t>
  </si>
  <si>
    <t>MDS Chauvigny</t>
  </si>
  <si>
    <t>locataire</t>
  </si>
  <si>
    <t>ACCES</t>
  </si>
  <si>
    <t>pas de relogement</t>
  </si>
  <si>
    <t>MICKAEL</t>
  </si>
  <si>
    <t>19 rue de la roussaillière</t>
  </si>
  <si>
    <t>valdivienne</t>
  </si>
  <si>
    <t>Couple + enfant</t>
  </si>
  <si>
    <t>M</t>
  </si>
  <si>
    <t>ARE</t>
  </si>
  <si>
    <t>Hébergé famille</t>
  </si>
  <si>
    <t>JEANINE</t>
  </si>
  <si>
    <t>18 bis route de poitiers</t>
  </si>
  <si>
    <t>st julien</t>
  </si>
  <si>
    <t>F.I.</t>
  </si>
  <si>
    <t>AAH</t>
  </si>
  <si>
    <t>Définition d'un projet logement</t>
  </si>
  <si>
    <t>Logement inadapté/ressources</t>
  </si>
  <si>
    <t>locataire buxerolles</t>
  </si>
  <si>
    <t>MICHEL</t>
  </si>
  <si>
    <t>753 rte de tercé</t>
  </si>
  <si>
    <t>savigny</t>
  </si>
  <si>
    <t>H.I.</t>
  </si>
  <si>
    <t>Invalidité</t>
  </si>
  <si>
    <t>invalidité</t>
  </si>
  <si>
    <t>separation/dechabitation</t>
  </si>
  <si>
    <t>locataire sar hlm</t>
  </si>
  <si>
    <t>YANNICK</t>
  </si>
  <si>
    <t>MESMIN</t>
  </si>
  <si>
    <t>14 rue de l'ancien pont</t>
  </si>
  <si>
    <t>chauvigny</t>
  </si>
  <si>
    <t>RSA socle</t>
  </si>
  <si>
    <t>Mauvais état du logement</t>
  </si>
  <si>
    <t>ami</t>
  </si>
  <si>
    <t>HELENE</t>
  </si>
  <si>
    <t>CHRISTELLE/VERO</t>
  </si>
  <si>
    <t>11 chemin du pré neuf</t>
  </si>
  <si>
    <t>Hébergé amis</t>
  </si>
  <si>
    <t>hébergé ami</t>
  </si>
  <si>
    <t>F.I</t>
  </si>
  <si>
    <t>logement associatif</t>
  </si>
  <si>
    <t>PASCAL</t>
  </si>
  <si>
    <t>MESMIN/CLAIRE</t>
  </si>
  <si>
    <t>27 rue faideau</t>
  </si>
  <si>
    <t>ALT</t>
  </si>
  <si>
    <t>GERALDINE</t>
  </si>
  <si>
    <t>1 route de jardres</t>
  </si>
  <si>
    <t>lavoux</t>
  </si>
  <si>
    <t>CDI</t>
  </si>
  <si>
    <t>locataire logiparc</t>
  </si>
  <si>
    <t>KARINE</t>
  </si>
  <si>
    <t>6 bis rue de st savin</t>
  </si>
  <si>
    <t>procédure d'expulsion</t>
  </si>
  <si>
    <t>DIAGNOSTIC</t>
  </si>
  <si>
    <t>hébergement</t>
  </si>
  <si>
    <t>1 rue de l'abreuvoir</t>
  </si>
  <si>
    <t>salle en toulon</t>
  </si>
  <si>
    <t>Hébergée amis</t>
  </si>
  <si>
    <t>SEVERINE</t>
  </si>
  <si>
    <t>23 bis rte de montmorillon</t>
  </si>
  <si>
    <t>SYLVIE</t>
  </si>
  <si>
    <t>29 rue du vieux port</t>
  </si>
  <si>
    <t>st germain</t>
  </si>
  <si>
    <t>locataire poitiers privé</t>
  </si>
  <si>
    <t>6 rue de la tour</t>
  </si>
  <si>
    <t>jardes</t>
  </si>
  <si>
    <t>F.I+enfant</t>
  </si>
  <si>
    <t>hébergé famille</t>
  </si>
  <si>
    <t>séparation/decohabitation</t>
  </si>
  <si>
    <t>ANNIE</t>
  </si>
  <si>
    <t>charasson</t>
  </si>
  <si>
    <t>PI</t>
  </si>
  <si>
    <t>ROMAIN</t>
  </si>
  <si>
    <t>49 route de charassé</t>
  </si>
  <si>
    <t>mignaloux</t>
  </si>
  <si>
    <t>SALAIRE</t>
  </si>
  <si>
    <t>renouvellement</t>
  </si>
  <si>
    <t>PIERRE/NATHALIE</t>
  </si>
  <si>
    <t>11 rue de la jambe à l'âne</t>
  </si>
  <si>
    <t>M/F 48 ans</t>
  </si>
  <si>
    <t>AAH/AAH</t>
  </si>
  <si>
    <t>BARBARA/GUILLAUME</t>
  </si>
  <si>
    <t>20 rue de lussac</t>
  </si>
  <si>
    <t>Couple</t>
  </si>
  <si>
    <t>F/28</t>
  </si>
  <si>
    <t>RSA/RSA</t>
  </si>
  <si>
    <t>FRANCK</t>
  </si>
  <si>
    <t>16 rue de chauvigny</t>
  </si>
  <si>
    <t>Problème de santé</t>
  </si>
  <si>
    <t>HLM HABITAT 86</t>
  </si>
  <si>
    <t>KELLY</t>
  </si>
  <si>
    <t>29 bis route de chauvigny</t>
  </si>
  <si>
    <t>Logement inadapté/comp.fam</t>
  </si>
  <si>
    <t>C</t>
  </si>
  <si>
    <t>KOUTOUAN ROLAND</t>
  </si>
  <si>
    <t>21 rte de chatellerault</t>
  </si>
  <si>
    <t>privé</t>
  </si>
  <si>
    <t>SANDY</t>
  </si>
  <si>
    <t>REGIS</t>
  </si>
  <si>
    <t>12 place des acacias</t>
  </si>
  <si>
    <t>AURELIE/JEREMY</t>
  </si>
  <si>
    <t>29 rte de montmorillon</t>
  </si>
  <si>
    <t>Couple+enft</t>
  </si>
  <si>
    <t>F/26</t>
  </si>
  <si>
    <t>JEREMY</t>
  </si>
  <si>
    <t/>
  </si>
  <si>
    <t>ANTHONY</t>
  </si>
  <si>
    <t>3 Fougères</t>
  </si>
  <si>
    <t>bethines</t>
  </si>
  <si>
    <t>SANS</t>
  </si>
  <si>
    <t>Expulsion</t>
  </si>
  <si>
    <t>ADELINE</t>
  </si>
  <si>
    <t>RSA</t>
  </si>
  <si>
    <t>CHLOE</t>
  </si>
  <si>
    <t>46 Servon</t>
  </si>
  <si>
    <t>mauvais etat du logement</t>
  </si>
  <si>
    <t>21 rue de la vichoune</t>
  </si>
  <si>
    <t>propriétaire</t>
  </si>
  <si>
    <t>dde renouvellement</t>
  </si>
  <si>
    <t>ALAIN/PRISCILLIA</t>
  </si>
  <si>
    <t>La moinerie</t>
  </si>
  <si>
    <t>pouzioux</t>
  </si>
  <si>
    <t>F/24</t>
  </si>
  <si>
    <t>SALAIRE/PF</t>
  </si>
  <si>
    <t>mauvais état du logement</t>
  </si>
  <si>
    <t>FRANCK/CELINE</t>
  </si>
  <si>
    <t>22 route de chantelle</t>
  </si>
  <si>
    <t>sèvres anxaumont</t>
  </si>
  <si>
    <t>F/31</t>
  </si>
  <si>
    <t>expulsion</t>
  </si>
  <si>
    <t>JASON/CASSANDRA</t>
  </si>
  <si>
    <t>F/18</t>
  </si>
  <si>
    <t>sortie d'hébergement</t>
  </si>
  <si>
    <t>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</si>
</sst>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,000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indexed="56"/>
      <name val="Calibri"/>
      <family val="2"/>
    </font>
    <font>
      <b/>
      <sz val="11"/>
      <color indexed="10"/>
      <name val="Calibri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56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14" fontId="1" fillId="0" borderId="1" xfId="0" applyNumberFormat="1" applyFont="1" applyFill="1" applyBorder="1" applyProtection="1">
      <protection locked="0"/>
    </xf>
    <xf numFmtId="14" fontId="0" fillId="0" borderId="1" xfId="0" applyNumberFormat="1" applyFill="1" applyBorder="1" applyProtection="1"/>
    <xf numFmtId="1" fontId="0" fillId="0" borderId="1" xfId="0" applyNumberFormat="1" applyFill="1" applyBorder="1" applyProtection="1"/>
    <xf numFmtId="0" fontId="0" fillId="0" borderId="0" xfId="0" applyFill="1"/>
    <xf numFmtId="0" fontId="1" fillId="0" borderId="0" xfId="0" applyFont="1" applyFill="1"/>
    <xf numFmtId="0" fontId="6" fillId="0" borderId="0" xfId="0" applyFont="1" applyFill="1"/>
    <xf numFmtId="0" fontId="2" fillId="0" borderId="0" xfId="0" applyFont="1" applyFill="1"/>
    <xf numFmtId="0" fontId="7" fillId="0" borderId="0" xfId="0" applyFont="1" applyFill="1"/>
    <xf numFmtId="0" fontId="0" fillId="0" borderId="0" xfId="0" applyFill="1" applyProtection="1">
      <protection locked="0"/>
    </xf>
    <xf numFmtId="164" fontId="0" fillId="0" borderId="0" xfId="0" applyNumberFormat="1" applyFill="1" applyProtection="1">
      <protection locked="0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1" xfId="0" applyFill="1" applyBorder="1"/>
    <xf numFmtId="0" fontId="0" fillId="0" borderId="2" xfId="0" applyFill="1" applyBorder="1" applyProtection="1">
      <protection locked="0"/>
    </xf>
    <xf numFmtId="0" fontId="0" fillId="0" borderId="1" xfId="0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1" fontId="9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0" borderId="3" xfId="0" applyFill="1" applyBorder="1"/>
    <xf numFmtId="0" fontId="0" fillId="0" borderId="3" xfId="0" applyFill="1" applyBorder="1" applyProtection="1">
      <protection locked="0"/>
    </xf>
    <xf numFmtId="164" fontId="0" fillId="0" borderId="3" xfId="0" applyNumberFormat="1" applyFill="1" applyBorder="1" applyProtection="1">
      <protection locked="0"/>
    </xf>
    <xf numFmtId="14" fontId="0" fillId="0" borderId="3" xfId="0" applyNumberFormat="1" applyFill="1" applyBorder="1" applyProtection="1">
      <protection locked="0"/>
    </xf>
    <xf numFmtId="1" fontId="12" fillId="0" borderId="3" xfId="1" applyNumberFormat="1" applyFont="1" applyFill="1" applyBorder="1" applyAlignment="1">
      <alignment horizontal="right" vertical="center" wrapText="1"/>
    </xf>
    <xf numFmtId="14" fontId="1" fillId="0" borderId="3" xfId="0" applyNumberFormat="1" applyFont="1" applyFill="1" applyBorder="1" applyProtection="1">
      <protection locked="0"/>
    </xf>
    <xf numFmtId="14" fontId="0" fillId="0" borderId="3" xfId="0" applyNumberFormat="1" applyFill="1" applyBorder="1" applyProtection="1"/>
    <xf numFmtId="1" fontId="9" fillId="0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" fontId="12" fillId="0" borderId="1" xfId="1" applyNumberFormat="1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center"/>
    </xf>
    <xf numFmtId="0" fontId="0" fillId="0" borderId="4" xfId="0" applyFill="1" applyBorder="1"/>
    <xf numFmtId="0" fontId="0" fillId="0" borderId="4" xfId="0" applyFill="1" applyBorder="1" applyProtection="1">
      <protection locked="0"/>
    </xf>
    <xf numFmtId="164" fontId="0" fillId="0" borderId="4" xfId="0" applyNumberFormat="1" applyFill="1" applyBorder="1" applyProtection="1">
      <protection locked="0"/>
    </xf>
    <xf numFmtId="14" fontId="0" fillId="0" borderId="4" xfId="0" applyNumberFormat="1" applyFill="1" applyBorder="1" applyProtection="1">
      <protection locked="0"/>
    </xf>
    <xf numFmtId="1" fontId="12" fillId="0" borderId="4" xfId="1" applyNumberFormat="1" applyFont="1" applyFill="1" applyBorder="1" applyAlignment="1">
      <alignment horizontal="right" vertical="center" wrapText="1"/>
    </xf>
    <xf numFmtId="14" fontId="1" fillId="0" borderId="4" xfId="0" applyNumberFormat="1" applyFont="1" applyFill="1" applyBorder="1" applyProtection="1">
      <protection locked="0"/>
    </xf>
    <xf numFmtId="14" fontId="0" fillId="0" borderId="4" xfId="0" applyNumberFormat="1" applyFill="1" applyBorder="1" applyProtection="1"/>
    <xf numFmtId="1" fontId="9" fillId="0" borderId="4" xfId="0" applyNumberFormat="1" applyFont="1" applyFill="1" applyBorder="1" applyAlignment="1">
      <alignment horizontal="center" vertical="center" wrapText="1"/>
    </xf>
    <xf numFmtId="165" fontId="10" fillId="0" borderId="4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Protection="1">
      <protection locked="0"/>
    </xf>
    <xf numFmtId="14" fontId="0" fillId="0" borderId="3" xfId="0" applyNumberFormat="1" applyFill="1" applyBorder="1"/>
    <xf numFmtId="1" fontId="10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/>
    <xf numFmtId="0" fontId="7" fillId="0" borderId="1" xfId="0" applyFont="1" applyFill="1" applyBorder="1"/>
    <xf numFmtId="0" fontId="1" fillId="0" borderId="1" xfId="0" applyFont="1" applyFill="1" applyBorder="1"/>
    <xf numFmtId="0" fontId="6" fillId="0" borderId="1" xfId="0" applyFont="1" applyFill="1" applyBorder="1"/>
    <xf numFmtId="0" fontId="2" fillId="0" borderId="1" xfId="0" applyFont="1" applyFill="1" applyBorder="1"/>
    <xf numFmtId="1" fontId="6" fillId="0" borderId="0" xfId="0" applyNumberFormat="1" applyFont="1" applyFill="1"/>
  </cellXfs>
  <cellStyles count="2">
    <cellStyle name="Milliers" xfId="1" builtinId="3"/>
    <cellStyle name="Normal" xfId="0" builtinId="0"/>
  </cellStyles>
  <dxfs count="1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NOUVEAU%20TABLEAU%20ASLL%202013%20(muriel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RS TOIT AUJOURDHUI"/>
      <sheetName val="suivis"/>
      <sheetName val="ASLL ET CONSOLIDATION"/>
      <sheetName val="DEPART DANS L'ANNEE"/>
      <sheetName val="Poitiers"/>
      <sheetName val="fontaine "/>
      <sheetName val="Jaunay clan"/>
      <sheetName val="chauvigny"/>
      <sheetName val="A VENIR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 t="str">
            <v>N°</v>
          </cell>
          <cell r="B4" t="str">
            <v>NOM</v>
          </cell>
          <cell r="C4" t="str">
            <v>PRENOM</v>
          </cell>
          <cell r="D4" t="str">
            <v>REFERENT</v>
          </cell>
          <cell r="E4" t="str">
            <v>ADRESSE</v>
          </cell>
          <cell r="F4" t="str">
            <v>CP</v>
          </cell>
          <cell r="G4" t="str">
            <v>VILLE</v>
          </cell>
          <cell r="I4" t="str">
            <v>NATIONALITE</v>
          </cell>
          <cell r="J4" t="str">
            <v>SIT FAM</v>
          </cell>
          <cell r="K4" t="str">
            <v>NBRE ENFT</v>
          </cell>
          <cell r="L4" t="str">
            <v>DATE DE NAISSANCE</v>
          </cell>
          <cell r="M4" t="str">
            <v>AGE</v>
          </cell>
          <cell r="N4" t="str">
            <v>SEXE</v>
          </cell>
          <cell r="O4" t="str">
            <v>RESSOURCES DEBUT DE MESURE</v>
          </cell>
          <cell r="P4" t="str">
            <v>RESSOURCES FIN DE MESURE</v>
          </cell>
          <cell r="Q4" t="str">
            <v>DATE DEBUT DE MESURE</v>
          </cell>
          <cell r="R4">
            <v>2013</v>
          </cell>
          <cell r="S4" t="str">
            <v>DATE AUJOURD'HUI</v>
          </cell>
          <cell r="T4" t="str">
            <v>DATE FIN DE MESURE PREVUE</v>
          </cell>
          <cell r="W4" t="str">
            <v>FIN REELLE DE MESURE</v>
          </cell>
          <cell r="X4" t="str">
            <v>MOIS MESURE DEMANDE</v>
          </cell>
          <cell r="Y4" t="str">
            <v>MOIS MESURE REALISE AU JOUR D'AUJOURDHUI</v>
          </cell>
          <cell r="Z4" t="str">
            <v>MOIS MESURE REEL EFFECTUE</v>
          </cell>
          <cell r="AA4" t="str">
            <v>nbre de mois 2013</v>
          </cell>
          <cell r="AB4" t="str">
            <v>MOTIF DE LA DEMANDE 1</v>
          </cell>
          <cell r="AC4" t="str">
            <v>MOTIF DE LA DEMANDE  2</v>
          </cell>
          <cell r="AD4" t="str">
            <v>PRESCRIPTEUR</v>
          </cell>
          <cell r="AE4" t="str">
            <v>MDS  POUR MESURE HORS TOIT</v>
          </cell>
          <cell r="AF4" t="str">
            <v>SITUATION DU MENAGE</v>
          </cell>
          <cell r="AG4" t="str">
            <v>TYPE DE TOIT HORS MDS</v>
          </cell>
          <cell r="AH4" t="str">
            <v>TYPE DE MESURE</v>
          </cell>
          <cell r="AI4" t="str">
            <v>SITUATION A LA SORTIE</v>
          </cell>
        </row>
        <row r="5">
          <cell r="A5">
            <v>1</v>
          </cell>
          <cell r="B5" t="str">
            <v>ANDRE</v>
          </cell>
          <cell r="C5" t="str">
            <v>NATHALIE</v>
          </cell>
          <cell r="D5" t="str">
            <v>CLAIRE</v>
          </cell>
          <cell r="E5" t="str">
            <v>9 rue st hilaire</v>
          </cell>
          <cell r="F5">
            <v>86300</v>
          </cell>
          <cell r="G5" t="str">
            <v>leignes s/f</v>
          </cell>
          <cell r="H5" t="str">
            <v>Autres communes</v>
          </cell>
          <cell r="I5" t="str">
            <v>F</v>
          </cell>
          <cell r="J5" t="str">
            <v>F.I + enfant</v>
          </cell>
          <cell r="K5">
            <v>3</v>
          </cell>
          <cell r="L5">
            <v>29377</v>
          </cell>
          <cell r="M5">
            <v>32.680567094431758</v>
          </cell>
          <cell r="N5" t="str">
            <v>F</v>
          </cell>
          <cell r="O5" t="str">
            <v>RSA majoré</v>
          </cell>
          <cell r="P5" t="str">
            <v>RSA majoré</v>
          </cell>
          <cell r="Q5">
            <v>41220</v>
          </cell>
          <cell r="R5">
            <v>41275</v>
          </cell>
          <cell r="S5">
            <v>41699</v>
          </cell>
          <cell r="T5">
            <v>41401</v>
          </cell>
          <cell r="U5" t="str">
            <v>OK</v>
          </cell>
          <cell r="V5">
            <v>298</v>
          </cell>
          <cell r="W5">
            <v>41400</v>
          </cell>
          <cell r="X5">
            <v>5.9344262295081966</v>
          </cell>
          <cell r="Z5">
            <v>5.9016393442622954</v>
          </cell>
          <cell r="AA5">
            <v>4.0983606557377046</v>
          </cell>
          <cell r="AB5" t="str">
            <v>Definition d'un projet logement</v>
          </cell>
          <cell r="AC5" t="str">
            <v>Difficultés budgétaires</v>
          </cell>
          <cell r="AD5" t="str">
            <v>MDS</v>
          </cell>
          <cell r="AE5" t="str">
            <v>MDS Chauvigny</v>
          </cell>
          <cell r="AF5" t="str">
            <v>locataire</v>
          </cell>
          <cell r="AH5" t="str">
            <v>ACCES</v>
          </cell>
          <cell r="AI5" t="str">
            <v>pas de relogement</v>
          </cell>
        </row>
        <row r="6">
          <cell r="A6">
            <v>2</v>
          </cell>
          <cell r="B6" t="str">
            <v>JOUBERT</v>
          </cell>
          <cell r="C6" t="str">
            <v>MICKAEL</v>
          </cell>
          <cell r="D6" t="str">
            <v>CLAIRE</v>
          </cell>
          <cell r="E6" t="str">
            <v>19 rue de la roussaillière</v>
          </cell>
          <cell r="F6">
            <v>86300</v>
          </cell>
          <cell r="G6" t="str">
            <v>valdivienne</v>
          </cell>
          <cell r="H6" t="str">
            <v>Autres communes</v>
          </cell>
          <cell r="I6" t="str">
            <v>F</v>
          </cell>
          <cell r="J6" t="str">
            <v>Couple + enfant</v>
          </cell>
          <cell r="K6">
            <v>1</v>
          </cell>
          <cell r="L6">
            <v>29583</v>
          </cell>
          <cell r="M6">
            <v>32.116183532787922</v>
          </cell>
          <cell r="N6" t="str">
            <v>M</v>
          </cell>
          <cell r="O6" t="str">
            <v>ARE</v>
          </cell>
          <cell r="Q6">
            <v>41220</v>
          </cell>
          <cell r="R6">
            <v>41275</v>
          </cell>
          <cell r="S6">
            <v>41699</v>
          </cell>
          <cell r="T6">
            <v>41401</v>
          </cell>
          <cell r="U6" t="str">
            <v>OK</v>
          </cell>
          <cell r="V6">
            <v>298</v>
          </cell>
          <cell r="W6">
            <v>41340</v>
          </cell>
          <cell r="X6">
            <v>5.9344262295081966</v>
          </cell>
          <cell r="Z6">
            <v>3.9344262295081966</v>
          </cell>
          <cell r="AA6">
            <v>2.1311475409836067</v>
          </cell>
          <cell r="AB6" t="str">
            <v>Difficultés budgétaires</v>
          </cell>
          <cell r="AD6" t="str">
            <v>MDS</v>
          </cell>
          <cell r="AE6" t="str">
            <v>MDS Chauvigny</v>
          </cell>
          <cell r="AF6" t="str">
            <v>Hébergé famille</v>
          </cell>
          <cell r="AH6" t="str">
            <v>ACCES</v>
          </cell>
        </row>
        <row r="7">
          <cell r="A7">
            <v>3</v>
          </cell>
          <cell r="B7" t="str">
            <v>BARBAULT</v>
          </cell>
          <cell r="C7" t="str">
            <v>JEANINE</v>
          </cell>
          <cell r="D7" t="str">
            <v>CLAIRE</v>
          </cell>
          <cell r="E7" t="str">
            <v>18 bis route de poitiers</v>
          </cell>
          <cell r="F7">
            <v>86300</v>
          </cell>
          <cell r="G7" t="str">
            <v>st julien</v>
          </cell>
          <cell r="H7" t="str">
            <v>Autres communes</v>
          </cell>
          <cell r="I7" t="str">
            <v>F</v>
          </cell>
          <cell r="J7" t="str">
            <v>F.I.</v>
          </cell>
          <cell r="K7">
            <v>0</v>
          </cell>
          <cell r="L7">
            <v>20506</v>
          </cell>
          <cell r="M7">
            <v>56.984676683472856</v>
          </cell>
          <cell r="N7" t="str">
            <v>F</v>
          </cell>
          <cell r="O7" t="str">
            <v>AAH</v>
          </cell>
          <cell r="P7" t="str">
            <v>AAH</v>
          </cell>
          <cell r="Q7">
            <v>41134</v>
          </cell>
          <cell r="R7">
            <v>41275</v>
          </cell>
          <cell r="S7">
            <v>41699</v>
          </cell>
          <cell r="T7">
            <v>41318</v>
          </cell>
          <cell r="U7" t="str">
            <v>OK</v>
          </cell>
          <cell r="V7">
            <v>381</v>
          </cell>
          <cell r="W7">
            <v>41317</v>
          </cell>
          <cell r="X7">
            <v>6.0327868852459012</v>
          </cell>
          <cell r="Z7">
            <v>6</v>
          </cell>
          <cell r="AA7">
            <v>1.3770491803278688</v>
          </cell>
          <cell r="AB7" t="str">
            <v>Définition d'un projet logement</v>
          </cell>
          <cell r="AC7" t="str">
            <v>Logement inadapté/ressources</v>
          </cell>
          <cell r="AD7" t="str">
            <v>MDS</v>
          </cell>
          <cell r="AE7" t="str">
            <v>MDS Chauvigny</v>
          </cell>
          <cell r="AF7" t="str">
            <v>locataire</v>
          </cell>
          <cell r="AH7" t="str">
            <v>ACCES</v>
          </cell>
          <cell r="AI7" t="str">
            <v>locataire buxerolles</v>
          </cell>
        </row>
        <row r="8">
          <cell r="A8">
            <v>4</v>
          </cell>
          <cell r="B8" t="str">
            <v>ROUSSEAU</v>
          </cell>
          <cell r="C8" t="str">
            <v>MICHEL</v>
          </cell>
          <cell r="D8" t="str">
            <v>CLAIRE</v>
          </cell>
          <cell r="E8" t="str">
            <v>753 rte de tercé</v>
          </cell>
          <cell r="F8">
            <v>86800</v>
          </cell>
          <cell r="G8" t="str">
            <v>savigny</v>
          </cell>
          <cell r="H8" t="str">
            <v>Autres communes</v>
          </cell>
          <cell r="I8" t="str">
            <v>F</v>
          </cell>
          <cell r="J8" t="str">
            <v>H.I.</v>
          </cell>
          <cell r="K8">
            <v>0</v>
          </cell>
          <cell r="L8">
            <v>21121</v>
          </cell>
          <cell r="M8">
            <v>55.299745176623539</v>
          </cell>
          <cell r="N8" t="str">
            <v>M</v>
          </cell>
          <cell r="O8" t="str">
            <v>Invalidité</v>
          </cell>
          <cell r="P8" t="str">
            <v>invalidité</v>
          </cell>
          <cell r="Q8">
            <v>41225</v>
          </cell>
          <cell r="R8">
            <v>41275</v>
          </cell>
          <cell r="S8">
            <v>41699</v>
          </cell>
          <cell r="T8">
            <v>41405</v>
          </cell>
          <cell r="U8" t="str">
            <v>OK</v>
          </cell>
          <cell r="V8">
            <v>294</v>
          </cell>
          <cell r="W8">
            <v>41406</v>
          </cell>
          <cell r="X8">
            <v>5.9016393442622954</v>
          </cell>
          <cell r="Z8">
            <v>5.9344262295081966</v>
          </cell>
          <cell r="AA8">
            <v>4.2950819672131146</v>
          </cell>
          <cell r="AB8" t="str">
            <v>Difficultés budgétaires</v>
          </cell>
          <cell r="AC8" t="str">
            <v>Définition d'un projet logement</v>
          </cell>
          <cell r="AD8" t="str">
            <v>MDS</v>
          </cell>
          <cell r="AE8" t="str">
            <v>MDS Chauvigny</v>
          </cell>
          <cell r="AF8" t="str">
            <v>Hébergé famille</v>
          </cell>
          <cell r="AH8" t="str">
            <v>ACCES</v>
          </cell>
        </row>
        <row r="9">
          <cell r="A9">
            <v>5</v>
          </cell>
          <cell r="B9" t="str">
            <v>ROUSSEAU</v>
          </cell>
          <cell r="C9" t="str">
            <v>MICHEL</v>
          </cell>
          <cell r="D9" t="str">
            <v>CLAIRE</v>
          </cell>
          <cell r="E9" t="str">
            <v>753 rte de tercé</v>
          </cell>
          <cell r="F9">
            <v>86800</v>
          </cell>
          <cell r="G9" t="str">
            <v>savigny</v>
          </cell>
          <cell r="H9" t="str">
            <v>Autres communes</v>
          </cell>
          <cell r="I9" t="str">
            <v>F</v>
          </cell>
          <cell r="J9" t="str">
            <v>H.I.</v>
          </cell>
          <cell r="K9">
            <v>0</v>
          </cell>
          <cell r="L9">
            <v>21121</v>
          </cell>
          <cell r="M9">
            <v>55.299745176623539</v>
          </cell>
          <cell r="N9" t="str">
            <v>M</v>
          </cell>
          <cell r="O9" t="str">
            <v>Invalidité</v>
          </cell>
          <cell r="P9" t="str">
            <v>invalidité</v>
          </cell>
          <cell r="Q9">
            <v>41406</v>
          </cell>
          <cell r="R9">
            <v>41406</v>
          </cell>
          <cell r="S9">
            <v>41699</v>
          </cell>
          <cell r="T9">
            <v>41589</v>
          </cell>
          <cell r="U9" t="str">
            <v>OK</v>
          </cell>
          <cell r="V9">
            <v>110</v>
          </cell>
          <cell r="W9">
            <v>41589</v>
          </cell>
          <cell r="X9">
            <v>6</v>
          </cell>
          <cell r="Z9">
            <v>6</v>
          </cell>
          <cell r="AA9">
            <v>6</v>
          </cell>
          <cell r="AB9" t="str">
            <v>separation/dechabitation</v>
          </cell>
          <cell r="AD9" t="str">
            <v>MDS</v>
          </cell>
          <cell r="AE9" t="str">
            <v>MDS Chauvigny</v>
          </cell>
          <cell r="AF9" t="str">
            <v>Hébergé famille</v>
          </cell>
          <cell r="AH9" t="str">
            <v>ACCES</v>
          </cell>
          <cell r="AI9" t="str">
            <v>locataire sar hlm</v>
          </cell>
        </row>
        <row r="10">
          <cell r="A10">
            <v>6</v>
          </cell>
          <cell r="B10" t="str">
            <v>LE GALL</v>
          </cell>
          <cell r="C10" t="str">
            <v>YANNICK</v>
          </cell>
          <cell r="D10" t="str">
            <v>MESMIN</v>
          </cell>
          <cell r="E10" t="str">
            <v>14 rue de l'ancien pont</v>
          </cell>
          <cell r="F10">
            <v>86300</v>
          </cell>
          <cell r="G10" t="str">
            <v>chauvigny</v>
          </cell>
          <cell r="H10" t="str">
            <v>Autres communes</v>
          </cell>
          <cell r="I10" t="str">
            <v>F</v>
          </cell>
          <cell r="J10" t="str">
            <v>H.I.</v>
          </cell>
          <cell r="K10">
            <v>0</v>
          </cell>
          <cell r="L10">
            <v>29872</v>
          </cell>
          <cell r="M10">
            <v>31.324402710870114</v>
          </cell>
          <cell r="N10" t="str">
            <v>M</v>
          </cell>
          <cell r="O10" t="str">
            <v>RSA socle</v>
          </cell>
          <cell r="P10" t="str">
            <v>RSA socle</v>
          </cell>
          <cell r="Q10">
            <v>41225</v>
          </cell>
          <cell r="R10">
            <v>41275</v>
          </cell>
          <cell r="S10">
            <v>41699</v>
          </cell>
          <cell r="T10">
            <v>41406</v>
          </cell>
          <cell r="U10" t="str">
            <v>OK</v>
          </cell>
          <cell r="V10">
            <v>293</v>
          </cell>
          <cell r="W10">
            <v>41351</v>
          </cell>
          <cell r="X10">
            <v>5.9344262295081966</v>
          </cell>
          <cell r="Z10">
            <v>4.1311475409836067</v>
          </cell>
          <cell r="AA10">
            <v>2.4918032786885247</v>
          </cell>
          <cell r="AB10" t="str">
            <v>Mauvais état du logement</v>
          </cell>
          <cell r="AD10" t="str">
            <v>MDS</v>
          </cell>
          <cell r="AE10" t="str">
            <v>MDS Chauvigny</v>
          </cell>
          <cell r="AF10" t="str">
            <v>locataire</v>
          </cell>
          <cell r="AH10" t="str">
            <v>ACCES</v>
          </cell>
          <cell r="AI10" t="str">
            <v>ami</v>
          </cell>
        </row>
        <row r="11">
          <cell r="A11">
            <v>7</v>
          </cell>
          <cell r="B11" t="str">
            <v>BEGHIN</v>
          </cell>
          <cell r="C11" t="str">
            <v>HELENE</v>
          </cell>
          <cell r="D11" t="str">
            <v>CHRISTELLE/VERO</v>
          </cell>
          <cell r="E11" t="str">
            <v>11 chemin du pré neuf</v>
          </cell>
          <cell r="F11">
            <v>86800</v>
          </cell>
          <cell r="G11" t="str">
            <v>st julien</v>
          </cell>
          <cell r="H11" t="str">
            <v>Autres communes</v>
          </cell>
          <cell r="I11" t="str">
            <v>F</v>
          </cell>
          <cell r="J11" t="str">
            <v>F.I.</v>
          </cell>
          <cell r="K11">
            <v>0</v>
          </cell>
          <cell r="L11">
            <v>31943</v>
          </cell>
          <cell r="M11">
            <v>25.65043010813039</v>
          </cell>
          <cell r="N11" t="str">
            <v>F</v>
          </cell>
          <cell r="O11" t="str">
            <v>ARE</v>
          </cell>
          <cell r="P11" t="str">
            <v>ARE</v>
          </cell>
          <cell r="Q11">
            <v>41225</v>
          </cell>
          <cell r="R11">
            <v>41275</v>
          </cell>
          <cell r="S11">
            <v>41699</v>
          </cell>
          <cell r="T11">
            <v>41406</v>
          </cell>
          <cell r="U11" t="str">
            <v>OK</v>
          </cell>
          <cell r="V11">
            <v>293</v>
          </cell>
          <cell r="W11">
            <v>41405</v>
          </cell>
          <cell r="X11">
            <v>5.9344262295081966</v>
          </cell>
          <cell r="Z11">
            <v>5.9016393442622954</v>
          </cell>
          <cell r="AA11">
            <v>4.2622950819672134</v>
          </cell>
          <cell r="AB11" t="str">
            <v>Définition d'un projet logement</v>
          </cell>
          <cell r="AD11" t="str">
            <v>MDS</v>
          </cell>
          <cell r="AE11" t="str">
            <v>MDS Chauvigny</v>
          </cell>
          <cell r="AF11" t="str">
            <v>Hébergé amis</v>
          </cell>
          <cell r="AH11" t="str">
            <v>ACCES</v>
          </cell>
          <cell r="AI11" t="str">
            <v>hébergé ami</v>
          </cell>
        </row>
        <row r="12">
          <cell r="B12" t="str">
            <v>BEGHIN</v>
          </cell>
          <cell r="C12" t="str">
            <v>HELENE</v>
          </cell>
          <cell r="D12" t="str">
            <v>CHRISTELLE/VERO</v>
          </cell>
          <cell r="E12" t="str">
            <v>11 chemin du pré neuf</v>
          </cell>
          <cell r="F12">
            <v>86800</v>
          </cell>
          <cell r="G12" t="str">
            <v>st julien</v>
          </cell>
          <cell r="H12" t="str">
            <v>Autres communes</v>
          </cell>
          <cell r="I12" t="str">
            <v>F</v>
          </cell>
          <cell r="J12" t="str">
            <v>F.I</v>
          </cell>
          <cell r="K12">
            <v>0</v>
          </cell>
          <cell r="L12">
            <v>31943</v>
          </cell>
          <cell r="M12">
            <v>25.65043010813039</v>
          </cell>
          <cell r="N12" t="str">
            <v>F</v>
          </cell>
          <cell r="O12" t="str">
            <v>ARE</v>
          </cell>
          <cell r="Q12">
            <v>41406</v>
          </cell>
          <cell r="R12">
            <v>41406</v>
          </cell>
          <cell r="S12">
            <v>41699</v>
          </cell>
          <cell r="T12">
            <v>41589</v>
          </cell>
          <cell r="U12" t="str">
            <v>OK</v>
          </cell>
          <cell r="V12">
            <v>110</v>
          </cell>
          <cell r="W12">
            <v>41442</v>
          </cell>
          <cell r="X12">
            <v>6</v>
          </cell>
          <cell r="Z12">
            <v>1.180327868852459</v>
          </cell>
          <cell r="AA12">
            <v>1.180327868852459</v>
          </cell>
          <cell r="AB12" t="str">
            <v>Définition d'un projet logement</v>
          </cell>
          <cell r="AD12" t="str">
            <v>MDS</v>
          </cell>
          <cell r="AE12" t="str">
            <v>MDS Chauvigny</v>
          </cell>
          <cell r="AF12" t="str">
            <v>Hébergé amis</v>
          </cell>
          <cell r="AH12" t="str">
            <v>ACCES</v>
          </cell>
          <cell r="AI12" t="str">
            <v>logement associatif</v>
          </cell>
        </row>
        <row r="13">
          <cell r="A13">
            <v>8</v>
          </cell>
          <cell r="B13" t="str">
            <v>ALLAL</v>
          </cell>
          <cell r="C13" t="str">
            <v>PASCAL</v>
          </cell>
          <cell r="D13" t="str">
            <v>MESMIN/CLAIRE</v>
          </cell>
          <cell r="E13" t="str">
            <v>27 rue faideau</v>
          </cell>
          <cell r="F13">
            <v>86300</v>
          </cell>
          <cell r="G13" t="str">
            <v>chauvigny</v>
          </cell>
          <cell r="H13" t="str">
            <v>Autres communes</v>
          </cell>
          <cell r="I13" t="str">
            <v>F</v>
          </cell>
          <cell r="J13" t="str">
            <v>H.I.</v>
          </cell>
          <cell r="K13">
            <v>0</v>
          </cell>
          <cell r="L13">
            <v>23077</v>
          </cell>
          <cell r="M13">
            <v>49.940841067034498</v>
          </cell>
          <cell r="N13" t="str">
            <v>M</v>
          </cell>
          <cell r="O13" t="str">
            <v>RSA socle</v>
          </cell>
          <cell r="P13" t="str">
            <v>RSA socle</v>
          </cell>
          <cell r="Q13">
            <v>41225</v>
          </cell>
          <cell r="R13">
            <v>41275</v>
          </cell>
          <cell r="S13">
            <v>41699</v>
          </cell>
          <cell r="T13">
            <v>41406</v>
          </cell>
          <cell r="U13" t="str">
            <v>OK</v>
          </cell>
          <cell r="V13">
            <v>293</v>
          </cell>
          <cell r="W13">
            <v>41406</v>
          </cell>
          <cell r="X13">
            <v>5.9344262295081966</v>
          </cell>
          <cell r="Z13">
            <v>5.9344262295081966</v>
          </cell>
          <cell r="AA13">
            <v>4.2950819672131146</v>
          </cell>
          <cell r="AB13" t="str">
            <v>Difficultés budgétaires</v>
          </cell>
          <cell r="AD13" t="str">
            <v>MDS</v>
          </cell>
          <cell r="AE13" t="str">
            <v>MDS Chauvigny</v>
          </cell>
          <cell r="AF13" t="str">
            <v>locataire</v>
          </cell>
          <cell r="AH13" t="str">
            <v>ACCES</v>
          </cell>
          <cell r="AI13" t="str">
            <v>ALT</v>
          </cell>
        </row>
        <row r="14">
          <cell r="A14">
            <v>9</v>
          </cell>
          <cell r="B14" t="str">
            <v>LORCEAU</v>
          </cell>
          <cell r="C14" t="str">
            <v>GERALDINE</v>
          </cell>
          <cell r="D14" t="str">
            <v>CLAIRE</v>
          </cell>
          <cell r="E14" t="str">
            <v>1 route de jardres</v>
          </cell>
          <cell r="F14">
            <v>86800</v>
          </cell>
          <cell r="G14" t="str">
            <v>lavoux</v>
          </cell>
          <cell r="H14" t="str">
            <v>Autres communes</v>
          </cell>
          <cell r="I14" t="str">
            <v>F</v>
          </cell>
          <cell r="J14" t="str">
            <v>F.I + enfant</v>
          </cell>
          <cell r="K14">
            <v>2</v>
          </cell>
          <cell r="L14">
            <v>27655</v>
          </cell>
          <cell r="M14">
            <v>37.39837531360984</v>
          </cell>
          <cell r="N14" t="str">
            <v>F</v>
          </cell>
          <cell r="O14" t="str">
            <v>CDI</v>
          </cell>
          <cell r="P14" t="str">
            <v>CDI</v>
          </cell>
          <cell r="Q14">
            <v>41254</v>
          </cell>
          <cell r="R14">
            <v>41275</v>
          </cell>
          <cell r="S14">
            <v>41699</v>
          </cell>
          <cell r="T14">
            <v>41337</v>
          </cell>
          <cell r="U14" t="str">
            <v>OK</v>
          </cell>
          <cell r="V14">
            <v>362</v>
          </cell>
          <cell r="W14">
            <v>41343</v>
          </cell>
          <cell r="X14">
            <v>2.721311475409836</v>
          </cell>
          <cell r="Z14">
            <v>2.918032786885246</v>
          </cell>
          <cell r="AA14">
            <v>2.2295081967213113</v>
          </cell>
          <cell r="AB14" t="str">
            <v>Difficultés budgétaires</v>
          </cell>
          <cell r="AD14" t="str">
            <v>MDS</v>
          </cell>
          <cell r="AE14" t="str">
            <v>MDS Chauvigny</v>
          </cell>
          <cell r="AF14" t="str">
            <v>locataire</v>
          </cell>
          <cell r="AH14" t="str">
            <v>ACCES</v>
          </cell>
          <cell r="AI14" t="str">
            <v>locataire logiparc</v>
          </cell>
        </row>
        <row r="15">
          <cell r="A15">
            <v>10</v>
          </cell>
          <cell r="B15" t="str">
            <v>LAVRAT</v>
          </cell>
          <cell r="C15" t="str">
            <v>KARINE</v>
          </cell>
          <cell r="D15" t="str">
            <v>CLAIRE</v>
          </cell>
          <cell r="E15" t="str">
            <v>6 bis rue de st savin</v>
          </cell>
          <cell r="F15">
            <v>86300</v>
          </cell>
          <cell r="G15" t="str">
            <v>chauvigny</v>
          </cell>
          <cell r="H15" t="str">
            <v>Autres communes</v>
          </cell>
          <cell r="I15" t="str">
            <v>F</v>
          </cell>
          <cell r="J15" t="str">
            <v>F.I + enfant</v>
          </cell>
          <cell r="K15">
            <v>2</v>
          </cell>
          <cell r="L15">
            <v>25962</v>
          </cell>
          <cell r="M15">
            <v>42.036731477993406</v>
          </cell>
          <cell r="N15" t="str">
            <v>F</v>
          </cell>
          <cell r="O15" t="str">
            <v>RSA majoré</v>
          </cell>
          <cell r="Q15">
            <v>41253</v>
          </cell>
          <cell r="R15">
            <v>41275</v>
          </cell>
          <cell r="S15">
            <v>41699</v>
          </cell>
          <cell r="T15">
            <v>41342</v>
          </cell>
          <cell r="U15" t="str">
            <v>OK</v>
          </cell>
          <cell r="V15">
            <v>357</v>
          </cell>
          <cell r="W15">
            <v>41342</v>
          </cell>
          <cell r="X15">
            <v>2.918032786885246</v>
          </cell>
          <cell r="Z15">
            <v>2.918032786885246</v>
          </cell>
          <cell r="AA15">
            <v>2.1967213114754101</v>
          </cell>
          <cell r="AB15" t="str">
            <v>procédure d'expulsion</v>
          </cell>
          <cell r="AC15" t="str">
            <v>Difficultés budgétaires</v>
          </cell>
          <cell r="AD15" t="str">
            <v>MDS</v>
          </cell>
          <cell r="AE15" t="str">
            <v>MDS Chauvigny</v>
          </cell>
          <cell r="AF15" t="str">
            <v>locataire</v>
          </cell>
          <cell r="AH15" t="str">
            <v>DIAGNOSTIC</v>
          </cell>
          <cell r="AI15" t="str">
            <v>locataire</v>
          </cell>
        </row>
        <row r="16">
          <cell r="A16">
            <v>11</v>
          </cell>
          <cell r="B16" t="str">
            <v>LAVRAT</v>
          </cell>
          <cell r="C16" t="str">
            <v>KARINE</v>
          </cell>
          <cell r="D16" t="str">
            <v>CLAIRE</v>
          </cell>
          <cell r="E16" t="str">
            <v>6 bis rue de st savin</v>
          </cell>
          <cell r="F16">
            <v>86300</v>
          </cell>
          <cell r="G16" t="str">
            <v>chauvigny</v>
          </cell>
          <cell r="H16" t="str">
            <v>Autres communes</v>
          </cell>
          <cell r="I16" t="str">
            <v>F</v>
          </cell>
          <cell r="J16" t="str">
            <v>F.I + enfant</v>
          </cell>
          <cell r="K16">
            <v>2</v>
          </cell>
          <cell r="L16">
            <v>25962</v>
          </cell>
          <cell r="M16">
            <v>42.036731477993406</v>
          </cell>
          <cell r="N16" t="str">
            <v>F</v>
          </cell>
          <cell r="O16" t="str">
            <v>RSA majoré</v>
          </cell>
          <cell r="P16" t="str">
            <v>RSA majoré</v>
          </cell>
          <cell r="Q16">
            <v>41343</v>
          </cell>
          <cell r="R16">
            <v>41343</v>
          </cell>
          <cell r="S16">
            <v>41699</v>
          </cell>
          <cell r="T16">
            <v>41527</v>
          </cell>
          <cell r="U16" t="str">
            <v>OK</v>
          </cell>
          <cell r="V16">
            <v>172</v>
          </cell>
          <cell r="W16">
            <v>41526</v>
          </cell>
          <cell r="X16">
            <v>6.0327868852459012</v>
          </cell>
          <cell r="Z16">
            <v>6</v>
          </cell>
          <cell r="AA16">
            <v>6</v>
          </cell>
          <cell r="AB16" t="str">
            <v>procédure d'expulsion</v>
          </cell>
          <cell r="AD16" t="str">
            <v>MDS</v>
          </cell>
          <cell r="AE16" t="str">
            <v>MDS Chauvigny</v>
          </cell>
          <cell r="AF16" t="str">
            <v>locataire</v>
          </cell>
          <cell r="AH16" t="str">
            <v>ACCES</v>
          </cell>
          <cell r="AI16" t="str">
            <v>hébergement</v>
          </cell>
        </row>
        <row r="17">
          <cell r="B17" t="str">
            <v>LAVRAT</v>
          </cell>
          <cell r="C17" t="str">
            <v>KARINE</v>
          </cell>
          <cell r="D17" t="str">
            <v>CLAIRE</v>
          </cell>
          <cell r="E17" t="str">
            <v>1 rue de l'abreuvoir</v>
          </cell>
          <cell r="F17">
            <v>86300</v>
          </cell>
          <cell r="G17" t="str">
            <v>salle en toulon</v>
          </cell>
          <cell r="H17" t="str">
            <v>Autres communes</v>
          </cell>
          <cell r="I17" t="str">
            <v>F</v>
          </cell>
          <cell r="J17" t="str">
            <v>F.I + enfant</v>
          </cell>
          <cell r="K17">
            <v>2</v>
          </cell>
          <cell r="L17">
            <v>25962</v>
          </cell>
          <cell r="M17">
            <v>42.036731477993406</v>
          </cell>
          <cell r="N17" t="str">
            <v>F</v>
          </cell>
          <cell r="O17" t="str">
            <v>RSA majoré</v>
          </cell>
          <cell r="Q17">
            <v>41533</v>
          </cell>
          <cell r="R17">
            <v>41533</v>
          </cell>
          <cell r="S17">
            <v>41699</v>
          </cell>
          <cell r="T17">
            <v>41713</v>
          </cell>
          <cell r="U17">
            <v>0</v>
          </cell>
          <cell r="V17">
            <v>-14</v>
          </cell>
          <cell r="X17">
            <v>5.9016393442622954</v>
          </cell>
          <cell r="Y17">
            <v>5.442622950819672</v>
          </cell>
          <cell r="AD17" t="str">
            <v>MDS</v>
          </cell>
          <cell r="AE17" t="str">
            <v>MDS Chauvigny</v>
          </cell>
          <cell r="AF17" t="str">
            <v>Hébergée amis</v>
          </cell>
          <cell r="AH17" t="str">
            <v>ACCES</v>
          </cell>
        </row>
        <row r="18">
          <cell r="A18">
            <v>12</v>
          </cell>
          <cell r="B18" t="str">
            <v>FRANCOIS</v>
          </cell>
          <cell r="C18" t="str">
            <v>SEVERINE</v>
          </cell>
          <cell r="D18" t="str">
            <v>MESMIN</v>
          </cell>
          <cell r="E18" t="str">
            <v>23 bis rte de montmorillon</v>
          </cell>
          <cell r="F18">
            <v>86300</v>
          </cell>
          <cell r="G18" t="str">
            <v>chauvigny</v>
          </cell>
          <cell r="H18" t="str">
            <v>Autres communes</v>
          </cell>
          <cell r="I18" t="str">
            <v>F</v>
          </cell>
          <cell r="J18" t="str">
            <v>F.I + enfant</v>
          </cell>
          <cell r="K18">
            <v>2</v>
          </cell>
          <cell r="L18">
            <v>27244</v>
          </cell>
          <cell r="M18">
            <v>38.524402710870113</v>
          </cell>
          <cell r="N18" t="str">
            <v>F</v>
          </cell>
          <cell r="O18" t="str">
            <v>RSA majoré</v>
          </cell>
          <cell r="P18" t="str">
            <v>RSA majoré</v>
          </cell>
          <cell r="Q18">
            <v>41295</v>
          </cell>
          <cell r="R18">
            <v>41295</v>
          </cell>
          <cell r="S18">
            <v>41699</v>
          </cell>
          <cell r="T18">
            <v>41476</v>
          </cell>
          <cell r="U18" t="str">
            <v>OK</v>
          </cell>
          <cell r="V18">
            <v>223</v>
          </cell>
          <cell r="W18">
            <v>41354</v>
          </cell>
          <cell r="X18">
            <v>5.9344262295081966</v>
          </cell>
          <cell r="Z18">
            <v>1.9344262295081966</v>
          </cell>
          <cell r="AA18">
            <v>1.9344262295081966</v>
          </cell>
          <cell r="AB18" t="str">
            <v>Définition d'un projet logement</v>
          </cell>
          <cell r="AD18" t="str">
            <v>MDS</v>
          </cell>
          <cell r="AE18" t="str">
            <v>MDS Chauvigny</v>
          </cell>
          <cell r="AF18" t="str">
            <v>locataire</v>
          </cell>
          <cell r="AH18" t="str">
            <v>ACCES</v>
          </cell>
          <cell r="AI18" t="str">
            <v>locataire</v>
          </cell>
        </row>
        <row r="19">
          <cell r="A19">
            <v>13</v>
          </cell>
          <cell r="B19" t="str">
            <v>GABRIEL</v>
          </cell>
          <cell r="C19" t="str">
            <v>SYLVIE</v>
          </cell>
          <cell r="D19" t="str">
            <v>MESMIN</v>
          </cell>
          <cell r="E19" t="str">
            <v>29 rue du vieux port</v>
          </cell>
          <cell r="F19">
            <v>86310</v>
          </cell>
          <cell r="G19" t="str">
            <v>st germain</v>
          </cell>
          <cell r="H19" t="str">
            <v>Autres communes</v>
          </cell>
          <cell r="I19" t="str">
            <v>F</v>
          </cell>
          <cell r="J19" t="str">
            <v>F.I + enfant</v>
          </cell>
          <cell r="K19">
            <v>2</v>
          </cell>
          <cell r="L19">
            <v>23241</v>
          </cell>
          <cell r="M19">
            <v>49.491525998541348</v>
          </cell>
          <cell r="N19" t="str">
            <v>F</v>
          </cell>
          <cell r="O19" t="str">
            <v>RSA majoré</v>
          </cell>
          <cell r="P19" t="str">
            <v>RSA majoré</v>
          </cell>
          <cell r="Q19">
            <v>41295</v>
          </cell>
          <cell r="R19">
            <v>41295</v>
          </cell>
          <cell r="S19">
            <v>41699</v>
          </cell>
          <cell r="T19">
            <v>41354</v>
          </cell>
          <cell r="U19" t="str">
            <v>OK</v>
          </cell>
          <cell r="V19">
            <v>345</v>
          </cell>
          <cell r="W19">
            <v>41353</v>
          </cell>
          <cell r="X19">
            <v>1.9344262295081966</v>
          </cell>
          <cell r="Z19">
            <v>1.901639344262295</v>
          </cell>
          <cell r="AA19">
            <v>1.901639344262295</v>
          </cell>
          <cell r="AB19" t="str">
            <v>Logement inadapté/ressources</v>
          </cell>
          <cell r="AC19" t="str">
            <v>Définition d'un projet logement</v>
          </cell>
          <cell r="AD19" t="str">
            <v>MDS</v>
          </cell>
          <cell r="AE19" t="str">
            <v>MDS Chauvigny</v>
          </cell>
          <cell r="AF19" t="str">
            <v>locataire</v>
          </cell>
          <cell r="AH19" t="str">
            <v>DIAGNOSTIC</v>
          </cell>
          <cell r="AI19" t="str">
            <v>locataire poitiers privé</v>
          </cell>
        </row>
        <row r="20">
          <cell r="A20">
            <v>14</v>
          </cell>
          <cell r="B20" t="str">
            <v>BONNET</v>
          </cell>
          <cell r="C20" t="str">
            <v>HELENE</v>
          </cell>
          <cell r="D20" t="str">
            <v>CLAIRE</v>
          </cell>
          <cell r="E20" t="str">
            <v>6 rue de la tour</v>
          </cell>
          <cell r="F20">
            <v>86800</v>
          </cell>
          <cell r="G20" t="str">
            <v>jardes</v>
          </cell>
          <cell r="H20" t="str">
            <v>Autres communes</v>
          </cell>
          <cell r="I20" t="str">
            <v>F</v>
          </cell>
          <cell r="J20" t="str">
            <v>F.I+enfant</v>
          </cell>
          <cell r="K20">
            <v>1</v>
          </cell>
          <cell r="L20">
            <v>33075</v>
          </cell>
          <cell r="M20">
            <v>22.549060245116692</v>
          </cell>
          <cell r="N20" t="str">
            <v>F</v>
          </cell>
          <cell r="O20" t="str">
            <v>RSA socle</v>
          </cell>
          <cell r="P20" t="str">
            <v>RSA socle</v>
          </cell>
          <cell r="Q20">
            <v>41330</v>
          </cell>
          <cell r="R20">
            <v>41330</v>
          </cell>
          <cell r="S20">
            <v>41699</v>
          </cell>
          <cell r="T20">
            <v>41388</v>
          </cell>
          <cell r="U20" t="str">
            <v>OK</v>
          </cell>
          <cell r="V20">
            <v>311</v>
          </cell>
          <cell r="W20">
            <v>41388</v>
          </cell>
          <cell r="X20">
            <v>1.901639344262295</v>
          </cell>
          <cell r="Z20">
            <v>1.901639344262295</v>
          </cell>
          <cell r="AA20">
            <v>1.901639344262295</v>
          </cell>
          <cell r="AB20" t="str">
            <v>Définition d'un projet logement</v>
          </cell>
          <cell r="AD20" t="str">
            <v>MDS</v>
          </cell>
          <cell r="AE20" t="str">
            <v>MDS Chauvigny</v>
          </cell>
          <cell r="AF20" t="str">
            <v>Hébergé famille</v>
          </cell>
          <cell r="AH20" t="str">
            <v>DIAGNOSTIC</v>
          </cell>
          <cell r="AI20" t="str">
            <v>hébergé famille</v>
          </cell>
        </row>
        <row r="21">
          <cell r="A21">
            <v>15</v>
          </cell>
          <cell r="B21" t="str">
            <v>BONNET</v>
          </cell>
          <cell r="C21" t="str">
            <v>HELENE</v>
          </cell>
          <cell r="D21" t="str">
            <v>CLAIRE</v>
          </cell>
          <cell r="E21" t="str">
            <v>6 rue de la tour</v>
          </cell>
          <cell r="F21">
            <v>86800</v>
          </cell>
          <cell r="G21" t="str">
            <v>jardes</v>
          </cell>
          <cell r="H21" t="str">
            <v>Autres communes</v>
          </cell>
          <cell r="I21" t="str">
            <v>F</v>
          </cell>
          <cell r="J21" t="str">
            <v>F.I+enfant</v>
          </cell>
          <cell r="K21">
            <v>1</v>
          </cell>
          <cell r="L21">
            <v>33075</v>
          </cell>
          <cell r="M21">
            <v>22.549060245116692</v>
          </cell>
          <cell r="N21" t="str">
            <v>F</v>
          </cell>
          <cell r="O21" t="str">
            <v>RSA socle</v>
          </cell>
          <cell r="Q21">
            <v>41389</v>
          </cell>
          <cell r="R21">
            <v>41389</v>
          </cell>
          <cell r="S21">
            <v>41699</v>
          </cell>
          <cell r="T21">
            <v>41571</v>
          </cell>
          <cell r="U21" t="str">
            <v>OK</v>
          </cell>
          <cell r="V21">
            <v>128</v>
          </cell>
          <cell r="W21">
            <v>41465</v>
          </cell>
          <cell r="X21">
            <v>5.9672131147540988</v>
          </cell>
          <cell r="Z21">
            <v>2.4918032786885247</v>
          </cell>
          <cell r="AA21">
            <v>2.4918032786885247</v>
          </cell>
          <cell r="AB21" t="str">
            <v>Définition d'un projet logement</v>
          </cell>
          <cell r="AC21" t="str">
            <v>séparation/decohabitation</v>
          </cell>
          <cell r="AD21" t="str">
            <v>MDS</v>
          </cell>
          <cell r="AE21" t="str">
            <v>MDS Chauvigny</v>
          </cell>
          <cell r="AF21" t="str">
            <v>Hébergé famille</v>
          </cell>
          <cell r="AH21" t="str">
            <v>ACCES</v>
          </cell>
          <cell r="AI21" t="str">
            <v>locataire</v>
          </cell>
        </row>
        <row r="22">
          <cell r="A22">
            <v>16</v>
          </cell>
          <cell r="B22" t="str">
            <v>GARNIER</v>
          </cell>
          <cell r="C22" t="str">
            <v>ANNIE</v>
          </cell>
          <cell r="D22" t="str">
            <v>CLAIRE</v>
          </cell>
          <cell r="E22" t="str">
            <v>charasson</v>
          </cell>
          <cell r="F22">
            <v>86300</v>
          </cell>
          <cell r="G22" t="str">
            <v>chauvigny</v>
          </cell>
          <cell r="H22" t="str">
            <v>Autres communes</v>
          </cell>
          <cell r="I22" t="str">
            <v>F</v>
          </cell>
          <cell r="J22" t="str">
            <v>F.I+enfant</v>
          </cell>
          <cell r="K22">
            <v>1</v>
          </cell>
          <cell r="L22">
            <v>21026</v>
          </cell>
          <cell r="M22">
            <v>56.638356164383559</v>
          </cell>
          <cell r="N22" t="str">
            <v>F</v>
          </cell>
          <cell r="O22" t="str">
            <v>PI</v>
          </cell>
          <cell r="P22" t="str">
            <v>PI</v>
          </cell>
          <cell r="Q22">
            <v>41323</v>
          </cell>
          <cell r="R22">
            <v>41323</v>
          </cell>
          <cell r="S22">
            <v>41699</v>
          </cell>
          <cell r="T22">
            <v>41504</v>
          </cell>
          <cell r="U22" t="str">
            <v>OK</v>
          </cell>
          <cell r="V22">
            <v>195</v>
          </cell>
          <cell r="W22">
            <v>41502</v>
          </cell>
          <cell r="X22">
            <v>5.9344262295081966</v>
          </cell>
          <cell r="Z22">
            <v>5.8688524590163933</v>
          </cell>
          <cell r="AA22">
            <v>5.8688524590163933</v>
          </cell>
          <cell r="AB22" t="str">
            <v>Definition d'un projet logement</v>
          </cell>
          <cell r="AD22" t="str">
            <v>MDS</v>
          </cell>
          <cell r="AE22" t="str">
            <v>MDS Chauvigny</v>
          </cell>
          <cell r="AF22" t="str">
            <v>Hébergé famille</v>
          </cell>
          <cell r="AH22" t="str">
            <v>ACCES</v>
          </cell>
          <cell r="AI22" t="str">
            <v>locataire sar hlm</v>
          </cell>
        </row>
        <row r="23">
          <cell r="B23" t="str">
            <v>GARNIER</v>
          </cell>
          <cell r="C23" t="str">
            <v>ANNIE</v>
          </cell>
          <cell r="D23" t="str">
            <v>CLAIRE</v>
          </cell>
          <cell r="E23" t="str">
            <v>charasson</v>
          </cell>
          <cell r="F23">
            <v>86300</v>
          </cell>
          <cell r="G23" t="str">
            <v>chauvigny</v>
          </cell>
          <cell r="H23" t="str">
            <v>Autres communes</v>
          </cell>
          <cell r="I23" t="str">
            <v>F</v>
          </cell>
          <cell r="J23" t="str">
            <v>F.I+enfant</v>
          </cell>
          <cell r="K23">
            <v>1</v>
          </cell>
          <cell r="L23">
            <v>21026</v>
          </cell>
          <cell r="M23">
            <v>56.638356164383559</v>
          </cell>
          <cell r="N23" t="str">
            <v>F</v>
          </cell>
          <cell r="O23" t="str">
            <v>PI</v>
          </cell>
          <cell r="Q23">
            <v>41503</v>
          </cell>
          <cell r="R23">
            <v>41503</v>
          </cell>
          <cell r="S23">
            <v>41699</v>
          </cell>
          <cell r="T23">
            <v>41686</v>
          </cell>
          <cell r="U23" t="str">
            <v>OK</v>
          </cell>
          <cell r="V23">
            <v>13</v>
          </cell>
          <cell r="X23">
            <v>6</v>
          </cell>
          <cell r="Y23">
            <v>6.4262295081967213</v>
          </cell>
          <cell r="AB23" t="str">
            <v>Définition d'un projet logement</v>
          </cell>
          <cell r="AD23" t="str">
            <v>MDS</v>
          </cell>
          <cell r="AE23" t="str">
            <v>MDS Chauvigny</v>
          </cell>
          <cell r="AF23" t="str">
            <v>locataire</v>
          </cell>
          <cell r="AH23" t="str">
            <v>ACCES</v>
          </cell>
        </row>
        <row r="24">
          <cell r="A24">
            <v>17</v>
          </cell>
          <cell r="B24" t="str">
            <v>COTTERET</v>
          </cell>
          <cell r="C24" t="str">
            <v>ROMAIN</v>
          </cell>
          <cell r="D24" t="str">
            <v>MESMIN/CLAIRE</v>
          </cell>
          <cell r="E24" t="str">
            <v>49 route de charassé</v>
          </cell>
          <cell r="F24">
            <v>86500</v>
          </cell>
          <cell r="G24" t="str">
            <v>mignaloux</v>
          </cell>
          <cell r="H24" t="str">
            <v>Autres communes</v>
          </cell>
          <cell r="I24" t="str">
            <v>F</v>
          </cell>
          <cell r="J24" t="str">
            <v>H.I.</v>
          </cell>
          <cell r="K24">
            <v>0</v>
          </cell>
          <cell r="L24">
            <v>32033</v>
          </cell>
          <cell r="M24">
            <v>26.482191780821918</v>
          </cell>
          <cell r="N24" t="str">
            <v>M</v>
          </cell>
          <cell r="O24" t="str">
            <v>SALAIRE</v>
          </cell>
          <cell r="P24" t="str">
            <v>SALAIRE</v>
          </cell>
          <cell r="Q24">
            <v>41351</v>
          </cell>
          <cell r="R24">
            <v>41351</v>
          </cell>
          <cell r="S24">
            <v>41699</v>
          </cell>
          <cell r="T24">
            <v>41535</v>
          </cell>
          <cell r="U24" t="str">
            <v>OK</v>
          </cell>
          <cell r="V24">
            <v>164</v>
          </cell>
          <cell r="W24">
            <v>41535</v>
          </cell>
          <cell r="X24">
            <v>6.0327868852459012</v>
          </cell>
          <cell r="Z24">
            <v>6.0327868852459012</v>
          </cell>
          <cell r="AA24">
            <v>6.0327868852459012</v>
          </cell>
          <cell r="AB24" t="str">
            <v>Difficultés budgétaires</v>
          </cell>
          <cell r="AC24" t="str">
            <v>Logement inadapté/ressources</v>
          </cell>
          <cell r="AD24" t="str">
            <v>MDS</v>
          </cell>
          <cell r="AE24" t="str">
            <v>MDS Chauvigny</v>
          </cell>
          <cell r="AF24" t="str">
            <v>locataire</v>
          </cell>
          <cell r="AH24" t="str">
            <v>ACCES</v>
          </cell>
          <cell r="AI24" t="str">
            <v>renouvellement</v>
          </cell>
        </row>
        <row r="25">
          <cell r="A25">
            <v>17</v>
          </cell>
          <cell r="B25" t="str">
            <v>COTTERET</v>
          </cell>
          <cell r="C25" t="str">
            <v>ROMAIN</v>
          </cell>
          <cell r="D25" t="str">
            <v>MESMIN/CLAIRE</v>
          </cell>
          <cell r="E25" t="str">
            <v>49 route de charassé</v>
          </cell>
          <cell r="F25">
            <v>86500</v>
          </cell>
          <cell r="G25" t="str">
            <v>mignaloux</v>
          </cell>
          <cell r="H25" t="str">
            <v>Autres communes</v>
          </cell>
          <cell r="I25" t="str">
            <v>F</v>
          </cell>
          <cell r="J25" t="str">
            <v>H.I.</v>
          </cell>
          <cell r="K25">
            <v>0</v>
          </cell>
          <cell r="L25">
            <v>32033</v>
          </cell>
          <cell r="M25">
            <v>26.482191780821918</v>
          </cell>
          <cell r="N25" t="str">
            <v>M</v>
          </cell>
          <cell r="O25" t="str">
            <v>SALAIRE</v>
          </cell>
          <cell r="Q25">
            <v>41536</v>
          </cell>
          <cell r="R25">
            <v>41536</v>
          </cell>
          <cell r="S25">
            <v>41699</v>
          </cell>
          <cell r="T25">
            <v>41717</v>
          </cell>
          <cell r="U25" t="str">
            <v>OK</v>
          </cell>
          <cell r="V25">
            <v>-18</v>
          </cell>
          <cell r="X25">
            <v>5.9344262295081966</v>
          </cell>
          <cell r="Y25">
            <v>5.3442622950819674</v>
          </cell>
          <cell r="Z25" t="str">
            <v/>
          </cell>
          <cell r="AA25" t="str">
            <v/>
          </cell>
          <cell r="AB25" t="str">
            <v>Difficultés budgétaires</v>
          </cell>
          <cell r="AC25" t="str">
            <v>Logement inadapté/ressources</v>
          </cell>
          <cell r="AD25" t="str">
            <v>MDS</v>
          </cell>
          <cell r="AE25" t="str">
            <v>MDS Chauvigny</v>
          </cell>
          <cell r="AF25" t="str">
            <v>locataire</v>
          </cell>
          <cell r="AH25" t="str">
            <v>ACCES</v>
          </cell>
        </row>
        <row r="26">
          <cell r="A26">
            <v>18</v>
          </cell>
          <cell r="B26" t="str">
            <v xml:space="preserve">FIOT </v>
          </cell>
          <cell r="C26" t="str">
            <v>PIERRE/NATHALIE</v>
          </cell>
          <cell r="D26" t="str">
            <v>MESMIN</v>
          </cell>
          <cell r="E26" t="str">
            <v>11 rue de la jambe à l'âne</v>
          </cell>
          <cell r="F26">
            <v>86800</v>
          </cell>
          <cell r="G26" t="str">
            <v>st julien</v>
          </cell>
          <cell r="H26" t="str">
            <v>Autres communes</v>
          </cell>
          <cell r="I26" t="str">
            <v>F</v>
          </cell>
          <cell r="J26" t="str">
            <v>Couple + enfant</v>
          </cell>
          <cell r="K26">
            <v>4</v>
          </cell>
          <cell r="L26">
            <v>23207</v>
          </cell>
          <cell r="M26">
            <v>50.663013698630138</v>
          </cell>
          <cell r="N26" t="str">
            <v>M/F 48 ans</v>
          </cell>
          <cell r="O26" t="str">
            <v>AAH/AAH</v>
          </cell>
          <cell r="P26" t="str">
            <v>AAH/AAH</v>
          </cell>
          <cell r="Q26">
            <v>41351</v>
          </cell>
          <cell r="R26">
            <v>41351</v>
          </cell>
          <cell r="S26">
            <v>41699</v>
          </cell>
          <cell r="T26">
            <v>41535</v>
          </cell>
          <cell r="U26" t="str">
            <v>OK</v>
          </cell>
          <cell r="V26">
            <v>164</v>
          </cell>
          <cell r="W26">
            <v>41535</v>
          </cell>
          <cell r="X26">
            <v>6.0327868852459012</v>
          </cell>
          <cell r="Z26">
            <v>6.0327868852459012</v>
          </cell>
          <cell r="AA26">
            <v>6.0327868852459012</v>
          </cell>
          <cell r="AB26" t="str">
            <v>Définition d'un projet logement</v>
          </cell>
          <cell r="AD26" t="str">
            <v>MDS</v>
          </cell>
          <cell r="AE26" t="str">
            <v>MDS Chauvigny</v>
          </cell>
          <cell r="AF26" t="str">
            <v>locataire</v>
          </cell>
          <cell r="AH26" t="str">
            <v>ACCES</v>
          </cell>
          <cell r="AI26" t="str">
            <v>pas de relogement</v>
          </cell>
        </row>
        <row r="27">
          <cell r="A27">
            <v>19</v>
          </cell>
          <cell r="B27" t="str">
            <v>DOUTEAU/BARON</v>
          </cell>
          <cell r="C27" t="str">
            <v>BARBARA/GUILLAUME</v>
          </cell>
          <cell r="D27" t="str">
            <v>MESMIN</v>
          </cell>
          <cell r="E27" t="str">
            <v>20 rue de lussac</v>
          </cell>
          <cell r="F27">
            <v>86300</v>
          </cell>
          <cell r="G27" t="str">
            <v>chauvigny</v>
          </cell>
          <cell r="H27" t="str">
            <v>Autres communes</v>
          </cell>
          <cell r="I27" t="str">
            <v>F</v>
          </cell>
          <cell r="J27" t="str">
            <v>Couple</v>
          </cell>
          <cell r="K27">
            <v>0</v>
          </cell>
          <cell r="L27">
            <v>26765</v>
          </cell>
          <cell r="M27">
            <v>40.915068493150685</v>
          </cell>
          <cell r="N27" t="str">
            <v>F/28</v>
          </cell>
          <cell r="O27" t="str">
            <v>RSA/RSA</v>
          </cell>
          <cell r="P27" t="str">
            <v>RSA/RSA</v>
          </cell>
          <cell r="Q27">
            <v>41386</v>
          </cell>
          <cell r="R27">
            <v>41386</v>
          </cell>
          <cell r="S27">
            <v>41699</v>
          </cell>
          <cell r="T27">
            <v>41568</v>
          </cell>
          <cell r="U27" t="str">
            <v>OK</v>
          </cell>
          <cell r="V27">
            <v>131</v>
          </cell>
          <cell r="W27">
            <v>41568</v>
          </cell>
          <cell r="X27">
            <v>5.9672131147540988</v>
          </cell>
          <cell r="Z27">
            <v>5.9672131147540988</v>
          </cell>
          <cell r="AA27">
            <v>5.9672131147540988</v>
          </cell>
          <cell r="AB27" t="str">
            <v>Difficultés budgétaires</v>
          </cell>
          <cell r="AC27" t="str">
            <v>Logement inadapté/ressources</v>
          </cell>
          <cell r="AD27" t="str">
            <v>MDS</v>
          </cell>
          <cell r="AE27" t="str">
            <v>MDS Chauvigny</v>
          </cell>
          <cell r="AF27" t="str">
            <v>locataire</v>
          </cell>
          <cell r="AH27" t="str">
            <v>ACCES</v>
          </cell>
          <cell r="AI27" t="str">
            <v>pas de relogement</v>
          </cell>
        </row>
        <row r="28">
          <cell r="A28">
            <v>20</v>
          </cell>
          <cell r="B28" t="str">
            <v>GAUTHIER</v>
          </cell>
          <cell r="C28" t="str">
            <v>FRANCK</v>
          </cell>
          <cell r="D28" t="str">
            <v>CLAIRE</v>
          </cell>
          <cell r="E28" t="str">
            <v>16 rue de chauvigny</v>
          </cell>
          <cell r="F28">
            <v>86800</v>
          </cell>
          <cell r="G28" t="str">
            <v>st julien</v>
          </cell>
          <cell r="H28" t="str">
            <v>Autres communes</v>
          </cell>
          <cell r="I28" t="str">
            <v>F</v>
          </cell>
          <cell r="J28" t="str">
            <v>H.I.</v>
          </cell>
          <cell r="K28">
            <v>0</v>
          </cell>
          <cell r="L28">
            <v>24059</v>
          </cell>
          <cell r="M28">
            <v>48.328767123287669</v>
          </cell>
          <cell r="N28" t="str">
            <v>M</v>
          </cell>
          <cell r="O28" t="str">
            <v>SALAIRE</v>
          </cell>
          <cell r="P28" t="str">
            <v>SALAIRE</v>
          </cell>
          <cell r="Q28">
            <v>41386</v>
          </cell>
          <cell r="R28">
            <v>41386</v>
          </cell>
          <cell r="S28">
            <v>41699</v>
          </cell>
          <cell r="T28">
            <v>41568</v>
          </cell>
          <cell r="U28" t="str">
            <v>OK</v>
          </cell>
          <cell r="V28">
            <v>131</v>
          </cell>
          <cell r="W28">
            <v>41568</v>
          </cell>
          <cell r="X28">
            <v>5.9672131147540988</v>
          </cell>
          <cell r="Z28">
            <v>5.9672131147540988</v>
          </cell>
          <cell r="AA28">
            <v>5.9672131147540988</v>
          </cell>
          <cell r="AB28" t="str">
            <v>Problème de santé</v>
          </cell>
          <cell r="AD28" t="str">
            <v>MDS</v>
          </cell>
          <cell r="AE28" t="str">
            <v>MDS Chauvigny</v>
          </cell>
          <cell r="AF28" t="str">
            <v>locataire</v>
          </cell>
          <cell r="AH28" t="str">
            <v>ACCES</v>
          </cell>
          <cell r="AI28" t="str">
            <v>HLM HABITAT 86</v>
          </cell>
        </row>
        <row r="29">
          <cell r="B29" t="str">
            <v>MOREIRA VERSCHUEREN</v>
          </cell>
          <cell r="C29" t="str">
            <v>KELLY</v>
          </cell>
          <cell r="D29" t="str">
            <v>CLAIRE</v>
          </cell>
          <cell r="E29" t="str">
            <v>29 bis route de chauvigny</v>
          </cell>
          <cell r="F29">
            <v>86300</v>
          </cell>
          <cell r="G29" t="str">
            <v>st julien</v>
          </cell>
          <cell r="H29" t="str">
            <v>Autres communes</v>
          </cell>
          <cell r="I29" t="str">
            <v>F</v>
          </cell>
          <cell r="J29" t="str">
            <v>F.I+enfant</v>
          </cell>
          <cell r="K29">
            <v>1</v>
          </cell>
          <cell r="L29">
            <v>32706</v>
          </cell>
          <cell r="M29">
            <v>24.638356164383563</v>
          </cell>
          <cell r="N29" t="str">
            <v>F</v>
          </cell>
          <cell r="O29" t="str">
            <v>RSA majoré</v>
          </cell>
          <cell r="P29" t="str">
            <v>RSA majoré</v>
          </cell>
          <cell r="Q29">
            <v>41407</v>
          </cell>
          <cell r="R29">
            <v>41407</v>
          </cell>
          <cell r="S29">
            <v>41699</v>
          </cell>
          <cell r="T29">
            <v>41590</v>
          </cell>
          <cell r="U29" t="str">
            <v>OK</v>
          </cell>
          <cell r="V29">
            <v>109</v>
          </cell>
          <cell r="W29">
            <v>41590</v>
          </cell>
          <cell r="X29">
            <v>6</v>
          </cell>
          <cell r="Y29">
            <v>9.5737704918032787</v>
          </cell>
          <cell r="Z29">
            <v>6</v>
          </cell>
          <cell r="AA29">
            <v>6</v>
          </cell>
          <cell r="AB29" t="str">
            <v>Logement inadapté/comp.fam</v>
          </cell>
          <cell r="AC29" t="str">
            <v>Définition d'un projet logement</v>
          </cell>
          <cell r="AD29" t="str">
            <v>MDS</v>
          </cell>
          <cell r="AE29" t="str">
            <v>MDS Chauvigny</v>
          </cell>
          <cell r="AF29" t="str">
            <v>locataire</v>
          </cell>
          <cell r="AH29" t="str">
            <v>ACCES</v>
          </cell>
          <cell r="AI29" t="str">
            <v>renouvellement</v>
          </cell>
        </row>
        <row r="30">
          <cell r="A30" t="str">
            <v>C</v>
          </cell>
          <cell r="B30" t="str">
            <v>DIOULO</v>
          </cell>
          <cell r="C30" t="str">
            <v>KOUTOUAN ROLAND</v>
          </cell>
          <cell r="D30" t="str">
            <v>CLAIRE</v>
          </cell>
          <cell r="E30" t="str">
            <v>21 rte de chatellerault</v>
          </cell>
          <cell r="F30">
            <v>86300</v>
          </cell>
          <cell r="G30" t="str">
            <v>chauvigny</v>
          </cell>
          <cell r="H30" t="str">
            <v>Autres communes</v>
          </cell>
          <cell r="I30" t="str">
            <v>F</v>
          </cell>
          <cell r="J30" t="str">
            <v>Couple</v>
          </cell>
          <cell r="K30">
            <v>0</v>
          </cell>
          <cell r="L30">
            <v>31751</v>
          </cell>
          <cell r="M30">
            <v>27.254794520547946</v>
          </cell>
          <cell r="N30" t="str">
            <v>M</v>
          </cell>
          <cell r="O30" t="str">
            <v>ARE</v>
          </cell>
          <cell r="Q30">
            <v>41442</v>
          </cell>
          <cell r="R30">
            <v>41442</v>
          </cell>
          <cell r="S30">
            <v>41699</v>
          </cell>
          <cell r="T30">
            <v>41624</v>
          </cell>
          <cell r="U30" t="str">
            <v>OK</v>
          </cell>
          <cell r="V30">
            <v>75</v>
          </cell>
          <cell r="W30">
            <v>41477</v>
          </cell>
          <cell r="X30">
            <v>5.9672131147540988</v>
          </cell>
          <cell r="Z30">
            <v>1.1475409836065573</v>
          </cell>
          <cell r="AA30">
            <v>1.1475409836065573</v>
          </cell>
          <cell r="AB30" t="str">
            <v>Difficultés budgétaires</v>
          </cell>
          <cell r="AC30" t="str">
            <v>Logement inadapté/ressources</v>
          </cell>
          <cell r="AD30" t="str">
            <v>MDS</v>
          </cell>
          <cell r="AE30" t="str">
            <v>MDS Chauvigny</v>
          </cell>
          <cell r="AF30" t="str">
            <v>Hébergé famille</v>
          </cell>
          <cell r="AH30" t="str">
            <v>ACCES</v>
          </cell>
          <cell r="AI30" t="str">
            <v>privé</v>
          </cell>
        </row>
        <row r="31">
          <cell r="B31" t="str">
            <v>DUPUIS</v>
          </cell>
          <cell r="C31" t="str">
            <v>SANDY</v>
          </cell>
          <cell r="L31">
            <v>32507</v>
          </cell>
          <cell r="M31">
            <v>25.183561643835617</v>
          </cell>
          <cell r="N31" t="str">
            <v>F</v>
          </cell>
          <cell r="O31" t="str">
            <v>ARE</v>
          </cell>
          <cell r="S31">
            <v>41699</v>
          </cell>
          <cell r="U31" t="str">
            <v>OK</v>
          </cell>
          <cell r="V31">
            <v>41699</v>
          </cell>
          <cell r="AA31" t="str">
            <v/>
          </cell>
        </row>
        <row r="32">
          <cell r="B32" t="str">
            <v>MOREIRA VERSCHUEREN</v>
          </cell>
          <cell r="C32" t="str">
            <v>KELLY</v>
          </cell>
          <cell r="D32" t="str">
            <v>CLAIRE</v>
          </cell>
          <cell r="E32" t="str">
            <v>29 bis route de chauvigny</v>
          </cell>
          <cell r="F32">
            <v>86300</v>
          </cell>
          <cell r="G32" t="str">
            <v>st julien</v>
          </cell>
          <cell r="H32" t="str">
            <v>Autres communes</v>
          </cell>
          <cell r="I32" t="str">
            <v>F</v>
          </cell>
          <cell r="J32" t="str">
            <v>F.I+enfant</v>
          </cell>
          <cell r="K32">
            <v>1</v>
          </cell>
          <cell r="L32">
            <v>32706</v>
          </cell>
          <cell r="M32">
            <v>24.638356164383563</v>
          </cell>
          <cell r="N32" t="str">
            <v>F</v>
          </cell>
          <cell r="O32" t="str">
            <v>RSA majoré</v>
          </cell>
          <cell r="Q32">
            <v>41591</v>
          </cell>
          <cell r="R32">
            <v>41591</v>
          </cell>
          <cell r="S32">
            <v>41699</v>
          </cell>
          <cell r="T32">
            <v>41771</v>
          </cell>
          <cell r="U32" t="str">
            <v>OK</v>
          </cell>
          <cell r="V32">
            <v>-72</v>
          </cell>
          <cell r="X32">
            <v>6</v>
          </cell>
          <cell r="Y32">
            <v>3.540983606557377</v>
          </cell>
          <cell r="AB32" t="str">
            <v>Logement inadapté/comp.fam</v>
          </cell>
          <cell r="AC32" t="str">
            <v>Définition d'un projet logement</v>
          </cell>
          <cell r="AD32" t="str">
            <v>MDS</v>
          </cell>
          <cell r="AE32" t="str">
            <v>MDS Chauvigny</v>
          </cell>
          <cell r="AF32" t="str">
            <v>locataire</v>
          </cell>
          <cell r="AH32" t="str">
            <v>ACCES</v>
          </cell>
        </row>
        <row r="33">
          <cell r="B33" t="str">
            <v>COURTOIS</v>
          </cell>
          <cell r="C33" t="str">
            <v>REGIS</v>
          </cell>
          <cell r="D33" t="str">
            <v>MESMIN</v>
          </cell>
          <cell r="E33" t="str">
            <v>12 place des acacias</v>
          </cell>
          <cell r="F33">
            <v>86550</v>
          </cell>
          <cell r="G33" t="str">
            <v>mignaloux</v>
          </cell>
          <cell r="H33" t="str">
            <v>Autres communes</v>
          </cell>
          <cell r="I33" t="str">
            <v>F</v>
          </cell>
          <cell r="J33" t="str">
            <v>H.I.</v>
          </cell>
          <cell r="K33">
            <v>0</v>
          </cell>
          <cell r="L33">
            <v>23367</v>
          </cell>
          <cell r="M33">
            <v>50.224657534246575</v>
          </cell>
          <cell r="N33" t="str">
            <v>M</v>
          </cell>
          <cell r="O33" t="str">
            <v>ARE</v>
          </cell>
          <cell r="Q33">
            <v>41505</v>
          </cell>
          <cell r="R33">
            <v>41505</v>
          </cell>
          <cell r="S33">
            <v>41699</v>
          </cell>
          <cell r="T33">
            <v>41688</v>
          </cell>
          <cell r="U33" t="str">
            <v>RAPPEL</v>
          </cell>
          <cell r="V33">
            <v>11</v>
          </cell>
          <cell r="X33">
            <v>6</v>
          </cell>
          <cell r="Y33">
            <v>6.360655737704918</v>
          </cell>
          <cell r="Z33" t="str">
            <v/>
          </cell>
          <cell r="AA33" t="str">
            <v/>
          </cell>
          <cell r="AB33" t="str">
            <v>Difficultés budgétaires</v>
          </cell>
          <cell r="AD33" t="str">
            <v>MDS</v>
          </cell>
          <cell r="AE33" t="str">
            <v>MDS Chauvigny</v>
          </cell>
          <cell r="AF33" t="str">
            <v>locataire</v>
          </cell>
          <cell r="AH33" t="str">
            <v>ACCES</v>
          </cell>
        </row>
        <row r="34">
          <cell r="A34" t="str">
            <v>C</v>
          </cell>
          <cell r="B34" t="str">
            <v>DEMAY</v>
          </cell>
          <cell r="C34" t="str">
            <v>AURELIE/JEREMY</v>
          </cell>
          <cell r="D34" t="str">
            <v>CLAIRE</v>
          </cell>
          <cell r="E34" t="str">
            <v>29 rte de montmorillon</v>
          </cell>
          <cell r="F34">
            <v>86300</v>
          </cell>
          <cell r="G34" t="str">
            <v>chauvigny</v>
          </cell>
          <cell r="H34" t="str">
            <v>Autres communes</v>
          </cell>
          <cell r="I34" t="str">
            <v>F</v>
          </cell>
          <cell r="J34" t="str">
            <v>Couple+enft</v>
          </cell>
          <cell r="K34">
            <v>2</v>
          </cell>
          <cell r="L34">
            <v>32104</v>
          </cell>
          <cell r="M34">
            <v>26.287671232876711</v>
          </cell>
          <cell r="N34" t="str">
            <v>F/26</v>
          </cell>
          <cell r="O34" t="str">
            <v>RSA/RSA</v>
          </cell>
          <cell r="P34" t="str">
            <v>RSA/RSA</v>
          </cell>
          <cell r="Q34">
            <v>41505</v>
          </cell>
          <cell r="R34">
            <v>41505</v>
          </cell>
          <cell r="S34">
            <v>41699</v>
          </cell>
          <cell r="T34">
            <v>41688</v>
          </cell>
          <cell r="U34" t="str">
            <v>OK</v>
          </cell>
          <cell r="V34">
            <v>11</v>
          </cell>
          <cell r="W34">
            <v>41568</v>
          </cell>
          <cell r="X34">
            <v>6</v>
          </cell>
          <cell r="Z34">
            <v>2.0655737704918034</v>
          </cell>
          <cell r="AA34">
            <v>2.0655737704918034</v>
          </cell>
          <cell r="AB34" t="str">
            <v>Difficultés budgétaires</v>
          </cell>
          <cell r="AD34" t="str">
            <v>MDS</v>
          </cell>
          <cell r="AE34" t="str">
            <v>MDS Chauvigny</v>
          </cell>
          <cell r="AF34" t="str">
            <v>locataire</v>
          </cell>
          <cell r="AH34" t="str">
            <v>ACCES</v>
          </cell>
          <cell r="AI34" t="str">
            <v>privé</v>
          </cell>
        </row>
        <row r="35">
          <cell r="B35" t="str">
            <v>DEMAY</v>
          </cell>
          <cell r="C35" t="str">
            <v>JEREMY</v>
          </cell>
          <cell r="L35">
            <v>32010</v>
          </cell>
          <cell r="M35">
            <v>26.545205479452054</v>
          </cell>
          <cell r="N35" t="str">
            <v>M</v>
          </cell>
          <cell r="S35">
            <v>41699</v>
          </cell>
          <cell r="T35" t="str">
            <v/>
          </cell>
          <cell r="U35" t="e">
            <v>#VALUE!</v>
          </cell>
          <cell r="V35" t="e">
            <v>#VALUE!</v>
          </cell>
          <cell r="Y35" t="str">
            <v/>
          </cell>
          <cell r="Z35" t="str">
            <v/>
          </cell>
          <cell r="AA35" t="str">
            <v/>
          </cell>
        </row>
        <row r="36">
          <cell r="A36" t="str">
            <v>C</v>
          </cell>
          <cell r="B36" t="str">
            <v>FLEURANCEAU</v>
          </cell>
          <cell r="C36" t="str">
            <v>ANTHONY</v>
          </cell>
          <cell r="D36" t="str">
            <v>CLAIRE</v>
          </cell>
          <cell r="E36" t="str">
            <v>3 Fougères</v>
          </cell>
          <cell r="F36">
            <v>86310</v>
          </cell>
          <cell r="G36" t="str">
            <v>bethines</v>
          </cell>
          <cell r="H36" t="str">
            <v>Autres communes</v>
          </cell>
          <cell r="I36" t="str">
            <v>F</v>
          </cell>
          <cell r="J36" t="str">
            <v>Couple</v>
          </cell>
          <cell r="K36">
            <v>0</v>
          </cell>
          <cell r="L36">
            <v>31483</v>
          </cell>
          <cell r="M36">
            <v>27.989041095890411</v>
          </cell>
          <cell r="N36" t="str">
            <v>M</v>
          </cell>
          <cell r="O36" t="str">
            <v>SANS</v>
          </cell>
          <cell r="P36" t="str">
            <v>SANS</v>
          </cell>
          <cell r="Q36">
            <v>41505</v>
          </cell>
          <cell r="R36">
            <v>41505</v>
          </cell>
          <cell r="S36">
            <v>41699</v>
          </cell>
          <cell r="T36">
            <v>41688</v>
          </cell>
          <cell r="U36" t="str">
            <v>OK</v>
          </cell>
          <cell r="V36">
            <v>11</v>
          </cell>
          <cell r="W36">
            <v>41533</v>
          </cell>
          <cell r="X36">
            <v>6</v>
          </cell>
          <cell r="Y36">
            <v>6.360655737704918</v>
          </cell>
          <cell r="Z36">
            <v>0.91803278688524592</v>
          </cell>
          <cell r="AA36">
            <v>0.91803278688524592</v>
          </cell>
          <cell r="AB36" t="str">
            <v>Expulsion</v>
          </cell>
          <cell r="AC36" t="str">
            <v>Difficultés budgétaires</v>
          </cell>
          <cell r="AD36" t="str">
            <v>MDS</v>
          </cell>
          <cell r="AE36" t="str">
            <v>MDS Chauvigny</v>
          </cell>
          <cell r="AF36" t="str">
            <v>locataire</v>
          </cell>
          <cell r="AH36" t="str">
            <v>ACCES</v>
          </cell>
          <cell r="AI36" t="str">
            <v>pas de relogement</v>
          </cell>
        </row>
        <row r="37">
          <cell r="B37" t="str">
            <v>ROY</v>
          </cell>
          <cell r="C37" t="str">
            <v>ADELINE</v>
          </cell>
          <cell r="L37">
            <v>31882</v>
          </cell>
          <cell r="M37">
            <v>26.895890410958906</v>
          </cell>
          <cell r="N37" t="str">
            <v>F</v>
          </cell>
          <cell r="O37" t="str">
            <v>RSA</v>
          </cell>
          <cell r="P37" t="str">
            <v>SANS</v>
          </cell>
          <cell r="S37">
            <v>41699</v>
          </cell>
          <cell r="T37" t="str">
            <v/>
          </cell>
          <cell r="U37" t="e">
            <v>#VALUE!</v>
          </cell>
          <cell r="V37" t="e">
            <v>#VALUE!</v>
          </cell>
          <cell r="X37" t="str">
            <v/>
          </cell>
          <cell r="Y37" t="str">
            <v/>
          </cell>
          <cell r="Z37" t="str">
            <v/>
          </cell>
        </row>
        <row r="38">
          <cell r="B38" t="str">
            <v>DESGRANGES</v>
          </cell>
          <cell r="C38" t="str">
            <v>CHLOE</v>
          </cell>
          <cell r="D38" t="str">
            <v>CLAIRE</v>
          </cell>
          <cell r="E38" t="str">
            <v>46 Servon</v>
          </cell>
          <cell r="F38">
            <v>86300</v>
          </cell>
          <cell r="G38" t="str">
            <v>leignes s/f</v>
          </cell>
          <cell r="H38" t="str">
            <v>Autres communes</v>
          </cell>
          <cell r="I38" t="str">
            <v>F</v>
          </cell>
          <cell r="J38" t="str">
            <v>F.I+enfant</v>
          </cell>
          <cell r="K38">
            <v>1</v>
          </cell>
          <cell r="L38">
            <v>33532</v>
          </cell>
          <cell r="M38">
            <v>22.375342465753423</v>
          </cell>
          <cell r="N38" t="str">
            <v>F</v>
          </cell>
          <cell r="O38" t="str">
            <v>RSA majoré</v>
          </cell>
          <cell r="Q38">
            <v>41533</v>
          </cell>
          <cell r="R38">
            <v>41533</v>
          </cell>
          <cell r="S38">
            <v>41699</v>
          </cell>
          <cell r="T38">
            <v>41714</v>
          </cell>
          <cell r="U38" t="str">
            <v>RAPPEL</v>
          </cell>
          <cell r="V38">
            <v>17</v>
          </cell>
          <cell r="X38">
            <v>5.9344262295081966</v>
          </cell>
          <cell r="Y38">
            <v>5.442622950819672</v>
          </cell>
          <cell r="Z38" t="str">
            <v/>
          </cell>
          <cell r="AB38" t="str">
            <v>Définition d'un projet logement</v>
          </cell>
          <cell r="AC38" t="str">
            <v>mauvais etat du logement</v>
          </cell>
          <cell r="AD38" t="str">
            <v>MDS</v>
          </cell>
          <cell r="AE38" t="str">
            <v>MDS Chauvigny</v>
          </cell>
          <cell r="AF38" t="str">
            <v>locataire</v>
          </cell>
          <cell r="AH38" t="str">
            <v>ACCES</v>
          </cell>
        </row>
        <row r="39">
          <cell r="B39" t="str">
            <v>DEMAZEAU</v>
          </cell>
          <cell r="C39" t="str">
            <v>MICHEL</v>
          </cell>
          <cell r="D39" t="str">
            <v>MESMIN</v>
          </cell>
          <cell r="E39" t="str">
            <v>21 rue de la vichoune</v>
          </cell>
          <cell r="F39">
            <v>86300</v>
          </cell>
          <cell r="G39" t="str">
            <v>chauvigny</v>
          </cell>
          <cell r="H39" t="str">
            <v>Autres communes</v>
          </cell>
          <cell r="I39" t="str">
            <v>F</v>
          </cell>
          <cell r="J39" t="str">
            <v>H.I.</v>
          </cell>
          <cell r="K39">
            <v>0</v>
          </cell>
          <cell r="L39">
            <v>20083</v>
          </cell>
          <cell r="M39">
            <v>59.221917808219175</v>
          </cell>
          <cell r="N39" t="str">
            <v>M</v>
          </cell>
          <cell r="O39" t="str">
            <v>RSA socle</v>
          </cell>
          <cell r="Q39">
            <v>41533</v>
          </cell>
          <cell r="R39">
            <v>41533</v>
          </cell>
          <cell r="S39">
            <v>41699</v>
          </cell>
          <cell r="T39">
            <v>41593</v>
          </cell>
          <cell r="U39" t="str">
            <v>OK</v>
          </cell>
          <cell r="V39">
            <v>106</v>
          </cell>
          <cell r="W39">
            <v>41593</v>
          </cell>
          <cell r="X39">
            <v>1.9672131147540983</v>
          </cell>
          <cell r="Z39">
            <v>1.9672131147540983</v>
          </cell>
          <cell r="AA39">
            <v>2</v>
          </cell>
          <cell r="AB39" t="str">
            <v>Définition d'un projet logement</v>
          </cell>
          <cell r="AD39" t="str">
            <v>MDS</v>
          </cell>
          <cell r="AE39" t="str">
            <v>MDS Chauvigny</v>
          </cell>
          <cell r="AF39" t="str">
            <v>propriétaire</v>
          </cell>
          <cell r="AH39" t="str">
            <v>DIAGNOSTIC</v>
          </cell>
          <cell r="AI39" t="str">
            <v>dde renouvellement</v>
          </cell>
        </row>
        <row r="40">
          <cell r="B40" t="str">
            <v>BRANCHU/MILLET</v>
          </cell>
          <cell r="C40" t="str">
            <v>ALAIN/PRISCILLIA</v>
          </cell>
          <cell r="D40" t="str">
            <v>CLAIRE</v>
          </cell>
          <cell r="E40" t="str">
            <v>La moinerie</v>
          </cell>
          <cell r="F40">
            <v>86300</v>
          </cell>
          <cell r="G40" t="str">
            <v>pouzioux</v>
          </cell>
          <cell r="H40" t="str">
            <v>Autres communes</v>
          </cell>
          <cell r="I40" t="str">
            <v>F</v>
          </cell>
          <cell r="J40" t="str">
            <v>Couple+enft</v>
          </cell>
          <cell r="K40">
            <v>3</v>
          </cell>
          <cell r="L40">
            <v>31446</v>
          </cell>
          <cell r="M40">
            <v>28.090410958904108</v>
          </cell>
          <cell r="N40" t="str">
            <v>F/24</v>
          </cell>
          <cell r="O40" t="str">
            <v>SALAIRE/PF</v>
          </cell>
          <cell r="Q40">
            <v>41568</v>
          </cell>
          <cell r="R40">
            <v>41568</v>
          </cell>
          <cell r="S40">
            <v>41699</v>
          </cell>
          <cell r="T40">
            <v>41750</v>
          </cell>
          <cell r="U40" t="str">
            <v>OK</v>
          </cell>
          <cell r="V40">
            <v>-51</v>
          </cell>
          <cell r="X40">
            <v>5.9672131147540988</v>
          </cell>
          <cell r="Y40">
            <v>4.2950819672131146</v>
          </cell>
          <cell r="AB40" t="str">
            <v>Difficultés budgétaires</v>
          </cell>
          <cell r="AC40" t="str">
            <v>mauvais état du logement</v>
          </cell>
          <cell r="AD40" t="str">
            <v>MDS</v>
          </cell>
          <cell r="AE40" t="str">
            <v>MDS Chauvigny</v>
          </cell>
          <cell r="AF40" t="str">
            <v>locataire</v>
          </cell>
          <cell r="AH40" t="str">
            <v>ACCES</v>
          </cell>
        </row>
        <row r="41">
          <cell r="B41" t="str">
            <v>BONNEAU/GABARD</v>
          </cell>
          <cell r="C41" t="str">
            <v>FRANCK/CELINE</v>
          </cell>
          <cell r="D41" t="str">
            <v>CLAIRE</v>
          </cell>
          <cell r="E41" t="str">
            <v>22 route de chantelle</v>
          </cell>
          <cell r="F41">
            <v>86800</v>
          </cell>
          <cell r="G41" t="str">
            <v>sèvres anxaumont</v>
          </cell>
          <cell r="H41" t="str">
            <v>Autres communes</v>
          </cell>
          <cell r="I41" t="str">
            <v>F</v>
          </cell>
          <cell r="J41" t="str">
            <v>Couple+enft</v>
          </cell>
          <cell r="K41">
            <v>1</v>
          </cell>
          <cell r="L41">
            <v>28223</v>
          </cell>
          <cell r="M41">
            <v>34</v>
          </cell>
          <cell r="N41" t="str">
            <v>F/31</v>
          </cell>
          <cell r="O41" t="str">
            <v>SALAIRE</v>
          </cell>
          <cell r="Q41">
            <v>41568</v>
          </cell>
          <cell r="R41">
            <v>41568</v>
          </cell>
          <cell r="S41">
            <v>41699</v>
          </cell>
          <cell r="T41">
            <v>41750</v>
          </cell>
          <cell r="U41" t="str">
            <v>OK</v>
          </cell>
          <cell r="V41">
            <v>-51</v>
          </cell>
          <cell r="X41">
            <v>5.9672131147540988</v>
          </cell>
          <cell r="Y41">
            <v>4.2950819672131146</v>
          </cell>
          <cell r="AB41" t="str">
            <v>Difficultés budgétaires</v>
          </cell>
          <cell r="AC41" t="str">
            <v>expulsion</v>
          </cell>
          <cell r="AD41" t="str">
            <v>MDS</v>
          </cell>
          <cell r="AE41" t="str">
            <v>MDS Chauvigny</v>
          </cell>
          <cell r="AF41" t="str">
            <v>locataire</v>
          </cell>
          <cell r="AH41" t="str">
            <v>ACCES</v>
          </cell>
        </row>
        <row r="42">
          <cell r="B42" t="str">
            <v>MAGNAN/DONAS</v>
          </cell>
          <cell r="C42" t="str">
            <v>JASON/CASSANDRA</v>
          </cell>
          <cell r="D42" t="str">
            <v>CLAIRE</v>
          </cell>
          <cell r="H42" t="str">
            <v>Autres communes</v>
          </cell>
          <cell r="I42" t="str">
            <v>F</v>
          </cell>
          <cell r="J42" t="str">
            <v>Couple+enft</v>
          </cell>
          <cell r="K42">
            <v>1</v>
          </cell>
          <cell r="L42">
            <v>34193</v>
          </cell>
          <cell r="M42">
            <v>20</v>
          </cell>
          <cell r="N42" t="str">
            <v>F/18</v>
          </cell>
          <cell r="O42" t="str">
            <v>RSA majoré</v>
          </cell>
          <cell r="Q42">
            <v>41568</v>
          </cell>
          <cell r="R42">
            <v>41568</v>
          </cell>
          <cell r="S42">
            <v>41699</v>
          </cell>
          <cell r="T42">
            <v>41629</v>
          </cell>
          <cell r="U42" t="str">
            <v>OK</v>
          </cell>
          <cell r="V42">
            <v>70</v>
          </cell>
          <cell r="X42">
            <v>2</v>
          </cell>
          <cell r="Y42">
            <v>4.2950819672131146</v>
          </cell>
          <cell r="AB42" t="str">
            <v>sortie d'hébergement</v>
          </cell>
          <cell r="AD42" t="str">
            <v>MDS</v>
          </cell>
          <cell r="AE42" t="str">
            <v>MDS Chauvigny</v>
          </cell>
          <cell r="AF42" t="str">
            <v>hotel</v>
          </cell>
        </row>
        <row r="50">
          <cell r="X50">
            <v>162.78688524590163</v>
          </cell>
          <cell r="Y50">
            <v>61.377049180327866</v>
          </cell>
          <cell r="Z50">
            <v>85.180327868852473</v>
          </cell>
          <cell r="AA50">
            <v>78.885245901639365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"/>
  <sheetViews>
    <sheetView workbookViewId="0">
      <selection activeCell="A8" sqref="A8"/>
    </sheetView>
  </sheetViews>
  <sheetFormatPr baseColWidth="10" defaultRowHeight="15" x14ac:dyDescent="0.25"/>
  <sheetData>
    <row r="1" spans="1:4" ht="45" x14ac:dyDescent="0.25">
      <c r="A1" s="1" t="s">
        <v>0</v>
      </c>
      <c r="B1" s="2" t="s">
        <v>1</v>
      </c>
      <c r="C1" s="2" t="s">
        <v>3</v>
      </c>
      <c r="D1" s="2" t="s">
        <v>2</v>
      </c>
    </row>
    <row r="2" spans="1:4" x14ac:dyDescent="0.25">
      <c r="A2" s="3">
        <f ca="1">TODAY()</f>
        <v>41699</v>
      </c>
      <c r="B2" s="4">
        <v>41638</v>
      </c>
      <c r="C2" s="4"/>
      <c r="D2" s="5"/>
    </row>
  </sheetData>
  <conditionalFormatting sqref="D2">
    <cfRule type="cellIs" dxfId="12" priority="2" stopIfTrue="1" operator="lessThan">
      <formula>0</formula>
    </cfRule>
    <cfRule type="cellIs" dxfId="11" priority="4" stopIfTrue="1" operator="between">
      <formula>1</formula>
      <formula>60</formula>
    </cfRule>
  </conditionalFormatting>
  <conditionalFormatting sqref="D2">
    <cfRule type="containsErrors" dxfId="10" priority="3" stopIfTrue="1">
      <formula>ISERROR(D2)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I50"/>
  <sheetViews>
    <sheetView tabSelected="1" topLeftCell="I1" workbookViewId="0">
      <selection activeCell="J4" sqref="J4"/>
    </sheetView>
  </sheetViews>
  <sheetFormatPr baseColWidth="10" defaultRowHeight="15" x14ac:dyDescent="0.25"/>
  <cols>
    <col min="1" max="1" width="3" style="6" customWidth="1"/>
    <col min="2" max="2" width="23.28515625" style="6" customWidth="1"/>
    <col min="3" max="3" width="21.7109375" style="6" customWidth="1"/>
    <col min="4" max="4" width="18.7109375" style="6" customWidth="1"/>
    <col min="5" max="5" width="28.5703125" style="6" customWidth="1"/>
    <col min="6" max="6" width="17.140625" style="6" customWidth="1"/>
    <col min="7" max="7" width="21.7109375" style="6" customWidth="1"/>
    <col min="8" max="8" width="22.85546875" style="6" customWidth="1"/>
    <col min="9" max="9" width="13.85546875" style="6" customWidth="1"/>
    <col min="10" max="14" width="11.42578125" style="6" customWidth="1"/>
    <col min="15" max="15" width="15.28515625" style="6" customWidth="1"/>
    <col min="16" max="16" width="11.42578125" style="6" customWidth="1"/>
    <col min="17" max="18" width="11.42578125" style="6"/>
    <col min="19" max="19" width="14.42578125" style="7" customWidth="1"/>
    <col min="20" max="22" width="13" style="6" customWidth="1"/>
    <col min="23" max="23" width="11.42578125" style="6"/>
    <col min="24" max="24" width="11.42578125" style="8"/>
    <col min="25" max="25" width="11.42578125" style="9"/>
    <col min="26" max="27" width="11.42578125" style="10"/>
    <col min="28" max="28" width="30" style="6" customWidth="1"/>
    <col min="29" max="29" width="26.140625" style="6" customWidth="1"/>
    <col min="30" max="30" width="28.42578125" style="6" customWidth="1"/>
    <col min="31" max="31" width="22.85546875" style="6" customWidth="1"/>
    <col min="32" max="32" width="27.140625" style="6" customWidth="1"/>
    <col min="33" max="33" width="22.28515625" style="6" customWidth="1"/>
    <col min="34" max="34" width="19.42578125" style="6" customWidth="1"/>
    <col min="35" max="35" width="26.7109375" style="6" customWidth="1"/>
    <col min="36" max="256" width="11.42578125" style="6"/>
    <col min="257" max="257" width="3" style="6" customWidth="1"/>
    <col min="258" max="258" width="23.28515625" style="6" customWidth="1"/>
    <col min="259" max="259" width="21.7109375" style="6" customWidth="1"/>
    <col min="260" max="260" width="18.7109375" style="6" customWidth="1"/>
    <col min="261" max="261" width="28.5703125" style="6" customWidth="1"/>
    <col min="262" max="262" width="17.140625" style="6" customWidth="1"/>
    <col min="263" max="263" width="21.7109375" style="6" customWidth="1"/>
    <col min="264" max="264" width="22.85546875" style="6" customWidth="1"/>
    <col min="265" max="265" width="13.85546875" style="6" customWidth="1"/>
    <col min="266" max="270" width="11.42578125" style="6" customWidth="1"/>
    <col min="271" max="271" width="15.28515625" style="6" customWidth="1"/>
    <col min="272" max="272" width="11.42578125" style="6" customWidth="1"/>
    <col min="273" max="274" width="11.42578125" style="6"/>
    <col min="275" max="275" width="14.42578125" style="6" customWidth="1"/>
    <col min="276" max="278" width="13" style="6" customWidth="1"/>
    <col min="279" max="283" width="11.42578125" style="6"/>
    <col min="284" max="284" width="30" style="6" customWidth="1"/>
    <col min="285" max="285" width="26.140625" style="6" customWidth="1"/>
    <col min="286" max="286" width="28.42578125" style="6" customWidth="1"/>
    <col min="287" max="287" width="22.85546875" style="6" customWidth="1"/>
    <col min="288" max="288" width="27.140625" style="6" customWidth="1"/>
    <col min="289" max="289" width="22.28515625" style="6" customWidth="1"/>
    <col min="290" max="290" width="19.42578125" style="6" customWidth="1"/>
    <col min="291" max="291" width="26.7109375" style="6" customWidth="1"/>
    <col min="292" max="512" width="11.42578125" style="6"/>
    <col min="513" max="513" width="3" style="6" customWidth="1"/>
    <col min="514" max="514" width="23.28515625" style="6" customWidth="1"/>
    <col min="515" max="515" width="21.7109375" style="6" customWidth="1"/>
    <col min="516" max="516" width="18.7109375" style="6" customWidth="1"/>
    <col min="517" max="517" width="28.5703125" style="6" customWidth="1"/>
    <col min="518" max="518" width="17.140625" style="6" customWidth="1"/>
    <col min="519" max="519" width="21.7109375" style="6" customWidth="1"/>
    <col min="520" max="520" width="22.85546875" style="6" customWidth="1"/>
    <col min="521" max="521" width="13.85546875" style="6" customWidth="1"/>
    <col min="522" max="526" width="11.42578125" style="6" customWidth="1"/>
    <col min="527" max="527" width="15.28515625" style="6" customWidth="1"/>
    <col min="528" max="528" width="11.42578125" style="6" customWidth="1"/>
    <col min="529" max="530" width="11.42578125" style="6"/>
    <col min="531" max="531" width="14.42578125" style="6" customWidth="1"/>
    <col min="532" max="534" width="13" style="6" customWidth="1"/>
    <col min="535" max="539" width="11.42578125" style="6"/>
    <col min="540" max="540" width="30" style="6" customWidth="1"/>
    <col min="541" max="541" width="26.140625" style="6" customWidth="1"/>
    <col min="542" max="542" width="28.42578125" style="6" customWidth="1"/>
    <col min="543" max="543" width="22.85546875" style="6" customWidth="1"/>
    <col min="544" max="544" width="27.140625" style="6" customWidth="1"/>
    <col min="545" max="545" width="22.28515625" style="6" customWidth="1"/>
    <col min="546" max="546" width="19.42578125" style="6" customWidth="1"/>
    <col min="547" max="547" width="26.7109375" style="6" customWidth="1"/>
    <col min="548" max="768" width="11.42578125" style="6"/>
    <col min="769" max="769" width="3" style="6" customWidth="1"/>
    <col min="770" max="770" width="23.28515625" style="6" customWidth="1"/>
    <col min="771" max="771" width="21.7109375" style="6" customWidth="1"/>
    <col min="772" max="772" width="18.7109375" style="6" customWidth="1"/>
    <col min="773" max="773" width="28.5703125" style="6" customWidth="1"/>
    <col min="774" max="774" width="17.140625" style="6" customWidth="1"/>
    <col min="775" max="775" width="21.7109375" style="6" customWidth="1"/>
    <col min="776" max="776" width="22.85546875" style="6" customWidth="1"/>
    <col min="777" max="777" width="13.85546875" style="6" customWidth="1"/>
    <col min="778" max="782" width="11.42578125" style="6" customWidth="1"/>
    <col min="783" max="783" width="15.28515625" style="6" customWidth="1"/>
    <col min="784" max="784" width="11.42578125" style="6" customWidth="1"/>
    <col min="785" max="786" width="11.42578125" style="6"/>
    <col min="787" max="787" width="14.42578125" style="6" customWidth="1"/>
    <col min="788" max="790" width="13" style="6" customWidth="1"/>
    <col min="791" max="795" width="11.42578125" style="6"/>
    <col min="796" max="796" width="30" style="6" customWidth="1"/>
    <col min="797" max="797" width="26.140625" style="6" customWidth="1"/>
    <col min="798" max="798" width="28.42578125" style="6" customWidth="1"/>
    <col min="799" max="799" width="22.85546875" style="6" customWidth="1"/>
    <col min="800" max="800" width="27.140625" style="6" customWidth="1"/>
    <col min="801" max="801" width="22.28515625" style="6" customWidth="1"/>
    <col min="802" max="802" width="19.42578125" style="6" customWidth="1"/>
    <col min="803" max="803" width="26.7109375" style="6" customWidth="1"/>
    <col min="804" max="1024" width="11.42578125" style="6"/>
    <col min="1025" max="1025" width="3" style="6" customWidth="1"/>
    <col min="1026" max="1026" width="23.28515625" style="6" customWidth="1"/>
    <col min="1027" max="1027" width="21.7109375" style="6" customWidth="1"/>
    <col min="1028" max="1028" width="18.7109375" style="6" customWidth="1"/>
    <col min="1029" max="1029" width="28.5703125" style="6" customWidth="1"/>
    <col min="1030" max="1030" width="17.140625" style="6" customWidth="1"/>
    <col min="1031" max="1031" width="21.7109375" style="6" customWidth="1"/>
    <col min="1032" max="1032" width="22.85546875" style="6" customWidth="1"/>
    <col min="1033" max="1033" width="13.85546875" style="6" customWidth="1"/>
    <col min="1034" max="1038" width="11.42578125" style="6" customWidth="1"/>
    <col min="1039" max="1039" width="15.28515625" style="6" customWidth="1"/>
    <col min="1040" max="1040" width="11.42578125" style="6" customWidth="1"/>
    <col min="1041" max="1042" width="11.42578125" style="6"/>
    <col min="1043" max="1043" width="14.42578125" style="6" customWidth="1"/>
    <col min="1044" max="1046" width="13" style="6" customWidth="1"/>
    <col min="1047" max="1051" width="11.42578125" style="6"/>
    <col min="1052" max="1052" width="30" style="6" customWidth="1"/>
    <col min="1053" max="1053" width="26.140625" style="6" customWidth="1"/>
    <col min="1054" max="1054" width="28.42578125" style="6" customWidth="1"/>
    <col min="1055" max="1055" width="22.85546875" style="6" customWidth="1"/>
    <col min="1056" max="1056" width="27.140625" style="6" customWidth="1"/>
    <col min="1057" max="1057" width="22.28515625" style="6" customWidth="1"/>
    <col min="1058" max="1058" width="19.42578125" style="6" customWidth="1"/>
    <col min="1059" max="1059" width="26.7109375" style="6" customWidth="1"/>
    <col min="1060" max="1280" width="11.42578125" style="6"/>
    <col min="1281" max="1281" width="3" style="6" customWidth="1"/>
    <col min="1282" max="1282" width="23.28515625" style="6" customWidth="1"/>
    <col min="1283" max="1283" width="21.7109375" style="6" customWidth="1"/>
    <col min="1284" max="1284" width="18.7109375" style="6" customWidth="1"/>
    <col min="1285" max="1285" width="28.5703125" style="6" customWidth="1"/>
    <col min="1286" max="1286" width="17.140625" style="6" customWidth="1"/>
    <col min="1287" max="1287" width="21.7109375" style="6" customWidth="1"/>
    <col min="1288" max="1288" width="22.85546875" style="6" customWidth="1"/>
    <col min="1289" max="1289" width="13.85546875" style="6" customWidth="1"/>
    <col min="1290" max="1294" width="11.42578125" style="6" customWidth="1"/>
    <col min="1295" max="1295" width="15.28515625" style="6" customWidth="1"/>
    <col min="1296" max="1296" width="11.42578125" style="6" customWidth="1"/>
    <col min="1297" max="1298" width="11.42578125" style="6"/>
    <col min="1299" max="1299" width="14.42578125" style="6" customWidth="1"/>
    <col min="1300" max="1302" width="13" style="6" customWidth="1"/>
    <col min="1303" max="1307" width="11.42578125" style="6"/>
    <col min="1308" max="1308" width="30" style="6" customWidth="1"/>
    <col min="1309" max="1309" width="26.140625" style="6" customWidth="1"/>
    <col min="1310" max="1310" width="28.42578125" style="6" customWidth="1"/>
    <col min="1311" max="1311" width="22.85546875" style="6" customWidth="1"/>
    <col min="1312" max="1312" width="27.140625" style="6" customWidth="1"/>
    <col min="1313" max="1313" width="22.28515625" style="6" customWidth="1"/>
    <col min="1314" max="1314" width="19.42578125" style="6" customWidth="1"/>
    <col min="1315" max="1315" width="26.7109375" style="6" customWidth="1"/>
    <col min="1316" max="1536" width="11.42578125" style="6"/>
    <col min="1537" max="1537" width="3" style="6" customWidth="1"/>
    <col min="1538" max="1538" width="23.28515625" style="6" customWidth="1"/>
    <col min="1539" max="1539" width="21.7109375" style="6" customWidth="1"/>
    <col min="1540" max="1540" width="18.7109375" style="6" customWidth="1"/>
    <col min="1541" max="1541" width="28.5703125" style="6" customWidth="1"/>
    <col min="1542" max="1542" width="17.140625" style="6" customWidth="1"/>
    <col min="1543" max="1543" width="21.7109375" style="6" customWidth="1"/>
    <col min="1544" max="1544" width="22.85546875" style="6" customWidth="1"/>
    <col min="1545" max="1545" width="13.85546875" style="6" customWidth="1"/>
    <col min="1546" max="1550" width="11.42578125" style="6" customWidth="1"/>
    <col min="1551" max="1551" width="15.28515625" style="6" customWidth="1"/>
    <col min="1552" max="1552" width="11.42578125" style="6" customWidth="1"/>
    <col min="1553" max="1554" width="11.42578125" style="6"/>
    <col min="1555" max="1555" width="14.42578125" style="6" customWidth="1"/>
    <col min="1556" max="1558" width="13" style="6" customWidth="1"/>
    <col min="1559" max="1563" width="11.42578125" style="6"/>
    <col min="1564" max="1564" width="30" style="6" customWidth="1"/>
    <col min="1565" max="1565" width="26.140625" style="6" customWidth="1"/>
    <col min="1566" max="1566" width="28.42578125" style="6" customWidth="1"/>
    <col min="1567" max="1567" width="22.85546875" style="6" customWidth="1"/>
    <col min="1568" max="1568" width="27.140625" style="6" customWidth="1"/>
    <col min="1569" max="1569" width="22.28515625" style="6" customWidth="1"/>
    <col min="1570" max="1570" width="19.42578125" style="6" customWidth="1"/>
    <col min="1571" max="1571" width="26.7109375" style="6" customWidth="1"/>
    <col min="1572" max="1792" width="11.42578125" style="6"/>
    <col min="1793" max="1793" width="3" style="6" customWidth="1"/>
    <col min="1794" max="1794" width="23.28515625" style="6" customWidth="1"/>
    <col min="1795" max="1795" width="21.7109375" style="6" customWidth="1"/>
    <col min="1796" max="1796" width="18.7109375" style="6" customWidth="1"/>
    <col min="1797" max="1797" width="28.5703125" style="6" customWidth="1"/>
    <col min="1798" max="1798" width="17.140625" style="6" customWidth="1"/>
    <col min="1799" max="1799" width="21.7109375" style="6" customWidth="1"/>
    <col min="1800" max="1800" width="22.85546875" style="6" customWidth="1"/>
    <col min="1801" max="1801" width="13.85546875" style="6" customWidth="1"/>
    <col min="1802" max="1806" width="11.42578125" style="6" customWidth="1"/>
    <col min="1807" max="1807" width="15.28515625" style="6" customWidth="1"/>
    <col min="1808" max="1808" width="11.42578125" style="6" customWidth="1"/>
    <col min="1809" max="1810" width="11.42578125" style="6"/>
    <col min="1811" max="1811" width="14.42578125" style="6" customWidth="1"/>
    <col min="1812" max="1814" width="13" style="6" customWidth="1"/>
    <col min="1815" max="1819" width="11.42578125" style="6"/>
    <col min="1820" max="1820" width="30" style="6" customWidth="1"/>
    <col min="1821" max="1821" width="26.140625" style="6" customWidth="1"/>
    <col min="1822" max="1822" width="28.42578125" style="6" customWidth="1"/>
    <col min="1823" max="1823" width="22.85546875" style="6" customWidth="1"/>
    <col min="1824" max="1824" width="27.140625" style="6" customWidth="1"/>
    <col min="1825" max="1825" width="22.28515625" style="6" customWidth="1"/>
    <col min="1826" max="1826" width="19.42578125" style="6" customWidth="1"/>
    <col min="1827" max="1827" width="26.7109375" style="6" customWidth="1"/>
    <col min="1828" max="2048" width="11.42578125" style="6"/>
    <col min="2049" max="2049" width="3" style="6" customWidth="1"/>
    <col min="2050" max="2050" width="23.28515625" style="6" customWidth="1"/>
    <col min="2051" max="2051" width="21.7109375" style="6" customWidth="1"/>
    <col min="2052" max="2052" width="18.7109375" style="6" customWidth="1"/>
    <col min="2053" max="2053" width="28.5703125" style="6" customWidth="1"/>
    <col min="2054" max="2054" width="17.140625" style="6" customWidth="1"/>
    <col min="2055" max="2055" width="21.7109375" style="6" customWidth="1"/>
    <col min="2056" max="2056" width="22.85546875" style="6" customWidth="1"/>
    <col min="2057" max="2057" width="13.85546875" style="6" customWidth="1"/>
    <col min="2058" max="2062" width="11.42578125" style="6" customWidth="1"/>
    <col min="2063" max="2063" width="15.28515625" style="6" customWidth="1"/>
    <col min="2064" max="2064" width="11.42578125" style="6" customWidth="1"/>
    <col min="2065" max="2066" width="11.42578125" style="6"/>
    <col min="2067" max="2067" width="14.42578125" style="6" customWidth="1"/>
    <col min="2068" max="2070" width="13" style="6" customWidth="1"/>
    <col min="2071" max="2075" width="11.42578125" style="6"/>
    <col min="2076" max="2076" width="30" style="6" customWidth="1"/>
    <col min="2077" max="2077" width="26.140625" style="6" customWidth="1"/>
    <col min="2078" max="2078" width="28.42578125" style="6" customWidth="1"/>
    <col min="2079" max="2079" width="22.85546875" style="6" customWidth="1"/>
    <col min="2080" max="2080" width="27.140625" style="6" customWidth="1"/>
    <col min="2081" max="2081" width="22.28515625" style="6" customWidth="1"/>
    <col min="2082" max="2082" width="19.42578125" style="6" customWidth="1"/>
    <col min="2083" max="2083" width="26.7109375" style="6" customWidth="1"/>
    <col min="2084" max="2304" width="11.42578125" style="6"/>
    <col min="2305" max="2305" width="3" style="6" customWidth="1"/>
    <col min="2306" max="2306" width="23.28515625" style="6" customWidth="1"/>
    <col min="2307" max="2307" width="21.7109375" style="6" customWidth="1"/>
    <col min="2308" max="2308" width="18.7109375" style="6" customWidth="1"/>
    <col min="2309" max="2309" width="28.5703125" style="6" customWidth="1"/>
    <col min="2310" max="2310" width="17.140625" style="6" customWidth="1"/>
    <col min="2311" max="2311" width="21.7109375" style="6" customWidth="1"/>
    <col min="2312" max="2312" width="22.85546875" style="6" customWidth="1"/>
    <col min="2313" max="2313" width="13.85546875" style="6" customWidth="1"/>
    <col min="2314" max="2318" width="11.42578125" style="6" customWidth="1"/>
    <col min="2319" max="2319" width="15.28515625" style="6" customWidth="1"/>
    <col min="2320" max="2320" width="11.42578125" style="6" customWidth="1"/>
    <col min="2321" max="2322" width="11.42578125" style="6"/>
    <col min="2323" max="2323" width="14.42578125" style="6" customWidth="1"/>
    <col min="2324" max="2326" width="13" style="6" customWidth="1"/>
    <col min="2327" max="2331" width="11.42578125" style="6"/>
    <col min="2332" max="2332" width="30" style="6" customWidth="1"/>
    <col min="2333" max="2333" width="26.140625" style="6" customWidth="1"/>
    <col min="2334" max="2334" width="28.42578125" style="6" customWidth="1"/>
    <col min="2335" max="2335" width="22.85546875" style="6" customWidth="1"/>
    <col min="2336" max="2336" width="27.140625" style="6" customWidth="1"/>
    <col min="2337" max="2337" width="22.28515625" style="6" customWidth="1"/>
    <col min="2338" max="2338" width="19.42578125" style="6" customWidth="1"/>
    <col min="2339" max="2339" width="26.7109375" style="6" customWidth="1"/>
    <col min="2340" max="2560" width="11.42578125" style="6"/>
    <col min="2561" max="2561" width="3" style="6" customWidth="1"/>
    <col min="2562" max="2562" width="23.28515625" style="6" customWidth="1"/>
    <col min="2563" max="2563" width="21.7109375" style="6" customWidth="1"/>
    <col min="2564" max="2564" width="18.7109375" style="6" customWidth="1"/>
    <col min="2565" max="2565" width="28.5703125" style="6" customWidth="1"/>
    <col min="2566" max="2566" width="17.140625" style="6" customWidth="1"/>
    <col min="2567" max="2567" width="21.7109375" style="6" customWidth="1"/>
    <col min="2568" max="2568" width="22.85546875" style="6" customWidth="1"/>
    <col min="2569" max="2569" width="13.85546875" style="6" customWidth="1"/>
    <col min="2570" max="2574" width="11.42578125" style="6" customWidth="1"/>
    <col min="2575" max="2575" width="15.28515625" style="6" customWidth="1"/>
    <col min="2576" max="2576" width="11.42578125" style="6" customWidth="1"/>
    <col min="2577" max="2578" width="11.42578125" style="6"/>
    <col min="2579" max="2579" width="14.42578125" style="6" customWidth="1"/>
    <col min="2580" max="2582" width="13" style="6" customWidth="1"/>
    <col min="2583" max="2587" width="11.42578125" style="6"/>
    <col min="2588" max="2588" width="30" style="6" customWidth="1"/>
    <col min="2589" max="2589" width="26.140625" style="6" customWidth="1"/>
    <col min="2590" max="2590" width="28.42578125" style="6" customWidth="1"/>
    <col min="2591" max="2591" width="22.85546875" style="6" customWidth="1"/>
    <col min="2592" max="2592" width="27.140625" style="6" customWidth="1"/>
    <col min="2593" max="2593" width="22.28515625" style="6" customWidth="1"/>
    <col min="2594" max="2594" width="19.42578125" style="6" customWidth="1"/>
    <col min="2595" max="2595" width="26.7109375" style="6" customWidth="1"/>
    <col min="2596" max="2816" width="11.42578125" style="6"/>
    <col min="2817" max="2817" width="3" style="6" customWidth="1"/>
    <col min="2818" max="2818" width="23.28515625" style="6" customWidth="1"/>
    <col min="2819" max="2819" width="21.7109375" style="6" customWidth="1"/>
    <col min="2820" max="2820" width="18.7109375" style="6" customWidth="1"/>
    <col min="2821" max="2821" width="28.5703125" style="6" customWidth="1"/>
    <col min="2822" max="2822" width="17.140625" style="6" customWidth="1"/>
    <col min="2823" max="2823" width="21.7109375" style="6" customWidth="1"/>
    <col min="2824" max="2824" width="22.85546875" style="6" customWidth="1"/>
    <col min="2825" max="2825" width="13.85546875" style="6" customWidth="1"/>
    <col min="2826" max="2830" width="11.42578125" style="6" customWidth="1"/>
    <col min="2831" max="2831" width="15.28515625" style="6" customWidth="1"/>
    <col min="2832" max="2832" width="11.42578125" style="6" customWidth="1"/>
    <col min="2833" max="2834" width="11.42578125" style="6"/>
    <col min="2835" max="2835" width="14.42578125" style="6" customWidth="1"/>
    <col min="2836" max="2838" width="13" style="6" customWidth="1"/>
    <col min="2839" max="2843" width="11.42578125" style="6"/>
    <col min="2844" max="2844" width="30" style="6" customWidth="1"/>
    <col min="2845" max="2845" width="26.140625" style="6" customWidth="1"/>
    <col min="2846" max="2846" width="28.42578125" style="6" customWidth="1"/>
    <col min="2847" max="2847" width="22.85546875" style="6" customWidth="1"/>
    <col min="2848" max="2848" width="27.140625" style="6" customWidth="1"/>
    <col min="2849" max="2849" width="22.28515625" style="6" customWidth="1"/>
    <col min="2850" max="2850" width="19.42578125" style="6" customWidth="1"/>
    <col min="2851" max="2851" width="26.7109375" style="6" customWidth="1"/>
    <col min="2852" max="3072" width="11.42578125" style="6"/>
    <col min="3073" max="3073" width="3" style="6" customWidth="1"/>
    <col min="3074" max="3074" width="23.28515625" style="6" customWidth="1"/>
    <col min="3075" max="3075" width="21.7109375" style="6" customWidth="1"/>
    <col min="3076" max="3076" width="18.7109375" style="6" customWidth="1"/>
    <col min="3077" max="3077" width="28.5703125" style="6" customWidth="1"/>
    <col min="3078" max="3078" width="17.140625" style="6" customWidth="1"/>
    <col min="3079" max="3079" width="21.7109375" style="6" customWidth="1"/>
    <col min="3080" max="3080" width="22.85546875" style="6" customWidth="1"/>
    <col min="3081" max="3081" width="13.85546875" style="6" customWidth="1"/>
    <col min="3082" max="3086" width="11.42578125" style="6" customWidth="1"/>
    <col min="3087" max="3087" width="15.28515625" style="6" customWidth="1"/>
    <col min="3088" max="3088" width="11.42578125" style="6" customWidth="1"/>
    <col min="3089" max="3090" width="11.42578125" style="6"/>
    <col min="3091" max="3091" width="14.42578125" style="6" customWidth="1"/>
    <col min="3092" max="3094" width="13" style="6" customWidth="1"/>
    <col min="3095" max="3099" width="11.42578125" style="6"/>
    <col min="3100" max="3100" width="30" style="6" customWidth="1"/>
    <col min="3101" max="3101" width="26.140625" style="6" customWidth="1"/>
    <col min="3102" max="3102" width="28.42578125" style="6" customWidth="1"/>
    <col min="3103" max="3103" width="22.85546875" style="6" customWidth="1"/>
    <col min="3104" max="3104" width="27.140625" style="6" customWidth="1"/>
    <col min="3105" max="3105" width="22.28515625" style="6" customWidth="1"/>
    <col min="3106" max="3106" width="19.42578125" style="6" customWidth="1"/>
    <col min="3107" max="3107" width="26.7109375" style="6" customWidth="1"/>
    <col min="3108" max="3328" width="11.42578125" style="6"/>
    <col min="3329" max="3329" width="3" style="6" customWidth="1"/>
    <col min="3330" max="3330" width="23.28515625" style="6" customWidth="1"/>
    <col min="3331" max="3331" width="21.7109375" style="6" customWidth="1"/>
    <col min="3332" max="3332" width="18.7109375" style="6" customWidth="1"/>
    <col min="3333" max="3333" width="28.5703125" style="6" customWidth="1"/>
    <col min="3334" max="3334" width="17.140625" style="6" customWidth="1"/>
    <col min="3335" max="3335" width="21.7109375" style="6" customWidth="1"/>
    <col min="3336" max="3336" width="22.85546875" style="6" customWidth="1"/>
    <col min="3337" max="3337" width="13.85546875" style="6" customWidth="1"/>
    <col min="3338" max="3342" width="11.42578125" style="6" customWidth="1"/>
    <col min="3343" max="3343" width="15.28515625" style="6" customWidth="1"/>
    <col min="3344" max="3344" width="11.42578125" style="6" customWidth="1"/>
    <col min="3345" max="3346" width="11.42578125" style="6"/>
    <col min="3347" max="3347" width="14.42578125" style="6" customWidth="1"/>
    <col min="3348" max="3350" width="13" style="6" customWidth="1"/>
    <col min="3351" max="3355" width="11.42578125" style="6"/>
    <col min="3356" max="3356" width="30" style="6" customWidth="1"/>
    <col min="3357" max="3357" width="26.140625" style="6" customWidth="1"/>
    <col min="3358" max="3358" width="28.42578125" style="6" customWidth="1"/>
    <col min="3359" max="3359" width="22.85546875" style="6" customWidth="1"/>
    <col min="3360" max="3360" width="27.140625" style="6" customWidth="1"/>
    <col min="3361" max="3361" width="22.28515625" style="6" customWidth="1"/>
    <col min="3362" max="3362" width="19.42578125" style="6" customWidth="1"/>
    <col min="3363" max="3363" width="26.7109375" style="6" customWidth="1"/>
    <col min="3364" max="3584" width="11.42578125" style="6"/>
    <col min="3585" max="3585" width="3" style="6" customWidth="1"/>
    <col min="3586" max="3586" width="23.28515625" style="6" customWidth="1"/>
    <col min="3587" max="3587" width="21.7109375" style="6" customWidth="1"/>
    <col min="3588" max="3588" width="18.7109375" style="6" customWidth="1"/>
    <col min="3589" max="3589" width="28.5703125" style="6" customWidth="1"/>
    <col min="3590" max="3590" width="17.140625" style="6" customWidth="1"/>
    <col min="3591" max="3591" width="21.7109375" style="6" customWidth="1"/>
    <col min="3592" max="3592" width="22.85546875" style="6" customWidth="1"/>
    <col min="3593" max="3593" width="13.85546875" style="6" customWidth="1"/>
    <col min="3594" max="3598" width="11.42578125" style="6" customWidth="1"/>
    <col min="3599" max="3599" width="15.28515625" style="6" customWidth="1"/>
    <col min="3600" max="3600" width="11.42578125" style="6" customWidth="1"/>
    <col min="3601" max="3602" width="11.42578125" style="6"/>
    <col min="3603" max="3603" width="14.42578125" style="6" customWidth="1"/>
    <col min="3604" max="3606" width="13" style="6" customWidth="1"/>
    <col min="3607" max="3611" width="11.42578125" style="6"/>
    <col min="3612" max="3612" width="30" style="6" customWidth="1"/>
    <col min="3613" max="3613" width="26.140625" style="6" customWidth="1"/>
    <col min="3614" max="3614" width="28.42578125" style="6" customWidth="1"/>
    <col min="3615" max="3615" width="22.85546875" style="6" customWidth="1"/>
    <col min="3616" max="3616" width="27.140625" style="6" customWidth="1"/>
    <col min="3617" max="3617" width="22.28515625" style="6" customWidth="1"/>
    <col min="3618" max="3618" width="19.42578125" style="6" customWidth="1"/>
    <col min="3619" max="3619" width="26.7109375" style="6" customWidth="1"/>
    <col min="3620" max="3840" width="11.42578125" style="6"/>
    <col min="3841" max="3841" width="3" style="6" customWidth="1"/>
    <col min="3842" max="3842" width="23.28515625" style="6" customWidth="1"/>
    <col min="3843" max="3843" width="21.7109375" style="6" customWidth="1"/>
    <col min="3844" max="3844" width="18.7109375" style="6" customWidth="1"/>
    <col min="3845" max="3845" width="28.5703125" style="6" customWidth="1"/>
    <col min="3846" max="3846" width="17.140625" style="6" customWidth="1"/>
    <col min="3847" max="3847" width="21.7109375" style="6" customWidth="1"/>
    <col min="3848" max="3848" width="22.85546875" style="6" customWidth="1"/>
    <col min="3849" max="3849" width="13.85546875" style="6" customWidth="1"/>
    <col min="3850" max="3854" width="11.42578125" style="6" customWidth="1"/>
    <col min="3855" max="3855" width="15.28515625" style="6" customWidth="1"/>
    <col min="3856" max="3856" width="11.42578125" style="6" customWidth="1"/>
    <col min="3857" max="3858" width="11.42578125" style="6"/>
    <col min="3859" max="3859" width="14.42578125" style="6" customWidth="1"/>
    <col min="3860" max="3862" width="13" style="6" customWidth="1"/>
    <col min="3863" max="3867" width="11.42578125" style="6"/>
    <col min="3868" max="3868" width="30" style="6" customWidth="1"/>
    <col min="3869" max="3869" width="26.140625" style="6" customWidth="1"/>
    <col min="3870" max="3870" width="28.42578125" style="6" customWidth="1"/>
    <col min="3871" max="3871" width="22.85546875" style="6" customWidth="1"/>
    <col min="3872" max="3872" width="27.140625" style="6" customWidth="1"/>
    <col min="3873" max="3873" width="22.28515625" style="6" customWidth="1"/>
    <col min="3874" max="3874" width="19.42578125" style="6" customWidth="1"/>
    <col min="3875" max="3875" width="26.7109375" style="6" customWidth="1"/>
    <col min="3876" max="4096" width="11.42578125" style="6"/>
    <col min="4097" max="4097" width="3" style="6" customWidth="1"/>
    <col min="4098" max="4098" width="23.28515625" style="6" customWidth="1"/>
    <col min="4099" max="4099" width="21.7109375" style="6" customWidth="1"/>
    <col min="4100" max="4100" width="18.7109375" style="6" customWidth="1"/>
    <col min="4101" max="4101" width="28.5703125" style="6" customWidth="1"/>
    <col min="4102" max="4102" width="17.140625" style="6" customWidth="1"/>
    <col min="4103" max="4103" width="21.7109375" style="6" customWidth="1"/>
    <col min="4104" max="4104" width="22.85546875" style="6" customWidth="1"/>
    <col min="4105" max="4105" width="13.85546875" style="6" customWidth="1"/>
    <col min="4106" max="4110" width="11.42578125" style="6" customWidth="1"/>
    <col min="4111" max="4111" width="15.28515625" style="6" customWidth="1"/>
    <col min="4112" max="4112" width="11.42578125" style="6" customWidth="1"/>
    <col min="4113" max="4114" width="11.42578125" style="6"/>
    <col min="4115" max="4115" width="14.42578125" style="6" customWidth="1"/>
    <col min="4116" max="4118" width="13" style="6" customWidth="1"/>
    <col min="4119" max="4123" width="11.42578125" style="6"/>
    <col min="4124" max="4124" width="30" style="6" customWidth="1"/>
    <col min="4125" max="4125" width="26.140625" style="6" customWidth="1"/>
    <col min="4126" max="4126" width="28.42578125" style="6" customWidth="1"/>
    <col min="4127" max="4127" width="22.85546875" style="6" customWidth="1"/>
    <col min="4128" max="4128" width="27.140625" style="6" customWidth="1"/>
    <col min="4129" max="4129" width="22.28515625" style="6" customWidth="1"/>
    <col min="4130" max="4130" width="19.42578125" style="6" customWidth="1"/>
    <col min="4131" max="4131" width="26.7109375" style="6" customWidth="1"/>
    <col min="4132" max="4352" width="11.42578125" style="6"/>
    <col min="4353" max="4353" width="3" style="6" customWidth="1"/>
    <col min="4354" max="4354" width="23.28515625" style="6" customWidth="1"/>
    <col min="4355" max="4355" width="21.7109375" style="6" customWidth="1"/>
    <col min="4356" max="4356" width="18.7109375" style="6" customWidth="1"/>
    <col min="4357" max="4357" width="28.5703125" style="6" customWidth="1"/>
    <col min="4358" max="4358" width="17.140625" style="6" customWidth="1"/>
    <col min="4359" max="4359" width="21.7109375" style="6" customWidth="1"/>
    <col min="4360" max="4360" width="22.85546875" style="6" customWidth="1"/>
    <col min="4361" max="4361" width="13.85546875" style="6" customWidth="1"/>
    <col min="4362" max="4366" width="11.42578125" style="6" customWidth="1"/>
    <col min="4367" max="4367" width="15.28515625" style="6" customWidth="1"/>
    <col min="4368" max="4368" width="11.42578125" style="6" customWidth="1"/>
    <col min="4369" max="4370" width="11.42578125" style="6"/>
    <col min="4371" max="4371" width="14.42578125" style="6" customWidth="1"/>
    <col min="4372" max="4374" width="13" style="6" customWidth="1"/>
    <col min="4375" max="4379" width="11.42578125" style="6"/>
    <col min="4380" max="4380" width="30" style="6" customWidth="1"/>
    <col min="4381" max="4381" width="26.140625" style="6" customWidth="1"/>
    <col min="4382" max="4382" width="28.42578125" style="6" customWidth="1"/>
    <col min="4383" max="4383" width="22.85546875" style="6" customWidth="1"/>
    <col min="4384" max="4384" width="27.140625" style="6" customWidth="1"/>
    <col min="4385" max="4385" width="22.28515625" style="6" customWidth="1"/>
    <col min="4386" max="4386" width="19.42578125" style="6" customWidth="1"/>
    <col min="4387" max="4387" width="26.7109375" style="6" customWidth="1"/>
    <col min="4388" max="4608" width="11.42578125" style="6"/>
    <col min="4609" max="4609" width="3" style="6" customWidth="1"/>
    <col min="4610" max="4610" width="23.28515625" style="6" customWidth="1"/>
    <col min="4611" max="4611" width="21.7109375" style="6" customWidth="1"/>
    <col min="4612" max="4612" width="18.7109375" style="6" customWidth="1"/>
    <col min="4613" max="4613" width="28.5703125" style="6" customWidth="1"/>
    <col min="4614" max="4614" width="17.140625" style="6" customWidth="1"/>
    <col min="4615" max="4615" width="21.7109375" style="6" customWidth="1"/>
    <col min="4616" max="4616" width="22.85546875" style="6" customWidth="1"/>
    <col min="4617" max="4617" width="13.85546875" style="6" customWidth="1"/>
    <col min="4618" max="4622" width="11.42578125" style="6" customWidth="1"/>
    <col min="4623" max="4623" width="15.28515625" style="6" customWidth="1"/>
    <col min="4624" max="4624" width="11.42578125" style="6" customWidth="1"/>
    <col min="4625" max="4626" width="11.42578125" style="6"/>
    <col min="4627" max="4627" width="14.42578125" style="6" customWidth="1"/>
    <col min="4628" max="4630" width="13" style="6" customWidth="1"/>
    <col min="4631" max="4635" width="11.42578125" style="6"/>
    <col min="4636" max="4636" width="30" style="6" customWidth="1"/>
    <col min="4637" max="4637" width="26.140625" style="6" customWidth="1"/>
    <col min="4638" max="4638" width="28.42578125" style="6" customWidth="1"/>
    <col min="4639" max="4639" width="22.85546875" style="6" customWidth="1"/>
    <col min="4640" max="4640" width="27.140625" style="6" customWidth="1"/>
    <col min="4641" max="4641" width="22.28515625" style="6" customWidth="1"/>
    <col min="4642" max="4642" width="19.42578125" style="6" customWidth="1"/>
    <col min="4643" max="4643" width="26.7109375" style="6" customWidth="1"/>
    <col min="4644" max="4864" width="11.42578125" style="6"/>
    <col min="4865" max="4865" width="3" style="6" customWidth="1"/>
    <col min="4866" max="4866" width="23.28515625" style="6" customWidth="1"/>
    <col min="4867" max="4867" width="21.7109375" style="6" customWidth="1"/>
    <col min="4868" max="4868" width="18.7109375" style="6" customWidth="1"/>
    <col min="4869" max="4869" width="28.5703125" style="6" customWidth="1"/>
    <col min="4870" max="4870" width="17.140625" style="6" customWidth="1"/>
    <col min="4871" max="4871" width="21.7109375" style="6" customWidth="1"/>
    <col min="4872" max="4872" width="22.85546875" style="6" customWidth="1"/>
    <col min="4873" max="4873" width="13.85546875" style="6" customWidth="1"/>
    <col min="4874" max="4878" width="11.42578125" style="6" customWidth="1"/>
    <col min="4879" max="4879" width="15.28515625" style="6" customWidth="1"/>
    <col min="4880" max="4880" width="11.42578125" style="6" customWidth="1"/>
    <col min="4881" max="4882" width="11.42578125" style="6"/>
    <col min="4883" max="4883" width="14.42578125" style="6" customWidth="1"/>
    <col min="4884" max="4886" width="13" style="6" customWidth="1"/>
    <col min="4887" max="4891" width="11.42578125" style="6"/>
    <col min="4892" max="4892" width="30" style="6" customWidth="1"/>
    <col min="4893" max="4893" width="26.140625" style="6" customWidth="1"/>
    <col min="4894" max="4894" width="28.42578125" style="6" customWidth="1"/>
    <col min="4895" max="4895" width="22.85546875" style="6" customWidth="1"/>
    <col min="4896" max="4896" width="27.140625" style="6" customWidth="1"/>
    <col min="4897" max="4897" width="22.28515625" style="6" customWidth="1"/>
    <col min="4898" max="4898" width="19.42578125" style="6" customWidth="1"/>
    <col min="4899" max="4899" width="26.7109375" style="6" customWidth="1"/>
    <col min="4900" max="5120" width="11.42578125" style="6"/>
    <col min="5121" max="5121" width="3" style="6" customWidth="1"/>
    <col min="5122" max="5122" width="23.28515625" style="6" customWidth="1"/>
    <col min="5123" max="5123" width="21.7109375" style="6" customWidth="1"/>
    <col min="5124" max="5124" width="18.7109375" style="6" customWidth="1"/>
    <col min="5125" max="5125" width="28.5703125" style="6" customWidth="1"/>
    <col min="5126" max="5126" width="17.140625" style="6" customWidth="1"/>
    <col min="5127" max="5127" width="21.7109375" style="6" customWidth="1"/>
    <col min="5128" max="5128" width="22.85546875" style="6" customWidth="1"/>
    <col min="5129" max="5129" width="13.85546875" style="6" customWidth="1"/>
    <col min="5130" max="5134" width="11.42578125" style="6" customWidth="1"/>
    <col min="5135" max="5135" width="15.28515625" style="6" customWidth="1"/>
    <col min="5136" max="5136" width="11.42578125" style="6" customWidth="1"/>
    <col min="5137" max="5138" width="11.42578125" style="6"/>
    <col min="5139" max="5139" width="14.42578125" style="6" customWidth="1"/>
    <col min="5140" max="5142" width="13" style="6" customWidth="1"/>
    <col min="5143" max="5147" width="11.42578125" style="6"/>
    <col min="5148" max="5148" width="30" style="6" customWidth="1"/>
    <col min="5149" max="5149" width="26.140625" style="6" customWidth="1"/>
    <col min="5150" max="5150" width="28.42578125" style="6" customWidth="1"/>
    <col min="5151" max="5151" width="22.85546875" style="6" customWidth="1"/>
    <col min="5152" max="5152" width="27.140625" style="6" customWidth="1"/>
    <col min="5153" max="5153" width="22.28515625" style="6" customWidth="1"/>
    <col min="5154" max="5154" width="19.42578125" style="6" customWidth="1"/>
    <col min="5155" max="5155" width="26.7109375" style="6" customWidth="1"/>
    <col min="5156" max="5376" width="11.42578125" style="6"/>
    <col min="5377" max="5377" width="3" style="6" customWidth="1"/>
    <col min="5378" max="5378" width="23.28515625" style="6" customWidth="1"/>
    <col min="5379" max="5379" width="21.7109375" style="6" customWidth="1"/>
    <col min="5380" max="5380" width="18.7109375" style="6" customWidth="1"/>
    <col min="5381" max="5381" width="28.5703125" style="6" customWidth="1"/>
    <col min="5382" max="5382" width="17.140625" style="6" customWidth="1"/>
    <col min="5383" max="5383" width="21.7109375" style="6" customWidth="1"/>
    <col min="5384" max="5384" width="22.85546875" style="6" customWidth="1"/>
    <col min="5385" max="5385" width="13.85546875" style="6" customWidth="1"/>
    <col min="5386" max="5390" width="11.42578125" style="6" customWidth="1"/>
    <col min="5391" max="5391" width="15.28515625" style="6" customWidth="1"/>
    <col min="5392" max="5392" width="11.42578125" style="6" customWidth="1"/>
    <col min="5393" max="5394" width="11.42578125" style="6"/>
    <col min="5395" max="5395" width="14.42578125" style="6" customWidth="1"/>
    <col min="5396" max="5398" width="13" style="6" customWidth="1"/>
    <col min="5399" max="5403" width="11.42578125" style="6"/>
    <col min="5404" max="5404" width="30" style="6" customWidth="1"/>
    <col min="5405" max="5405" width="26.140625" style="6" customWidth="1"/>
    <col min="5406" max="5406" width="28.42578125" style="6" customWidth="1"/>
    <col min="5407" max="5407" width="22.85546875" style="6" customWidth="1"/>
    <col min="5408" max="5408" width="27.140625" style="6" customWidth="1"/>
    <col min="5409" max="5409" width="22.28515625" style="6" customWidth="1"/>
    <col min="5410" max="5410" width="19.42578125" style="6" customWidth="1"/>
    <col min="5411" max="5411" width="26.7109375" style="6" customWidth="1"/>
    <col min="5412" max="5632" width="11.42578125" style="6"/>
    <col min="5633" max="5633" width="3" style="6" customWidth="1"/>
    <col min="5634" max="5634" width="23.28515625" style="6" customWidth="1"/>
    <col min="5635" max="5635" width="21.7109375" style="6" customWidth="1"/>
    <col min="5636" max="5636" width="18.7109375" style="6" customWidth="1"/>
    <col min="5637" max="5637" width="28.5703125" style="6" customWidth="1"/>
    <col min="5638" max="5638" width="17.140625" style="6" customWidth="1"/>
    <col min="5639" max="5639" width="21.7109375" style="6" customWidth="1"/>
    <col min="5640" max="5640" width="22.85546875" style="6" customWidth="1"/>
    <col min="5641" max="5641" width="13.85546875" style="6" customWidth="1"/>
    <col min="5642" max="5646" width="11.42578125" style="6" customWidth="1"/>
    <col min="5647" max="5647" width="15.28515625" style="6" customWidth="1"/>
    <col min="5648" max="5648" width="11.42578125" style="6" customWidth="1"/>
    <col min="5649" max="5650" width="11.42578125" style="6"/>
    <col min="5651" max="5651" width="14.42578125" style="6" customWidth="1"/>
    <col min="5652" max="5654" width="13" style="6" customWidth="1"/>
    <col min="5655" max="5659" width="11.42578125" style="6"/>
    <col min="5660" max="5660" width="30" style="6" customWidth="1"/>
    <col min="5661" max="5661" width="26.140625" style="6" customWidth="1"/>
    <col min="5662" max="5662" width="28.42578125" style="6" customWidth="1"/>
    <col min="5663" max="5663" width="22.85546875" style="6" customWidth="1"/>
    <col min="5664" max="5664" width="27.140625" style="6" customWidth="1"/>
    <col min="5665" max="5665" width="22.28515625" style="6" customWidth="1"/>
    <col min="5666" max="5666" width="19.42578125" style="6" customWidth="1"/>
    <col min="5667" max="5667" width="26.7109375" style="6" customWidth="1"/>
    <col min="5668" max="5888" width="11.42578125" style="6"/>
    <col min="5889" max="5889" width="3" style="6" customWidth="1"/>
    <col min="5890" max="5890" width="23.28515625" style="6" customWidth="1"/>
    <col min="5891" max="5891" width="21.7109375" style="6" customWidth="1"/>
    <col min="5892" max="5892" width="18.7109375" style="6" customWidth="1"/>
    <col min="5893" max="5893" width="28.5703125" style="6" customWidth="1"/>
    <col min="5894" max="5894" width="17.140625" style="6" customWidth="1"/>
    <col min="5895" max="5895" width="21.7109375" style="6" customWidth="1"/>
    <col min="5896" max="5896" width="22.85546875" style="6" customWidth="1"/>
    <col min="5897" max="5897" width="13.85546875" style="6" customWidth="1"/>
    <col min="5898" max="5902" width="11.42578125" style="6" customWidth="1"/>
    <col min="5903" max="5903" width="15.28515625" style="6" customWidth="1"/>
    <col min="5904" max="5904" width="11.42578125" style="6" customWidth="1"/>
    <col min="5905" max="5906" width="11.42578125" style="6"/>
    <col min="5907" max="5907" width="14.42578125" style="6" customWidth="1"/>
    <col min="5908" max="5910" width="13" style="6" customWidth="1"/>
    <col min="5911" max="5915" width="11.42578125" style="6"/>
    <col min="5916" max="5916" width="30" style="6" customWidth="1"/>
    <col min="5917" max="5917" width="26.140625" style="6" customWidth="1"/>
    <col min="5918" max="5918" width="28.42578125" style="6" customWidth="1"/>
    <col min="5919" max="5919" width="22.85546875" style="6" customWidth="1"/>
    <col min="5920" max="5920" width="27.140625" style="6" customWidth="1"/>
    <col min="5921" max="5921" width="22.28515625" style="6" customWidth="1"/>
    <col min="5922" max="5922" width="19.42578125" style="6" customWidth="1"/>
    <col min="5923" max="5923" width="26.7109375" style="6" customWidth="1"/>
    <col min="5924" max="6144" width="11.42578125" style="6"/>
    <col min="6145" max="6145" width="3" style="6" customWidth="1"/>
    <col min="6146" max="6146" width="23.28515625" style="6" customWidth="1"/>
    <col min="6147" max="6147" width="21.7109375" style="6" customWidth="1"/>
    <col min="6148" max="6148" width="18.7109375" style="6" customWidth="1"/>
    <col min="6149" max="6149" width="28.5703125" style="6" customWidth="1"/>
    <col min="6150" max="6150" width="17.140625" style="6" customWidth="1"/>
    <col min="6151" max="6151" width="21.7109375" style="6" customWidth="1"/>
    <col min="6152" max="6152" width="22.85546875" style="6" customWidth="1"/>
    <col min="6153" max="6153" width="13.85546875" style="6" customWidth="1"/>
    <col min="6154" max="6158" width="11.42578125" style="6" customWidth="1"/>
    <col min="6159" max="6159" width="15.28515625" style="6" customWidth="1"/>
    <col min="6160" max="6160" width="11.42578125" style="6" customWidth="1"/>
    <col min="6161" max="6162" width="11.42578125" style="6"/>
    <col min="6163" max="6163" width="14.42578125" style="6" customWidth="1"/>
    <col min="6164" max="6166" width="13" style="6" customWidth="1"/>
    <col min="6167" max="6171" width="11.42578125" style="6"/>
    <col min="6172" max="6172" width="30" style="6" customWidth="1"/>
    <col min="6173" max="6173" width="26.140625" style="6" customWidth="1"/>
    <col min="6174" max="6174" width="28.42578125" style="6" customWidth="1"/>
    <col min="6175" max="6175" width="22.85546875" style="6" customWidth="1"/>
    <col min="6176" max="6176" width="27.140625" style="6" customWidth="1"/>
    <col min="6177" max="6177" width="22.28515625" style="6" customWidth="1"/>
    <col min="6178" max="6178" width="19.42578125" style="6" customWidth="1"/>
    <col min="6179" max="6179" width="26.7109375" style="6" customWidth="1"/>
    <col min="6180" max="6400" width="11.42578125" style="6"/>
    <col min="6401" max="6401" width="3" style="6" customWidth="1"/>
    <col min="6402" max="6402" width="23.28515625" style="6" customWidth="1"/>
    <col min="6403" max="6403" width="21.7109375" style="6" customWidth="1"/>
    <col min="6404" max="6404" width="18.7109375" style="6" customWidth="1"/>
    <col min="6405" max="6405" width="28.5703125" style="6" customWidth="1"/>
    <col min="6406" max="6406" width="17.140625" style="6" customWidth="1"/>
    <col min="6407" max="6407" width="21.7109375" style="6" customWidth="1"/>
    <col min="6408" max="6408" width="22.85546875" style="6" customWidth="1"/>
    <col min="6409" max="6409" width="13.85546875" style="6" customWidth="1"/>
    <col min="6410" max="6414" width="11.42578125" style="6" customWidth="1"/>
    <col min="6415" max="6415" width="15.28515625" style="6" customWidth="1"/>
    <col min="6416" max="6416" width="11.42578125" style="6" customWidth="1"/>
    <col min="6417" max="6418" width="11.42578125" style="6"/>
    <col min="6419" max="6419" width="14.42578125" style="6" customWidth="1"/>
    <col min="6420" max="6422" width="13" style="6" customWidth="1"/>
    <col min="6423" max="6427" width="11.42578125" style="6"/>
    <col min="6428" max="6428" width="30" style="6" customWidth="1"/>
    <col min="6429" max="6429" width="26.140625" style="6" customWidth="1"/>
    <col min="6430" max="6430" width="28.42578125" style="6" customWidth="1"/>
    <col min="6431" max="6431" width="22.85546875" style="6" customWidth="1"/>
    <col min="6432" max="6432" width="27.140625" style="6" customWidth="1"/>
    <col min="6433" max="6433" width="22.28515625" style="6" customWidth="1"/>
    <col min="6434" max="6434" width="19.42578125" style="6" customWidth="1"/>
    <col min="6435" max="6435" width="26.7109375" style="6" customWidth="1"/>
    <col min="6436" max="6656" width="11.42578125" style="6"/>
    <col min="6657" max="6657" width="3" style="6" customWidth="1"/>
    <col min="6658" max="6658" width="23.28515625" style="6" customWidth="1"/>
    <col min="6659" max="6659" width="21.7109375" style="6" customWidth="1"/>
    <col min="6660" max="6660" width="18.7109375" style="6" customWidth="1"/>
    <col min="6661" max="6661" width="28.5703125" style="6" customWidth="1"/>
    <col min="6662" max="6662" width="17.140625" style="6" customWidth="1"/>
    <col min="6663" max="6663" width="21.7109375" style="6" customWidth="1"/>
    <col min="6664" max="6664" width="22.85546875" style="6" customWidth="1"/>
    <col min="6665" max="6665" width="13.85546875" style="6" customWidth="1"/>
    <col min="6666" max="6670" width="11.42578125" style="6" customWidth="1"/>
    <col min="6671" max="6671" width="15.28515625" style="6" customWidth="1"/>
    <col min="6672" max="6672" width="11.42578125" style="6" customWidth="1"/>
    <col min="6673" max="6674" width="11.42578125" style="6"/>
    <col min="6675" max="6675" width="14.42578125" style="6" customWidth="1"/>
    <col min="6676" max="6678" width="13" style="6" customWidth="1"/>
    <col min="6679" max="6683" width="11.42578125" style="6"/>
    <col min="6684" max="6684" width="30" style="6" customWidth="1"/>
    <col min="6685" max="6685" width="26.140625" style="6" customWidth="1"/>
    <col min="6686" max="6686" width="28.42578125" style="6" customWidth="1"/>
    <col min="6687" max="6687" width="22.85546875" style="6" customWidth="1"/>
    <col min="6688" max="6688" width="27.140625" style="6" customWidth="1"/>
    <col min="6689" max="6689" width="22.28515625" style="6" customWidth="1"/>
    <col min="6690" max="6690" width="19.42578125" style="6" customWidth="1"/>
    <col min="6691" max="6691" width="26.7109375" style="6" customWidth="1"/>
    <col min="6692" max="6912" width="11.42578125" style="6"/>
    <col min="6913" max="6913" width="3" style="6" customWidth="1"/>
    <col min="6914" max="6914" width="23.28515625" style="6" customWidth="1"/>
    <col min="6915" max="6915" width="21.7109375" style="6" customWidth="1"/>
    <col min="6916" max="6916" width="18.7109375" style="6" customWidth="1"/>
    <col min="6917" max="6917" width="28.5703125" style="6" customWidth="1"/>
    <col min="6918" max="6918" width="17.140625" style="6" customWidth="1"/>
    <col min="6919" max="6919" width="21.7109375" style="6" customWidth="1"/>
    <col min="6920" max="6920" width="22.85546875" style="6" customWidth="1"/>
    <col min="6921" max="6921" width="13.85546875" style="6" customWidth="1"/>
    <col min="6922" max="6926" width="11.42578125" style="6" customWidth="1"/>
    <col min="6927" max="6927" width="15.28515625" style="6" customWidth="1"/>
    <col min="6928" max="6928" width="11.42578125" style="6" customWidth="1"/>
    <col min="6929" max="6930" width="11.42578125" style="6"/>
    <col min="6931" max="6931" width="14.42578125" style="6" customWidth="1"/>
    <col min="6932" max="6934" width="13" style="6" customWidth="1"/>
    <col min="6935" max="6939" width="11.42578125" style="6"/>
    <col min="6940" max="6940" width="30" style="6" customWidth="1"/>
    <col min="6941" max="6941" width="26.140625" style="6" customWidth="1"/>
    <col min="6942" max="6942" width="28.42578125" style="6" customWidth="1"/>
    <col min="6943" max="6943" width="22.85546875" style="6" customWidth="1"/>
    <col min="6944" max="6944" width="27.140625" style="6" customWidth="1"/>
    <col min="6945" max="6945" width="22.28515625" style="6" customWidth="1"/>
    <col min="6946" max="6946" width="19.42578125" style="6" customWidth="1"/>
    <col min="6947" max="6947" width="26.7109375" style="6" customWidth="1"/>
    <col min="6948" max="7168" width="11.42578125" style="6"/>
    <col min="7169" max="7169" width="3" style="6" customWidth="1"/>
    <col min="7170" max="7170" width="23.28515625" style="6" customWidth="1"/>
    <col min="7171" max="7171" width="21.7109375" style="6" customWidth="1"/>
    <col min="7172" max="7172" width="18.7109375" style="6" customWidth="1"/>
    <col min="7173" max="7173" width="28.5703125" style="6" customWidth="1"/>
    <col min="7174" max="7174" width="17.140625" style="6" customWidth="1"/>
    <col min="7175" max="7175" width="21.7109375" style="6" customWidth="1"/>
    <col min="7176" max="7176" width="22.85546875" style="6" customWidth="1"/>
    <col min="7177" max="7177" width="13.85546875" style="6" customWidth="1"/>
    <col min="7178" max="7182" width="11.42578125" style="6" customWidth="1"/>
    <col min="7183" max="7183" width="15.28515625" style="6" customWidth="1"/>
    <col min="7184" max="7184" width="11.42578125" style="6" customWidth="1"/>
    <col min="7185" max="7186" width="11.42578125" style="6"/>
    <col min="7187" max="7187" width="14.42578125" style="6" customWidth="1"/>
    <col min="7188" max="7190" width="13" style="6" customWidth="1"/>
    <col min="7191" max="7195" width="11.42578125" style="6"/>
    <col min="7196" max="7196" width="30" style="6" customWidth="1"/>
    <col min="7197" max="7197" width="26.140625" style="6" customWidth="1"/>
    <col min="7198" max="7198" width="28.42578125" style="6" customWidth="1"/>
    <col min="7199" max="7199" width="22.85546875" style="6" customWidth="1"/>
    <col min="7200" max="7200" width="27.140625" style="6" customWidth="1"/>
    <col min="7201" max="7201" width="22.28515625" style="6" customWidth="1"/>
    <col min="7202" max="7202" width="19.42578125" style="6" customWidth="1"/>
    <col min="7203" max="7203" width="26.7109375" style="6" customWidth="1"/>
    <col min="7204" max="7424" width="11.42578125" style="6"/>
    <col min="7425" max="7425" width="3" style="6" customWidth="1"/>
    <col min="7426" max="7426" width="23.28515625" style="6" customWidth="1"/>
    <col min="7427" max="7427" width="21.7109375" style="6" customWidth="1"/>
    <col min="7428" max="7428" width="18.7109375" style="6" customWidth="1"/>
    <col min="7429" max="7429" width="28.5703125" style="6" customWidth="1"/>
    <col min="7430" max="7430" width="17.140625" style="6" customWidth="1"/>
    <col min="7431" max="7431" width="21.7109375" style="6" customWidth="1"/>
    <col min="7432" max="7432" width="22.85546875" style="6" customWidth="1"/>
    <col min="7433" max="7433" width="13.85546875" style="6" customWidth="1"/>
    <col min="7434" max="7438" width="11.42578125" style="6" customWidth="1"/>
    <col min="7439" max="7439" width="15.28515625" style="6" customWidth="1"/>
    <col min="7440" max="7440" width="11.42578125" style="6" customWidth="1"/>
    <col min="7441" max="7442" width="11.42578125" style="6"/>
    <col min="7443" max="7443" width="14.42578125" style="6" customWidth="1"/>
    <col min="7444" max="7446" width="13" style="6" customWidth="1"/>
    <col min="7447" max="7451" width="11.42578125" style="6"/>
    <col min="7452" max="7452" width="30" style="6" customWidth="1"/>
    <col min="7453" max="7453" width="26.140625" style="6" customWidth="1"/>
    <col min="7454" max="7454" width="28.42578125" style="6" customWidth="1"/>
    <col min="7455" max="7455" width="22.85546875" style="6" customWidth="1"/>
    <col min="7456" max="7456" width="27.140625" style="6" customWidth="1"/>
    <col min="7457" max="7457" width="22.28515625" style="6" customWidth="1"/>
    <col min="7458" max="7458" width="19.42578125" style="6" customWidth="1"/>
    <col min="7459" max="7459" width="26.7109375" style="6" customWidth="1"/>
    <col min="7460" max="7680" width="11.42578125" style="6"/>
    <col min="7681" max="7681" width="3" style="6" customWidth="1"/>
    <col min="7682" max="7682" width="23.28515625" style="6" customWidth="1"/>
    <col min="7683" max="7683" width="21.7109375" style="6" customWidth="1"/>
    <col min="7684" max="7684" width="18.7109375" style="6" customWidth="1"/>
    <col min="7685" max="7685" width="28.5703125" style="6" customWidth="1"/>
    <col min="7686" max="7686" width="17.140625" style="6" customWidth="1"/>
    <col min="7687" max="7687" width="21.7109375" style="6" customWidth="1"/>
    <col min="7688" max="7688" width="22.85546875" style="6" customWidth="1"/>
    <col min="7689" max="7689" width="13.85546875" style="6" customWidth="1"/>
    <col min="7690" max="7694" width="11.42578125" style="6" customWidth="1"/>
    <col min="7695" max="7695" width="15.28515625" style="6" customWidth="1"/>
    <col min="7696" max="7696" width="11.42578125" style="6" customWidth="1"/>
    <col min="7697" max="7698" width="11.42578125" style="6"/>
    <col min="7699" max="7699" width="14.42578125" style="6" customWidth="1"/>
    <col min="7700" max="7702" width="13" style="6" customWidth="1"/>
    <col min="7703" max="7707" width="11.42578125" style="6"/>
    <col min="7708" max="7708" width="30" style="6" customWidth="1"/>
    <col min="7709" max="7709" width="26.140625" style="6" customWidth="1"/>
    <col min="7710" max="7710" width="28.42578125" style="6" customWidth="1"/>
    <col min="7711" max="7711" width="22.85546875" style="6" customWidth="1"/>
    <col min="7712" max="7712" width="27.140625" style="6" customWidth="1"/>
    <col min="7713" max="7713" width="22.28515625" style="6" customWidth="1"/>
    <col min="7714" max="7714" width="19.42578125" style="6" customWidth="1"/>
    <col min="7715" max="7715" width="26.7109375" style="6" customWidth="1"/>
    <col min="7716" max="7936" width="11.42578125" style="6"/>
    <col min="7937" max="7937" width="3" style="6" customWidth="1"/>
    <col min="7938" max="7938" width="23.28515625" style="6" customWidth="1"/>
    <col min="7939" max="7939" width="21.7109375" style="6" customWidth="1"/>
    <col min="7940" max="7940" width="18.7109375" style="6" customWidth="1"/>
    <col min="7941" max="7941" width="28.5703125" style="6" customWidth="1"/>
    <col min="7942" max="7942" width="17.140625" style="6" customWidth="1"/>
    <col min="7943" max="7943" width="21.7109375" style="6" customWidth="1"/>
    <col min="7944" max="7944" width="22.85546875" style="6" customWidth="1"/>
    <col min="7945" max="7945" width="13.85546875" style="6" customWidth="1"/>
    <col min="7946" max="7950" width="11.42578125" style="6" customWidth="1"/>
    <col min="7951" max="7951" width="15.28515625" style="6" customWidth="1"/>
    <col min="7952" max="7952" width="11.42578125" style="6" customWidth="1"/>
    <col min="7953" max="7954" width="11.42578125" style="6"/>
    <col min="7955" max="7955" width="14.42578125" style="6" customWidth="1"/>
    <col min="7956" max="7958" width="13" style="6" customWidth="1"/>
    <col min="7959" max="7963" width="11.42578125" style="6"/>
    <col min="7964" max="7964" width="30" style="6" customWidth="1"/>
    <col min="7965" max="7965" width="26.140625" style="6" customWidth="1"/>
    <col min="7966" max="7966" width="28.42578125" style="6" customWidth="1"/>
    <col min="7967" max="7967" width="22.85546875" style="6" customWidth="1"/>
    <col min="7968" max="7968" width="27.140625" style="6" customWidth="1"/>
    <col min="7969" max="7969" width="22.28515625" style="6" customWidth="1"/>
    <col min="7970" max="7970" width="19.42578125" style="6" customWidth="1"/>
    <col min="7971" max="7971" width="26.7109375" style="6" customWidth="1"/>
    <col min="7972" max="8192" width="11.42578125" style="6"/>
    <col min="8193" max="8193" width="3" style="6" customWidth="1"/>
    <col min="8194" max="8194" width="23.28515625" style="6" customWidth="1"/>
    <col min="8195" max="8195" width="21.7109375" style="6" customWidth="1"/>
    <col min="8196" max="8196" width="18.7109375" style="6" customWidth="1"/>
    <col min="8197" max="8197" width="28.5703125" style="6" customWidth="1"/>
    <col min="8198" max="8198" width="17.140625" style="6" customWidth="1"/>
    <col min="8199" max="8199" width="21.7109375" style="6" customWidth="1"/>
    <col min="8200" max="8200" width="22.85546875" style="6" customWidth="1"/>
    <col min="8201" max="8201" width="13.85546875" style="6" customWidth="1"/>
    <col min="8202" max="8206" width="11.42578125" style="6" customWidth="1"/>
    <col min="8207" max="8207" width="15.28515625" style="6" customWidth="1"/>
    <col min="8208" max="8208" width="11.42578125" style="6" customWidth="1"/>
    <col min="8209" max="8210" width="11.42578125" style="6"/>
    <col min="8211" max="8211" width="14.42578125" style="6" customWidth="1"/>
    <col min="8212" max="8214" width="13" style="6" customWidth="1"/>
    <col min="8215" max="8219" width="11.42578125" style="6"/>
    <col min="8220" max="8220" width="30" style="6" customWidth="1"/>
    <col min="8221" max="8221" width="26.140625" style="6" customWidth="1"/>
    <col min="8222" max="8222" width="28.42578125" style="6" customWidth="1"/>
    <col min="8223" max="8223" width="22.85546875" style="6" customWidth="1"/>
    <col min="8224" max="8224" width="27.140625" style="6" customWidth="1"/>
    <col min="8225" max="8225" width="22.28515625" style="6" customWidth="1"/>
    <col min="8226" max="8226" width="19.42578125" style="6" customWidth="1"/>
    <col min="8227" max="8227" width="26.7109375" style="6" customWidth="1"/>
    <col min="8228" max="8448" width="11.42578125" style="6"/>
    <col min="8449" max="8449" width="3" style="6" customWidth="1"/>
    <col min="8450" max="8450" width="23.28515625" style="6" customWidth="1"/>
    <col min="8451" max="8451" width="21.7109375" style="6" customWidth="1"/>
    <col min="8452" max="8452" width="18.7109375" style="6" customWidth="1"/>
    <col min="8453" max="8453" width="28.5703125" style="6" customWidth="1"/>
    <col min="8454" max="8454" width="17.140625" style="6" customWidth="1"/>
    <col min="8455" max="8455" width="21.7109375" style="6" customWidth="1"/>
    <col min="8456" max="8456" width="22.85546875" style="6" customWidth="1"/>
    <col min="8457" max="8457" width="13.85546875" style="6" customWidth="1"/>
    <col min="8458" max="8462" width="11.42578125" style="6" customWidth="1"/>
    <col min="8463" max="8463" width="15.28515625" style="6" customWidth="1"/>
    <col min="8464" max="8464" width="11.42578125" style="6" customWidth="1"/>
    <col min="8465" max="8466" width="11.42578125" style="6"/>
    <col min="8467" max="8467" width="14.42578125" style="6" customWidth="1"/>
    <col min="8468" max="8470" width="13" style="6" customWidth="1"/>
    <col min="8471" max="8475" width="11.42578125" style="6"/>
    <col min="8476" max="8476" width="30" style="6" customWidth="1"/>
    <col min="8477" max="8477" width="26.140625" style="6" customWidth="1"/>
    <col min="8478" max="8478" width="28.42578125" style="6" customWidth="1"/>
    <col min="8479" max="8479" width="22.85546875" style="6" customWidth="1"/>
    <col min="8480" max="8480" width="27.140625" style="6" customWidth="1"/>
    <col min="8481" max="8481" width="22.28515625" style="6" customWidth="1"/>
    <col min="8482" max="8482" width="19.42578125" style="6" customWidth="1"/>
    <col min="8483" max="8483" width="26.7109375" style="6" customWidth="1"/>
    <col min="8484" max="8704" width="11.42578125" style="6"/>
    <col min="8705" max="8705" width="3" style="6" customWidth="1"/>
    <col min="8706" max="8706" width="23.28515625" style="6" customWidth="1"/>
    <col min="8707" max="8707" width="21.7109375" style="6" customWidth="1"/>
    <col min="8708" max="8708" width="18.7109375" style="6" customWidth="1"/>
    <col min="8709" max="8709" width="28.5703125" style="6" customWidth="1"/>
    <col min="8710" max="8710" width="17.140625" style="6" customWidth="1"/>
    <col min="8711" max="8711" width="21.7109375" style="6" customWidth="1"/>
    <col min="8712" max="8712" width="22.85546875" style="6" customWidth="1"/>
    <col min="8713" max="8713" width="13.85546875" style="6" customWidth="1"/>
    <col min="8714" max="8718" width="11.42578125" style="6" customWidth="1"/>
    <col min="8719" max="8719" width="15.28515625" style="6" customWidth="1"/>
    <col min="8720" max="8720" width="11.42578125" style="6" customWidth="1"/>
    <col min="8721" max="8722" width="11.42578125" style="6"/>
    <col min="8723" max="8723" width="14.42578125" style="6" customWidth="1"/>
    <col min="8724" max="8726" width="13" style="6" customWidth="1"/>
    <col min="8727" max="8731" width="11.42578125" style="6"/>
    <col min="8732" max="8732" width="30" style="6" customWidth="1"/>
    <col min="8733" max="8733" width="26.140625" style="6" customWidth="1"/>
    <col min="8734" max="8734" width="28.42578125" style="6" customWidth="1"/>
    <col min="8735" max="8735" width="22.85546875" style="6" customWidth="1"/>
    <col min="8736" max="8736" width="27.140625" style="6" customWidth="1"/>
    <col min="8737" max="8737" width="22.28515625" style="6" customWidth="1"/>
    <col min="8738" max="8738" width="19.42578125" style="6" customWidth="1"/>
    <col min="8739" max="8739" width="26.7109375" style="6" customWidth="1"/>
    <col min="8740" max="8960" width="11.42578125" style="6"/>
    <col min="8961" max="8961" width="3" style="6" customWidth="1"/>
    <col min="8962" max="8962" width="23.28515625" style="6" customWidth="1"/>
    <col min="8963" max="8963" width="21.7109375" style="6" customWidth="1"/>
    <col min="8964" max="8964" width="18.7109375" style="6" customWidth="1"/>
    <col min="8965" max="8965" width="28.5703125" style="6" customWidth="1"/>
    <col min="8966" max="8966" width="17.140625" style="6" customWidth="1"/>
    <col min="8967" max="8967" width="21.7109375" style="6" customWidth="1"/>
    <col min="8968" max="8968" width="22.85546875" style="6" customWidth="1"/>
    <col min="8969" max="8969" width="13.85546875" style="6" customWidth="1"/>
    <col min="8970" max="8974" width="11.42578125" style="6" customWidth="1"/>
    <col min="8975" max="8975" width="15.28515625" style="6" customWidth="1"/>
    <col min="8976" max="8976" width="11.42578125" style="6" customWidth="1"/>
    <col min="8977" max="8978" width="11.42578125" style="6"/>
    <col min="8979" max="8979" width="14.42578125" style="6" customWidth="1"/>
    <col min="8980" max="8982" width="13" style="6" customWidth="1"/>
    <col min="8983" max="8987" width="11.42578125" style="6"/>
    <col min="8988" max="8988" width="30" style="6" customWidth="1"/>
    <col min="8989" max="8989" width="26.140625" style="6" customWidth="1"/>
    <col min="8990" max="8990" width="28.42578125" style="6" customWidth="1"/>
    <col min="8991" max="8991" width="22.85546875" style="6" customWidth="1"/>
    <col min="8992" max="8992" width="27.140625" style="6" customWidth="1"/>
    <col min="8993" max="8993" width="22.28515625" style="6" customWidth="1"/>
    <col min="8994" max="8994" width="19.42578125" style="6" customWidth="1"/>
    <col min="8995" max="8995" width="26.7109375" style="6" customWidth="1"/>
    <col min="8996" max="9216" width="11.42578125" style="6"/>
    <col min="9217" max="9217" width="3" style="6" customWidth="1"/>
    <col min="9218" max="9218" width="23.28515625" style="6" customWidth="1"/>
    <col min="9219" max="9219" width="21.7109375" style="6" customWidth="1"/>
    <col min="9220" max="9220" width="18.7109375" style="6" customWidth="1"/>
    <col min="9221" max="9221" width="28.5703125" style="6" customWidth="1"/>
    <col min="9222" max="9222" width="17.140625" style="6" customWidth="1"/>
    <col min="9223" max="9223" width="21.7109375" style="6" customWidth="1"/>
    <col min="9224" max="9224" width="22.85546875" style="6" customWidth="1"/>
    <col min="9225" max="9225" width="13.85546875" style="6" customWidth="1"/>
    <col min="9226" max="9230" width="11.42578125" style="6" customWidth="1"/>
    <col min="9231" max="9231" width="15.28515625" style="6" customWidth="1"/>
    <col min="9232" max="9232" width="11.42578125" style="6" customWidth="1"/>
    <col min="9233" max="9234" width="11.42578125" style="6"/>
    <col min="9235" max="9235" width="14.42578125" style="6" customWidth="1"/>
    <col min="9236" max="9238" width="13" style="6" customWidth="1"/>
    <col min="9239" max="9243" width="11.42578125" style="6"/>
    <col min="9244" max="9244" width="30" style="6" customWidth="1"/>
    <col min="9245" max="9245" width="26.140625" style="6" customWidth="1"/>
    <col min="9246" max="9246" width="28.42578125" style="6" customWidth="1"/>
    <col min="9247" max="9247" width="22.85546875" style="6" customWidth="1"/>
    <col min="9248" max="9248" width="27.140625" style="6" customWidth="1"/>
    <col min="9249" max="9249" width="22.28515625" style="6" customWidth="1"/>
    <col min="9250" max="9250" width="19.42578125" style="6" customWidth="1"/>
    <col min="9251" max="9251" width="26.7109375" style="6" customWidth="1"/>
    <col min="9252" max="9472" width="11.42578125" style="6"/>
    <col min="9473" max="9473" width="3" style="6" customWidth="1"/>
    <col min="9474" max="9474" width="23.28515625" style="6" customWidth="1"/>
    <col min="9475" max="9475" width="21.7109375" style="6" customWidth="1"/>
    <col min="9476" max="9476" width="18.7109375" style="6" customWidth="1"/>
    <col min="9477" max="9477" width="28.5703125" style="6" customWidth="1"/>
    <col min="9478" max="9478" width="17.140625" style="6" customWidth="1"/>
    <col min="9479" max="9479" width="21.7109375" style="6" customWidth="1"/>
    <col min="9480" max="9480" width="22.85546875" style="6" customWidth="1"/>
    <col min="9481" max="9481" width="13.85546875" style="6" customWidth="1"/>
    <col min="9482" max="9486" width="11.42578125" style="6" customWidth="1"/>
    <col min="9487" max="9487" width="15.28515625" style="6" customWidth="1"/>
    <col min="9488" max="9488" width="11.42578125" style="6" customWidth="1"/>
    <col min="9489" max="9490" width="11.42578125" style="6"/>
    <col min="9491" max="9491" width="14.42578125" style="6" customWidth="1"/>
    <col min="9492" max="9494" width="13" style="6" customWidth="1"/>
    <col min="9495" max="9499" width="11.42578125" style="6"/>
    <col min="9500" max="9500" width="30" style="6" customWidth="1"/>
    <col min="9501" max="9501" width="26.140625" style="6" customWidth="1"/>
    <col min="9502" max="9502" width="28.42578125" style="6" customWidth="1"/>
    <col min="9503" max="9503" width="22.85546875" style="6" customWidth="1"/>
    <col min="9504" max="9504" width="27.140625" style="6" customWidth="1"/>
    <col min="9505" max="9505" width="22.28515625" style="6" customWidth="1"/>
    <col min="9506" max="9506" width="19.42578125" style="6" customWidth="1"/>
    <col min="9507" max="9507" width="26.7109375" style="6" customWidth="1"/>
    <col min="9508" max="9728" width="11.42578125" style="6"/>
    <col min="9729" max="9729" width="3" style="6" customWidth="1"/>
    <col min="9730" max="9730" width="23.28515625" style="6" customWidth="1"/>
    <col min="9731" max="9731" width="21.7109375" style="6" customWidth="1"/>
    <col min="9732" max="9732" width="18.7109375" style="6" customWidth="1"/>
    <col min="9733" max="9733" width="28.5703125" style="6" customWidth="1"/>
    <col min="9734" max="9734" width="17.140625" style="6" customWidth="1"/>
    <col min="9735" max="9735" width="21.7109375" style="6" customWidth="1"/>
    <col min="9736" max="9736" width="22.85546875" style="6" customWidth="1"/>
    <col min="9737" max="9737" width="13.85546875" style="6" customWidth="1"/>
    <col min="9738" max="9742" width="11.42578125" style="6" customWidth="1"/>
    <col min="9743" max="9743" width="15.28515625" style="6" customWidth="1"/>
    <col min="9744" max="9744" width="11.42578125" style="6" customWidth="1"/>
    <col min="9745" max="9746" width="11.42578125" style="6"/>
    <col min="9747" max="9747" width="14.42578125" style="6" customWidth="1"/>
    <col min="9748" max="9750" width="13" style="6" customWidth="1"/>
    <col min="9751" max="9755" width="11.42578125" style="6"/>
    <col min="9756" max="9756" width="30" style="6" customWidth="1"/>
    <col min="9757" max="9757" width="26.140625" style="6" customWidth="1"/>
    <col min="9758" max="9758" width="28.42578125" style="6" customWidth="1"/>
    <col min="9759" max="9759" width="22.85546875" style="6" customWidth="1"/>
    <col min="9760" max="9760" width="27.140625" style="6" customWidth="1"/>
    <col min="9761" max="9761" width="22.28515625" style="6" customWidth="1"/>
    <col min="9762" max="9762" width="19.42578125" style="6" customWidth="1"/>
    <col min="9763" max="9763" width="26.7109375" style="6" customWidth="1"/>
    <col min="9764" max="9984" width="11.42578125" style="6"/>
    <col min="9985" max="9985" width="3" style="6" customWidth="1"/>
    <col min="9986" max="9986" width="23.28515625" style="6" customWidth="1"/>
    <col min="9987" max="9987" width="21.7109375" style="6" customWidth="1"/>
    <col min="9988" max="9988" width="18.7109375" style="6" customWidth="1"/>
    <col min="9989" max="9989" width="28.5703125" style="6" customWidth="1"/>
    <col min="9990" max="9990" width="17.140625" style="6" customWidth="1"/>
    <col min="9991" max="9991" width="21.7109375" style="6" customWidth="1"/>
    <col min="9992" max="9992" width="22.85546875" style="6" customWidth="1"/>
    <col min="9993" max="9993" width="13.85546875" style="6" customWidth="1"/>
    <col min="9994" max="9998" width="11.42578125" style="6" customWidth="1"/>
    <col min="9999" max="9999" width="15.28515625" style="6" customWidth="1"/>
    <col min="10000" max="10000" width="11.42578125" style="6" customWidth="1"/>
    <col min="10001" max="10002" width="11.42578125" style="6"/>
    <col min="10003" max="10003" width="14.42578125" style="6" customWidth="1"/>
    <col min="10004" max="10006" width="13" style="6" customWidth="1"/>
    <col min="10007" max="10011" width="11.42578125" style="6"/>
    <col min="10012" max="10012" width="30" style="6" customWidth="1"/>
    <col min="10013" max="10013" width="26.140625" style="6" customWidth="1"/>
    <col min="10014" max="10014" width="28.42578125" style="6" customWidth="1"/>
    <col min="10015" max="10015" width="22.85546875" style="6" customWidth="1"/>
    <col min="10016" max="10016" width="27.140625" style="6" customWidth="1"/>
    <col min="10017" max="10017" width="22.28515625" style="6" customWidth="1"/>
    <col min="10018" max="10018" width="19.42578125" style="6" customWidth="1"/>
    <col min="10019" max="10019" width="26.7109375" style="6" customWidth="1"/>
    <col min="10020" max="10240" width="11.42578125" style="6"/>
    <col min="10241" max="10241" width="3" style="6" customWidth="1"/>
    <col min="10242" max="10242" width="23.28515625" style="6" customWidth="1"/>
    <col min="10243" max="10243" width="21.7109375" style="6" customWidth="1"/>
    <col min="10244" max="10244" width="18.7109375" style="6" customWidth="1"/>
    <col min="10245" max="10245" width="28.5703125" style="6" customWidth="1"/>
    <col min="10246" max="10246" width="17.140625" style="6" customWidth="1"/>
    <col min="10247" max="10247" width="21.7109375" style="6" customWidth="1"/>
    <col min="10248" max="10248" width="22.85546875" style="6" customWidth="1"/>
    <col min="10249" max="10249" width="13.85546875" style="6" customWidth="1"/>
    <col min="10250" max="10254" width="11.42578125" style="6" customWidth="1"/>
    <col min="10255" max="10255" width="15.28515625" style="6" customWidth="1"/>
    <col min="10256" max="10256" width="11.42578125" style="6" customWidth="1"/>
    <col min="10257" max="10258" width="11.42578125" style="6"/>
    <col min="10259" max="10259" width="14.42578125" style="6" customWidth="1"/>
    <col min="10260" max="10262" width="13" style="6" customWidth="1"/>
    <col min="10263" max="10267" width="11.42578125" style="6"/>
    <col min="10268" max="10268" width="30" style="6" customWidth="1"/>
    <col min="10269" max="10269" width="26.140625" style="6" customWidth="1"/>
    <col min="10270" max="10270" width="28.42578125" style="6" customWidth="1"/>
    <col min="10271" max="10271" width="22.85546875" style="6" customWidth="1"/>
    <col min="10272" max="10272" width="27.140625" style="6" customWidth="1"/>
    <col min="10273" max="10273" width="22.28515625" style="6" customWidth="1"/>
    <col min="10274" max="10274" width="19.42578125" style="6" customWidth="1"/>
    <col min="10275" max="10275" width="26.7109375" style="6" customWidth="1"/>
    <col min="10276" max="10496" width="11.42578125" style="6"/>
    <col min="10497" max="10497" width="3" style="6" customWidth="1"/>
    <col min="10498" max="10498" width="23.28515625" style="6" customWidth="1"/>
    <col min="10499" max="10499" width="21.7109375" style="6" customWidth="1"/>
    <col min="10500" max="10500" width="18.7109375" style="6" customWidth="1"/>
    <col min="10501" max="10501" width="28.5703125" style="6" customWidth="1"/>
    <col min="10502" max="10502" width="17.140625" style="6" customWidth="1"/>
    <col min="10503" max="10503" width="21.7109375" style="6" customWidth="1"/>
    <col min="10504" max="10504" width="22.85546875" style="6" customWidth="1"/>
    <col min="10505" max="10505" width="13.85546875" style="6" customWidth="1"/>
    <col min="10506" max="10510" width="11.42578125" style="6" customWidth="1"/>
    <col min="10511" max="10511" width="15.28515625" style="6" customWidth="1"/>
    <col min="10512" max="10512" width="11.42578125" style="6" customWidth="1"/>
    <col min="10513" max="10514" width="11.42578125" style="6"/>
    <col min="10515" max="10515" width="14.42578125" style="6" customWidth="1"/>
    <col min="10516" max="10518" width="13" style="6" customWidth="1"/>
    <col min="10519" max="10523" width="11.42578125" style="6"/>
    <col min="10524" max="10524" width="30" style="6" customWidth="1"/>
    <col min="10525" max="10525" width="26.140625" style="6" customWidth="1"/>
    <col min="10526" max="10526" width="28.42578125" style="6" customWidth="1"/>
    <col min="10527" max="10527" width="22.85546875" style="6" customWidth="1"/>
    <col min="10528" max="10528" width="27.140625" style="6" customWidth="1"/>
    <col min="10529" max="10529" width="22.28515625" style="6" customWidth="1"/>
    <col min="10530" max="10530" width="19.42578125" style="6" customWidth="1"/>
    <col min="10531" max="10531" width="26.7109375" style="6" customWidth="1"/>
    <col min="10532" max="10752" width="11.42578125" style="6"/>
    <col min="10753" max="10753" width="3" style="6" customWidth="1"/>
    <col min="10754" max="10754" width="23.28515625" style="6" customWidth="1"/>
    <col min="10755" max="10755" width="21.7109375" style="6" customWidth="1"/>
    <col min="10756" max="10756" width="18.7109375" style="6" customWidth="1"/>
    <col min="10757" max="10757" width="28.5703125" style="6" customWidth="1"/>
    <col min="10758" max="10758" width="17.140625" style="6" customWidth="1"/>
    <col min="10759" max="10759" width="21.7109375" style="6" customWidth="1"/>
    <col min="10760" max="10760" width="22.85546875" style="6" customWidth="1"/>
    <col min="10761" max="10761" width="13.85546875" style="6" customWidth="1"/>
    <col min="10762" max="10766" width="11.42578125" style="6" customWidth="1"/>
    <col min="10767" max="10767" width="15.28515625" style="6" customWidth="1"/>
    <col min="10768" max="10768" width="11.42578125" style="6" customWidth="1"/>
    <col min="10769" max="10770" width="11.42578125" style="6"/>
    <col min="10771" max="10771" width="14.42578125" style="6" customWidth="1"/>
    <col min="10772" max="10774" width="13" style="6" customWidth="1"/>
    <col min="10775" max="10779" width="11.42578125" style="6"/>
    <col min="10780" max="10780" width="30" style="6" customWidth="1"/>
    <col min="10781" max="10781" width="26.140625" style="6" customWidth="1"/>
    <col min="10782" max="10782" width="28.42578125" style="6" customWidth="1"/>
    <col min="10783" max="10783" width="22.85546875" style="6" customWidth="1"/>
    <col min="10784" max="10784" width="27.140625" style="6" customWidth="1"/>
    <col min="10785" max="10785" width="22.28515625" style="6" customWidth="1"/>
    <col min="10786" max="10786" width="19.42578125" style="6" customWidth="1"/>
    <col min="10787" max="10787" width="26.7109375" style="6" customWidth="1"/>
    <col min="10788" max="11008" width="11.42578125" style="6"/>
    <col min="11009" max="11009" width="3" style="6" customWidth="1"/>
    <col min="11010" max="11010" width="23.28515625" style="6" customWidth="1"/>
    <col min="11011" max="11011" width="21.7109375" style="6" customWidth="1"/>
    <col min="11012" max="11012" width="18.7109375" style="6" customWidth="1"/>
    <col min="11013" max="11013" width="28.5703125" style="6" customWidth="1"/>
    <col min="11014" max="11014" width="17.140625" style="6" customWidth="1"/>
    <col min="11015" max="11015" width="21.7109375" style="6" customWidth="1"/>
    <col min="11016" max="11016" width="22.85546875" style="6" customWidth="1"/>
    <col min="11017" max="11017" width="13.85546875" style="6" customWidth="1"/>
    <col min="11018" max="11022" width="11.42578125" style="6" customWidth="1"/>
    <col min="11023" max="11023" width="15.28515625" style="6" customWidth="1"/>
    <col min="11024" max="11024" width="11.42578125" style="6" customWidth="1"/>
    <col min="11025" max="11026" width="11.42578125" style="6"/>
    <col min="11027" max="11027" width="14.42578125" style="6" customWidth="1"/>
    <col min="11028" max="11030" width="13" style="6" customWidth="1"/>
    <col min="11031" max="11035" width="11.42578125" style="6"/>
    <col min="11036" max="11036" width="30" style="6" customWidth="1"/>
    <col min="11037" max="11037" width="26.140625" style="6" customWidth="1"/>
    <col min="11038" max="11038" width="28.42578125" style="6" customWidth="1"/>
    <col min="11039" max="11039" width="22.85546875" style="6" customWidth="1"/>
    <col min="11040" max="11040" width="27.140625" style="6" customWidth="1"/>
    <col min="11041" max="11041" width="22.28515625" style="6" customWidth="1"/>
    <col min="11042" max="11042" width="19.42578125" style="6" customWidth="1"/>
    <col min="11043" max="11043" width="26.7109375" style="6" customWidth="1"/>
    <col min="11044" max="11264" width="11.42578125" style="6"/>
    <col min="11265" max="11265" width="3" style="6" customWidth="1"/>
    <col min="11266" max="11266" width="23.28515625" style="6" customWidth="1"/>
    <col min="11267" max="11267" width="21.7109375" style="6" customWidth="1"/>
    <col min="11268" max="11268" width="18.7109375" style="6" customWidth="1"/>
    <col min="11269" max="11269" width="28.5703125" style="6" customWidth="1"/>
    <col min="11270" max="11270" width="17.140625" style="6" customWidth="1"/>
    <col min="11271" max="11271" width="21.7109375" style="6" customWidth="1"/>
    <col min="11272" max="11272" width="22.85546875" style="6" customWidth="1"/>
    <col min="11273" max="11273" width="13.85546875" style="6" customWidth="1"/>
    <col min="11274" max="11278" width="11.42578125" style="6" customWidth="1"/>
    <col min="11279" max="11279" width="15.28515625" style="6" customWidth="1"/>
    <col min="11280" max="11280" width="11.42578125" style="6" customWidth="1"/>
    <col min="11281" max="11282" width="11.42578125" style="6"/>
    <col min="11283" max="11283" width="14.42578125" style="6" customWidth="1"/>
    <col min="11284" max="11286" width="13" style="6" customWidth="1"/>
    <col min="11287" max="11291" width="11.42578125" style="6"/>
    <col min="11292" max="11292" width="30" style="6" customWidth="1"/>
    <col min="11293" max="11293" width="26.140625" style="6" customWidth="1"/>
    <col min="11294" max="11294" width="28.42578125" style="6" customWidth="1"/>
    <col min="11295" max="11295" width="22.85546875" style="6" customWidth="1"/>
    <col min="11296" max="11296" width="27.140625" style="6" customWidth="1"/>
    <col min="11297" max="11297" width="22.28515625" style="6" customWidth="1"/>
    <col min="11298" max="11298" width="19.42578125" style="6" customWidth="1"/>
    <col min="11299" max="11299" width="26.7109375" style="6" customWidth="1"/>
    <col min="11300" max="11520" width="11.42578125" style="6"/>
    <col min="11521" max="11521" width="3" style="6" customWidth="1"/>
    <col min="11522" max="11522" width="23.28515625" style="6" customWidth="1"/>
    <col min="11523" max="11523" width="21.7109375" style="6" customWidth="1"/>
    <col min="11524" max="11524" width="18.7109375" style="6" customWidth="1"/>
    <col min="11525" max="11525" width="28.5703125" style="6" customWidth="1"/>
    <col min="11526" max="11526" width="17.140625" style="6" customWidth="1"/>
    <col min="11527" max="11527" width="21.7109375" style="6" customWidth="1"/>
    <col min="11528" max="11528" width="22.85546875" style="6" customWidth="1"/>
    <col min="11529" max="11529" width="13.85546875" style="6" customWidth="1"/>
    <col min="11530" max="11534" width="11.42578125" style="6" customWidth="1"/>
    <col min="11535" max="11535" width="15.28515625" style="6" customWidth="1"/>
    <col min="11536" max="11536" width="11.42578125" style="6" customWidth="1"/>
    <col min="11537" max="11538" width="11.42578125" style="6"/>
    <col min="11539" max="11539" width="14.42578125" style="6" customWidth="1"/>
    <col min="11540" max="11542" width="13" style="6" customWidth="1"/>
    <col min="11543" max="11547" width="11.42578125" style="6"/>
    <col min="11548" max="11548" width="30" style="6" customWidth="1"/>
    <col min="11549" max="11549" width="26.140625" style="6" customWidth="1"/>
    <col min="11550" max="11550" width="28.42578125" style="6" customWidth="1"/>
    <col min="11551" max="11551" width="22.85546875" style="6" customWidth="1"/>
    <col min="11552" max="11552" width="27.140625" style="6" customWidth="1"/>
    <col min="11553" max="11553" width="22.28515625" style="6" customWidth="1"/>
    <col min="11554" max="11554" width="19.42578125" style="6" customWidth="1"/>
    <col min="11555" max="11555" width="26.7109375" style="6" customWidth="1"/>
    <col min="11556" max="11776" width="11.42578125" style="6"/>
    <col min="11777" max="11777" width="3" style="6" customWidth="1"/>
    <col min="11778" max="11778" width="23.28515625" style="6" customWidth="1"/>
    <col min="11779" max="11779" width="21.7109375" style="6" customWidth="1"/>
    <col min="11780" max="11780" width="18.7109375" style="6" customWidth="1"/>
    <col min="11781" max="11781" width="28.5703125" style="6" customWidth="1"/>
    <col min="11782" max="11782" width="17.140625" style="6" customWidth="1"/>
    <col min="11783" max="11783" width="21.7109375" style="6" customWidth="1"/>
    <col min="11784" max="11784" width="22.85546875" style="6" customWidth="1"/>
    <col min="11785" max="11785" width="13.85546875" style="6" customWidth="1"/>
    <col min="11786" max="11790" width="11.42578125" style="6" customWidth="1"/>
    <col min="11791" max="11791" width="15.28515625" style="6" customWidth="1"/>
    <col min="11792" max="11792" width="11.42578125" style="6" customWidth="1"/>
    <col min="11793" max="11794" width="11.42578125" style="6"/>
    <col min="11795" max="11795" width="14.42578125" style="6" customWidth="1"/>
    <col min="11796" max="11798" width="13" style="6" customWidth="1"/>
    <col min="11799" max="11803" width="11.42578125" style="6"/>
    <col min="11804" max="11804" width="30" style="6" customWidth="1"/>
    <col min="11805" max="11805" width="26.140625" style="6" customWidth="1"/>
    <col min="11806" max="11806" width="28.42578125" style="6" customWidth="1"/>
    <col min="11807" max="11807" width="22.85546875" style="6" customWidth="1"/>
    <col min="11808" max="11808" width="27.140625" style="6" customWidth="1"/>
    <col min="11809" max="11809" width="22.28515625" style="6" customWidth="1"/>
    <col min="11810" max="11810" width="19.42578125" style="6" customWidth="1"/>
    <col min="11811" max="11811" width="26.7109375" style="6" customWidth="1"/>
    <col min="11812" max="12032" width="11.42578125" style="6"/>
    <col min="12033" max="12033" width="3" style="6" customWidth="1"/>
    <col min="12034" max="12034" width="23.28515625" style="6" customWidth="1"/>
    <col min="12035" max="12035" width="21.7109375" style="6" customWidth="1"/>
    <col min="12036" max="12036" width="18.7109375" style="6" customWidth="1"/>
    <col min="12037" max="12037" width="28.5703125" style="6" customWidth="1"/>
    <col min="12038" max="12038" width="17.140625" style="6" customWidth="1"/>
    <col min="12039" max="12039" width="21.7109375" style="6" customWidth="1"/>
    <col min="12040" max="12040" width="22.85546875" style="6" customWidth="1"/>
    <col min="12041" max="12041" width="13.85546875" style="6" customWidth="1"/>
    <col min="12042" max="12046" width="11.42578125" style="6" customWidth="1"/>
    <col min="12047" max="12047" width="15.28515625" style="6" customWidth="1"/>
    <col min="12048" max="12048" width="11.42578125" style="6" customWidth="1"/>
    <col min="12049" max="12050" width="11.42578125" style="6"/>
    <col min="12051" max="12051" width="14.42578125" style="6" customWidth="1"/>
    <col min="12052" max="12054" width="13" style="6" customWidth="1"/>
    <col min="12055" max="12059" width="11.42578125" style="6"/>
    <col min="12060" max="12060" width="30" style="6" customWidth="1"/>
    <col min="12061" max="12061" width="26.140625" style="6" customWidth="1"/>
    <col min="12062" max="12062" width="28.42578125" style="6" customWidth="1"/>
    <col min="12063" max="12063" width="22.85546875" style="6" customWidth="1"/>
    <col min="12064" max="12064" width="27.140625" style="6" customWidth="1"/>
    <col min="12065" max="12065" width="22.28515625" style="6" customWidth="1"/>
    <col min="12066" max="12066" width="19.42578125" style="6" customWidth="1"/>
    <col min="12067" max="12067" width="26.7109375" style="6" customWidth="1"/>
    <col min="12068" max="12288" width="11.42578125" style="6"/>
    <col min="12289" max="12289" width="3" style="6" customWidth="1"/>
    <col min="12290" max="12290" width="23.28515625" style="6" customWidth="1"/>
    <col min="12291" max="12291" width="21.7109375" style="6" customWidth="1"/>
    <col min="12292" max="12292" width="18.7109375" style="6" customWidth="1"/>
    <col min="12293" max="12293" width="28.5703125" style="6" customWidth="1"/>
    <col min="12294" max="12294" width="17.140625" style="6" customWidth="1"/>
    <col min="12295" max="12295" width="21.7109375" style="6" customWidth="1"/>
    <col min="12296" max="12296" width="22.85546875" style="6" customWidth="1"/>
    <col min="12297" max="12297" width="13.85546875" style="6" customWidth="1"/>
    <col min="12298" max="12302" width="11.42578125" style="6" customWidth="1"/>
    <col min="12303" max="12303" width="15.28515625" style="6" customWidth="1"/>
    <col min="12304" max="12304" width="11.42578125" style="6" customWidth="1"/>
    <col min="12305" max="12306" width="11.42578125" style="6"/>
    <col min="12307" max="12307" width="14.42578125" style="6" customWidth="1"/>
    <col min="12308" max="12310" width="13" style="6" customWidth="1"/>
    <col min="12311" max="12315" width="11.42578125" style="6"/>
    <col min="12316" max="12316" width="30" style="6" customWidth="1"/>
    <col min="12317" max="12317" width="26.140625" style="6" customWidth="1"/>
    <col min="12318" max="12318" width="28.42578125" style="6" customWidth="1"/>
    <col min="12319" max="12319" width="22.85546875" style="6" customWidth="1"/>
    <col min="12320" max="12320" width="27.140625" style="6" customWidth="1"/>
    <col min="12321" max="12321" width="22.28515625" style="6" customWidth="1"/>
    <col min="12322" max="12322" width="19.42578125" style="6" customWidth="1"/>
    <col min="12323" max="12323" width="26.7109375" style="6" customWidth="1"/>
    <col min="12324" max="12544" width="11.42578125" style="6"/>
    <col min="12545" max="12545" width="3" style="6" customWidth="1"/>
    <col min="12546" max="12546" width="23.28515625" style="6" customWidth="1"/>
    <col min="12547" max="12547" width="21.7109375" style="6" customWidth="1"/>
    <col min="12548" max="12548" width="18.7109375" style="6" customWidth="1"/>
    <col min="12549" max="12549" width="28.5703125" style="6" customWidth="1"/>
    <col min="12550" max="12550" width="17.140625" style="6" customWidth="1"/>
    <col min="12551" max="12551" width="21.7109375" style="6" customWidth="1"/>
    <col min="12552" max="12552" width="22.85546875" style="6" customWidth="1"/>
    <col min="12553" max="12553" width="13.85546875" style="6" customWidth="1"/>
    <col min="12554" max="12558" width="11.42578125" style="6" customWidth="1"/>
    <col min="12559" max="12559" width="15.28515625" style="6" customWidth="1"/>
    <col min="12560" max="12560" width="11.42578125" style="6" customWidth="1"/>
    <col min="12561" max="12562" width="11.42578125" style="6"/>
    <col min="12563" max="12563" width="14.42578125" style="6" customWidth="1"/>
    <col min="12564" max="12566" width="13" style="6" customWidth="1"/>
    <col min="12567" max="12571" width="11.42578125" style="6"/>
    <col min="12572" max="12572" width="30" style="6" customWidth="1"/>
    <col min="12573" max="12573" width="26.140625" style="6" customWidth="1"/>
    <col min="12574" max="12574" width="28.42578125" style="6" customWidth="1"/>
    <col min="12575" max="12575" width="22.85546875" style="6" customWidth="1"/>
    <col min="12576" max="12576" width="27.140625" style="6" customWidth="1"/>
    <col min="12577" max="12577" width="22.28515625" style="6" customWidth="1"/>
    <col min="12578" max="12578" width="19.42578125" style="6" customWidth="1"/>
    <col min="12579" max="12579" width="26.7109375" style="6" customWidth="1"/>
    <col min="12580" max="12800" width="11.42578125" style="6"/>
    <col min="12801" max="12801" width="3" style="6" customWidth="1"/>
    <col min="12802" max="12802" width="23.28515625" style="6" customWidth="1"/>
    <col min="12803" max="12803" width="21.7109375" style="6" customWidth="1"/>
    <col min="12804" max="12804" width="18.7109375" style="6" customWidth="1"/>
    <col min="12805" max="12805" width="28.5703125" style="6" customWidth="1"/>
    <col min="12806" max="12806" width="17.140625" style="6" customWidth="1"/>
    <col min="12807" max="12807" width="21.7109375" style="6" customWidth="1"/>
    <col min="12808" max="12808" width="22.85546875" style="6" customWidth="1"/>
    <col min="12809" max="12809" width="13.85546875" style="6" customWidth="1"/>
    <col min="12810" max="12814" width="11.42578125" style="6" customWidth="1"/>
    <col min="12815" max="12815" width="15.28515625" style="6" customWidth="1"/>
    <col min="12816" max="12816" width="11.42578125" style="6" customWidth="1"/>
    <col min="12817" max="12818" width="11.42578125" style="6"/>
    <col min="12819" max="12819" width="14.42578125" style="6" customWidth="1"/>
    <col min="12820" max="12822" width="13" style="6" customWidth="1"/>
    <col min="12823" max="12827" width="11.42578125" style="6"/>
    <col min="12828" max="12828" width="30" style="6" customWidth="1"/>
    <col min="12829" max="12829" width="26.140625" style="6" customWidth="1"/>
    <col min="12830" max="12830" width="28.42578125" style="6" customWidth="1"/>
    <col min="12831" max="12831" width="22.85546875" style="6" customWidth="1"/>
    <col min="12832" max="12832" width="27.140625" style="6" customWidth="1"/>
    <col min="12833" max="12833" width="22.28515625" style="6" customWidth="1"/>
    <col min="12834" max="12834" width="19.42578125" style="6" customWidth="1"/>
    <col min="12835" max="12835" width="26.7109375" style="6" customWidth="1"/>
    <col min="12836" max="13056" width="11.42578125" style="6"/>
    <col min="13057" max="13057" width="3" style="6" customWidth="1"/>
    <col min="13058" max="13058" width="23.28515625" style="6" customWidth="1"/>
    <col min="13059" max="13059" width="21.7109375" style="6" customWidth="1"/>
    <col min="13060" max="13060" width="18.7109375" style="6" customWidth="1"/>
    <col min="13061" max="13061" width="28.5703125" style="6" customWidth="1"/>
    <col min="13062" max="13062" width="17.140625" style="6" customWidth="1"/>
    <col min="13063" max="13063" width="21.7109375" style="6" customWidth="1"/>
    <col min="13064" max="13064" width="22.85546875" style="6" customWidth="1"/>
    <col min="13065" max="13065" width="13.85546875" style="6" customWidth="1"/>
    <col min="13066" max="13070" width="11.42578125" style="6" customWidth="1"/>
    <col min="13071" max="13071" width="15.28515625" style="6" customWidth="1"/>
    <col min="13072" max="13072" width="11.42578125" style="6" customWidth="1"/>
    <col min="13073" max="13074" width="11.42578125" style="6"/>
    <col min="13075" max="13075" width="14.42578125" style="6" customWidth="1"/>
    <col min="13076" max="13078" width="13" style="6" customWidth="1"/>
    <col min="13079" max="13083" width="11.42578125" style="6"/>
    <col min="13084" max="13084" width="30" style="6" customWidth="1"/>
    <col min="13085" max="13085" width="26.140625" style="6" customWidth="1"/>
    <col min="13086" max="13086" width="28.42578125" style="6" customWidth="1"/>
    <col min="13087" max="13087" width="22.85546875" style="6" customWidth="1"/>
    <col min="13088" max="13088" width="27.140625" style="6" customWidth="1"/>
    <col min="13089" max="13089" width="22.28515625" style="6" customWidth="1"/>
    <col min="13090" max="13090" width="19.42578125" style="6" customWidth="1"/>
    <col min="13091" max="13091" width="26.7109375" style="6" customWidth="1"/>
    <col min="13092" max="13312" width="11.42578125" style="6"/>
    <col min="13313" max="13313" width="3" style="6" customWidth="1"/>
    <col min="13314" max="13314" width="23.28515625" style="6" customWidth="1"/>
    <col min="13315" max="13315" width="21.7109375" style="6" customWidth="1"/>
    <col min="13316" max="13316" width="18.7109375" style="6" customWidth="1"/>
    <col min="13317" max="13317" width="28.5703125" style="6" customWidth="1"/>
    <col min="13318" max="13318" width="17.140625" style="6" customWidth="1"/>
    <col min="13319" max="13319" width="21.7109375" style="6" customWidth="1"/>
    <col min="13320" max="13320" width="22.85546875" style="6" customWidth="1"/>
    <col min="13321" max="13321" width="13.85546875" style="6" customWidth="1"/>
    <col min="13322" max="13326" width="11.42578125" style="6" customWidth="1"/>
    <col min="13327" max="13327" width="15.28515625" style="6" customWidth="1"/>
    <col min="13328" max="13328" width="11.42578125" style="6" customWidth="1"/>
    <col min="13329" max="13330" width="11.42578125" style="6"/>
    <col min="13331" max="13331" width="14.42578125" style="6" customWidth="1"/>
    <col min="13332" max="13334" width="13" style="6" customWidth="1"/>
    <col min="13335" max="13339" width="11.42578125" style="6"/>
    <col min="13340" max="13340" width="30" style="6" customWidth="1"/>
    <col min="13341" max="13341" width="26.140625" style="6" customWidth="1"/>
    <col min="13342" max="13342" width="28.42578125" style="6" customWidth="1"/>
    <col min="13343" max="13343" width="22.85546875" style="6" customWidth="1"/>
    <col min="13344" max="13344" width="27.140625" style="6" customWidth="1"/>
    <col min="13345" max="13345" width="22.28515625" style="6" customWidth="1"/>
    <col min="13346" max="13346" width="19.42578125" style="6" customWidth="1"/>
    <col min="13347" max="13347" width="26.7109375" style="6" customWidth="1"/>
    <col min="13348" max="13568" width="11.42578125" style="6"/>
    <col min="13569" max="13569" width="3" style="6" customWidth="1"/>
    <col min="13570" max="13570" width="23.28515625" style="6" customWidth="1"/>
    <col min="13571" max="13571" width="21.7109375" style="6" customWidth="1"/>
    <col min="13572" max="13572" width="18.7109375" style="6" customWidth="1"/>
    <col min="13573" max="13573" width="28.5703125" style="6" customWidth="1"/>
    <col min="13574" max="13574" width="17.140625" style="6" customWidth="1"/>
    <col min="13575" max="13575" width="21.7109375" style="6" customWidth="1"/>
    <col min="13576" max="13576" width="22.85546875" style="6" customWidth="1"/>
    <col min="13577" max="13577" width="13.85546875" style="6" customWidth="1"/>
    <col min="13578" max="13582" width="11.42578125" style="6" customWidth="1"/>
    <col min="13583" max="13583" width="15.28515625" style="6" customWidth="1"/>
    <col min="13584" max="13584" width="11.42578125" style="6" customWidth="1"/>
    <col min="13585" max="13586" width="11.42578125" style="6"/>
    <col min="13587" max="13587" width="14.42578125" style="6" customWidth="1"/>
    <col min="13588" max="13590" width="13" style="6" customWidth="1"/>
    <col min="13591" max="13595" width="11.42578125" style="6"/>
    <col min="13596" max="13596" width="30" style="6" customWidth="1"/>
    <col min="13597" max="13597" width="26.140625" style="6" customWidth="1"/>
    <col min="13598" max="13598" width="28.42578125" style="6" customWidth="1"/>
    <col min="13599" max="13599" width="22.85546875" style="6" customWidth="1"/>
    <col min="13600" max="13600" width="27.140625" style="6" customWidth="1"/>
    <col min="13601" max="13601" width="22.28515625" style="6" customWidth="1"/>
    <col min="13602" max="13602" width="19.42578125" style="6" customWidth="1"/>
    <col min="13603" max="13603" width="26.7109375" style="6" customWidth="1"/>
    <col min="13604" max="13824" width="11.42578125" style="6"/>
    <col min="13825" max="13825" width="3" style="6" customWidth="1"/>
    <col min="13826" max="13826" width="23.28515625" style="6" customWidth="1"/>
    <col min="13827" max="13827" width="21.7109375" style="6" customWidth="1"/>
    <col min="13828" max="13828" width="18.7109375" style="6" customWidth="1"/>
    <col min="13829" max="13829" width="28.5703125" style="6" customWidth="1"/>
    <col min="13830" max="13830" width="17.140625" style="6" customWidth="1"/>
    <col min="13831" max="13831" width="21.7109375" style="6" customWidth="1"/>
    <col min="13832" max="13832" width="22.85546875" style="6" customWidth="1"/>
    <col min="13833" max="13833" width="13.85546875" style="6" customWidth="1"/>
    <col min="13834" max="13838" width="11.42578125" style="6" customWidth="1"/>
    <col min="13839" max="13839" width="15.28515625" style="6" customWidth="1"/>
    <col min="13840" max="13840" width="11.42578125" style="6" customWidth="1"/>
    <col min="13841" max="13842" width="11.42578125" style="6"/>
    <col min="13843" max="13843" width="14.42578125" style="6" customWidth="1"/>
    <col min="13844" max="13846" width="13" style="6" customWidth="1"/>
    <col min="13847" max="13851" width="11.42578125" style="6"/>
    <col min="13852" max="13852" width="30" style="6" customWidth="1"/>
    <col min="13853" max="13853" width="26.140625" style="6" customWidth="1"/>
    <col min="13854" max="13854" width="28.42578125" style="6" customWidth="1"/>
    <col min="13855" max="13855" width="22.85546875" style="6" customWidth="1"/>
    <col min="13856" max="13856" width="27.140625" style="6" customWidth="1"/>
    <col min="13857" max="13857" width="22.28515625" style="6" customWidth="1"/>
    <col min="13858" max="13858" width="19.42578125" style="6" customWidth="1"/>
    <col min="13859" max="13859" width="26.7109375" style="6" customWidth="1"/>
    <col min="13860" max="14080" width="11.42578125" style="6"/>
    <col min="14081" max="14081" width="3" style="6" customWidth="1"/>
    <col min="14082" max="14082" width="23.28515625" style="6" customWidth="1"/>
    <col min="14083" max="14083" width="21.7109375" style="6" customWidth="1"/>
    <col min="14084" max="14084" width="18.7109375" style="6" customWidth="1"/>
    <col min="14085" max="14085" width="28.5703125" style="6" customWidth="1"/>
    <col min="14086" max="14086" width="17.140625" style="6" customWidth="1"/>
    <col min="14087" max="14087" width="21.7109375" style="6" customWidth="1"/>
    <col min="14088" max="14088" width="22.85546875" style="6" customWidth="1"/>
    <col min="14089" max="14089" width="13.85546875" style="6" customWidth="1"/>
    <col min="14090" max="14094" width="11.42578125" style="6" customWidth="1"/>
    <col min="14095" max="14095" width="15.28515625" style="6" customWidth="1"/>
    <col min="14096" max="14096" width="11.42578125" style="6" customWidth="1"/>
    <col min="14097" max="14098" width="11.42578125" style="6"/>
    <col min="14099" max="14099" width="14.42578125" style="6" customWidth="1"/>
    <col min="14100" max="14102" width="13" style="6" customWidth="1"/>
    <col min="14103" max="14107" width="11.42578125" style="6"/>
    <col min="14108" max="14108" width="30" style="6" customWidth="1"/>
    <col min="14109" max="14109" width="26.140625" style="6" customWidth="1"/>
    <col min="14110" max="14110" width="28.42578125" style="6" customWidth="1"/>
    <col min="14111" max="14111" width="22.85546875" style="6" customWidth="1"/>
    <col min="14112" max="14112" width="27.140625" style="6" customWidth="1"/>
    <col min="14113" max="14113" width="22.28515625" style="6" customWidth="1"/>
    <col min="14114" max="14114" width="19.42578125" style="6" customWidth="1"/>
    <col min="14115" max="14115" width="26.7109375" style="6" customWidth="1"/>
    <col min="14116" max="14336" width="11.42578125" style="6"/>
    <col min="14337" max="14337" width="3" style="6" customWidth="1"/>
    <col min="14338" max="14338" width="23.28515625" style="6" customWidth="1"/>
    <col min="14339" max="14339" width="21.7109375" style="6" customWidth="1"/>
    <col min="14340" max="14340" width="18.7109375" style="6" customWidth="1"/>
    <col min="14341" max="14341" width="28.5703125" style="6" customWidth="1"/>
    <col min="14342" max="14342" width="17.140625" style="6" customWidth="1"/>
    <col min="14343" max="14343" width="21.7109375" style="6" customWidth="1"/>
    <col min="14344" max="14344" width="22.85546875" style="6" customWidth="1"/>
    <col min="14345" max="14345" width="13.85546875" style="6" customWidth="1"/>
    <col min="14346" max="14350" width="11.42578125" style="6" customWidth="1"/>
    <col min="14351" max="14351" width="15.28515625" style="6" customWidth="1"/>
    <col min="14352" max="14352" width="11.42578125" style="6" customWidth="1"/>
    <col min="14353" max="14354" width="11.42578125" style="6"/>
    <col min="14355" max="14355" width="14.42578125" style="6" customWidth="1"/>
    <col min="14356" max="14358" width="13" style="6" customWidth="1"/>
    <col min="14359" max="14363" width="11.42578125" style="6"/>
    <col min="14364" max="14364" width="30" style="6" customWidth="1"/>
    <col min="14365" max="14365" width="26.140625" style="6" customWidth="1"/>
    <col min="14366" max="14366" width="28.42578125" style="6" customWidth="1"/>
    <col min="14367" max="14367" width="22.85546875" style="6" customWidth="1"/>
    <col min="14368" max="14368" width="27.140625" style="6" customWidth="1"/>
    <col min="14369" max="14369" width="22.28515625" style="6" customWidth="1"/>
    <col min="14370" max="14370" width="19.42578125" style="6" customWidth="1"/>
    <col min="14371" max="14371" width="26.7109375" style="6" customWidth="1"/>
    <col min="14372" max="14592" width="11.42578125" style="6"/>
    <col min="14593" max="14593" width="3" style="6" customWidth="1"/>
    <col min="14594" max="14594" width="23.28515625" style="6" customWidth="1"/>
    <col min="14595" max="14595" width="21.7109375" style="6" customWidth="1"/>
    <col min="14596" max="14596" width="18.7109375" style="6" customWidth="1"/>
    <col min="14597" max="14597" width="28.5703125" style="6" customWidth="1"/>
    <col min="14598" max="14598" width="17.140625" style="6" customWidth="1"/>
    <col min="14599" max="14599" width="21.7109375" style="6" customWidth="1"/>
    <col min="14600" max="14600" width="22.85546875" style="6" customWidth="1"/>
    <col min="14601" max="14601" width="13.85546875" style="6" customWidth="1"/>
    <col min="14602" max="14606" width="11.42578125" style="6" customWidth="1"/>
    <col min="14607" max="14607" width="15.28515625" style="6" customWidth="1"/>
    <col min="14608" max="14608" width="11.42578125" style="6" customWidth="1"/>
    <col min="14609" max="14610" width="11.42578125" style="6"/>
    <col min="14611" max="14611" width="14.42578125" style="6" customWidth="1"/>
    <col min="14612" max="14614" width="13" style="6" customWidth="1"/>
    <col min="14615" max="14619" width="11.42578125" style="6"/>
    <col min="14620" max="14620" width="30" style="6" customWidth="1"/>
    <col min="14621" max="14621" width="26.140625" style="6" customWidth="1"/>
    <col min="14622" max="14622" width="28.42578125" style="6" customWidth="1"/>
    <col min="14623" max="14623" width="22.85546875" style="6" customWidth="1"/>
    <col min="14624" max="14624" width="27.140625" style="6" customWidth="1"/>
    <col min="14625" max="14625" width="22.28515625" style="6" customWidth="1"/>
    <col min="14626" max="14626" width="19.42578125" style="6" customWidth="1"/>
    <col min="14627" max="14627" width="26.7109375" style="6" customWidth="1"/>
    <col min="14628" max="14848" width="11.42578125" style="6"/>
    <col min="14849" max="14849" width="3" style="6" customWidth="1"/>
    <col min="14850" max="14850" width="23.28515625" style="6" customWidth="1"/>
    <col min="14851" max="14851" width="21.7109375" style="6" customWidth="1"/>
    <col min="14852" max="14852" width="18.7109375" style="6" customWidth="1"/>
    <col min="14853" max="14853" width="28.5703125" style="6" customWidth="1"/>
    <col min="14854" max="14854" width="17.140625" style="6" customWidth="1"/>
    <col min="14855" max="14855" width="21.7109375" style="6" customWidth="1"/>
    <col min="14856" max="14856" width="22.85546875" style="6" customWidth="1"/>
    <col min="14857" max="14857" width="13.85546875" style="6" customWidth="1"/>
    <col min="14858" max="14862" width="11.42578125" style="6" customWidth="1"/>
    <col min="14863" max="14863" width="15.28515625" style="6" customWidth="1"/>
    <col min="14864" max="14864" width="11.42578125" style="6" customWidth="1"/>
    <col min="14865" max="14866" width="11.42578125" style="6"/>
    <col min="14867" max="14867" width="14.42578125" style="6" customWidth="1"/>
    <col min="14868" max="14870" width="13" style="6" customWidth="1"/>
    <col min="14871" max="14875" width="11.42578125" style="6"/>
    <col min="14876" max="14876" width="30" style="6" customWidth="1"/>
    <col min="14877" max="14877" width="26.140625" style="6" customWidth="1"/>
    <col min="14878" max="14878" width="28.42578125" style="6" customWidth="1"/>
    <col min="14879" max="14879" width="22.85546875" style="6" customWidth="1"/>
    <col min="14880" max="14880" width="27.140625" style="6" customWidth="1"/>
    <col min="14881" max="14881" width="22.28515625" style="6" customWidth="1"/>
    <col min="14882" max="14882" width="19.42578125" style="6" customWidth="1"/>
    <col min="14883" max="14883" width="26.7109375" style="6" customWidth="1"/>
    <col min="14884" max="15104" width="11.42578125" style="6"/>
    <col min="15105" max="15105" width="3" style="6" customWidth="1"/>
    <col min="15106" max="15106" width="23.28515625" style="6" customWidth="1"/>
    <col min="15107" max="15107" width="21.7109375" style="6" customWidth="1"/>
    <col min="15108" max="15108" width="18.7109375" style="6" customWidth="1"/>
    <col min="15109" max="15109" width="28.5703125" style="6" customWidth="1"/>
    <col min="15110" max="15110" width="17.140625" style="6" customWidth="1"/>
    <col min="15111" max="15111" width="21.7109375" style="6" customWidth="1"/>
    <col min="15112" max="15112" width="22.85546875" style="6" customWidth="1"/>
    <col min="15113" max="15113" width="13.85546875" style="6" customWidth="1"/>
    <col min="15114" max="15118" width="11.42578125" style="6" customWidth="1"/>
    <col min="15119" max="15119" width="15.28515625" style="6" customWidth="1"/>
    <col min="15120" max="15120" width="11.42578125" style="6" customWidth="1"/>
    <col min="15121" max="15122" width="11.42578125" style="6"/>
    <col min="15123" max="15123" width="14.42578125" style="6" customWidth="1"/>
    <col min="15124" max="15126" width="13" style="6" customWidth="1"/>
    <col min="15127" max="15131" width="11.42578125" style="6"/>
    <col min="15132" max="15132" width="30" style="6" customWidth="1"/>
    <col min="15133" max="15133" width="26.140625" style="6" customWidth="1"/>
    <col min="15134" max="15134" width="28.42578125" style="6" customWidth="1"/>
    <col min="15135" max="15135" width="22.85546875" style="6" customWidth="1"/>
    <col min="15136" max="15136" width="27.140625" style="6" customWidth="1"/>
    <col min="15137" max="15137" width="22.28515625" style="6" customWidth="1"/>
    <col min="15138" max="15138" width="19.42578125" style="6" customWidth="1"/>
    <col min="15139" max="15139" width="26.7109375" style="6" customWidth="1"/>
    <col min="15140" max="15360" width="11.42578125" style="6"/>
    <col min="15361" max="15361" width="3" style="6" customWidth="1"/>
    <col min="15362" max="15362" width="23.28515625" style="6" customWidth="1"/>
    <col min="15363" max="15363" width="21.7109375" style="6" customWidth="1"/>
    <col min="15364" max="15364" width="18.7109375" style="6" customWidth="1"/>
    <col min="15365" max="15365" width="28.5703125" style="6" customWidth="1"/>
    <col min="15366" max="15366" width="17.140625" style="6" customWidth="1"/>
    <col min="15367" max="15367" width="21.7109375" style="6" customWidth="1"/>
    <col min="15368" max="15368" width="22.85546875" style="6" customWidth="1"/>
    <col min="15369" max="15369" width="13.85546875" style="6" customWidth="1"/>
    <col min="15370" max="15374" width="11.42578125" style="6" customWidth="1"/>
    <col min="15375" max="15375" width="15.28515625" style="6" customWidth="1"/>
    <col min="15376" max="15376" width="11.42578125" style="6" customWidth="1"/>
    <col min="15377" max="15378" width="11.42578125" style="6"/>
    <col min="15379" max="15379" width="14.42578125" style="6" customWidth="1"/>
    <col min="15380" max="15382" width="13" style="6" customWidth="1"/>
    <col min="15383" max="15387" width="11.42578125" style="6"/>
    <col min="15388" max="15388" width="30" style="6" customWidth="1"/>
    <col min="15389" max="15389" width="26.140625" style="6" customWidth="1"/>
    <col min="15390" max="15390" width="28.42578125" style="6" customWidth="1"/>
    <col min="15391" max="15391" width="22.85546875" style="6" customWidth="1"/>
    <col min="15392" max="15392" width="27.140625" style="6" customWidth="1"/>
    <col min="15393" max="15393" width="22.28515625" style="6" customWidth="1"/>
    <col min="15394" max="15394" width="19.42578125" style="6" customWidth="1"/>
    <col min="15395" max="15395" width="26.7109375" style="6" customWidth="1"/>
    <col min="15396" max="15616" width="11.42578125" style="6"/>
    <col min="15617" max="15617" width="3" style="6" customWidth="1"/>
    <col min="15618" max="15618" width="23.28515625" style="6" customWidth="1"/>
    <col min="15619" max="15619" width="21.7109375" style="6" customWidth="1"/>
    <col min="15620" max="15620" width="18.7109375" style="6" customWidth="1"/>
    <col min="15621" max="15621" width="28.5703125" style="6" customWidth="1"/>
    <col min="15622" max="15622" width="17.140625" style="6" customWidth="1"/>
    <col min="15623" max="15623" width="21.7109375" style="6" customWidth="1"/>
    <col min="15624" max="15624" width="22.85546875" style="6" customWidth="1"/>
    <col min="15625" max="15625" width="13.85546875" style="6" customWidth="1"/>
    <col min="15626" max="15630" width="11.42578125" style="6" customWidth="1"/>
    <col min="15631" max="15631" width="15.28515625" style="6" customWidth="1"/>
    <col min="15632" max="15632" width="11.42578125" style="6" customWidth="1"/>
    <col min="15633" max="15634" width="11.42578125" style="6"/>
    <col min="15635" max="15635" width="14.42578125" style="6" customWidth="1"/>
    <col min="15636" max="15638" width="13" style="6" customWidth="1"/>
    <col min="15639" max="15643" width="11.42578125" style="6"/>
    <col min="15644" max="15644" width="30" style="6" customWidth="1"/>
    <col min="15645" max="15645" width="26.140625" style="6" customWidth="1"/>
    <col min="15646" max="15646" width="28.42578125" style="6" customWidth="1"/>
    <col min="15647" max="15647" width="22.85546875" style="6" customWidth="1"/>
    <col min="15648" max="15648" width="27.140625" style="6" customWidth="1"/>
    <col min="15649" max="15649" width="22.28515625" style="6" customWidth="1"/>
    <col min="15650" max="15650" width="19.42578125" style="6" customWidth="1"/>
    <col min="15651" max="15651" width="26.7109375" style="6" customWidth="1"/>
    <col min="15652" max="15872" width="11.42578125" style="6"/>
    <col min="15873" max="15873" width="3" style="6" customWidth="1"/>
    <col min="15874" max="15874" width="23.28515625" style="6" customWidth="1"/>
    <col min="15875" max="15875" width="21.7109375" style="6" customWidth="1"/>
    <col min="15876" max="15876" width="18.7109375" style="6" customWidth="1"/>
    <col min="15877" max="15877" width="28.5703125" style="6" customWidth="1"/>
    <col min="15878" max="15878" width="17.140625" style="6" customWidth="1"/>
    <col min="15879" max="15879" width="21.7109375" style="6" customWidth="1"/>
    <col min="15880" max="15880" width="22.85546875" style="6" customWidth="1"/>
    <col min="15881" max="15881" width="13.85546875" style="6" customWidth="1"/>
    <col min="15882" max="15886" width="11.42578125" style="6" customWidth="1"/>
    <col min="15887" max="15887" width="15.28515625" style="6" customWidth="1"/>
    <col min="15888" max="15888" width="11.42578125" style="6" customWidth="1"/>
    <col min="15889" max="15890" width="11.42578125" style="6"/>
    <col min="15891" max="15891" width="14.42578125" style="6" customWidth="1"/>
    <col min="15892" max="15894" width="13" style="6" customWidth="1"/>
    <col min="15895" max="15899" width="11.42578125" style="6"/>
    <col min="15900" max="15900" width="30" style="6" customWidth="1"/>
    <col min="15901" max="15901" width="26.140625" style="6" customWidth="1"/>
    <col min="15902" max="15902" width="28.42578125" style="6" customWidth="1"/>
    <col min="15903" max="15903" width="22.85546875" style="6" customWidth="1"/>
    <col min="15904" max="15904" width="27.140625" style="6" customWidth="1"/>
    <col min="15905" max="15905" width="22.28515625" style="6" customWidth="1"/>
    <col min="15906" max="15906" width="19.42578125" style="6" customWidth="1"/>
    <col min="15907" max="15907" width="26.7109375" style="6" customWidth="1"/>
    <col min="15908" max="16128" width="11.42578125" style="6"/>
    <col min="16129" max="16129" width="3" style="6" customWidth="1"/>
    <col min="16130" max="16130" width="23.28515625" style="6" customWidth="1"/>
    <col min="16131" max="16131" width="21.7109375" style="6" customWidth="1"/>
    <col min="16132" max="16132" width="18.7109375" style="6" customWidth="1"/>
    <col min="16133" max="16133" width="28.5703125" style="6" customWidth="1"/>
    <col min="16134" max="16134" width="17.140625" style="6" customWidth="1"/>
    <col min="16135" max="16135" width="21.7109375" style="6" customWidth="1"/>
    <col min="16136" max="16136" width="22.85546875" style="6" customWidth="1"/>
    <col min="16137" max="16137" width="13.85546875" style="6" customWidth="1"/>
    <col min="16138" max="16142" width="11.42578125" style="6" customWidth="1"/>
    <col min="16143" max="16143" width="15.28515625" style="6" customWidth="1"/>
    <col min="16144" max="16144" width="11.42578125" style="6" customWidth="1"/>
    <col min="16145" max="16146" width="11.42578125" style="6"/>
    <col min="16147" max="16147" width="14.42578125" style="6" customWidth="1"/>
    <col min="16148" max="16150" width="13" style="6" customWidth="1"/>
    <col min="16151" max="16155" width="11.42578125" style="6"/>
    <col min="16156" max="16156" width="30" style="6" customWidth="1"/>
    <col min="16157" max="16157" width="26.140625" style="6" customWidth="1"/>
    <col min="16158" max="16158" width="28.42578125" style="6" customWidth="1"/>
    <col min="16159" max="16159" width="22.85546875" style="6" customWidth="1"/>
    <col min="16160" max="16160" width="27.140625" style="6" customWidth="1"/>
    <col min="16161" max="16161" width="22.28515625" style="6" customWidth="1"/>
    <col min="16162" max="16162" width="19.42578125" style="6" customWidth="1"/>
    <col min="16163" max="16163" width="26.7109375" style="6" customWidth="1"/>
    <col min="16164" max="16384" width="11.42578125" style="6"/>
  </cols>
  <sheetData>
    <row r="3" spans="1:35" x14ac:dyDescent="0.25">
      <c r="B3" s="11"/>
      <c r="C3" s="11"/>
      <c r="D3" s="11"/>
      <c r="E3" s="11"/>
      <c r="F3" s="12"/>
      <c r="G3" s="11"/>
    </row>
    <row r="4" spans="1:35" s="23" customFormat="1" ht="90" x14ac:dyDescent="0.25">
      <c r="A4" s="13" t="s">
        <v>4</v>
      </c>
      <c r="B4" s="14" t="s">
        <v>5</v>
      </c>
      <c r="C4" s="15" t="s">
        <v>6</v>
      </c>
      <c r="D4" s="15" t="s">
        <v>7</v>
      </c>
      <c r="E4" s="15" t="s">
        <v>8</v>
      </c>
      <c r="F4" s="16" t="s">
        <v>9</v>
      </c>
      <c r="G4" s="15" t="s">
        <v>10</v>
      </c>
      <c r="H4" s="13"/>
      <c r="I4" s="13" t="s">
        <v>11</v>
      </c>
      <c r="J4" s="13" t="s">
        <v>12</v>
      </c>
      <c r="K4" s="13" t="s">
        <v>13</v>
      </c>
      <c r="L4" s="17" t="s">
        <v>14</v>
      </c>
      <c r="M4" s="13" t="s">
        <v>15</v>
      </c>
      <c r="N4" s="13" t="s">
        <v>16</v>
      </c>
      <c r="O4" s="17" t="s">
        <v>17</v>
      </c>
      <c r="P4" s="17" t="s">
        <v>18</v>
      </c>
      <c r="Q4" s="2" t="s">
        <v>19</v>
      </c>
      <c r="R4" s="18">
        <v>2013</v>
      </c>
      <c r="S4" s="1" t="s">
        <v>0</v>
      </c>
      <c r="T4" s="2" t="s">
        <v>1</v>
      </c>
      <c r="U4" s="2"/>
      <c r="V4" s="2"/>
      <c r="W4" s="2" t="s">
        <v>2</v>
      </c>
      <c r="X4" s="19" t="s">
        <v>20</v>
      </c>
      <c r="Y4" s="20" t="s">
        <v>21</v>
      </c>
      <c r="Z4" s="21" t="s">
        <v>22</v>
      </c>
      <c r="AA4" s="22" t="s">
        <v>23</v>
      </c>
      <c r="AB4" s="13" t="s">
        <v>24</v>
      </c>
      <c r="AC4" s="13" t="s">
        <v>25</v>
      </c>
      <c r="AD4" s="13" t="s">
        <v>26</v>
      </c>
      <c r="AE4" s="17" t="s">
        <v>27</v>
      </c>
      <c r="AF4" s="13" t="s">
        <v>28</v>
      </c>
      <c r="AG4" s="13" t="s">
        <v>29</v>
      </c>
      <c r="AH4" s="13" t="s">
        <v>30</v>
      </c>
      <c r="AI4" s="13" t="s">
        <v>31</v>
      </c>
    </row>
    <row r="5" spans="1:35" x14ac:dyDescent="0.25">
      <c r="A5" s="24">
        <v>1</v>
      </c>
      <c r="B5" s="25"/>
      <c r="C5" s="26" t="s">
        <v>32</v>
      </c>
      <c r="D5" s="26" t="s">
        <v>33</v>
      </c>
      <c r="E5" s="26" t="s">
        <v>34</v>
      </c>
      <c r="F5" s="27">
        <v>86300</v>
      </c>
      <c r="G5" s="26" t="s">
        <v>35</v>
      </c>
      <c r="H5" s="26" t="s">
        <v>36</v>
      </c>
      <c r="I5" s="26" t="s">
        <v>37</v>
      </c>
      <c r="J5" s="26" t="s">
        <v>38</v>
      </c>
      <c r="K5" s="26">
        <v>3</v>
      </c>
      <c r="L5" s="28">
        <v>29377</v>
      </c>
      <c r="M5" s="5">
        <v>32.680567094431758</v>
      </c>
      <c r="N5" s="26" t="s">
        <v>37</v>
      </c>
      <c r="O5" s="26" t="s">
        <v>39</v>
      </c>
      <c r="P5" s="26" t="s">
        <v>39</v>
      </c>
      <c r="Q5" s="28">
        <v>41220</v>
      </c>
      <c r="R5" s="28">
        <v>41275</v>
      </c>
      <c r="S5" s="3">
        <f t="shared" ref="S5:S42" ca="1" si="0">TODAY()</f>
        <v>41699</v>
      </c>
      <c r="T5" s="4">
        <v>41401</v>
      </c>
      <c r="U5" s="4" t="str">
        <f ca="1">IF(AND(V5&lt;=30,V5&gt;=1),"RAPPEL","OK")</f>
        <v>OK</v>
      </c>
      <c r="V5" s="5">
        <f t="shared" ref="V5:V42" ca="1" si="1">TODAY()-T5</f>
        <v>298</v>
      </c>
      <c r="W5" s="28">
        <v>41400</v>
      </c>
      <c r="X5" s="29">
        <f t="shared" ref="X5:X30" si="2">(IF((T5&gt;0)*AND(Q5&gt;0),(T5-Q5)/30.5,""))</f>
        <v>5.9344262295081966</v>
      </c>
      <c r="Y5" s="30"/>
      <c r="Z5" s="31">
        <f>(IF((W5&gt;0)*AND(Q5&gt;0),(W5-Q5)/30.5,""))</f>
        <v>5.9016393442622954</v>
      </c>
      <c r="AA5" s="31">
        <f t="shared" ref="AA5:AA16" si="3">(IF((W5&gt;0)*AND(R5&gt;0),(W5-R5)/30.5,""))</f>
        <v>4.0983606557377046</v>
      </c>
      <c r="AB5" s="26" t="s">
        <v>40</v>
      </c>
      <c r="AC5" s="26" t="s">
        <v>41</v>
      </c>
      <c r="AD5" s="26" t="s">
        <v>42</v>
      </c>
      <c r="AE5" s="26" t="s">
        <v>43</v>
      </c>
      <c r="AF5" s="26" t="s">
        <v>44</v>
      </c>
      <c r="AG5" s="26"/>
      <c r="AH5" s="26" t="s">
        <v>45</v>
      </c>
      <c r="AI5" s="26" t="s">
        <v>46</v>
      </c>
    </row>
    <row r="6" spans="1:35" x14ac:dyDescent="0.25">
      <c r="A6" s="24">
        <v>2</v>
      </c>
      <c r="B6" s="25"/>
      <c r="C6" s="26" t="s">
        <v>47</v>
      </c>
      <c r="D6" s="26" t="s">
        <v>33</v>
      </c>
      <c r="E6" s="26" t="s">
        <v>48</v>
      </c>
      <c r="F6" s="27">
        <v>86300</v>
      </c>
      <c r="G6" s="26" t="s">
        <v>49</v>
      </c>
      <c r="H6" s="26" t="s">
        <v>36</v>
      </c>
      <c r="I6" s="26" t="s">
        <v>37</v>
      </c>
      <c r="J6" s="26" t="s">
        <v>50</v>
      </c>
      <c r="K6" s="26">
        <v>1</v>
      </c>
      <c r="L6" s="28">
        <v>29583</v>
      </c>
      <c r="M6" s="5">
        <v>32.116183532787922</v>
      </c>
      <c r="N6" s="26" t="s">
        <v>51</v>
      </c>
      <c r="O6" s="26" t="s">
        <v>52</v>
      </c>
      <c r="P6" s="26"/>
      <c r="Q6" s="28">
        <v>41220</v>
      </c>
      <c r="R6" s="28">
        <v>41275</v>
      </c>
      <c r="S6" s="3">
        <f t="shared" ca="1" si="0"/>
        <v>41699</v>
      </c>
      <c r="T6" s="4">
        <v>41401</v>
      </c>
      <c r="U6" s="4" t="str">
        <f ca="1">IF(AND(V6&lt;=30,V6&gt;=1),"RAPPEL","OK")</f>
        <v>OK</v>
      </c>
      <c r="V6" s="5">
        <f t="shared" ca="1" si="1"/>
        <v>298</v>
      </c>
      <c r="W6" s="28">
        <v>41340</v>
      </c>
      <c r="X6" s="29">
        <f t="shared" si="2"/>
        <v>5.9344262295081966</v>
      </c>
      <c r="Y6" s="30"/>
      <c r="Z6" s="31">
        <f>(IF((W6&gt;0)*AND(Q6&gt;0),(W6-Q6)/30.5,""))</f>
        <v>3.9344262295081966</v>
      </c>
      <c r="AA6" s="31">
        <f t="shared" si="3"/>
        <v>2.1311475409836067</v>
      </c>
      <c r="AB6" s="26" t="s">
        <v>41</v>
      </c>
      <c r="AC6" s="26"/>
      <c r="AD6" s="26" t="s">
        <v>42</v>
      </c>
      <c r="AE6" s="26" t="s">
        <v>43</v>
      </c>
      <c r="AF6" s="26" t="s">
        <v>53</v>
      </c>
      <c r="AG6" s="26"/>
      <c r="AH6" s="26" t="s">
        <v>45</v>
      </c>
      <c r="AI6" s="26"/>
    </row>
    <row r="7" spans="1:35" x14ac:dyDescent="0.25">
      <c r="A7" s="24">
        <v>3</v>
      </c>
      <c r="B7" s="25"/>
      <c r="C7" s="26" t="s">
        <v>54</v>
      </c>
      <c r="D7" s="26" t="s">
        <v>33</v>
      </c>
      <c r="E7" s="26" t="s">
        <v>55</v>
      </c>
      <c r="F7" s="27">
        <v>86300</v>
      </c>
      <c r="G7" s="26" t="s">
        <v>56</v>
      </c>
      <c r="H7" s="26" t="s">
        <v>36</v>
      </c>
      <c r="I7" s="26" t="s">
        <v>37</v>
      </c>
      <c r="J7" s="26" t="s">
        <v>57</v>
      </c>
      <c r="K7" s="26">
        <v>0</v>
      </c>
      <c r="L7" s="28">
        <v>20506</v>
      </c>
      <c r="M7" s="5">
        <v>56.984676683472856</v>
      </c>
      <c r="N7" s="26" t="s">
        <v>37</v>
      </c>
      <c r="O7" s="26" t="s">
        <v>58</v>
      </c>
      <c r="P7" s="26" t="s">
        <v>58</v>
      </c>
      <c r="Q7" s="28">
        <v>41134</v>
      </c>
      <c r="R7" s="28">
        <v>41275</v>
      </c>
      <c r="S7" s="3">
        <f t="shared" ca="1" si="0"/>
        <v>41699</v>
      </c>
      <c r="T7" s="4">
        <v>41318</v>
      </c>
      <c r="U7" s="4" t="str">
        <f ca="1">IF(AND(V7&lt;=30,V7&gt;=1),"RAPPEL","OK")</f>
        <v>OK</v>
      </c>
      <c r="V7" s="5">
        <f t="shared" ca="1" si="1"/>
        <v>381</v>
      </c>
      <c r="W7" s="28">
        <v>41317</v>
      </c>
      <c r="X7" s="29">
        <f t="shared" si="2"/>
        <v>6.0327868852459012</v>
      </c>
      <c r="Y7" s="30"/>
      <c r="Z7" s="31">
        <f>(IF((W7&gt;0)*AND(Q7&gt;0),(W7-Q7)/30.5,""))</f>
        <v>6</v>
      </c>
      <c r="AA7" s="31">
        <f t="shared" si="3"/>
        <v>1.3770491803278688</v>
      </c>
      <c r="AB7" s="26" t="s">
        <v>59</v>
      </c>
      <c r="AC7" s="26" t="s">
        <v>60</v>
      </c>
      <c r="AD7" s="26" t="s">
        <v>42</v>
      </c>
      <c r="AE7" s="26" t="s">
        <v>43</v>
      </c>
      <c r="AF7" s="26" t="s">
        <v>44</v>
      </c>
      <c r="AG7" s="26"/>
      <c r="AH7" s="26" t="s">
        <v>45</v>
      </c>
      <c r="AI7" s="26" t="s">
        <v>61</v>
      </c>
    </row>
    <row r="8" spans="1:35" x14ac:dyDescent="0.25">
      <c r="A8" s="24">
        <v>4</v>
      </c>
      <c r="B8" s="25"/>
      <c r="C8" s="26" t="s">
        <v>62</v>
      </c>
      <c r="D8" s="26" t="s">
        <v>33</v>
      </c>
      <c r="E8" s="26" t="s">
        <v>63</v>
      </c>
      <c r="F8" s="27">
        <v>86800</v>
      </c>
      <c r="G8" s="26" t="s">
        <v>64</v>
      </c>
      <c r="H8" s="26" t="s">
        <v>36</v>
      </c>
      <c r="I8" s="26" t="s">
        <v>37</v>
      </c>
      <c r="J8" s="26" t="s">
        <v>65</v>
      </c>
      <c r="K8" s="26">
        <v>0</v>
      </c>
      <c r="L8" s="28">
        <v>21121</v>
      </c>
      <c r="M8" s="5">
        <v>55.299745176623539</v>
      </c>
      <c r="N8" s="26" t="s">
        <v>51</v>
      </c>
      <c r="O8" s="26" t="s">
        <v>66</v>
      </c>
      <c r="P8" s="26" t="s">
        <v>67</v>
      </c>
      <c r="Q8" s="28">
        <v>41225</v>
      </c>
      <c r="R8" s="28">
        <v>41275</v>
      </c>
      <c r="S8" s="3">
        <f t="shared" ca="1" si="0"/>
        <v>41699</v>
      </c>
      <c r="T8" s="4">
        <v>41405</v>
      </c>
      <c r="U8" s="4" t="str">
        <f ca="1">IF(AND(V8&lt;=30,V8&gt;=1),"RAPPEL","OK")</f>
        <v>OK</v>
      </c>
      <c r="V8" s="5">
        <f t="shared" ca="1" si="1"/>
        <v>294</v>
      </c>
      <c r="W8" s="28">
        <v>41406</v>
      </c>
      <c r="X8" s="29">
        <f t="shared" si="2"/>
        <v>5.9016393442622954</v>
      </c>
      <c r="Y8" s="30"/>
      <c r="Z8" s="31">
        <f>(IF((W8&gt;0)*AND(Q8&gt;0),(W8-Q8)/30.5,""))</f>
        <v>5.9344262295081966</v>
      </c>
      <c r="AA8" s="31">
        <f t="shared" si="3"/>
        <v>4.2950819672131146</v>
      </c>
      <c r="AB8" s="26" t="s">
        <v>41</v>
      </c>
      <c r="AC8" s="26" t="s">
        <v>59</v>
      </c>
      <c r="AD8" s="26" t="s">
        <v>42</v>
      </c>
      <c r="AE8" s="26" t="s">
        <v>43</v>
      </c>
      <c r="AF8" s="26" t="s">
        <v>53</v>
      </c>
      <c r="AG8" s="26"/>
      <c r="AH8" s="26" t="s">
        <v>45</v>
      </c>
      <c r="AI8" s="26"/>
    </row>
    <row r="9" spans="1:35" x14ac:dyDescent="0.25">
      <c r="A9" s="24">
        <v>5</v>
      </c>
      <c r="B9" s="25"/>
      <c r="C9" s="26" t="s">
        <v>62</v>
      </c>
      <c r="D9" s="26" t="s">
        <v>33</v>
      </c>
      <c r="E9" s="26" t="s">
        <v>63</v>
      </c>
      <c r="F9" s="27">
        <v>86800</v>
      </c>
      <c r="G9" s="26" t="s">
        <v>64</v>
      </c>
      <c r="H9" s="26" t="s">
        <v>36</v>
      </c>
      <c r="I9" s="26" t="s">
        <v>37</v>
      </c>
      <c r="J9" s="26" t="s">
        <v>65</v>
      </c>
      <c r="K9" s="26">
        <v>0</v>
      </c>
      <c r="L9" s="28">
        <v>21121</v>
      </c>
      <c r="M9" s="5">
        <v>55.299745176623539</v>
      </c>
      <c r="N9" s="26" t="s">
        <v>51</v>
      </c>
      <c r="O9" s="26" t="s">
        <v>66</v>
      </c>
      <c r="P9" s="26" t="s">
        <v>67</v>
      </c>
      <c r="Q9" s="28">
        <v>41406</v>
      </c>
      <c r="R9" s="28">
        <v>41406</v>
      </c>
      <c r="S9" s="3">
        <f t="shared" ca="1" si="0"/>
        <v>41699</v>
      </c>
      <c r="T9" s="4">
        <v>41589</v>
      </c>
      <c r="U9" s="4" t="str">
        <f ca="1">IF(AND(W9="date",V9&lt;=30,V9&gt;=1),"RAPPEL","OK")</f>
        <v>OK</v>
      </c>
      <c r="V9" s="5">
        <f t="shared" ca="1" si="1"/>
        <v>110</v>
      </c>
      <c r="W9" s="28">
        <v>41589</v>
      </c>
      <c r="X9" s="29">
        <f t="shared" si="2"/>
        <v>6</v>
      </c>
      <c r="Y9" s="30"/>
      <c r="Z9" s="31">
        <v>6</v>
      </c>
      <c r="AA9" s="31">
        <f t="shared" si="3"/>
        <v>6</v>
      </c>
      <c r="AB9" s="26" t="s">
        <v>68</v>
      </c>
      <c r="AC9" s="26"/>
      <c r="AD9" s="26" t="s">
        <v>42</v>
      </c>
      <c r="AE9" s="26" t="s">
        <v>43</v>
      </c>
      <c r="AF9" s="26" t="s">
        <v>53</v>
      </c>
      <c r="AG9" s="26"/>
      <c r="AH9" s="26" t="s">
        <v>45</v>
      </c>
      <c r="AI9" s="26" t="s">
        <v>69</v>
      </c>
    </row>
    <row r="10" spans="1:35" x14ac:dyDescent="0.25">
      <c r="A10" s="24">
        <v>6</v>
      </c>
      <c r="B10" s="25"/>
      <c r="C10" s="26" t="s">
        <v>70</v>
      </c>
      <c r="D10" s="26" t="s">
        <v>71</v>
      </c>
      <c r="E10" s="26" t="s">
        <v>72</v>
      </c>
      <c r="F10" s="27">
        <v>86300</v>
      </c>
      <c r="G10" s="26" t="s">
        <v>73</v>
      </c>
      <c r="H10" s="26" t="s">
        <v>36</v>
      </c>
      <c r="I10" s="26" t="s">
        <v>37</v>
      </c>
      <c r="J10" s="26" t="s">
        <v>65</v>
      </c>
      <c r="K10" s="26">
        <v>0</v>
      </c>
      <c r="L10" s="28">
        <v>29872</v>
      </c>
      <c r="M10" s="5">
        <v>31.324402710870114</v>
      </c>
      <c r="N10" s="26" t="s">
        <v>51</v>
      </c>
      <c r="O10" s="26" t="s">
        <v>74</v>
      </c>
      <c r="P10" s="26" t="s">
        <v>74</v>
      </c>
      <c r="Q10" s="28">
        <v>41225</v>
      </c>
      <c r="R10" s="28">
        <v>41275</v>
      </c>
      <c r="S10" s="3">
        <f t="shared" ca="1" si="0"/>
        <v>41699</v>
      </c>
      <c r="T10" s="4">
        <v>41406</v>
      </c>
      <c r="U10" s="4" t="str">
        <f t="shared" ref="U10:U32" ca="1" si="4">IF(AND(W10="date",V10&lt;=30,V10&gt;=1),"RAPPEL","OK")</f>
        <v>OK</v>
      </c>
      <c r="V10" s="5">
        <f t="shared" ca="1" si="1"/>
        <v>293</v>
      </c>
      <c r="W10" s="28">
        <v>41351</v>
      </c>
      <c r="X10" s="29">
        <f t="shared" si="2"/>
        <v>5.9344262295081966</v>
      </c>
      <c r="Y10" s="30"/>
      <c r="Z10" s="31">
        <f t="shared" ref="Z10:Z16" si="5">(IF((W10&gt;0)*AND(Q10&gt;0),(W10-Q10)/30.5,""))</f>
        <v>4.1311475409836067</v>
      </c>
      <c r="AA10" s="31">
        <f t="shared" si="3"/>
        <v>2.4918032786885247</v>
      </c>
      <c r="AB10" s="26" t="s">
        <v>75</v>
      </c>
      <c r="AC10" s="26"/>
      <c r="AD10" s="26" t="s">
        <v>42</v>
      </c>
      <c r="AE10" s="26" t="s">
        <v>43</v>
      </c>
      <c r="AF10" s="26" t="s">
        <v>44</v>
      </c>
      <c r="AG10" s="26"/>
      <c r="AH10" s="26" t="s">
        <v>45</v>
      </c>
      <c r="AI10" s="26" t="s">
        <v>76</v>
      </c>
    </row>
    <row r="11" spans="1:35" x14ac:dyDescent="0.25">
      <c r="A11" s="24">
        <v>7</v>
      </c>
      <c r="B11" s="25"/>
      <c r="C11" s="26" t="s">
        <v>77</v>
      </c>
      <c r="D11" s="26" t="s">
        <v>78</v>
      </c>
      <c r="E11" s="26" t="s">
        <v>79</v>
      </c>
      <c r="F11" s="27">
        <v>86800</v>
      </c>
      <c r="G11" s="26" t="s">
        <v>56</v>
      </c>
      <c r="H11" s="26" t="s">
        <v>36</v>
      </c>
      <c r="I11" s="26" t="s">
        <v>37</v>
      </c>
      <c r="J11" s="26" t="s">
        <v>57</v>
      </c>
      <c r="K11" s="26">
        <v>0</v>
      </c>
      <c r="L11" s="28">
        <v>31943</v>
      </c>
      <c r="M11" s="5">
        <v>25.65043010813039</v>
      </c>
      <c r="N11" s="26" t="s">
        <v>37</v>
      </c>
      <c r="O11" s="26" t="s">
        <v>52</v>
      </c>
      <c r="P11" s="26" t="s">
        <v>52</v>
      </c>
      <c r="Q11" s="28">
        <v>41225</v>
      </c>
      <c r="R11" s="28">
        <v>41275</v>
      </c>
      <c r="S11" s="3">
        <f t="shared" ca="1" si="0"/>
        <v>41699</v>
      </c>
      <c r="T11" s="4">
        <v>41406</v>
      </c>
      <c r="U11" s="4" t="str">
        <f t="shared" ca="1" si="4"/>
        <v>OK</v>
      </c>
      <c r="V11" s="5">
        <f t="shared" ca="1" si="1"/>
        <v>293</v>
      </c>
      <c r="W11" s="28">
        <v>41405</v>
      </c>
      <c r="X11" s="29">
        <f t="shared" si="2"/>
        <v>5.9344262295081966</v>
      </c>
      <c r="Y11" s="30"/>
      <c r="Z11" s="31">
        <f t="shared" si="5"/>
        <v>5.9016393442622954</v>
      </c>
      <c r="AA11" s="31">
        <f t="shared" si="3"/>
        <v>4.2622950819672134</v>
      </c>
      <c r="AB11" s="26" t="s">
        <v>59</v>
      </c>
      <c r="AC11" s="26"/>
      <c r="AD11" s="26" t="s">
        <v>42</v>
      </c>
      <c r="AE11" s="26" t="s">
        <v>43</v>
      </c>
      <c r="AF11" s="26" t="s">
        <v>80</v>
      </c>
      <c r="AG11" s="26"/>
      <c r="AH11" s="26" t="s">
        <v>45</v>
      </c>
      <c r="AI11" s="26" t="s">
        <v>81</v>
      </c>
    </row>
    <row r="12" spans="1:35" x14ac:dyDescent="0.25">
      <c r="A12" s="24"/>
      <c r="B12" s="25"/>
      <c r="C12" s="26" t="s">
        <v>77</v>
      </c>
      <c r="D12" s="26" t="s">
        <v>78</v>
      </c>
      <c r="E12" s="26" t="s">
        <v>79</v>
      </c>
      <c r="F12" s="27">
        <v>86800</v>
      </c>
      <c r="G12" s="26" t="s">
        <v>56</v>
      </c>
      <c r="H12" s="26" t="s">
        <v>36</v>
      </c>
      <c r="I12" s="26" t="s">
        <v>37</v>
      </c>
      <c r="J12" s="26" t="s">
        <v>82</v>
      </c>
      <c r="K12" s="26">
        <v>0</v>
      </c>
      <c r="L12" s="28">
        <v>31943</v>
      </c>
      <c r="M12" s="5">
        <v>25.65043010813039</v>
      </c>
      <c r="N12" s="26" t="s">
        <v>37</v>
      </c>
      <c r="O12" s="26" t="s">
        <v>52</v>
      </c>
      <c r="P12" s="26"/>
      <c r="Q12" s="28">
        <v>41406</v>
      </c>
      <c r="R12" s="28">
        <v>41406</v>
      </c>
      <c r="S12" s="3">
        <f t="shared" ca="1" si="0"/>
        <v>41699</v>
      </c>
      <c r="T12" s="4">
        <v>41589</v>
      </c>
      <c r="U12" s="4" t="str">
        <f t="shared" ca="1" si="4"/>
        <v>OK</v>
      </c>
      <c r="V12" s="5">
        <f t="shared" ca="1" si="1"/>
        <v>110</v>
      </c>
      <c r="W12" s="28">
        <v>41442</v>
      </c>
      <c r="X12" s="29">
        <f t="shared" si="2"/>
        <v>6</v>
      </c>
      <c r="Y12" s="30"/>
      <c r="Z12" s="31">
        <f t="shared" si="5"/>
        <v>1.180327868852459</v>
      </c>
      <c r="AA12" s="31">
        <f t="shared" si="3"/>
        <v>1.180327868852459</v>
      </c>
      <c r="AB12" s="26" t="s">
        <v>59</v>
      </c>
      <c r="AC12" s="26"/>
      <c r="AD12" s="26" t="s">
        <v>42</v>
      </c>
      <c r="AE12" s="26" t="s">
        <v>43</v>
      </c>
      <c r="AF12" s="26" t="s">
        <v>80</v>
      </c>
      <c r="AG12" s="26"/>
      <c r="AH12" s="26" t="s">
        <v>45</v>
      </c>
      <c r="AI12" s="26" t="s">
        <v>83</v>
      </c>
    </row>
    <row r="13" spans="1:35" x14ac:dyDescent="0.25">
      <c r="A13" s="24">
        <v>8</v>
      </c>
      <c r="B13" s="25"/>
      <c r="C13" s="26" t="s">
        <v>84</v>
      </c>
      <c r="D13" s="26" t="s">
        <v>85</v>
      </c>
      <c r="E13" s="26" t="s">
        <v>86</v>
      </c>
      <c r="F13" s="27">
        <v>86300</v>
      </c>
      <c r="G13" s="26" t="s">
        <v>73</v>
      </c>
      <c r="H13" s="26" t="s">
        <v>36</v>
      </c>
      <c r="I13" s="26" t="s">
        <v>37</v>
      </c>
      <c r="J13" s="26" t="s">
        <v>65</v>
      </c>
      <c r="K13" s="26">
        <v>0</v>
      </c>
      <c r="L13" s="28">
        <v>23077</v>
      </c>
      <c r="M13" s="5">
        <v>49.940841067034498</v>
      </c>
      <c r="N13" s="26" t="s">
        <v>51</v>
      </c>
      <c r="O13" s="26" t="s">
        <v>74</v>
      </c>
      <c r="P13" s="26" t="s">
        <v>74</v>
      </c>
      <c r="Q13" s="28">
        <v>41225</v>
      </c>
      <c r="R13" s="28">
        <v>41275</v>
      </c>
      <c r="S13" s="3">
        <f t="shared" ca="1" si="0"/>
        <v>41699</v>
      </c>
      <c r="T13" s="4">
        <v>41406</v>
      </c>
      <c r="U13" s="4" t="str">
        <f t="shared" ca="1" si="4"/>
        <v>OK</v>
      </c>
      <c r="V13" s="5">
        <f t="shared" ca="1" si="1"/>
        <v>293</v>
      </c>
      <c r="W13" s="28">
        <v>41406</v>
      </c>
      <c r="X13" s="29">
        <f t="shared" si="2"/>
        <v>5.9344262295081966</v>
      </c>
      <c r="Y13" s="30"/>
      <c r="Z13" s="31">
        <f t="shared" si="5"/>
        <v>5.9344262295081966</v>
      </c>
      <c r="AA13" s="31">
        <f t="shared" si="3"/>
        <v>4.2950819672131146</v>
      </c>
      <c r="AB13" s="26" t="s">
        <v>41</v>
      </c>
      <c r="AC13" s="26"/>
      <c r="AD13" s="26" t="s">
        <v>42</v>
      </c>
      <c r="AE13" s="26" t="s">
        <v>43</v>
      </c>
      <c r="AF13" s="26" t="s">
        <v>44</v>
      </c>
      <c r="AG13" s="26"/>
      <c r="AH13" s="26" t="s">
        <v>45</v>
      </c>
      <c r="AI13" s="26" t="s">
        <v>87</v>
      </c>
    </row>
    <row r="14" spans="1:35" x14ac:dyDescent="0.25">
      <c r="A14" s="24">
        <v>9</v>
      </c>
      <c r="B14" s="25"/>
      <c r="C14" s="26" t="s">
        <v>88</v>
      </c>
      <c r="D14" s="26" t="s">
        <v>33</v>
      </c>
      <c r="E14" s="26" t="s">
        <v>89</v>
      </c>
      <c r="F14" s="27">
        <v>86800</v>
      </c>
      <c r="G14" s="26" t="s">
        <v>90</v>
      </c>
      <c r="H14" s="26" t="s">
        <v>36</v>
      </c>
      <c r="I14" s="26" t="s">
        <v>37</v>
      </c>
      <c r="J14" s="26" t="s">
        <v>38</v>
      </c>
      <c r="K14" s="26">
        <v>2</v>
      </c>
      <c r="L14" s="28">
        <v>27655</v>
      </c>
      <c r="M14" s="5">
        <v>37.39837531360984</v>
      </c>
      <c r="N14" s="26" t="s">
        <v>37</v>
      </c>
      <c r="O14" s="26" t="s">
        <v>91</v>
      </c>
      <c r="P14" s="26" t="s">
        <v>91</v>
      </c>
      <c r="Q14" s="28">
        <v>41254</v>
      </c>
      <c r="R14" s="28">
        <v>41275</v>
      </c>
      <c r="S14" s="3">
        <f t="shared" ca="1" si="0"/>
        <v>41699</v>
      </c>
      <c r="T14" s="4">
        <v>41337</v>
      </c>
      <c r="U14" s="4" t="str">
        <f t="shared" ca="1" si="4"/>
        <v>OK</v>
      </c>
      <c r="V14" s="5">
        <f t="shared" ca="1" si="1"/>
        <v>362</v>
      </c>
      <c r="W14" s="28">
        <v>41343</v>
      </c>
      <c r="X14" s="29">
        <f t="shared" si="2"/>
        <v>2.721311475409836</v>
      </c>
      <c r="Y14" s="30"/>
      <c r="Z14" s="31">
        <f t="shared" si="5"/>
        <v>2.918032786885246</v>
      </c>
      <c r="AA14" s="31">
        <f t="shared" si="3"/>
        <v>2.2295081967213113</v>
      </c>
      <c r="AB14" s="26" t="s">
        <v>41</v>
      </c>
      <c r="AC14" s="26"/>
      <c r="AD14" s="26" t="s">
        <v>42</v>
      </c>
      <c r="AE14" s="26" t="s">
        <v>43</v>
      </c>
      <c r="AF14" s="26" t="s">
        <v>44</v>
      </c>
      <c r="AG14" s="26"/>
      <c r="AH14" s="26" t="s">
        <v>45</v>
      </c>
      <c r="AI14" s="26" t="s">
        <v>92</v>
      </c>
    </row>
    <row r="15" spans="1:35" x14ac:dyDescent="0.25">
      <c r="A15" s="24">
        <v>10</v>
      </c>
      <c r="B15" s="25"/>
      <c r="C15" s="26" t="s">
        <v>93</v>
      </c>
      <c r="D15" s="26" t="s">
        <v>33</v>
      </c>
      <c r="E15" s="26" t="s">
        <v>94</v>
      </c>
      <c r="F15" s="27">
        <v>86300</v>
      </c>
      <c r="G15" s="26" t="s">
        <v>73</v>
      </c>
      <c r="H15" s="26" t="s">
        <v>36</v>
      </c>
      <c r="I15" s="26" t="s">
        <v>37</v>
      </c>
      <c r="J15" s="26" t="s">
        <v>38</v>
      </c>
      <c r="K15" s="26">
        <v>2</v>
      </c>
      <c r="L15" s="28">
        <v>25962</v>
      </c>
      <c r="M15" s="5">
        <v>42.036731477993406</v>
      </c>
      <c r="N15" s="26" t="s">
        <v>37</v>
      </c>
      <c r="O15" s="26" t="s">
        <v>39</v>
      </c>
      <c r="P15" s="26"/>
      <c r="Q15" s="28">
        <v>41253</v>
      </c>
      <c r="R15" s="28">
        <v>41275</v>
      </c>
      <c r="S15" s="3">
        <f t="shared" ca="1" si="0"/>
        <v>41699</v>
      </c>
      <c r="T15" s="4">
        <v>41342</v>
      </c>
      <c r="U15" s="4" t="str">
        <f t="shared" ca="1" si="4"/>
        <v>OK</v>
      </c>
      <c r="V15" s="5">
        <f t="shared" ca="1" si="1"/>
        <v>357</v>
      </c>
      <c r="W15" s="28">
        <v>41342</v>
      </c>
      <c r="X15" s="29">
        <f t="shared" si="2"/>
        <v>2.918032786885246</v>
      </c>
      <c r="Y15" s="30"/>
      <c r="Z15" s="31">
        <f t="shared" si="5"/>
        <v>2.918032786885246</v>
      </c>
      <c r="AA15" s="31">
        <f t="shared" si="3"/>
        <v>2.1967213114754101</v>
      </c>
      <c r="AB15" s="26" t="s">
        <v>95</v>
      </c>
      <c r="AC15" s="26" t="s">
        <v>41</v>
      </c>
      <c r="AD15" s="26" t="s">
        <v>42</v>
      </c>
      <c r="AE15" s="26" t="s">
        <v>43</v>
      </c>
      <c r="AF15" s="26" t="s">
        <v>44</v>
      </c>
      <c r="AG15" s="26"/>
      <c r="AH15" s="26" t="s">
        <v>96</v>
      </c>
      <c r="AI15" s="26" t="s">
        <v>44</v>
      </c>
    </row>
    <row r="16" spans="1:35" x14ac:dyDescent="0.25">
      <c r="A16" s="24">
        <v>11</v>
      </c>
      <c r="B16" s="25"/>
      <c r="C16" s="26" t="s">
        <v>93</v>
      </c>
      <c r="D16" s="26" t="s">
        <v>33</v>
      </c>
      <c r="E16" s="26" t="s">
        <v>94</v>
      </c>
      <c r="F16" s="27">
        <v>86300</v>
      </c>
      <c r="G16" s="26" t="s">
        <v>73</v>
      </c>
      <c r="H16" s="26" t="s">
        <v>36</v>
      </c>
      <c r="I16" s="26" t="s">
        <v>37</v>
      </c>
      <c r="J16" s="26" t="s">
        <v>38</v>
      </c>
      <c r="K16" s="26">
        <v>2</v>
      </c>
      <c r="L16" s="28">
        <v>25962</v>
      </c>
      <c r="M16" s="5">
        <v>42.036731477993406</v>
      </c>
      <c r="N16" s="26" t="s">
        <v>37</v>
      </c>
      <c r="O16" s="26" t="s">
        <v>39</v>
      </c>
      <c r="P16" s="26" t="s">
        <v>39</v>
      </c>
      <c r="Q16" s="28">
        <v>41343</v>
      </c>
      <c r="R16" s="28">
        <v>41343</v>
      </c>
      <c r="S16" s="3">
        <f t="shared" ca="1" si="0"/>
        <v>41699</v>
      </c>
      <c r="T16" s="4">
        <v>41527</v>
      </c>
      <c r="U16" s="4" t="str">
        <f t="shared" ca="1" si="4"/>
        <v>OK</v>
      </c>
      <c r="V16" s="5">
        <f t="shared" ca="1" si="1"/>
        <v>172</v>
      </c>
      <c r="W16" s="28">
        <v>41526</v>
      </c>
      <c r="X16" s="29">
        <f t="shared" si="2"/>
        <v>6.0327868852459012</v>
      </c>
      <c r="Y16" s="30"/>
      <c r="Z16" s="31">
        <f t="shared" si="5"/>
        <v>6</v>
      </c>
      <c r="AA16" s="31">
        <f t="shared" si="3"/>
        <v>6</v>
      </c>
      <c r="AB16" s="26" t="s">
        <v>95</v>
      </c>
      <c r="AC16" s="26"/>
      <c r="AD16" s="26" t="s">
        <v>42</v>
      </c>
      <c r="AE16" s="26" t="s">
        <v>43</v>
      </c>
      <c r="AF16" s="26" t="s">
        <v>44</v>
      </c>
      <c r="AG16" s="26"/>
      <c r="AH16" s="26" t="s">
        <v>45</v>
      </c>
      <c r="AI16" s="26" t="s">
        <v>97</v>
      </c>
    </row>
    <row r="17" spans="1:35" x14ac:dyDescent="0.25">
      <c r="A17" s="24"/>
      <c r="B17" s="25"/>
      <c r="C17" s="26" t="s">
        <v>93</v>
      </c>
      <c r="D17" s="26" t="s">
        <v>33</v>
      </c>
      <c r="E17" s="26" t="s">
        <v>98</v>
      </c>
      <c r="F17" s="27">
        <v>86300</v>
      </c>
      <c r="G17" s="26" t="s">
        <v>99</v>
      </c>
      <c r="H17" s="26" t="s">
        <v>36</v>
      </c>
      <c r="I17" s="26" t="s">
        <v>37</v>
      </c>
      <c r="J17" s="26" t="s">
        <v>38</v>
      </c>
      <c r="K17" s="26">
        <v>2</v>
      </c>
      <c r="L17" s="28">
        <v>25962</v>
      </c>
      <c r="M17" s="5">
        <v>42.036731477993406</v>
      </c>
      <c r="N17" s="26" t="s">
        <v>37</v>
      </c>
      <c r="O17" s="26" t="s">
        <v>39</v>
      </c>
      <c r="P17" s="26"/>
      <c r="Q17" s="28">
        <v>41533</v>
      </c>
      <c r="R17" s="28">
        <v>41533</v>
      </c>
      <c r="S17" s="3">
        <f t="shared" ca="1" si="0"/>
        <v>41699</v>
      </c>
      <c r="T17" s="4">
        <v>41713</v>
      </c>
      <c r="U17" s="4">
        <f ca="1">[1]chauvigny!$A1:$IV65536</f>
        <v>0</v>
      </c>
      <c r="V17" s="5">
        <f t="shared" ca="1" si="1"/>
        <v>-14</v>
      </c>
      <c r="W17" s="28"/>
      <c r="X17" s="29">
        <f t="shared" si="2"/>
        <v>5.9016393442622954</v>
      </c>
      <c r="Y17" s="30">
        <f ca="1">(IF((S17&gt;0)*AND(Q17&gt;0),(S17-Q17)/30.5,""))</f>
        <v>5.442622950819672</v>
      </c>
      <c r="Z17" s="31"/>
      <c r="AA17" s="31"/>
      <c r="AB17" s="26"/>
      <c r="AC17" s="26"/>
      <c r="AD17" s="26" t="s">
        <v>42</v>
      </c>
      <c r="AE17" s="26" t="s">
        <v>43</v>
      </c>
      <c r="AF17" s="26" t="s">
        <v>100</v>
      </c>
      <c r="AG17" s="26"/>
      <c r="AH17" s="26" t="s">
        <v>45</v>
      </c>
      <c r="AI17" s="26"/>
    </row>
    <row r="18" spans="1:35" x14ac:dyDescent="0.25">
      <c r="A18" s="24">
        <v>12</v>
      </c>
      <c r="B18" s="32"/>
      <c r="C18" s="33" t="s">
        <v>101</v>
      </c>
      <c r="D18" s="26" t="s">
        <v>71</v>
      </c>
      <c r="E18" s="26" t="s">
        <v>102</v>
      </c>
      <c r="F18" s="27">
        <v>86300</v>
      </c>
      <c r="G18" s="26" t="s">
        <v>73</v>
      </c>
      <c r="H18" s="26" t="s">
        <v>36</v>
      </c>
      <c r="I18" s="26" t="s">
        <v>37</v>
      </c>
      <c r="J18" s="26" t="s">
        <v>38</v>
      </c>
      <c r="K18" s="26">
        <v>2</v>
      </c>
      <c r="L18" s="28">
        <v>27244</v>
      </c>
      <c r="M18" s="5">
        <v>38.524402710870113</v>
      </c>
      <c r="N18" s="26" t="s">
        <v>37</v>
      </c>
      <c r="O18" s="26" t="s">
        <v>39</v>
      </c>
      <c r="P18" s="26" t="s">
        <v>39</v>
      </c>
      <c r="Q18" s="28">
        <v>41295</v>
      </c>
      <c r="R18" s="28">
        <v>41295</v>
      </c>
      <c r="S18" s="3">
        <f t="shared" ca="1" si="0"/>
        <v>41699</v>
      </c>
      <c r="T18" s="4">
        <v>41476</v>
      </c>
      <c r="U18" s="4" t="str">
        <f t="shared" ca="1" si="4"/>
        <v>OK</v>
      </c>
      <c r="V18" s="5">
        <f t="shared" ca="1" si="1"/>
        <v>223</v>
      </c>
      <c r="W18" s="28">
        <v>41354</v>
      </c>
      <c r="X18" s="29">
        <f t="shared" si="2"/>
        <v>5.9344262295081966</v>
      </c>
      <c r="Y18" s="30"/>
      <c r="Z18" s="31">
        <f>(IF((W18&gt;0)*AND(Q18&gt;0),(W18-Q18)/30.5,""))</f>
        <v>1.9344262295081966</v>
      </c>
      <c r="AA18" s="31">
        <f>(IF((W18&gt;0)*AND(R18&gt;0),(W18-R18)/30.5,""))</f>
        <v>1.9344262295081966</v>
      </c>
      <c r="AB18" s="26" t="s">
        <v>59</v>
      </c>
      <c r="AC18" s="26"/>
      <c r="AD18" s="26" t="s">
        <v>42</v>
      </c>
      <c r="AE18" s="26" t="s">
        <v>43</v>
      </c>
      <c r="AF18" s="26" t="s">
        <v>44</v>
      </c>
      <c r="AG18" s="26"/>
      <c r="AH18" s="26" t="s">
        <v>45</v>
      </c>
      <c r="AI18" s="26" t="s">
        <v>44</v>
      </c>
    </row>
    <row r="19" spans="1:35" x14ac:dyDescent="0.25">
      <c r="A19" s="24">
        <v>13</v>
      </c>
      <c r="B19" s="25"/>
      <c r="C19" s="26" t="s">
        <v>103</v>
      </c>
      <c r="D19" s="26" t="s">
        <v>71</v>
      </c>
      <c r="E19" s="26" t="s">
        <v>104</v>
      </c>
      <c r="F19" s="27">
        <v>86310</v>
      </c>
      <c r="G19" s="26" t="s">
        <v>105</v>
      </c>
      <c r="H19" s="26" t="s">
        <v>36</v>
      </c>
      <c r="I19" s="26" t="s">
        <v>37</v>
      </c>
      <c r="J19" s="26" t="s">
        <v>38</v>
      </c>
      <c r="K19" s="26">
        <v>2</v>
      </c>
      <c r="L19" s="28">
        <v>23241</v>
      </c>
      <c r="M19" s="5">
        <v>49.491525998541348</v>
      </c>
      <c r="N19" s="26" t="s">
        <v>37</v>
      </c>
      <c r="O19" s="26" t="s">
        <v>39</v>
      </c>
      <c r="P19" s="26" t="s">
        <v>39</v>
      </c>
      <c r="Q19" s="28">
        <v>41295</v>
      </c>
      <c r="R19" s="28">
        <v>41295</v>
      </c>
      <c r="S19" s="3">
        <f t="shared" ca="1" si="0"/>
        <v>41699</v>
      </c>
      <c r="T19" s="4">
        <v>41354</v>
      </c>
      <c r="U19" s="4" t="str">
        <f t="shared" ca="1" si="4"/>
        <v>OK</v>
      </c>
      <c r="V19" s="5">
        <f t="shared" ca="1" si="1"/>
        <v>345</v>
      </c>
      <c r="W19" s="28">
        <v>41353</v>
      </c>
      <c r="X19" s="29">
        <f t="shared" si="2"/>
        <v>1.9344262295081966</v>
      </c>
      <c r="Y19" s="30"/>
      <c r="Z19" s="31">
        <f>(IF((W19&gt;0)*AND(Q19&gt;0),(W19-Q19)/30.5,""))</f>
        <v>1.901639344262295</v>
      </c>
      <c r="AA19" s="31">
        <f>(IF((W19&gt;0)*AND(R19&gt;0),(W19-R19)/30.5,""))</f>
        <v>1.901639344262295</v>
      </c>
      <c r="AB19" s="26" t="s">
        <v>60</v>
      </c>
      <c r="AC19" s="26" t="s">
        <v>59</v>
      </c>
      <c r="AD19" s="26" t="s">
        <v>42</v>
      </c>
      <c r="AE19" s="26" t="s">
        <v>43</v>
      </c>
      <c r="AF19" s="26" t="s">
        <v>44</v>
      </c>
      <c r="AG19" s="26"/>
      <c r="AH19" s="26" t="s">
        <v>96</v>
      </c>
      <c r="AI19" s="26" t="s">
        <v>106</v>
      </c>
    </row>
    <row r="20" spans="1:35" x14ac:dyDescent="0.25">
      <c r="A20" s="24">
        <v>14</v>
      </c>
      <c r="B20" s="25"/>
      <c r="C20" s="26" t="s">
        <v>77</v>
      </c>
      <c r="D20" s="26" t="s">
        <v>33</v>
      </c>
      <c r="E20" s="26" t="s">
        <v>107</v>
      </c>
      <c r="F20" s="27">
        <v>86800</v>
      </c>
      <c r="G20" s="26" t="s">
        <v>108</v>
      </c>
      <c r="H20" s="26" t="s">
        <v>36</v>
      </c>
      <c r="I20" s="26" t="s">
        <v>37</v>
      </c>
      <c r="J20" s="26" t="s">
        <v>109</v>
      </c>
      <c r="K20" s="26">
        <v>1</v>
      </c>
      <c r="L20" s="28">
        <v>33075</v>
      </c>
      <c r="M20" s="5">
        <v>22.549060245116692</v>
      </c>
      <c r="N20" s="26" t="s">
        <v>37</v>
      </c>
      <c r="O20" s="26" t="s">
        <v>74</v>
      </c>
      <c r="P20" s="26" t="s">
        <v>74</v>
      </c>
      <c r="Q20" s="28">
        <v>41330</v>
      </c>
      <c r="R20" s="28">
        <v>41330</v>
      </c>
      <c r="S20" s="3">
        <f t="shared" ca="1" si="0"/>
        <v>41699</v>
      </c>
      <c r="T20" s="4">
        <v>41388</v>
      </c>
      <c r="U20" s="4" t="str">
        <f t="shared" ca="1" si="4"/>
        <v>OK</v>
      </c>
      <c r="V20" s="5">
        <f t="shared" ca="1" si="1"/>
        <v>311</v>
      </c>
      <c r="W20" s="28">
        <v>41388</v>
      </c>
      <c r="X20" s="29">
        <f t="shared" si="2"/>
        <v>1.901639344262295</v>
      </c>
      <c r="Y20" s="30"/>
      <c r="Z20" s="31">
        <f>(IF((W20&gt;0)*AND(Q20&gt;0),(W20-Q20)/30.5,""))</f>
        <v>1.901639344262295</v>
      </c>
      <c r="AA20" s="31">
        <f>(IF((W20&gt;0)*AND(R20&gt;0),(W20-R20)/30.5,""))</f>
        <v>1.901639344262295</v>
      </c>
      <c r="AB20" s="26" t="s">
        <v>59</v>
      </c>
      <c r="AC20" s="26"/>
      <c r="AD20" s="26" t="s">
        <v>42</v>
      </c>
      <c r="AE20" s="26" t="s">
        <v>43</v>
      </c>
      <c r="AF20" s="26" t="s">
        <v>53</v>
      </c>
      <c r="AG20" s="26"/>
      <c r="AH20" s="26" t="s">
        <v>96</v>
      </c>
      <c r="AI20" s="26" t="s">
        <v>110</v>
      </c>
    </row>
    <row r="21" spans="1:35" x14ac:dyDescent="0.25">
      <c r="A21" s="24">
        <v>15</v>
      </c>
      <c r="B21" s="25"/>
      <c r="C21" s="26" t="s">
        <v>77</v>
      </c>
      <c r="D21" s="26" t="s">
        <v>33</v>
      </c>
      <c r="E21" s="26" t="s">
        <v>107</v>
      </c>
      <c r="F21" s="27">
        <v>86800</v>
      </c>
      <c r="G21" s="26" t="s">
        <v>108</v>
      </c>
      <c r="H21" s="26" t="s">
        <v>36</v>
      </c>
      <c r="I21" s="26" t="s">
        <v>37</v>
      </c>
      <c r="J21" s="26" t="s">
        <v>109</v>
      </c>
      <c r="K21" s="26">
        <v>1</v>
      </c>
      <c r="L21" s="28">
        <v>33075</v>
      </c>
      <c r="M21" s="5">
        <v>22.549060245116692</v>
      </c>
      <c r="N21" s="26" t="s">
        <v>37</v>
      </c>
      <c r="O21" s="26" t="s">
        <v>74</v>
      </c>
      <c r="P21" s="26"/>
      <c r="Q21" s="28">
        <v>41389</v>
      </c>
      <c r="R21" s="28">
        <v>41389</v>
      </c>
      <c r="S21" s="3">
        <f t="shared" ca="1" si="0"/>
        <v>41699</v>
      </c>
      <c r="T21" s="4">
        <v>41571</v>
      </c>
      <c r="U21" s="4" t="str">
        <f t="shared" ca="1" si="4"/>
        <v>OK</v>
      </c>
      <c r="V21" s="5">
        <f t="shared" ca="1" si="1"/>
        <v>128</v>
      </c>
      <c r="W21" s="28">
        <v>41465</v>
      </c>
      <c r="X21" s="29">
        <f t="shared" si="2"/>
        <v>5.9672131147540988</v>
      </c>
      <c r="Y21" s="30"/>
      <c r="Z21" s="31">
        <f>(IF((W21&gt;0)*AND(Q21&gt;0),(W21-Q21)/30.5,""))</f>
        <v>2.4918032786885247</v>
      </c>
      <c r="AA21" s="31">
        <f>(IF((W21&gt;0)*AND(R21&gt;0),(W21-R21)/30.5,""))</f>
        <v>2.4918032786885247</v>
      </c>
      <c r="AB21" s="26" t="s">
        <v>59</v>
      </c>
      <c r="AC21" s="26" t="s">
        <v>111</v>
      </c>
      <c r="AD21" s="26" t="s">
        <v>42</v>
      </c>
      <c r="AE21" s="26" t="s">
        <v>43</v>
      </c>
      <c r="AF21" s="26" t="s">
        <v>53</v>
      </c>
      <c r="AG21" s="26"/>
      <c r="AH21" s="26" t="s">
        <v>45</v>
      </c>
      <c r="AI21" s="26" t="s">
        <v>44</v>
      </c>
    </row>
    <row r="22" spans="1:35" x14ac:dyDescent="0.25">
      <c r="A22" s="34">
        <v>16</v>
      </c>
      <c r="B22" s="35"/>
      <c r="C22" s="35" t="s">
        <v>112</v>
      </c>
      <c r="D22" s="35" t="s">
        <v>33</v>
      </c>
      <c r="E22" s="35" t="s">
        <v>113</v>
      </c>
      <c r="F22" s="36">
        <v>86300</v>
      </c>
      <c r="G22" s="35" t="s">
        <v>73</v>
      </c>
      <c r="H22" s="35" t="s">
        <v>36</v>
      </c>
      <c r="I22" s="35" t="s">
        <v>37</v>
      </c>
      <c r="J22" s="35" t="s">
        <v>109</v>
      </c>
      <c r="K22" s="35">
        <v>1</v>
      </c>
      <c r="L22" s="37">
        <v>21026</v>
      </c>
      <c r="M22" s="38">
        <f t="shared" ref="M22:M40" ca="1" si="6">(IF((L22&gt;0)*AND(S22&gt;0),(S22-L22)/365))</f>
        <v>56.638356164383559</v>
      </c>
      <c r="N22" s="35" t="s">
        <v>37</v>
      </c>
      <c r="O22" s="35" t="s">
        <v>114</v>
      </c>
      <c r="P22" s="35" t="s">
        <v>114</v>
      </c>
      <c r="Q22" s="37">
        <v>41323</v>
      </c>
      <c r="R22" s="37">
        <v>41323</v>
      </c>
      <c r="S22" s="39">
        <f t="shared" ca="1" si="0"/>
        <v>41699</v>
      </c>
      <c r="T22" s="40">
        <v>41504</v>
      </c>
      <c r="U22" s="4" t="str">
        <f t="shared" ca="1" si="4"/>
        <v>OK</v>
      </c>
      <c r="V22" s="5">
        <f t="shared" ca="1" si="1"/>
        <v>195</v>
      </c>
      <c r="W22" s="37">
        <v>41502</v>
      </c>
      <c r="X22" s="41">
        <f t="shared" si="2"/>
        <v>5.9344262295081966</v>
      </c>
      <c r="Y22" s="30"/>
      <c r="Z22" s="42">
        <f>(IF((W22&gt;0)*AND(Q22&gt;0),(W22-Q22)/30.5,""))</f>
        <v>5.8688524590163933</v>
      </c>
      <c r="AA22" s="42">
        <f>(IF((W22&gt;0)*AND(R22&gt;0),(W22-R22)/30.5,""))</f>
        <v>5.8688524590163933</v>
      </c>
      <c r="AB22" s="35" t="s">
        <v>40</v>
      </c>
      <c r="AC22" s="35"/>
      <c r="AD22" s="35" t="s">
        <v>42</v>
      </c>
      <c r="AE22" s="35" t="s">
        <v>43</v>
      </c>
      <c r="AF22" s="35" t="s">
        <v>53</v>
      </c>
      <c r="AG22" s="35"/>
      <c r="AH22" s="35" t="s">
        <v>45</v>
      </c>
      <c r="AI22" s="35" t="s">
        <v>69</v>
      </c>
    </row>
    <row r="23" spans="1:35" s="24" customFormat="1" x14ac:dyDescent="0.25">
      <c r="B23" s="26"/>
      <c r="C23" s="26" t="s">
        <v>112</v>
      </c>
      <c r="D23" s="26" t="s">
        <v>33</v>
      </c>
      <c r="E23" s="26" t="s">
        <v>113</v>
      </c>
      <c r="F23" s="27">
        <v>86300</v>
      </c>
      <c r="G23" s="26" t="s">
        <v>73</v>
      </c>
      <c r="H23" s="26" t="s">
        <v>36</v>
      </c>
      <c r="I23" s="26" t="s">
        <v>37</v>
      </c>
      <c r="J23" s="26" t="s">
        <v>109</v>
      </c>
      <c r="K23" s="26">
        <v>1</v>
      </c>
      <c r="L23" s="28">
        <v>21026</v>
      </c>
      <c r="M23" s="38">
        <f t="shared" ca="1" si="6"/>
        <v>56.638356164383559</v>
      </c>
      <c r="N23" s="26" t="s">
        <v>37</v>
      </c>
      <c r="O23" s="26" t="s">
        <v>114</v>
      </c>
      <c r="P23" s="26"/>
      <c r="Q23" s="28">
        <v>41503</v>
      </c>
      <c r="R23" s="28">
        <v>41503</v>
      </c>
      <c r="S23" s="39">
        <f t="shared" ca="1" si="0"/>
        <v>41699</v>
      </c>
      <c r="T23" s="4">
        <v>41686</v>
      </c>
      <c r="U23" s="4" t="str">
        <f t="shared" ca="1" si="4"/>
        <v>OK</v>
      </c>
      <c r="V23" s="5">
        <f t="shared" ca="1" si="1"/>
        <v>13</v>
      </c>
      <c r="W23" s="28"/>
      <c r="X23" s="29">
        <f t="shared" si="2"/>
        <v>6</v>
      </c>
      <c r="Y23" s="30">
        <f ca="1">(IF((S23&gt;0)*AND(Q23&gt;0),(S23-Q23)/30.5,""))</f>
        <v>6.4262295081967213</v>
      </c>
      <c r="Z23" s="31"/>
      <c r="AA23" s="31"/>
      <c r="AB23" s="26" t="s">
        <v>59</v>
      </c>
      <c r="AC23" s="26"/>
      <c r="AD23" s="26" t="s">
        <v>42</v>
      </c>
      <c r="AE23" s="26" t="s">
        <v>43</v>
      </c>
      <c r="AF23" s="26" t="s">
        <v>44</v>
      </c>
      <c r="AG23" s="26"/>
      <c r="AH23" s="26" t="s">
        <v>45</v>
      </c>
      <c r="AI23" s="26"/>
    </row>
    <row r="24" spans="1:35" s="24" customFormat="1" x14ac:dyDescent="0.25">
      <c r="A24" s="24">
        <v>17</v>
      </c>
      <c r="B24" s="26"/>
      <c r="C24" s="26" t="s">
        <v>115</v>
      </c>
      <c r="D24" s="26" t="s">
        <v>85</v>
      </c>
      <c r="E24" s="26" t="s">
        <v>116</v>
      </c>
      <c r="F24" s="27">
        <v>86500</v>
      </c>
      <c r="G24" s="26" t="s">
        <v>117</v>
      </c>
      <c r="H24" s="26" t="s">
        <v>36</v>
      </c>
      <c r="I24" s="26" t="s">
        <v>37</v>
      </c>
      <c r="J24" s="26" t="s">
        <v>65</v>
      </c>
      <c r="K24" s="26">
        <v>0</v>
      </c>
      <c r="L24" s="43">
        <v>32033</v>
      </c>
      <c r="M24" s="44">
        <f t="shared" ca="1" si="6"/>
        <v>26.482191780821918</v>
      </c>
      <c r="N24" s="26" t="s">
        <v>51</v>
      </c>
      <c r="O24" s="26" t="s">
        <v>118</v>
      </c>
      <c r="P24" s="24" t="s">
        <v>118</v>
      </c>
      <c r="Q24" s="43">
        <v>41351</v>
      </c>
      <c r="R24" s="43">
        <v>41351</v>
      </c>
      <c r="S24" s="3">
        <f t="shared" ca="1" si="0"/>
        <v>41699</v>
      </c>
      <c r="T24" s="43">
        <v>41535</v>
      </c>
      <c r="U24" s="4" t="str">
        <f t="shared" ca="1" si="4"/>
        <v>OK</v>
      </c>
      <c r="V24" s="5">
        <f t="shared" ca="1" si="1"/>
        <v>164</v>
      </c>
      <c r="W24" s="43">
        <v>41535</v>
      </c>
      <c r="X24" s="29">
        <f t="shared" si="2"/>
        <v>6.0327868852459012</v>
      </c>
      <c r="Y24" s="30"/>
      <c r="Z24" s="45">
        <f t="shared" ref="Z24:Z30" si="7">(IF((W24&gt;0)*AND(Q24&gt;0),(W24-Q24)/30.5,""))</f>
        <v>6.0327868852459012</v>
      </c>
      <c r="AA24" s="31">
        <f t="shared" ref="AA24:AA31" si="8">(IF((W24&gt;0)*AND(R24&gt;0),(W24-R24)/30.5,""))</f>
        <v>6.0327868852459012</v>
      </c>
      <c r="AB24" s="24" t="s">
        <v>41</v>
      </c>
      <c r="AC24" s="24" t="s">
        <v>60</v>
      </c>
      <c r="AD24" s="24" t="s">
        <v>42</v>
      </c>
      <c r="AE24" s="24" t="s">
        <v>43</v>
      </c>
      <c r="AF24" s="24" t="s">
        <v>44</v>
      </c>
      <c r="AH24" s="24" t="s">
        <v>45</v>
      </c>
      <c r="AI24" s="24" t="s">
        <v>119</v>
      </c>
    </row>
    <row r="25" spans="1:35" s="24" customFormat="1" x14ac:dyDescent="0.25">
      <c r="A25" s="24">
        <v>17</v>
      </c>
      <c r="B25" s="26"/>
      <c r="C25" s="26" t="s">
        <v>115</v>
      </c>
      <c r="D25" s="26" t="s">
        <v>85</v>
      </c>
      <c r="E25" s="26" t="s">
        <v>116</v>
      </c>
      <c r="F25" s="27">
        <v>86500</v>
      </c>
      <c r="G25" s="26" t="s">
        <v>117</v>
      </c>
      <c r="H25" s="26" t="s">
        <v>36</v>
      </c>
      <c r="I25" s="26" t="s">
        <v>37</v>
      </c>
      <c r="J25" s="26" t="s">
        <v>65</v>
      </c>
      <c r="K25" s="26">
        <v>0</v>
      </c>
      <c r="L25" s="43">
        <v>32033</v>
      </c>
      <c r="M25" s="44">
        <f t="shared" ca="1" si="6"/>
        <v>26.482191780821918</v>
      </c>
      <c r="N25" s="26" t="s">
        <v>51</v>
      </c>
      <c r="O25" s="26" t="s">
        <v>118</v>
      </c>
      <c r="Q25" s="43">
        <v>41536</v>
      </c>
      <c r="R25" s="43">
        <v>41536</v>
      </c>
      <c r="S25" s="3">
        <f t="shared" ca="1" si="0"/>
        <v>41699</v>
      </c>
      <c r="T25" s="43">
        <v>41717</v>
      </c>
      <c r="U25" s="4" t="str">
        <f t="shared" ca="1" si="4"/>
        <v>OK</v>
      </c>
      <c r="V25" s="5">
        <f t="shared" ca="1" si="1"/>
        <v>-18</v>
      </c>
      <c r="W25" s="43"/>
      <c r="X25" s="29">
        <f t="shared" si="2"/>
        <v>5.9344262295081966</v>
      </c>
      <c r="Y25" s="30">
        <f ca="1">(IF((S25&gt;0)*AND(Q25&gt;0),(S25-Q25)/30.5,""))</f>
        <v>5.3442622950819674</v>
      </c>
      <c r="Z25" s="45" t="str">
        <f t="shared" si="7"/>
        <v/>
      </c>
      <c r="AA25" s="31" t="str">
        <f t="shared" si="8"/>
        <v/>
      </c>
      <c r="AB25" s="24" t="s">
        <v>41</v>
      </c>
      <c r="AC25" s="24" t="s">
        <v>60</v>
      </c>
      <c r="AD25" s="24" t="s">
        <v>42</v>
      </c>
      <c r="AE25" s="24" t="s">
        <v>43</v>
      </c>
      <c r="AF25" s="24" t="s">
        <v>44</v>
      </c>
      <c r="AH25" s="24" t="s">
        <v>45</v>
      </c>
    </row>
    <row r="26" spans="1:35" x14ac:dyDescent="0.25">
      <c r="A26" s="46">
        <v>18</v>
      </c>
      <c r="B26" s="47"/>
      <c r="C26" s="47" t="s">
        <v>120</v>
      </c>
      <c r="D26" s="47" t="s">
        <v>71</v>
      </c>
      <c r="E26" s="47" t="s">
        <v>121</v>
      </c>
      <c r="F26" s="48">
        <v>86800</v>
      </c>
      <c r="G26" s="47" t="s">
        <v>56</v>
      </c>
      <c r="H26" s="47" t="s">
        <v>36</v>
      </c>
      <c r="I26" s="47" t="s">
        <v>37</v>
      </c>
      <c r="J26" s="47" t="s">
        <v>50</v>
      </c>
      <c r="K26" s="47">
        <v>4</v>
      </c>
      <c r="L26" s="49">
        <v>23207</v>
      </c>
      <c r="M26" s="50">
        <f t="shared" ca="1" si="6"/>
        <v>50.663013698630138</v>
      </c>
      <c r="N26" s="47" t="s">
        <v>122</v>
      </c>
      <c r="O26" s="47" t="s">
        <v>123</v>
      </c>
      <c r="P26" s="47" t="s">
        <v>123</v>
      </c>
      <c r="Q26" s="49">
        <v>41351</v>
      </c>
      <c r="R26" s="49">
        <v>41351</v>
      </c>
      <c r="S26" s="51">
        <f t="shared" ca="1" si="0"/>
        <v>41699</v>
      </c>
      <c r="T26" s="52">
        <v>41535</v>
      </c>
      <c r="U26" s="4" t="str">
        <f t="shared" ca="1" si="4"/>
        <v>OK</v>
      </c>
      <c r="V26" s="5">
        <f t="shared" ca="1" si="1"/>
        <v>164</v>
      </c>
      <c r="W26" s="49">
        <v>41535</v>
      </c>
      <c r="X26" s="53">
        <f t="shared" si="2"/>
        <v>6.0327868852459012</v>
      </c>
      <c r="Y26" s="54"/>
      <c r="Z26" s="53">
        <f t="shared" si="7"/>
        <v>6.0327868852459012</v>
      </c>
      <c r="AA26" s="55">
        <f t="shared" si="8"/>
        <v>6.0327868852459012</v>
      </c>
      <c r="AB26" s="47" t="s">
        <v>59</v>
      </c>
      <c r="AC26" s="47"/>
      <c r="AD26" s="47" t="s">
        <v>42</v>
      </c>
      <c r="AE26" s="47" t="s">
        <v>43</v>
      </c>
      <c r="AF26" s="47" t="s">
        <v>44</v>
      </c>
      <c r="AG26" s="47"/>
      <c r="AH26" s="47" t="s">
        <v>45</v>
      </c>
      <c r="AI26" s="47" t="s">
        <v>46</v>
      </c>
    </row>
    <row r="27" spans="1:35" x14ac:dyDescent="0.25">
      <c r="A27" s="24">
        <v>19</v>
      </c>
      <c r="B27" s="26"/>
      <c r="C27" s="26" t="s">
        <v>124</v>
      </c>
      <c r="D27" s="26" t="s">
        <v>71</v>
      </c>
      <c r="E27" s="26" t="s">
        <v>125</v>
      </c>
      <c r="F27" s="27">
        <v>86300</v>
      </c>
      <c r="G27" s="26" t="s">
        <v>73</v>
      </c>
      <c r="H27" s="26" t="s">
        <v>36</v>
      </c>
      <c r="I27" s="26" t="s">
        <v>37</v>
      </c>
      <c r="J27" s="26" t="s">
        <v>126</v>
      </c>
      <c r="K27" s="26">
        <v>0</v>
      </c>
      <c r="L27" s="28">
        <v>26765</v>
      </c>
      <c r="M27" s="44">
        <f t="shared" ca="1" si="6"/>
        <v>40.915068493150685</v>
      </c>
      <c r="N27" s="26" t="s">
        <v>127</v>
      </c>
      <c r="O27" s="26" t="s">
        <v>128</v>
      </c>
      <c r="P27" s="26" t="s">
        <v>128</v>
      </c>
      <c r="Q27" s="28">
        <v>41386</v>
      </c>
      <c r="R27" s="28">
        <v>41386</v>
      </c>
      <c r="S27" s="3">
        <f t="shared" ca="1" si="0"/>
        <v>41699</v>
      </c>
      <c r="T27" s="4">
        <v>41568</v>
      </c>
      <c r="U27" s="4" t="str">
        <f t="shared" ca="1" si="4"/>
        <v>OK</v>
      </c>
      <c r="V27" s="5">
        <f t="shared" ca="1" si="1"/>
        <v>131</v>
      </c>
      <c r="W27" s="28">
        <v>41568</v>
      </c>
      <c r="X27" s="29">
        <f t="shared" si="2"/>
        <v>5.9672131147540988</v>
      </c>
      <c r="Y27" s="30"/>
      <c r="Z27" s="31">
        <f t="shared" si="7"/>
        <v>5.9672131147540988</v>
      </c>
      <c r="AA27" s="31">
        <f t="shared" si="8"/>
        <v>5.9672131147540988</v>
      </c>
      <c r="AB27" s="26" t="s">
        <v>41</v>
      </c>
      <c r="AC27" s="26" t="s">
        <v>60</v>
      </c>
      <c r="AD27" s="26" t="s">
        <v>42</v>
      </c>
      <c r="AE27" s="26" t="s">
        <v>43</v>
      </c>
      <c r="AF27" s="26" t="s">
        <v>44</v>
      </c>
      <c r="AG27" s="26"/>
      <c r="AH27" s="26" t="s">
        <v>45</v>
      </c>
      <c r="AI27" s="26" t="s">
        <v>46</v>
      </c>
    </row>
    <row r="28" spans="1:35" x14ac:dyDescent="0.25">
      <c r="A28" s="24">
        <v>20</v>
      </c>
      <c r="B28" s="26"/>
      <c r="C28" s="26" t="s">
        <v>129</v>
      </c>
      <c r="D28" s="26" t="s">
        <v>33</v>
      </c>
      <c r="E28" s="26" t="s">
        <v>130</v>
      </c>
      <c r="F28" s="27">
        <v>86800</v>
      </c>
      <c r="G28" s="26" t="s">
        <v>56</v>
      </c>
      <c r="H28" s="26" t="s">
        <v>36</v>
      </c>
      <c r="I28" s="26" t="s">
        <v>37</v>
      </c>
      <c r="J28" s="26" t="s">
        <v>65</v>
      </c>
      <c r="K28" s="26">
        <v>0</v>
      </c>
      <c r="L28" s="28">
        <v>24059</v>
      </c>
      <c r="M28" s="44">
        <f t="shared" ca="1" si="6"/>
        <v>48.328767123287669</v>
      </c>
      <c r="N28" s="26" t="s">
        <v>51</v>
      </c>
      <c r="O28" s="26" t="s">
        <v>118</v>
      </c>
      <c r="P28" s="26" t="s">
        <v>118</v>
      </c>
      <c r="Q28" s="28">
        <v>41386</v>
      </c>
      <c r="R28" s="28">
        <v>41386</v>
      </c>
      <c r="S28" s="3">
        <f t="shared" ca="1" si="0"/>
        <v>41699</v>
      </c>
      <c r="T28" s="4">
        <v>41568</v>
      </c>
      <c r="U28" s="4" t="str">
        <f t="shared" ca="1" si="4"/>
        <v>OK</v>
      </c>
      <c r="V28" s="5">
        <f t="shared" ca="1" si="1"/>
        <v>131</v>
      </c>
      <c r="W28" s="28">
        <v>41568</v>
      </c>
      <c r="X28" s="29">
        <f t="shared" si="2"/>
        <v>5.9672131147540988</v>
      </c>
      <c r="Y28" s="30"/>
      <c r="Z28" s="31">
        <f t="shared" si="7"/>
        <v>5.9672131147540988</v>
      </c>
      <c r="AA28" s="31">
        <f t="shared" si="8"/>
        <v>5.9672131147540988</v>
      </c>
      <c r="AB28" s="26" t="s">
        <v>131</v>
      </c>
      <c r="AC28" s="26"/>
      <c r="AD28" s="26" t="s">
        <v>42</v>
      </c>
      <c r="AE28" s="26" t="s">
        <v>43</v>
      </c>
      <c r="AF28" s="26" t="s">
        <v>44</v>
      </c>
      <c r="AG28" s="26"/>
      <c r="AH28" s="26" t="s">
        <v>45</v>
      </c>
      <c r="AI28" s="26" t="s">
        <v>132</v>
      </c>
    </row>
    <row r="29" spans="1:35" x14ac:dyDescent="0.25">
      <c r="A29" s="24"/>
      <c r="B29" s="26"/>
      <c r="C29" s="26" t="s">
        <v>133</v>
      </c>
      <c r="D29" s="26" t="s">
        <v>33</v>
      </c>
      <c r="E29" s="26" t="s">
        <v>134</v>
      </c>
      <c r="F29" s="27">
        <v>86300</v>
      </c>
      <c r="G29" s="26" t="s">
        <v>56</v>
      </c>
      <c r="H29" s="26" t="s">
        <v>36</v>
      </c>
      <c r="I29" s="26" t="s">
        <v>37</v>
      </c>
      <c r="J29" s="26" t="s">
        <v>109</v>
      </c>
      <c r="K29" s="26">
        <v>1</v>
      </c>
      <c r="L29" s="28">
        <v>32706</v>
      </c>
      <c r="M29" s="44">
        <f t="shared" ca="1" si="6"/>
        <v>24.638356164383563</v>
      </c>
      <c r="N29" s="26" t="s">
        <v>37</v>
      </c>
      <c r="O29" s="26" t="s">
        <v>39</v>
      </c>
      <c r="P29" s="26" t="s">
        <v>39</v>
      </c>
      <c r="Q29" s="28">
        <v>41407</v>
      </c>
      <c r="R29" s="28">
        <v>41407</v>
      </c>
      <c r="S29" s="3">
        <f t="shared" ca="1" si="0"/>
        <v>41699</v>
      </c>
      <c r="T29" s="4">
        <v>41590</v>
      </c>
      <c r="U29" s="4" t="str">
        <f t="shared" ca="1" si="4"/>
        <v>OK</v>
      </c>
      <c r="V29" s="5">
        <f t="shared" ca="1" si="1"/>
        <v>109</v>
      </c>
      <c r="W29" s="28">
        <v>41590</v>
      </c>
      <c r="X29" s="29">
        <f t="shared" si="2"/>
        <v>6</v>
      </c>
      <c r="Y29" s="56">
        <f ca="1">(IF((S29&gt;0)*AND(Q29&gt;0),(S29-Q29)/30.5,""))</f>
        <v>9.5737704918032787</v>
      </c>
      <c r="Z29" s="31">
        <f t="shared" si="7"/>
        <v>6</v>
      </c>
      <c r="AA29" s="31">
        <f t="shared" si="8"/>
        <v>6</v>
      </c>
      <c r="AB29" s="26" t="s">
        <v>135</v>
      </c>
      <c r="AC29" s="26" t="s">
        <v>59</v>
      </c>
      <c r="AD29" s="26" t="s">
        <v>42</v>
      </c>
      <c r="AE29" s="26" t="s">
        <v>43</v>
      </c>
      <c r="AF29" s="26" t="s">
        <v>44</v>
      </c>
      <c r="AG29" s="26"/>
      <c r="AH29" s="26" t="s">
        <v>45</v>
      </c>
      <c r="AI29" s="26" t="s">
        <v>119</v>
      </c>
    </row>
    <row r="30" spans="1:35" x14ac:dyDescent="0.25">
      <c r="A30" s="24" t="s">
        <v>136</v>
      </c>
      <c r="B30" s="57"/>
      <c r="C30" s="57" t="s">
        <v>137</v>
      </c>
      <c r="D30" s="26" t="s">
        <v>33</v>
      </c>
      <c r="E30" s="26" t="s">
        <v>138</v>
      </c>
      <c r="F30" s="27">
        <v>86300</v>
      </c>
      <c r="G30" s="26" t="s">
        <v>73</v>
      </c>
      <c r="H30" s="26" t="s">
        <v>36</v>
      </c>
      <c r="I30" s="26" t="s">
        <v>37</v>
      </c>
      <c r="J30" s="26" t="s">
        <v>126</v>
      </c>
      <c r="K30" s="26">
        <v>0</v>
      </c>
      <c r="L30" s="28">
        <v>31751</v>
      </c>
      <c r="M30" s="44">
        <f t="shared" ca="1" si="6"/>
        <v>27.254794520547946</v>
      </c>
      <c r="N30" s="26" t="s">
        <v>51</v>
      </c>
      <c r="O30" s="26" t="s">
        <v>52</v>
      </c>
      <c r="P30" s="26"/>
      <c r="Q30" s="28">
        <v>41442</v>
      </c>
      <c r="R30" s="28">
        <v>41442</v>
      </c>
      <c r="S30" s="3">
        <f t="shared" ca="1" si="0"/>
        <v>41699</v>
      </c>
      <c r="T30" s="4">
        <v>41624</v>
      </c>
      <c r="U30" s="4" t="str">
        <f t="shared" ca="1" si="4"/>
        <v>OK</v>
      </c>
      <c r="V30" s="5">
        <f t="shared" ca="1" si="1"/>
        <v>75</v>
      </c>
      <c r="W30" s="28">
        <v>41477</v>
      </c>
      <c r="X30" s="29">
        <f t="shared" si="2"/>
        <v>5.9672131147540988</v>
      </c>
      <c r="Y30" s="30"/>
      <c r="Z30" s="31">
        <f t="shared" si="7"/>
        <v>1.1475409836065573</v>
      </c>
      <c r="AA30" s="31">
        <f t="shared" si="8"/>
        <v>1.1475409836065573</v>
      </c>
      <c r="AB30" s="26" t="s">
        <v>41</v>
      </c>
      <c r="AC30" s="26" t="s">
        <v>60</v>
      </c>
      <c r="AD30" s="26" t="s">
        <v>42</v>
      </c>
      <c r="AE30" s="26" t="s">
        <v>43</v>
      </c>
      <c r="AF30" s="26" t="s">
        <v>53</v>
      </c>
      <c r="AG30" s="26"/>
      <c r="AH30" s="26" t="s">
        <v>45</v>
      </c>
      <c r="AI30" s="26" t="s">
        <v>139</v>
      </c>
    </row>
    <row r="31" spans="1:35" x14ac:dyDescent="0.25">
      <c r="A31" s="24"/>
      <c r="B31" s="57"/>
      <c r="C31" s="57" t="s">
        <v>140</v>
      </c>
      <c r="D31" s="26"/>
      <c r="E31" s="26"/>
      <c r="F31" s="27"/>
      <c r="G31" s="26"/>
      <c r="H31" s="26"/>
      <c r="I31" s="26"/>
      <c r="J31" s="26"/>
      <c r="K31" s="26"/>
      <c r="L31" s="28">
        <v>32507</v>
      </c>
      <c r="M31" s="44">
        <f t="shared" ca="1" si="6"/>
        <v>25.183561643835617</v>
      </c>
      <c r="N31" s="26" t="s">
        <v>37</v>
      </c>
      <c r="O31" s="26" t="s">
        <v>52</v>
      </c>
      <c r="P31" s="26"/>
      <c r="Q31" s="28"/>
      <c r="R31" s="28"/>
      <c r="S31" s="3">
        <f t="shared" ca="1" si="0"/>
        <v>41699</v>
      </c>
      <c r="T31" s="4"/>
      <c r="U31" s="4" t="str">
        <f t="shared" ca="1" si="4"/>
        <v>OK</v>
      </c>
      <c r="V31" s="5">
        <f t="shared" ca="1" si="1"/>
        <v>41699</v>
      </c>
      <c r="W31" s="28"/>
      <c r="X31" s="29"/>
      <c r="Y31" s="29"/>
      <c r="Z31" s="29"/>
      <c r="AA31" s="31" t="str">
        <f t="shared" si="8"/>
        <v/>
      </c>
      <c r="AB31" s="26"/>
      <c r="AC31" s="26"/>
      <c r="AD31" s="26"/>
      <c r="AE31" s="26"/>
      <c r="AF31" s="26"/>
      <c r="AG31" s="26"/>
      <c r="AH31" s="26"/>
      <c r="AI31" s="26"/>
    </row>
    <row r="32" spans="1:35" x14ac:dyDescent="0.25">
      <c r="A32" s="24"/>
      <c r="B32" s="26"/>
      <c r="C32" s="26" t="s">
        <v>133</v>
      </c>
      <c r="D32" s="26" t="s">
        <v>33</v>
      </c>
      <c r="E32" s="26" t="s">
        <v>134</v>
      </c>
      <c r="F32" s="27">
        <v>86300</v>
      </c>
      <c r="G32" s="26" t="s">
        <v>56</v>
      </c>
      <c r="H32" s="26" t="s">
        <v>36</v>
      </c>
      <c r="I32" s="26" t="s">
        <v>37</v>
      </c>
      <c r="J32" s="26" t="s">
        <v>109</v>
      </c>
      <c r="K32" s="26">
        <v>1</v>
      </c>
      <c r="L32" s="28">
        <v>32706</v>
      </c>
      <c r="M32" s="44">
        <f t="shared" ca="1" si="6"/>
        <v>24.638356164383563</v>
      </c>
      <c r="N32" s="26" t="s">
        <v>37</v>
      </c>
      <c r="O32" s="26" t="s">
        <v>39</v>
      </c>
      <c r="P32" s="26"/>
      <c r="Q32" s="28">
        <v>41591</v>
      </c>
      <c r="R32" s="28">
        <v>41591</v>
      </c>
      <c r="S32" s="3">
        <f t="shared" ca="1" si="0"/>
        <v>41699</v>
      </c>
      <c r="T32" s="4">
        <v>41771</v>
      </c>
      <c r="U32" s="4" t="str">
        <f t="shared" ca="1" si="4"/>
        <v>OK</v>
      </c>
      <c r="V32" s="5">
        <f t="shared" ca="1" si="1"/>
        <v>-72</v>
      </c>
      <c r="W32" s="28"/>
      <c r="X32" s="29">
        <v>6</v>
      </c>
      <c r="Y32" s="56">
        <f ca="1">(IF((S32&gt;0)*AND(Q32&gt;0),(S32-Q32)/30.5,""))</f>
        <v>3.540983606557377</v>
      </c>
      <c r="Z32" s="29"/>
      <c r="AA32" s="31"/>
      <c r="AB32" s="26" t="s">
        <v>135</v>
      </c>
      <c r="AC32" s="26" t="s">
        <v>59</v>
      </c>
      <c r="AD32" s="26" t="s">
        <v>42</v>
      </c>
      <c r="AE32" s="26" t="s">
        <v>43</v>
      </c>
      <c r="AF32" s="26" t="s">
        <v>44</v>
      </c>
      <c r="AG32" s="26"/>
      <c r="AH32" s="26" t="s">
        <v>45</v>
      </c>
      <c r="AI32" s="26"/>
    </row>
    <row r="33" spans="1:35" x14ac:dyDescent="0.25">
      <c r="A33" s="24"/>
      <c r="B33" s="26"/>
      <c r="C33" s="26" t="s">
        <v>141</v>
      </c>
      <c r="D33" s="26" t="s">
        <v>71</v>
      </c>
      <c r="E33" s="26" t="s">
        <v>142</v>
      </c>
      <c r="F33" s="27">
        <v>86550</v>
      </c>
      <c r="G33" s="26" t="s">
        <v>117</v>
      </c>
      <c r="H33" s="26" t="s">
        <v>36</v>
      </c>
      <c r="I33" s="26" t="s">
        <v>37</v>
      </c>
      <c r="J33" s="26" t="s">
        <v>65</v>
      </c>
      <c r="K33" s="26">
        <v>0</v>
      </c>
      <c r="L33" s="28">
        <v>23367</v>
      </c>
      <c r="M33" s="44">
        <f t="shared" ca="1" si="6"/>
        <v>50.224657534246575</v>
      </c>
      <c r="N33" s="26" t="s">
        <v>51</v>
      </c>
      <c r="O33" s="26" t="s">
        <v>52</v>
      </c>
      <c r="P33" s="26"/>
      <c r="Q33" s="28">
        <v>41505</v>
      </c>
      <c r="R33" s="28">
        <v>41505</v>
      </c>
      <c r="S33" s="3">
        <f t="shared" ca="1" si="0"/>
        <v>41699</v>
      </c>
      <c r="T33" s="4">
        <v>41688</v>
      </c>
      <c r="U33" s="4" t="str">
        <f ca="1">IF(AND(W33="",V33&lt;=30,V33&gt;=1),"RAPPEL","OK")</f>
        <v>RAPPEL</v>
      </c>
      <c r="V33" s="5">
        <f t="shared" ca="1" si="1"/>
        <v>11</v>
      </c>
      <c r="W33" s="28"/>
      <c r="X33" s="29">
        <f>(IF((T33&gt;0)*AND(Q33&gt;0),(T33-Q33)/30.5,""))</f>
        <v>6</v>
      </c>
      <c r="Y33" s="56">
        <f ca="1">(IF((S33&gt;0)*AND(Q33&gt;0),(S33-Q33)/30.5,""))</f>
        <v>6.360655737704918</v>
      </c>
      <c r="Z33" s="31" t="str">
        <f t="shared" ref="Z33:Z39" si="9">(IF((W33&gt;0)*AND(Q33&gt;0),(W33-Q33)/30.5,""))</f>
        <v/>
      </c>
      <c r="AA33" s="31" t="str">
        <f>(IF((W33&gt;0)*AND(R33&gt;0),(W33-R33)/30.5,""))</f>
        <v/>
      </c>
      <c r="AB33" s="26" t="s">
        <v>41</v>
      </c>
      <c r="AC33" s="26"/>
      <c r="AD33" s="26" t="s">
        <v>42</v>
      </c>
      <c r="AE33" s="26" t="s">
        <v>43</v>
      </c>
      <c r="AF33" s="26" t="s">
        <v>44</v>
      </c>
      <c r="AG33" s="26"/>
      <c r="AH33" s="26" t="s">
        <v>45</v>
      </c>
      <c r="AI33" s="26"/>
    </row>
    <row r="34" spans="1:35" x14ac:dyDescent="0.25">
      <c r="A34" s="24" t="s">
        <v>136</v>
      </c>
      <c r="B34" s="57"/>
      <c r="C34" s="57" t="s">
        <v>143</v>
      </c>
      <c r="D34" s="26" t="s">
        <v>33</v>
      </c>
      <c r="E34" s="26" t="s">
        <v>144</v>
      </c>
      <c r="F34" s="27">
        <v>86300</v>
      </c>
      <c r="G34" s="26" t="s">
        <v>73</v>
      </c>
      <c r="H34" s="26" t="s">
        <v>36</v>
      </c>
      <c r="I34" s="26" t="s">
        <v>37</v>
      </c>
      <c r="J34" s="26" t="s">
        <v>145</v>
      </c>
      <c r="K34" s="26">
        <v>2</v>
      </c>
      <c r="L34" s="28">
        <v>32104</v>
      </c>
      <c r="M34" s="44">
        <f t="shared" ca="1" si="6"/>
        <v>26.287671232876711</v>
      </c>
      <c r="N34" s="26" t="s">
        <v>146</v>
      </c>
      <c r="O34" s="26" t="s">
        <v>128</v>
      </c>
      <c r="P34" s="26" t="s">
        <v>128</v>
      </c>
      <c r="Q34" s="28">
        <v>41505</v>
      </c>
      <c r="R34" s="28">
        <v>41505</v>
      </c>
      <c r="S34" s="3">
        <f t="shared" ca="1" si="0"/>
        <v>41699</v>
      </c>
      <c r="T34" s="4">
        <v>41688</v>
      </c>
      <c r="U34" s="4" t="str">
        <f t="shared" ref="U34:U42" ca="1" si="10">IF(AND(W34="",V34&lt;=30,V34&gt;=1),"RAPPEL","OK")</f>
        <v>OK</v>
      </c>
      <c r="V34" s="5">
        <f t="shared" ca="1" si="1"/>
        <v>11</v>
      </c>
      <c r="W34" s="28">
        <v>41568</v>
      </c>
      <c r="X34" s="29">
        <f>(IF((T34&gt;0)*AND(Q34&gt;0),(T34-Q34)/30.5,""))</f>
        <v>6</v>
      </c>
      <c r="Y34" s="56"/>
      <c r="Z34" s="31">
        <f t="shared" si="9"/>
        <v>2.0655737704918034</v>
      </c>
      <c r="AA34" s="31">
        <f>(IF((W34&gt;0)*AND(R34&gt;0),(W34-R34)/30.5,""))</f>
        <v>2.0655737704918034</v>
      </c>
      <c r="AB34" s="26" t="s">
        <v>41</v>
      </c>
      <c r="AC34" s="26"/>
      <c r="AD34" s="26" t="s">
        <v>42</v>
      </c>
      <c r="AE34" s="26" t="s">
        <v>43</v>
      </c>
      <c r="AF34" s="26" t="s">
        <v>44</v>
      </c>
      <c r="AG34" s="26"/>
      <c r="AH34" s="26" t="s">
        <v>45</v>
      </c>
      <c r="AI34" s="26" t="s">
        <v>139</v>
      </c>
    </row>
    <row r="35" spans="1:35" x14ac:dyDescent="0.25">
      <c r="A35" s="24"/>
      <c r="B35" s="57"/>
      <c r="C35" s="57" t="s">
        <v>147</v>
      </c>
      <c r="D35" s="26"/>
      <c r="E35" s="26"/>
      <c r="F35" s="27"/>
      <c r="G35" s="26"/>
      <c r="H35" s="26"/>
      <c r="I35" s="26"/>
      <c r="J35" s="26"/>
      <c r="K35" s="26"/>
      <c r="L35" s="28">
        <v>32010</v>
      </c>
      <c r="M35" s="44">
        <f t="shared" ca="1" si="6"/>
        <v>26.545205479452054</v>
      </c>
      <c r="N35" s="26" t="s">
        <v>51</v>
      </c>
      <c r="O35" s="26"/>
      <c r="P35" s="26"/>
      <c r="Q35" s="28"/>
      <c r="R35" s="28"/>
      <c r="S35" s="3">
        <f t="shared" ca="1" si="0"/>
        <v>41699</v>
      </c>
      <c r="T35" s="4" t="s">
        <v>148</v>
      </c>
      <c r="U35" s="4" t="e">
        <f t="shared" ca="1" si="10"/>
        <v>#VALUE!</v>
      </c>
      <c r="V35" s="5" t="e">
        <f t="shared" ca="1" si="1"/>
        <v>#VALUE!</v>
      </c>
      <c r="W35" s="28"/>
      <c r="X35" s="29"/>
      <c r="Y35" s="56" t="str">
        <f ca="1">(IF((S35&gt;0)*AND(Q35&gt;0),(S35-Q35)/30.5,""))</f>
        <v/>
      </c>
      <c r="Z35" s="31" t="str">
        <f t="shared" si="9"/>
        <v/>
      </c>
      <c r="AA35" s="31" t="str">
        <f>(IF((W35&gt;0)*AND(R35&gt;0),(W35-R35)/30.5,""))</f>
        <v/>
      </c>
      <c r="AB35" s="26"/>
      <c r="AC35" s="26"/>
      <c r="AD35" s="26"/>
      <c r="AE35" s="26"/>
      <c r="AF35" s="26"/>
      <c r="AG35" s="26"/>
      <c r="AH35" s="26"/>
      <c r="AI35" s="26"/>
    </row>
    <row r="36" spans="1:35" x14ac:dyDescent="0.25">
      <c r="A36" s="24" t="s">
        <v>136</v>
      </c>
      <c r="B36" s="57"/>
      <c r="C36" s="57" t="s">
        <v>149</v>
      </c>
      <c r="D36" s="26" t="s">
        <v>33</v>
      </c>
      <c r="E36" s="26" t="s">
        <v>150</v>
      </c>
      <c r="F36" s="27">
        <v>86310</v>
      </c>
      <c r="G36" s="26" t="s">
        <v>151</v>
      </c>
      <c r="H36" s="26" t="s">
        <v>36</v>
      </c>
      <c r="I36" s="26" t="s">
        <v>37</v>
      </c>
      <c r="J36" s="26" t="s">
        <v>126</v>
      </c>
      <c r="K36" s="26">
        <v>0</v>
      </c>
      <c r="L36" s="28">
        <v>31483</v>
      </c>
      <c r="M36" s="44">
        <f t="shared" ca="1" si="6"/>
        <v>27.989041095890411</v>
      </c>
      <c r="N36" s="26" t="s">
        <v>51</v>
      </c>
      <c r="O36" s="26" t="s">
        <v>152</v>
      </c>
      <c r="P36" s="26" t="s">
        <v>152</v>
      </c>
      <c r="Q36" s="28">
        <v>41505</v>
      </c>
      <c r="R36" s="28">
        <v>41505</v>
      </c>
      <c r="S36" s="3">
        <f t="shared" ca="1" si="0"/>
        <v>41699</v>
      </c>
      <c r="T36" s="4">
        <v>41688</v>
      </c>
      <c r="U36" s="4" t="str">
        <f t="shared" ca="1" si="10"/>
        <v>OK</v>
      </c>
      <c r="V36" s="5">
        <f t="shared" ca="1" si="1"/>
        <v>11</v>
      </c>
      <c r="W36" s="28">
        <v>41533</v>
      </c>
      <c r="X36" s="29">
        <f t="shared" ref="X36:X42" si="11">(IF((T36&gt;0)*AND(Q36&gt;0),(T36-Q36)/30.5,""))</f>
        <v>6</v>
      </c>
      <c r="Y36" s="56">
        <f ca="1">(IF((S36&gt;0)*AND(Q36&gt;0),(S36-Q36)/30.5,""))</f>
        <v>6.360655737704918</v>
      </c>
      <c r="Z36" s="31">
        <f t="shared" si="9"/>
        <v>0.91803278688524592</v>
      </c>
      <c r="AA36" s="31">
        <f>(IF((W36&gt;0)*AND(R36&gt;0),(W36-R36)/30.5,""))</f>
        <v>0.91803278688524592</v>
      </c>
      <c r="AB36" s="26" t="s">
        <v>153</v>
      </c>
      <c r="AC36" s="26" t="s">
        <v>41</v>
      </c>
      <c r="AD36" s="26" t="s">
        <v>42</v>
      </c>
      <c r="AE36" s="26" t="s">
        <v>43</v>
      </c>
      <c r="AF36" s="26" t="s">
        <v>44</v>
      </c>
      <c r="AG36" s="26"/>
      <c r="AH36" s="26" t="s">
        <v>45</v>
      </c>
      <c r="AI36" s="26" t="s">
        <v>46</v>
      </c>
    </row>
    <row r="37" spans="1:35" x14ac:dyDescent="0.25">
      <c r="A37" s="24"/>
      <c r="B37" s="57"/>
      <c r="C37" s="57" t="s">
        <v>154</v>
      </c>
      <c r="D37" s="26"/>
      <c r="E37" s="26"/>
      <c r="F37" s="27"/>
      <c r="G37" s="26"/>
      <c r="H37" s="26"/>
      <c r="I37" s="26"/>
      <c r="J37" s="26"/>
      <c r="K37" s="26"/>
      <c r="L37" s="28">
        <v>31882</v>
      </c>
      <c r="M37" s="44">
        <f t="shared" ca="1" si="6"/>
        <v>26.895890410958906</v>
      </c>
      <c r="N37" s="26" t="s">
        <v>37</v>
      </c>
      <c r="O37" s="26" t="s">
        <v>155</v>
      </c>
      <c r="P37" s="26" t="s">
        <v>152</v>
      </c>
      <c r="Q37" s="28"/>
      <c r="R37" s="28"/>
      <c r="S37" s="3">
        <f t="shared" ca="1" si="0"/>
        <v>41699</v>
      </c>
      <c r="T37" s="4" t="s">
        <v>148</v>
      </c>
      <c r="U37" s="4" t="e">
        <f t="shared" ca="1" si="10"/>
        <v>#VALUE!</v>
      </c>
      <c r="V37" s="5" t="e">
        <f t="shared" ca="1" si="1"/>
        <v>#VALUE!</v>
      </c>
      <c r="W37" s="28"/>
      <c r="X37" s="29" t="str">
        <f t="shared" si="11"/>
        <v/>
      </c>
      <c r="Y37" s="56" t="str">
        <f ca="1">(IF((S37&gt;0)*AND(Q37&gt;0),(S37-Q37)/30.5,""))</f>
        <v/>
      </c>
      <c r="Z37" s="31" t="str">
        <f t="shared" si="9"/>
        <v/>
      </c>
      <c r="AA37" s="31"/>
      <c r="AB37" s="26"/>
      <c r="AC37" s="26"/>
      <c r="AD37" s="26"/>
      <c r="AE37" s="26"/>
      <c r="AF37" s="26"/>
      <c r="AG37" s="26"/>
      <c r="AH37" s="26"/>
      <c r="AI37" s="26"/>
    </row>
    <row r="38" spans="1:35" x14ac:dyDescent="0.25">
      <c r="A38" s="24"/>
      <c r="B38" s="26"/>
      <c r="C38" s="26" t="s">
        <v>156</v>
      </c>
      <c r="D38" s="26" t="s">
        <v>33</v>
      </c>
      <c r="E38" s="26" t="s">
        <v>157</v>
      </c>
      <c r="F38" s="27">
        <v>86300</v>
      </c>
      <c r="G38" s="26" t="s">
        <v>35</v>
      </c>
      <c r="H38" s="26" t="s">
        <v>36</v>
      </c>
      <c r="I38" s="26" t="s">
        <v>37</v>
      </c>
      <c r="J38" s="26" t="s">
        <v>109</v>
      </c>
      <c r="K38" s="26">
        <v>1</v>
      </c>
      <c r="L38" s="28">
        <v>33532</v>
      </c>
      <c r="M38" s="44">
        <f t="shared" ca="1" si="6"/>
        <v>22.375342465753423</v>
      </c>
      <c r="N38" s="26" t="s">
        <v>37</v>
      </c>
      <c r="O38" s="26" t="s">
        <v>39</v>
      </c>
      <c r="P38" s="26"/>
      <c r="Q38" s="28">
        <v>41533</v>
      </c>
      <c r="R38" s="28">
        <v>41533</v>
      </c>
      <c r="S38" s="3">
        <f t="shared" ca="1" si="0"/>
        <v>41699</v>
      </c>
      <c r="T38" s="4">
        <v>41714</v>
      </c>
      <c r="U38" s="4" t="str">
        <f t="shared" si="10"/>
        <v>RAPPEL</v>
      </c>
      <c r="V38" s="5">
        <v>17</v>
      </c>
      <c r="W38" s="28"/>
      <c r="X38" s="29">
        <f t="shared" si="11"/>
        <v>5.9344262295081966</v>
      </c>
      <c r="Y38" s="56">
        <f ca="1">(IF((S38&gt;0)*AND(Q38&gt;0),(S38-Q38)/30.5,""))</f>
        <v>5.442622950819672</v>
      </c>
      <c r="Z38" s="31" t="str">
        <f t="shared" si="9"/>
        <v/>
      </c>
      <c r="AA38" s="31"/>
      <c r="AB38" s="47" t="s">
        <v>59</v>
      </c>
      <c r="AC38" s="26" t="s">
        <v>158</v>
      </c>
      <c r="AD38" s="26" t="s">
        <v>42</v>
      </c>
      <c r="AE38" s="26" t="s">
        <v>43</v>
      </c>
      <c r="AF38" s="26" t="s">
        <v>44</v>
      </c>
      <c r="AG38" s="26"/>
      <c r="AH38" s="26" t="s">
        <v>45</v>
      </c>
      <c r="AI38" s="26"/>
    </row>
    <row r="39" spans="1:35" x14ac:dyDescent="0.25">
      <c r="A39" s="24"/>
      <c r="B39" s="26"/>
      <c r="C39" s="26" t="s">
        <v>62</v>
      </c>
      <c r="D39" s="26" t="s">
        <v>71</v>
      </c>
      <c r="E39" s="26" t="s">
        <v>159</v>
      </c>
      <c r="F39" s="27">
        <v>86300</v>
      </c>
      <c r="G39" s="26" t="s">
        <v>73</v>
      </c>
      <c r="H39" s="26" t="s">
        <v>36</v>
      </c>
      <c r="I39" s="26" t="s">
        <v>37</v>
      </c>
      <c r="J39" s="26" t="s">
        <v>65</v>
      </c>
      <c r="K39" s="26">
        <v>0</v>
      </c>
      <c r="L39" s="28">
        <v>20083</v>
      </c>
      <c r="M39" s="44">
        <f t="shared" ca="1" si="6"/>
        <v>59.221917808219175</v>
      </c>
      <c r="N39" s="26" t="s">
        <v>51</v>
      </c>
      <c r="O39" s="26" t="s">
        <v>74</v>
      </c>
      <c r="P39" s="26"/>
      <c r="Q39" s="28">
        <v>41533</v>
      </c>
      <c r="R39" s="28">
        <v>41533</v>
      </c>
      <c r="S39" s="3">
        <f t="shared" ca="1" si="0"/>
        <v>41699</v>
      </c>
      <c r="T39" s="4">
        <v>41593</v>
      </c>
      <c r="U39" s="4" t="str">
        <f t="shared" ca="1" si="10"/>
        <v>OK</v>
      </c>
      <c r="V39" s="5">
        <f t="shared" ca="1" si="1"/>
        <v>106</v>
      </c>
      <c r="W39" s="28">
        <v>41593</v>
      </c>
      <c r="X39" s="29">
        <f t="shared" si="11"/>
        <v>1.9672131147540983</v>
      </c>
      <c r="Y39" s="56"/>
      <c r="Z39" s="31">
        <f t="shared" si="9"/>
        <v>1.9672131147540983</v>
      </c>
      <c r="AA39" s="31">
        <v>2</v>
      </c>
      <c r="AB39" s="26" t="s">
        <v>59</v>
      </c>
      <c r="AC39" s="26"/>
      <c r="AD39" s="26" t="s">
        <v>42</v>
      </c>
      <c r="AE39" s="26" t="s">
        <v>43</v>
      </c>
      <c r="AF39" s="26" t="s">
        <v>160</v>
      </c>
      <c r="AG39" s="26"/>
      <c r="AH39" s="26" t="s">
        <v>96</v>
      </c>
      <c r="AI39" s="26" t="s">
        <v>161</v>
      </c>
    </row>
    <row r="40" spans="1:35" x14ac:dyDescent="0.25">
      <c r="A40" s="24"/>
      <c r="B40" s="26"/>
      <c r="C40" s="26" t="s">
        <v>162</v>
      </c>
      <c r="D40" s="26" t="s">
        <v>33</v>
      </c>
      <c r="E40" s="26" t="s">
        <v>163</v>
      </c>
      <c r="F40" s="27">
        <v>86300</v>
      </c>
      <c r="G40" s="26" t="s">
        <v>164</v>
      </c>
      <c r="H40" s="26" t="s">
        <v>36</v>
      </c>
      <c r="I40" s="26" t="s">
        <v>37</v>
      </c>
      <c r="J40" s="26" t="s">
        <v>145</v>
      </c>
      <c r="K40" s="26">
        <v>3</v>
      </c>
      <c r="L40" s="28">
        <v>31446</v>
      </c>
      <c r="M40" s="44">
        <f t="shared" ca="1" si="6"/>
        <v>28.090410958904108</v>
      </c>
      <c r="N40" s="26" t="s">
        <v>165</v>
      </c>
      <c r="O40" s="26" t="s">
        <v>166</v>
      </c>
      <c r="P40" s="26"/>
      <c r="Q40" s="28">
        <v>41568</v>
      </c>
      <c r="R40" s="28">
        <v>41568</v>
      </c>
      <c r="S40" s="3">
        <f t="shared" ca="1" si="0"/>
        <v>41699</v>
      </c>
      <c r="T40" s="4">
        <v>41750</v>
      </c>
      <c r="U40" s="4" t="str">
        <f ca="1">IF(AND(W40="",V40&lt;=30,V40&gt;=1),"RAPPEL","OK")</f>
        <v>OK</v>
      </c>
      <c r="V40" s="5">
        <f t="shared" ca="1" si="1"/>
        <v>-51</v>
      </c>
      <c r="W40" s="28"/>
      <c r="X40" s="29">
        <f t="shared" si="11"/>
        <v>5.9672131147540988</v>
      </c>
      <c r="Y40" s="56">
        <f ca="1">(IF((S40&gt;0)*AND(Q40&gt;0),(S40-Q40)/30.5,""))</f>
        <v>4.2950819672131146</v>
      </c>
      <c r="Z40" s="29"/>
      <c r="AA40" s="29"/>
      <c r="AB40" s="26" t="s">
        <v>41</v>
      </c>
      <c r="AC40" s="26" t="s">
        <v>167</v>
      </c>
      <c r="AD40" s="26" t="s">
        <v>42</v>
      </c>
      <c r="AE40" s="26" t="s">
        <v>43</v>
      </c>
      <c r="AF40" s="26" t="s">
        <v>44</v>
      </c>
      <c r="AG40" s="26"/>
      <c r="AH40" s="26" t="s">
        <v>45</v>
      </c>
      <c r="AI40" s="26"/>
    </row>
    <row r="41" spans="1:35" x14ac:dyDescent="0.25">
      <c r="A41" s="34"/>
      <c r="B41" s="35"/>
      <c r="C41" s="35" t="s">
        <v>168</v>
      </c>
      <c r="D41" s="35" t="s">
        <v>33</v>
      </c>
      <c r="E41" s="35" t="s">
        <v>169</v>
      </c>
      <c r="F41" s="36">
        <v>86800</v>
      </c>
      <c r="G41" s="35" t="s">
        <v>170</v>
      </c>
      <c r="H41" s="35" t="s">
        <v>36</v>
      </c>
      <c r="I41" s="35" t="s">
        <v>37</v>
      </c>
      <c r="J41" s="35" t="s">
        <v>145</v>
      </c>
      <c r="K41" s="35">
        <v>1</v>
      </c>
      <c r="L41" s="58">
        <v>28223</v>
      </c>
      <c r="M41" s="34">
        <v>34</v>
      </c>
      <c r="N41" s="35" t="s">
        <v>171</v>
      </c>
      <c r="O41" s="35" t="s">
        <v>118</v>
      </c>
      <c r="P41" s="34"/>
      <c r="Q41" s="58">
        <v>41568</v>
      </c>
      <c r="R41" s="58">
        <v>41568</v>
      </c>
      <c r="S41" s="39">
        <f t="shared" ca="1" si="0"/>
        <v>41699</v>
      </c>
      <c r="T41" s="58">
        <v>41750</v>
      </c>
      <c r="U41" s="4" t="str">
        <f t="shared" ca="1" si="10"/>
        <v>OK</v>
      </c>
      <c r="V41" s="5">
        <f t="shared" ca="1" si="1"/>
        <v>-51</v>
      </c>
      <c r="W41" s="34"/>
      <c r="X41" s="41">
        <f t="shared" si="11"/>
        <v>5.9672131147540988</v>
      </c>
      <c r="Y41" s="59">
        <f ca="1">(IF((S41&gt;0)*AND(Q41&gt;0),(S41-Q41)/30.5,""))</f>
        <v>4.2950819672131146</v>
      </c>
      <c r="Z41" s="60"/>
      <c r="AA41" s="60"/>
      <c r="AB41" s="35" t="s">
        <v>41</v>
      </c>
      <c r="AC41" s="35" t="s">
        <v>172</v>
      </c>
      <c r="AD41" s="35" t="s">
        <v>42</v>
      </c>
      <c r="AE41" s="35" t="s">
        <v>43</v>
      </c>
      <c r="AF41" s="35" t="s">
        <v>44</v>
      </c>
      <c r="AG41" s="34"/>
      <c r="AH41" s="35" t="s">
        <v>45</v>
      </c>
      <c r="AI41" s="34"/>
    </row>
    <row r="42" spans="1:35" s="24" customFormat="1" x14ac:dyDescent="0.25">
      <c r="B42" s="26"/>
      <c r="C42" s="26" t="s">
        <v>173</v>
      </c>
      <c r="D42" s="26" t="s">
        <v>33</v>
      </c>
      <c r="H42" s="26" t="s">
        <v>36</v>
      </c>
      <c r="I42" s="26" t="s">
        <v>37</v>
      </c>
      <c r="J42" s="26" t="s">
        <v>145</v>
      </c>
      <c r="K42" s="26">
        <v>1</v>
      </c>
      <c r="L42" s="43">
        <v>34193</v>
      </c>
      <c r="M42" s="24">
        <v>20</v>
      </c>
      <c r="N42" s="26" t="s">
        <v>174</v>
      </c>
      <c r="O42" s="26" t="s">
        <v>39</v>
      </c>
      <c r="Q42" s="43">
        <v>41568</v>
      </c>
      <c r="R42" s="43">
        <v>41568</v>
      </c>
      <c r="S42" s="3">
        <f t="shared" ca="1" si="0"/>
        <v>41699</v>
      </c>
      <c r="T42" s="43">
        <v>41629</v>
      </c>
      <c r="U42" s="4" t="str">
        <f t="shared" ca="1" si="10"/>
        <v>OK</v>
      </c>
      <c r="V42" s="5">
        <f t="shared" ca="1" si="1"/>
        <v>70</v>
      </c>
      <c r="X42" s="29">
        <f t="shared" si="11"/>
        <v>2</v>
      </c>
      <c r="Y42" s="56">
        <f ca="1">(IF((S42&gt;0)*AND(Q42&gt;0),(S42-Q42)/30.5,""))</f>
        <v>4.2950819672131146</v>
      </c>
      <c r="Z42" s="61"/>
      <c r="AA42" s="61"/>
      <c r="AB42" s="24" t="s">
        <v>175</v>
      </c>
      <c r="AD42" s="24" t="s">
        <v>42</v>
      </c>
      <c r="AE42" s="24" t="s">
        <v>43</v>
      </c>
      <c r="AF42" s="24" t="s">
        <v>176</v>
      </c>
    </row>
    <row r="43" spans="1:35" s="24" customFormat="1" x14ac:dyDescent="0.25">
      <c r="S43" s="62"/>
      <c r="X43" s="63"/>
      <c r="Y43" s="64"/>
      <c r="Z43" s="61"/>
      <c r="AA43" s="61"/>
    </row>
    <row r="44" spans="1:35" s="24" customFormat="1" x14ac:dyDescent="0.25">
      <c r="S44" s="62"/>
      <c r="X44" s="63"/>
      <c r="Y44" s="64"/>
      <c r="Z44" s="61"/>
      <c r="AA44" s="61"/>
    </row>
    <row r="45" spans="1:35" s="24" customFormat="1" x14ac:dyDescent="0.25">
      <c r="S45" s="62"/>
      <c r="X45" s="63"/>
      <c r="Y45" s="64"/>
      <c r="Z45" s="61"/>
      <c r="AA45" s="61"/>
    </row>
    <row r="50" spans="24:27" x14ac:dyDescent="0.25">
      <c r="X50" s="65">
        <f>SUM(X9:X45)</f>
        <v>162.78688524590163</v>
      </c>
      <c r="Y50" s="65">
        <f ca="1">SUM(Y9:Y45)</f>
        <v>61.377049180327866</v>
      </c>
      <c r="Z50" s="65">
        <f>SUM(Z9:Z45)</f>
        <v>85.180327868852473</v>
      </c>
      <c r="AA50" s="65">
        <f>SUM(AA9:AA45)</f>
        <v>78.885245901639365</v>
      </c>
    </row>
  </sheetData>
  <conditionalFormatting sqref="V5:V42">
    <cfRule type="cellIs" dxfId="9" priority="3" stopIfTrue="1" operator="lessThan">
      <formula>0</formula>
    </cfRule>
    <cfRule type="cellIs" dxfId="8" priority="5" stopIfTrue="1" operator="between">
      <formula>1</formula>
      <formula>60</formula>
    </cfRule>
  </conditionalFormatting>
  <conditionalFormatting sqref="V5:V42">
    <cfRule type="containsErrors" dxfId="5" priority="4" stopIfTrue="1">
      <formula>ISERROR(V5)</formula>
    </cfRule>
  </conditionalFormatting>
  <conditionalFormatting sqref="W12">
    <cfRule type="containsBlanks" dxfId="3" priority="2" stopIfTrue="1">
      <formula>LEN(TRIM(W12))=0</formula>
    </cfRule>
  </conditionalFormatting>
  <conditionalFormatting sqref="W5:W42">
    <cfRule type="containsBlanks" dxfId="1" priority="1" stopIfTrue="1">
      <formula>LEN(TRIM(W5))=0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Karroum</dc:creator>
  <cp:lastModifiedBy>Karroum</cp:lastModifiedBy>
  <dcterms:created xsi:type="dcterms:W3CDTF">2014-03-01T12:32:49Z</dcterms:created>
  <dcterms:modified xsi:type="dcterms:W3CDTF">2014-03-01T12:48:55Z</dcterms:modified>
</cp:coreProperties>
</file>