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655" windowHeight="9975"/>
  </bookViews>
  <sheets>
    <sheet name="Feuil1" sheetId="1" r:id="rId1"/>
  </sheets>
  <definedNames>
    <definedName name="_xlnm._FilterDatabase" localSheetId="0" hidden="1">Feuil1!$A$7:$AC$7</definedName>
  </definedNames>
  <calcPr calcId="124519"/>
</workbook>
</file>

<file path=xl/calcChain.xml><?xml version="1.0" encoding="utf-8"?>
<calcChain xmlns="http://schemas.openxmlformats.org/spreadsheetml/2006/main">
  <c r="AA6" i="1"/>
  <c r="X6"/>
  <c r="P6"/>
  <c r="M6"/>
  <c r="O8"/>
  <c r="N8"/>
  <c r="AC14"/>
  <c r="AB14"/>
  <c r="Z17"/>
  <c r="Y17"/>
  <c r="Z11"/>
  <c r="Y11"/>
  <c r="R17"/>
  <c r="Q17"/>
  <c r="R8"/>
  <c r="Q8"/>
  <c r="R11"/>
  <c r="Q11"/>
  <c r="R14"/>
  <c r="Q14"/>
  <c r="V19"/>
  <c r="V18"/>
  <c r="V16"/>
  <c r="V15"/>
  <c r="V13"/>
  <c r="V12"/>
  <c r="V10"/>
  <c r="V9"/>
  <c r="K18"/>
  <c r="K15"/>
  <c r="K12"/>
  <c r="K19"/>
  <c r="K16"/>
  <c r="K13"/>
  <c r="K10"/>
  <c r="K9"/>
  <c r="O17"/>
  <c r="N17"/>
  <c r="T11"/>
  <c r="U11" s="1"/>
  <c r="T8"/>
  <c r="U8" s="1"/>
  <c r="T17"/>
  <c r="U17" s="1"/>
  <c r="T14"/>
  <c r="U14" s="1"/>
  <c r="I17"/>
  <c r="J17" s="1"/>
  <c r="I14"/>
  <c r="J14" s="1"/>
  <c r="I11"/>
  <c r="J11" s="1"/>
  <c r="I8"/>
  <c r="J8" s="1"/>
  <c r="Z8"/>
  <c r="Y8"/>
  <c r="O11"/>
  <c r="N11"/>
  <c r="G12" l="1"/>
  <c r="K11"/>
  <c r="G19"/>
  <c r="G16"/>
  <c r="V14"/>
  <c r="G13"/>
  <c r="V8"/>
  <c r="G18"/>
  <c r="Z6"/>
  <c r="AC6"/>
  <c r="G15"/>
  <c r="Y6"/>
  <c r="AB6"/>
  <c r="R6"/>
  <c r="K17"/>
  <c r="Q6"/>
  <c r="N6"/>
  <c r="O6"/>
  <c r="V11"/>
  <c r="K8"/>
  <c r="G10"/>
  <c r="G9"/>
  <c r="V17"/>
  <c r="K14"/>
  <c r="G11" l="1"/>
  <c r="G8"/>
  <c r="G14"/>
  <c r="G17"/>
</calcChain>
</file>

<file path=xl/sharedStrings.xml><?xml version="1.0" encoding="utf-8"?>
<sst xmlns="http://schemas.openxmlformats.org/spreadsheetml/2006/main" count="124" uniqueCount="34">
  <si>
    <t>Sch</t>
  </si>
  <si>
    <t>Diameter</t>
  </si>
  <si>
    <t>Ratting</t>
  </si>
  <si>
    <t>Connexion</t>
  </si>
  <si>
    <t>Designation</t>
  </si>
  <si>
    <t>CCPU</t>
  </si>
  <si>
    <t>Total ordered</t>
  </si>
  <si>
    <t>Unity</t>
  </si>
  <si>
    <t>Backlog</t>
  </si>
  <si>
    <t>Order</t>
  </si>
  <si>
    <t>Recieved</t>
  </si>
  <si>
    <t>Used</t>
  </si>
  <si>
    <t>Spare</t>
  </si>
  <si>
    <t>Received &amp; Checked</t>
  </si>
  <si>
    <t>Completed :</t>
  </si>
  <si>
    <t>yes</t>
  </si>
  <si>
    <t>2"</t>
  </si>
  <si>
    <t>-</t>
  </si>
  <si>
    <t>BW</t>
  </si>
  <si>
    <t>90° Elbow - A234 WPB - AMSE B16.5</t>
  </si>
  <si>
    <t>EXP</t>
  </si>
  <si>
    <t>Iso 1</t>
  </si>
  <si>
    <t>Ea.</t>
  </si>
  <si>
    <t>Iso 2</t>
  </si>
  <si>
    <t>MTO 01</t>
  </si>
  <si>
    <t>Launch on</t>
  </si>
  <si>
    <t>MTO 02</t>
  </si>
  <si>
    <t>Iso 3</t>
  </si>
  <si>
    <t>Iso 4</t>
  </si>
  <si>
    <t>Launch on :</t>
  </si>
  <si>
    <t>ACD</t>
  </si>
  <si>
    <t>BDF</t>
  </si>
  <si>
    <t>25A786</t>
  </si>
  <si>
    <t>XXS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</si>
</sst>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9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dotted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3" xfId="0" applyFill="1" applyBorder="1" applyAlignment="1">
      <alignment horizontal="center" textRotation="90"/>
    </xf>
    <xf numFmtId="0" fontId="0" fillId="0" borderId="5" xfId="0" applyFill="1" applyBorder="1" applyAlignment="1">
      <alignment horizontal="center" textRotation="90"/>
    </xf>
    <xf numFmtId="0" fontId="0" fillId="0" borderId="0" xfId="0" applyBorder="1" applyAlignment="1">
      <alignment horizontal="right" vertical="center"/>
    </xf>
    <xf numFmtId="0" fontId="0" fillId="0" borderId="0" xfId="0" applyFill="1"/>
    <xf numFmtId="0" fontId="0" fillId="0" borderId="25" xfId="0" applyFill="1" applyBorder="1" applyAlignment="1">
      <alignment horizontal="center" textRotation="90"/>
    </xf>
    <xf numFmtId="0" fontId="0" fillId="2" borderId="1" xfId="0" applyFill="1" applyBorder="1" applyAlignment="1">
      <alignment horizontal="center" textRotation="90"/>
    </xf>
    <xf numFmtId="0" fontId="0" fillId="2" borderId="10" xfId="0" applyFill="1" applyBorder="1" applyAlignment="1">
      <alignment horizontal="center" textRotation="90"/>
    </xf>
    <xf numFmtId="0" fontId="0" fillId="0" borderId="1" xfId="0" applyFill="1" applyBorder="1" applyAlignment="1">
      <alignment horizontal="center" textRotation="90"/>
    </xf>
    <xf numFmtId="0" fontId="0" fillId="0" borderId="26" xfId="0" applyFill="1" applyBorder="1" applyAlignment="1">
      <alignment horizontal="center" textRotation="90"/>
    </xf>
    <xf numFmtId="0" fontId="0" fillId="0" borderId="27" xfId="0" applyFill="1" applyBorder="1" applyAlignment="1">
      <alignment horizontal="center" textRotation="90"/>
    </xf>
    <xf numFmtId="0" fontId="0" fillId="0" borderId="28" xfId="0" applyFill="1" applyBorder="1" applyAlignment="1">
      <alignment horizontal="center" textRotation="90"/>
    </xf>
    <xf numFmtId="0" fontId="0" fillId="0" borderId="11" xfId="0" applyFill="1" applyBorder="1" applyAlignment="1">
      <alignment horizontal="center" textRotation="90"/>
    </xf>
    <xf numFmtId="0" fontId="0" fillId="0" borderId="32" xfId="0" applyFill="1" applyBorder="1" applyAlignment="1">
      <alignment horizontal="center" textRotation="90"/>
    </xf>
    <xf numFmtId="0" fontId="0" fillId="0" borderId="29" xfId="0" applyFill="1" applyBorder="1" applyAlignment="1">
      <alignment horizontal="center" textRotation="90"/>
    </xf>
    <xf numFmtId="0" fontId="0" fillId="0" borderId="34" xfId="0" applyFill="1" applyBorder="1" applyAlignment="1">
      <alignment horizontal="right" vertical="center"/>
    </xf>
    <xf numFmtId="0" fontId="0" fillId="0" borderId="35" xfId="0" applyFill="1" applyBorder="1" applyAlignment="1">
      <alignment horizontal="right" vertical="center"/>
    </xf>
    <xf numFmtId="0" fontId="0" fillId="0" borderId="35" xfId="0" applyBorder="1" applyAlignment="1">
      <alignment horizontal="right" vertical="center"/>
    </xf>
    <xf numFmtId="0" fontId="0" fillId="0" borderId="36" xfId="0" applyFill="1" applyBorder="1" applyAlignment="1">
      <alignment horizontal="right" vertical="center"/>
    </xf>
    <xf numFmtId="0" fontId="0" fillId="0" borderId="37" xfId="0" applyFill="1" applyBorder="1" applyAlignment="1">
      <alignment horizontal="right" vertical="center"/>
    </xf>
    <xf numFmtId="0" fontId="0" fillId="0" borderId="38" xfId="0" applyFill="1" applyBorder="1" applyAlignment="1">
      <alignment horizontal="right" vertical="center"/>
    </xf>
    <xf numFmtId="0" fontId="0" fillId="0" borderId="38" xfId="0" applyBorder="1" applyAlignment="1">
      <alignment horizontal="right" vertical="center"/>
    </xf>
    <xf numFmtId="0" fontId="0" fillId="0" borderId="39" xfId="0" applyFill="1" applyBorder="1" applyAlignment="1">
      <alignment horizontal="right" vertical="center"/>
    </xf>
    <xf numFmtId="0" fontId="0" fillId="2" borderId="38" xfId="0" applyFill="1" applyBorder="1" applyAlignment="1">
      <alignment horizontal="right" vertical="center"/>
    </xf>
    <xf numFmtId="0" fontId="0" fillId="2" borderId="39" xfId="0" applyFill="1" applyBorder="1" applyAlignment="1">
      <alignment horizontal="right" vertical="center"/>
    </xf>
    <xf numFmtId="0" fontId="0" fillId="2" borderId="35" xfId="0" applyFill="1" applyBorder="1" applyAlignment="1">
      <alignment horizontal="right" vertical="center"/>
    </xf>
    <xf numFmtId="0" fontId="0" fillId="2" borderId="36" xfId="0" applyFill="1" applyBorder="1" applyAlignment="1">
      <alignment horizontal="right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center" vertical="center"/>
    </xf>
    <xf numFmtId="0" fontId="0" fillId="3" borderId="39" xfId="0" applyFill="1" applyBorder="1" applyAlignment="1">
      <alignment horizontal="right" vertical="center"/>
    </xf>
    <xf numFmtId="0" fontId="0" fillId="3" borderId="36" xfId="0" applyFill="1" applyBorder="1" applyAlignment="1">
      <alignment horizontal="right" vertical="center"/>
    </xf>
    <xf numFmtId="0" fontId="0" fillId="0" borderId="2" xfId="0" applyFill="1" applyBorder="1" applyAlignment="1">
      <alignment textRotation="90"/>
    </xf>
    <xf numFmtId="0" fontId="0" fillId="0" borderId="2" xfId="0" applyBorder="1" applyAlignment="1">
      <alignment textRotation="90"/>
    </xf>
    <xf numFmtId="0" fontId="0" fillId="0" borderId="9" xfId="0" applyFill="1" applyBorder="1" applyAlignment="1">
      <alignment textRotation="90"/>
    </xf>
    <xf numFmtId="0" fontId="0" fillId="0" borderId="31" xfId="0" applyFill="1" applyBorder="1" applyAlignment="1">
      <alignment textRotation="90"/>
    </xf>
    <xf numFmtId="0" fontId="0" fillId="0" borderId="31" xfId="0" applyBorder="1" applyAlignment="1">
      <alignment textRotation="90"/>
    </xf>
    <xf numFmtId="0" fontId="0" fillId="0" borderId="48" xfId="0" applyFill="1" applyBorder="1" applyAlignment="1">
      <alignment textRotation="90"/>
    </xf>
    <xf numFmtId="0" fontId="0" fillId="0" borderId="31" xfId="0" applyBorder="1" applyAlignment="1">
      <alignment horizontal="left" textRotation="90" wrapText="1"/>
    </xf>
    <xf numFmtId="0" fontId="0" fillId="0" borderId="31" xfId="0" applyBorder="1" applyAlignment="1">
      <alignment textRotation="90" wrapText="1"/>
    </xf>
    <xf numFmtId="0" fontId="0" fillId="0" borderId="4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48" xfId="0" applyBorder="1" applyAlignment="1">
      <alignment horizontal="center" vertical="center"/>
    </xf>
    <xf numFmtId="0" fontId="0" fillId="0" borderId="30" xfId="0" applyFill="1" applyBorder="1" applyAlignment="1">
      <alignment horizontal="right" vertical="center"/>
    </xf>
    <xf numFmtId="0" fontId="0" fillId="0" borderId="31" xfId="0" applyFill="1" applyBorder="1" applyAlignment="1">
      <alignment horizontal="right" vertical="center"/>
    </xf>
    <xf numFmtId="0" fontId="0" fillId="0" borderId="31" xfId="0" applyBorder="1" applyAlignment="1">
      <alignment horizontal="right" vertical="center"/>
    </xf>
    <xf numFmtId="0" fontId="0" fillId="3" borderId="48" xfId="0" applyFill="1" applyBorder="1" applyAlignment="1">
      <alignment horizontal="right" vertical="center"/>
    </xf>
    <xf numFmtId="0" fontId="0" fillId="2" borderId="48" xfId="0" applyFill="1" applyBorder="1" applyAlignment="1">
      <alignment horizontal="right" vertical="center"/>
    </xf>
    <xf numFmtId="0" fontId="0" fillId="0" borderId="48" xfId="0" applyFill="1" applyBorder="1" applyAlignment="1">
      <alignment horizontal="right" vertical="center"/>
    </xf>
    <xf numFmtId="0" fontId="0" fillId="0" borderId="61" xfId="0" applyFill="1" applyBorder="1" applyAlignment="1">
      <alignment textRotation="90"/>
    </xf>
    <xf numFmtId="0" fontId="0" fillId="0" borderId="62" xfId="0" applyFill="1" applyBorder="1" applyAlignment="1">
      <alignment horizontal="center" textRotation="90"/>
    </xf>
    <xf numFmtId="0" fontId="0" fillId="0" borderId="63" xfId="0" applyFill="1" applyBorder="1" applyAlignment="1">
      <alignment textRotation="90"/>
    </xf>
    <xf numFmtId="0" fontId="0" fillId="0" borderId="64" xfId="0" applyFill="1" applyBorder="1" applyAlignment="1">
      <alignment horizontal="center" textRotation="90"/>
    </xf>
    <xf numFmtId="0" fontId="0" fillId="0" borderId="66" xfId="0" applyFill="1" applyBorder="1" applyAlignment="1">
      <alignment horizontal="right" vertical="center"/>
    </xf>
    <xf numFmtId="0" fontId="0" fillId="0" borderId="67" xfId="0" applyFill="1" applyBorder="1" applyAlignment="1">
      <alignment horizontal="right" vertical="center"/>
    </xf>
    <xf numFmtId="0" fontId="0" fillId="0" borderId="69" xfId="0" applyFill="1" applyBorder="1" applyAlignment="1">
      <alignment horizontal="right" vertical="center"/>
    </xf>
    <xf numFmtId="0" fontId="0" fillId="0" borderId="71" xfId="0" applyFill="1" applyBorder="1" applyAlignment="1">
      <alignment horizontal="right" vertical="center"/>
    </xf>
    <xf numFmtId="0" fontId="0" fillId="0" borderId="71" xfId="0" applyBorder="1" applyAlignment="1">
      <alignment horizontal="right" vertical="center"/>
    </xf>
    <xf numFmtId="0" fontId="0" fillId="3" borderId="73" xfId="0" applyFill="1" applyBorder="1" applyAlignment="1">
      <alignment horizontal="right" vertical="center"/>
    </xf>
    <xf numFmtId="0" fontId="0" fillId="0" borderId="74" xfId="0" applyFill="1" applyBorder="1" applyAlignment="1">
      <alignment horizontal="right" vertical="center"/>
    </xf>
    <xf numFmtId="0" fontId="0" fillId="0" borderId="73" xfId="0" applyFill="1" applyBorder="1" applyAlignment="1">
      <alignment horizontal="right" vertical="center"/>
    </xf>
    <xf numFmtId="0" fontId="0" fillId="0" borderId="75" xfId="0" applyFill="1" applyBorder="1" applyAlignment="1">
      <alignment horizontal="right" vertical="center"/>
    </xf>
    <xf numFmtId="0" fontId="0" fillId="0" borderId="40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42" xfId="0" applyBorder="1" applyAlignment="1">
      <alignment horizontal="right" vertical="center"/>
    </xf>
    <xf numFmtId="0" fontId="0" fillId="0" borderId="84" xfId="0" applyFill="1" applyBorder="1" applyAlignment="1">
      <alignment horizontal="center" textRotation="90"/>
    </xf>
    <xf numFmtId="0" fontId="0" fillId="0" borderId="53" xfId="0" applyFill="1" applyBorder="1" applyAlignment="1">
      <alignment horizontal="center"/>
    </xf>
    <xf numFmtId="0" fontId="0" fillId="0" borderId="51" xfId="0" applyFill="1" applyBorder="1" applyAlignment="1">
      <alignment horizontal="center"/>
    </xf>
    <xf numFmtId="14" fontId="0" fillId="0" borderId="19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textRotation="90"/>
    </xf>
    <xf numFmtId="0" fontId="0" fillId="0" borderId="0" xfId="0" applyFill="1" applyBorder="1" applyAlignment="1">
      <alignment horizontal="center" textRotation="90"/>
    </xf>
    <xf numFmtId="0" fontId="0" fillId="0" borderId="12" xfId="0" applyFill="1" applyBorder="1" applyAlignment="1">
      <alignment horizontal="center" textRotation="90"/>
    </xf>
    <xf numFmtId="0" fontId="0" fillId="0" borderId="32" xfId="0" applyFill="1" applyBorder="1" applyAlignment="1">
      <alignment horizontal="center" textRotation="90"/>
    </xf>
    <xf numFmtId="0" fontId="0" fillId="0" borderId="4" xfId="0" applyFill="1" applyBorder="1" applyAlignment="1">
      <alignment horizontal="center" textRotation="90"/>
    </xf>
    <xf numFmtId="0" fontId="0" fillId="0" borderId="8" xfId="0" applyFill="1" applyBorder="1" applyAlignment="1">
      <alignment horizontal="center" textRotation="90"/>
    </xf>
    <xf numFmtId="0" fontId="0" fillId="0" borderId="58" xfId="0" applyFill="1" applyBorder="1" applyAlignment="1">
      <alignment horizontal="center" textRotation="90"/>
    </xf>
    <xf numFmtId="0" fontId="0" fillId="0" borderId="60" xfId="0" applyFill="1" applyBorder="1" applyAlignment="1">
      <alignment horizontal="center" textRotation="90"/>
    </xf>
    <xf numFmtId="0" fontId="0" fillId="0" borderId="57" xfId="0" applyFill="1" applyBorder="1" applyAlignment="1">
      <alignment horizontal="center" textRotation="90"/>
    </xf>
    <xf numFmtId="0" fontId="0" fillId="0" borderId="17" xfId="0" applyFill="1" applyBorder="1" applyAlignment="1">
      <alignment horizontal="center" textRotation="90"/>
    </xf>
    <xf numFmtId="0" fontId="0" fillId="0" borderId="18" xfId="0" applyFill="1" applyBorder="1" applyAlignment="1">
      <alignment horizontal="center" textRotation="90"/>
    </xf>
    <xf numFmtId="0" fontId="0" fillId="0" borderId="59" xfId="0" applyFill="1" applyBorder="1" applyAlignment="1">
      <alignment horizontal="center" textRotation="90"/>
    </xf>
    <xf numFmtId="0" fontId="0" fillId="0" borderId="14" xfId="0" applyFill="1" applyBorder="1" applyAlignment="1">
      <alignment horizontal="center" textRotation="90"/>
    </xf>
    <xf numFmtId="0" fontId="0" fillId="0" borderId="15" xfId="0" applyFill="1" applyBorder="1" applyAlignment="1">
      <alignment horizontal="center" textRotation="90"/>
    </xf>
    <xf numFmtId="0" fontId="0" fillId="0" borderId="77" xfId="0" applyFill="1" applyBorder="1" applyAlignment="1">
      <alignment horizontal="center"/>
    </xf>
    <xf numFmtId="0" fontId="0" fillId="0" borderId="78" xfId="0" applyFill="1" applyBorder="1" applyAlignment="1">
      <alignment horizontal="center"/>
    </xf>
    <xf numFmtId="0" fontId="0" fillId="2" borderId="78" xfId="0" applyFill="1" applyBorder="1" applyAlignment="1">
      <alignment horizontal="center"/>
    </xf>
    <xf numFmtId="0" fontId="0" fillId="2" borderId="79" xfId="0" applyFill="1" applyBorder="1" applyAlignment="1">
      <alignment horizontal="center"/>
    </xf>
    <xf numFmtId="0" fontId="0" fillId="0" borderId="80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6" xfId="0" applyBorder="1" applyAlignment="1">
      <alignment horizontal="center" textRotation="90"/>
    </xf>
    <xf numFmtId="0" fontId="0" fillId="0" borderId="7" xfId="0" applyBorder="1" applyAlignment="1">
      <alignment horizontal="center" textRotation="90"/>
    </xf>
    <xf numFmtId="0" fontId="0" fillId="0" borderId="76" xfId="0" applyBorder="1" applyAlignment="1">
      <alignment horizontal="center" textRotation="90"/>
    </xf>
    <xf numFmtId="0" fontId="0" fillId="0" borderId="23" xfId="0" applyFill="1" applyBorder="1" applyAlignment="1">
      <alignment horizontal="center" textRotation="90"/>
    </xf>
    <xf numFmtId="0" fontId="0" fillId="0" borderId="25" xfId="0" applyFill="1" applyBorder="1" applyAlignment="1">
      <alignment horizontal="center" textRotation="90"/>
    </xf>
    <xf numFmtId="0" fontId="0" fillId="0" borderId="22" xfId="0" applyFill="1" applyBorder="1" applyAlignment="1">
      <alignment horizontal="center" textRotation="90"/>
    </xf>
    <xf numFmtId="0" fontId="0" fillId="0" borderId="83" xfId="0" applyFill="1" applyBorder="1" applyAlignment="1">
      <alignment horizontal="center" textRotation="90"/>
    </xf>
    <xf numFmtId="0" fontId="0" fillId="0" borderId="1" xfId="0" applyFill="1" applyBorder="1" applyAlignment="1">
      <alignment horizontal="center" textRotation="90"/>
    </xf>
    <xf numFmtId="0" fontId="0" fillId="0" borderId="84" xfId="0" applyFill="1" applyBorder="1" applyAlignment="1">
      <alignment horizontal="center" textRotation="90"/>
    </xf>
    <xf numFmtId="14" fontId="0" fillId="0" borderId="20" xfId="0" applyNumberFormat="1" applyFill="1" applyBorder="1" applyAlignment="1">
      <alignment horizontal="center" vertical="center"/>
    </xf>
    <xf numFmtId="14" fontId="0" fillId="0" borderId="21" xfId="0" applyNumberFormat="1" applyFill="1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7" xfId="0" applyBorder="1" applyAlignment="1">
      <alignment horizontal="left" vertical="center"/>
    </xf>
    <xf numFmtId="0" fontId="0" fillId="0" borderId="88" xfId="0" applyBorder="1" applyAlignment="1">
      <alignment horizontal="center" vertical="center"/>
    </xf>
    <xf numFmtId="0" fontId="0" fillId="4" borderId="46" xfId="0" applyFill="1" applyBorder="1" applyAlignment="1">
      <alignment horizontal="right" vertical="center"/>
    </xf>
    <xf numFmtId="0" fontId="0" fillId="4" borderId="33" xfId="0" applyFill="1" applyBorder="1" applyAlignment="1">
      <alignment horizontal="right" vertical="center"/>
    </xf>
    <xf numFmtId="0" fontId="0" fillId="4" borderId="47" xfId="0" applyFill="1" applyBorder="1" applyAlignment="1">
      <alignment horizontal="right" vertical="center"/>
    </xf>
    <xf numFmtId="0" fontId="0" fillId="4" borderId="72" xfId="0" applyFill="1" applyBorder="1" applyAlignment="1">
      <alignment horizontal="right" vertical="center"/>
    </xf>
    <xf numFmtId="0" fontId="0" fillId="0" borderId="89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0" xfId="0" applyBorder="1" applyAlignment="1">
      <alignment horizontal="left" vertical="center"/>
    </xf>
    <xf numFmtId="0" fontId="0" fillId="0" borderId="91" xfId="0" applyBorder="1" applyAlignment="1">
      <alignment horizontal="center" vertical="center"/>
    </xf>
    <xf numFmtId="0" fontId="0" fillId="0" borderId="86" xfId="0" applyFill="1" applyBorder="1" applyAlignment="1">
      <alignment horizontal="center" vertical="center"/>
    </xf>
    <xf numFmtId="0" fontId="0" fillId="0" borderId="87" xfId="0" applyFill="1" applyBorder="1" applyAlignment="1">
      <alignment horizontal="center" vertical="center"/>
    </xf>
    <xf numFmtId="0" fontId="0" fillId="0" borderId="87" xfId="0" applyFill="1" applyBorder="1" applyAlignment="1">
      <alignment horizontal="left" vertical="center"/>
    </xf>
    <xf numFmtId="0" fontId="0" fillId="2" borderId="16" xfId="0" applyFill="1" applyBorder="1" applyAlignment="1">
      <alignment horizontal="center" textRotation="90"/>
    </xf>
    <xf numFmtId="0" fontId="0" fillId="2" borderId="73" xfId="0" applyFill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92" xfId="0" applyFill="1" applyBorder="1" applyAlignment="1">
      <alignment horizontal="right" vertical="center"/>
    </xf>
    <xf numFmtId="0" fontId="0" fillId="3" borderId="24" xfId="0" applyFill="1" applyBorder="1" applyAlignment="1">
      <alignment horizontal="right" vertical="center"/>
    </xf>
    <xf numFmtId="0" fontId="0" fillId="0" borderId="22" xfId="0" applyFill="1" applyBorder="1" applyAlignment="1">
      <alignment horizontal="right" vertical="center"/>
    </xf>
    <xf numFmtId="0" fontId="0" fillId="2" borderId="23" xfId="0" applyFill="1" applyBorder="1" applyAlignment="1">
      <alignment horizontal="right" vertical="center"/>
    </xf>
    <xf numFmtId="0" fontId="0" fillId="2" borderId="24" xfId="0" applyFill="1" applyBorder="1" applyAlignment="1">
      <alignment horizontal="right" vertical="center"/>
    </xf>
    <xf numFmtId="0" fontId="0" fillId="0" borderId="23" xfId="0" applyFill="1" applyBorder="1" applyAlignment="1">
      <alignment horizontal="right" vertical="center"/>
    </xf>
    <xf numFmtId="0" fontId="0" fillId="0" borderId="83" xfId="0" applyFill="1" applyBorder="1" applyAlignment="1">
      <alignment horizontal="right" vertical="center"/>
    </xf>
    <xf numFmtId="0" fontId="0" fillId="0" borderId="24" xfId="0" applyFill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 applyBorder="1" applyAlignment="1">
      <alignment horizontal="right" vertical="center"/>
    </xf>
    <xf numFmtId="14" fontId="0" fillId="0" borderId="55" xfId="0" applyNumberForma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14" fontId="0" fillId="0" borderId="0" xfId="0" applyNumberFormat="1"/>
    <xf numFmtId="0" fontId="0" fillId="0" borderId="81" xfId="0" applyFill="1" applyBorder="1" applyAlignment="1">
      <alignment horizontal="center"/>
    </xf>
    <xf numFmtId="14" fontId="0" fillId="0" borderId="82" xfId="0" applyNumberFormat="1" applyFill="1" applyBorder="1" applyAlignment="1">
      <alignment horizontal="center" vertical="center"/>
    </xf>
    <xf numFmtId="0" fontId="0" fillId="0" borderId="54" xfId="0" applyFill="1" applyBorder="1" applyAlignment="1">
      <alignment horizontal="center"/>
    </xf>
    <xf numFmtId="14" fontId="0" fillId="0" borderId="56" xfId="0" applyNumberFormat="1" applyFill="1" applyBorder="1" applyAlignment="1">
      <alignment horizontal="center" vertical="center"/>
    </xf>
    <xf numFmtId="0" fontId="0" fillId="4" borderId="37" xfId="0" applyFill="1" applyBorder="1" applyAlignment="1">
      <alignment horizontal="right" vertical="center"/>
    </xf>
    <xf numFmtId="0" fontId="0" fillId="4" borderId="30" xfId="0" applyFill="1" applyBorder="1" applyAlignment="1">
      <alignment horizontal="right" vertical="center"/>
    </xf>
    <xf numFmtId="0" fontId="0" fillId="4" borderId="34" xfId="0" applyFill="1" applyBorder="1" applyAlignment="1">
      <alignment horizontal="right" vertical="center"/>
    </xf>
    <xf numFmtId="0" fontId="0" fillId="4" borderId="74" xfId="0" applyFill="1" applyBorder="1" applyAlignment="1">
      <alignment horizontal="right" vertical="center"/>
    </xf>
    <xf numFmtId="0" fontId="0" fillId="4" borderId="93" xfId="0" applyFill="1" applyBorder="1" applyAlignment="1">
      <alignment horizontal="right" vertical="center"/>
    </xf>
    <xf numFmtId="0" fontId="0" fillId="4" borderId="23" xfId="0" applyFill="1" applyBorder="1" applyAlignment="1">
      <alignment horizontal="right" vertical="center"/>
    </xf>
    <xf numFmtId="0" fontId="0" fillId="4" borderId="38" xfId="0" applyFill="1" applyBorder="1" applyAlignment="1">
      <alignment horizontal="right" vertical="center"/>
    </xf>
    <xf numFmtId="0" fontId="0" fillId="4" borderId="31" xfId="0" applyFill="1" applyBorder="1" applyAlignment="1">
      <alignment horizontal="right" vertical="center"/>
    </xf>
    <xf numFmtId="0" fontId="0" fillId="4" borderId="35" xfId="0" applyFill="1" applyBorder="1" applyAlignment="1">
      <alignment horizontal="right" vertical="center"/>
    </xf>
    <xf numFmtId="0" fontId="0" fillId="4" borderId="71" xfId="0" applyFill="1" applyBorder="1" applyAlignment="1">
      <alignment horizontal="right" vertical="center"/>
    </xf>
    <xf numFmtId="0" fontId="0" fillId="4" borderId="65" xfId="0" applyFill="1" applyBorder="1" applyAlignment="1">
      <alignment horizontal="right" vertical="center"/>
    </xf>
    <xf numFmtId="0" fontId="0" fillId="4" borderId="63" xfId="0" applyFill="1" applyBorder="1" applyAlignment="1">
      <alignment horizontal="right" vertical="center"/>
    </xf>
    <xf numFmtId="0" fontId="0" fillId="4" borderId="68" xfId="0" applyFill="1" applyBorder="1" applyAlignment="1">
      <alignment horizontal="right" vertical="center"/>
    </xf>
    <xf numFmtId="0" fontId="0" fillId="4" borderId="70" xfId="0" applyFill="1" applyBorder="1" applyAlignment="1">
      <alignment horizontal="right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19"/>
  <sheetViews>
    <sheetView tabSelected="1" workbookViewId="0">
      <selection activeCell="G24" sqref="G24"/>
    </sheetView>
  </sheetViews>
  <sheetFormatPr baseColWidth="10" defaultRowHeight="15" outlineLevelRow="1"/>
  <cols>
    <col min="1" max="4" width="11.42578125" style="1"/>
    <col min="5" max="5" width="32.28515625" style="2" bestFit="1" customWidth="1"/>
    <col min="6" max="6" width="11.42578125" style="1"/>
    <col min="7" max="7" width="5.7109375" style="3" customWidth="1"/>
    <col min="8" max="9" width="5.7109375" style="4" customWidth="1"/>
    <col min="10" max="12" width="5.7109375" style="3" customWidth="1"/>
    <col min="13" max="18" width="5.7109375" style="4" customWidth="1"/>
    <col min="19" max="23" width="5.7109375" customWidth="1"/>
    <col min="24" max="29" width="5.7109375" style="8" customWidth="1"/>
    <col min="30" max="75" width="5.7109375" customWidth="1"/>
  </cols>
  <sheetData>
    <row r="1" spans="1:29" ht="15.75" thickBot="1">
      <c r="L1" s="4"/>
    </row>
    <row r="2" spans="1:29" ht="16.5" thickTop="1" thickBot="1">
      <c r="G2" s="7"/>
      <c r="H2" s="95" t="s">
        <v>24</v>
      </c>
      <c r="I2" s="96"/>
      <c r="J2" s="96"/>
      <c r="K2" s="96"/>
      <c r="L2" s="96"/>
      <c r="M2" s="96"/>
      <c r="N2" s="97"/>
      <c r="O2" s="98"/>
      <c r="P2" s="99" t="s">
        <v>14</v>
      </c>
      <c r="Q2" s="96"/>
      <c r="R2" s="147" t="s">
        <v>15</v>
      </c>
      <c r="S2" s="100" t="s">
        <v>26</v>
      </c>
      <c r="T2" s="79"/>
      <c r="U2" s="79"/>
      <c r="V2" s="79"/>
      <c r="W2" s="79"/>
      <c r="X2" s="79"/>
      <c r="Y2" s="79"/>
      <c r="Z2" s="101"/>
      <c r="AA2" s="78" t="s">
        <v>14</v>
      </c>
      <c r="AB2" s="79"/>
      <c r="AC2" s="149" t="s">
        <v>15</v>
      </c>
    </row>
    <row r="3" spans="1:29" s="146" customFormat="1" ht="15.75" thickBot="1">
      <c r="A3" s="141"/>
      <c r="B3" s="141"/>
      <c r="C3" s="141"/>
      <c r="D3" s="141"/>
      <c r="E3" s="142"/>
      <c r="F3" s="141"/>
      <c r="G3" s="143"/>
      <c r="H3" s="144" t="s">
        <v>29</v>
      </c>
      <c r="I3" s="111"/>
      <c r="J3" s="111"/>
      <c r="K3" s="111"/>
      <c r="L3" s="112"/>
      <c r="M3" s="80"/>
      <c r="N3" s="111"/>
      <c r="O3" s="112"/>
      <c r="P3" s="145"/>
      <c r="Q3" s="145"/>
      <c r="R3" s="148"/>
      <c r="S3" s="144" t="s">
        <v>25</v>
      </c>
      <c r="T3" s="111"/>
      <c r="U3" s="111"/>
      <c r="V3" s="111"/>
      <c r="W3" s="111"/>
      <c r="X3" s="80"/>
      <c r="Y3" s="111"/>
      <c r="Z3" s="112"/>
      <c r="AA3" s="80"/>
      <c r="AB3" s="111"/>
      <c r="AC3" s="150"/>
    </row>
    <row r="4" spans="1:29" ht="21.75" customHeight="1">
      <c r="G4" s="102" t="s">
        <v>8</v>
      </c>
      <c r="H4" s="89"/>
      <c r="I4" s="90"/>
      <c r="J4" s="90"/>
      <c r="K4" s="90"/>
      <c r="L4" s="91"/>
      <c r="M4" s="130" t="s">
        <v>21</v>
      </c>
      <c r="N4" s="90"/>
      <c r="O4" s="91"/>
      <c r="P4" s="107" t="s">
        <v>23</v>
      </c>
      <c r="Q4" s="105"/>
      <c r="R4" s="108"/>
      <c r="S4" s="89"/>
      <c r="T4" s="90"/>
      <c r="U4" s="90"/>
      <c r="V4" s="90"/>
      <c r="W4" s="91"/>
      <c r="X4" s="81" t="s">
        <v>27</v>
      </c>
      <c r="Y4" s="82"/>
      <c r="Z4" s="83"/>
      <c r="AA4" s="81" t="s">
        <v>28</v>
      </c>
      <c r="AB4" s="82"/>
      <c r="AC4" s="87"/>
    </row>
    <row r="5" spans="1:29" ht="57" customHeight="1" thickBot="1">
      <c r="G5" s="103"/>
      <c r="H5" s="92"/>
      <c r="I5" s="93"/>
      <c r="J5" s="93"/>
      <c r="K5" s="93"/>
      <c r="L5" s="94"/>
      <c r="M5" s="84"/>
      <c r="N5" s="85"/>
      <c r="O5" s="86"/>
      <c r="P5" s="106"/>
      <c r="Q5" s="109"/>
      <c r="R5" s="110"/>
      <c r="S5" s="92"/>
      <c r="T5" s="93"/>
      <c r="U5" s="93"/>
      <c r="V5" s="93"/>
      <c r="W5" s="94"/>
      <c r="X5" s="84"/>
      <c r="Y5" s="85"/>
      <c r="Z5" s="86"/>
      <c r="AA5" s="84"/>
      <c r="AB5" s="85"/>
      <c r="AC5" s="88"/>
    </row>
    <row r="6" spans="1:29" ht="57" hidden="1" customHeight="1" thickBot="1">
      <c r="G6" s="103"/>
      <c r="H6" s="61"/>
      <c r="I6" s="42"/>
      <c r="J6" s="43"/>
      <c r="K6" s="43"/>
      <c r="L6" s="44"/>
      <c r="M6" s="9">
        <f>SUBTOTAL(9,M8:M1048576)</f>
        <v>12</v>
      </c>
      <c r="N6" s="10">
        <f>SUBTOTAL(9,N8:N1048576)</f>
        <v>12</v>
      </c>
      <c r="O6" s="11">
        <f>SUBTOTAL(9,O8:O1048576)</f>
        <v>12</v>
      </c>
      <c r="P6" s="9">
        <f>SUBTOTAL(9,P8:P1048576)</f>
        <v>1</v>
      </c>
      <c r="Q6" s="12">
        <f>SUBTOTAL(9,Q8:Q1048576)</f>
        <v>1</v>
      </c>
      <c r="R6" s="77">
        <f>SUBTOTAL(9,R8:R1048576)</f>
        <v>1</v>
      </c>
      <c r="S6" s="61"/>
      <c r="T6" s="42"/>
      <c r="U6" s="43"/>
      <c r="V6" s="43"/>
      <c r="W6" s="44"/>
      <c r="X6" s="17">
        <f>SUBTOTAL(9,X8:X1048576)</f>
        <v>15</v>
      </c>
      <c r="Y6" s="5">
        <f>SUBTOTAL(9,Y8:Y1048576)</f>
        <v>6</v>
      </c>
      <c r="Z6" s="18">
        <f>SUBTOTAL(9,Z8:Z1048576)</f>
        <v>6</v>
      </c>
      <c r="AA6" s="16">
        <f>SUBTOTAL(9,AA8:AA1048576)</f>
        <v>2</v>
      </c>
      <c r="AB6" s="6">
        <f>SUBTOTAL(9,AB8:AB1048576)</f>
        <v>2</v>
      </c>
      <c r="AC6" s="62">
        <f>SUBTOTAL(9,AC8:AC1048576)</f>
        <v>2</v>
      </c>
    </row>
    <row r="7" spans="1:29" ht="65.25" customHeight="1" thickBot="1">
      <c r="A7" s="33" t="s">
        <v>1</v>
      </c>
      <c r="B7" s="34" t="s">
        <v>0</v>
      </c>
      <c r="C7" s="34" t="s">
        <v>2</v>
      </c>
      <c r="D7" s="34" t="s">
        <v>3</v>
      </c>
      <c r="E7" s="34" t="s">
        <v>4</v>
      </c>
      <c r="F7" s="35" t="s">
        <v>5</v>
      </c>
      <c r="G7" s="104"/>
      <c r="H7" s="63" t="s">
        <v>12</v>
      </c>
      <c r="I7" s="45" t="s">
        <v>6</v>
      </c>
      <c r="J7" s="48" t="s">
        <v>13</v>
      </c>
      <c r="K7" s="46" t="s">
        <v>8</v>
      </c>
      <c r="L7" s="47" t="s">
        <v>7</v>
      </c>
      <c r="M7" s="13" t="s">
        <v>9</v>
      </c>
      <c r="N7" s="14" t="s">
        <v>10</v>
      </c>
      <c r="O7" s="15" t="s">
        <v>11</v>
      </c>
      <c r="P7" s="13" t="s">
        <v>9</v>
      </c>
      <c r="Q7" s="14" t="s">
        <v>10</v>
      </c>
      <c r="R7" s="64" t="s">
        <v>11</v>
      </c>
      <c r="S7" s="63" t="s">
        <v>12</v>
      </c>
      <c r="T7" s="45" t="s">
        <v>6</v>
      </c>
      <c r="U7" s="49" t="s">
        <v>13</v>
      </c>
      <c r="V7" s="46" t="s">
        <v>8</v>
      </c>
      <c r="W7" s="47" t="s">
        <v>7</v>
      </c>
      <c r="X7" s="13" t="s">
        <v>9</v>
      </c>
      <c r="Y7" s="14" t="s">
        <v>10</v>
      </c>
      <c r="Z7" s="15" t="s">
        <v>11</v>
      </c>
      <c r="AA7" s="13" t="s">
        <v>9</v>
      </c>
      <c r="AB7" s="14" t="s">
        <v>10</v>
      </c>
      <c r="AC7" s="64" t="s">
        <v>11</v>
      </c>
    </row>
    <row r="8" spans="1:29">
      <c r="A8" s="50" t="s">
        <v>16</v>
      </c>
      <c r="B8" s="127">
        <v>40</v>
      </c>
      <c r="C8" s="128" t="s">
        <v>17</v>
      </c>
      <c r="D8" s="128" t="s">
        <v>18</v>
      </c>
      <c r="E8" s="129" t="s">
        <v>19</v>
      </c>
      <c r="F8" s="118" t="s">
        <v>17</v>
      </c>
      <c r="G8" s="132">
        <f>SUMIFS($H8:$AD8,$H$7:$AD$7,"Backlog")</f>
        <v>10</v>
      </c>
      <c r="H8" s="133">
        <v>2</v>
      </c>
      <c r="I8" s="156">
        <f>SUMIFS(M8:R8,M$7:R$7,"Order")+H8</f>
        <v>5</v>
      </c>
      <c r="J8" s="156">
        <f>IF(R$2="yes",I8,0)</f>
        <v>5</v>
      </c>
      <c r="K8" s="155">
        <f>J8-SUMIFS(M8:R8,M$7:R$7,"Used")</f>
        <v>2</v>
      </c>
      <c r="L8" s="134" t="s">
        <v>22</v>
      </c>
      <c r="M8" s="135">
        <v>3</v>
      </c>
      <c r="N8" s="136">
        <f>SUBTOTAL(9,N9:N10)</f>
        <v>3</v>
      </c>
      <c r="O8" s="136">
        <f>SUBTOTAL(9,O9:O10)</f>
        <v>3</v>
      </c>
      <c r="P8" s="135"/>
      <c r="Q8" s="138">
        <f>SUBTOTAL(9,Q9:Q10)</f>
        <v>0</v>
      </c>
      <c r="R8" s="139">
        <f>SUBTOTAL(9,R9:R10)</f>
        <v>0</v>
      </c>
      <c r="S8" s="133">
        <v>2</v>
      </c>
      <c r="T8" s="156">
        <f>SUMIFS(X8:AC8,X$7:AC$7,"Order")+S8</f>
        <v>8</v>
      </c>
      <c r="U8" s="156">
        <f>IF(AC$2="yes",T8,0)</f>
        <v>8</v>
      </c>
      <c r="V8" s="155">
        <f>U8-SUMIFS(X8:AC8,X$7:AC$7,"Used")</f>
        <v>8</v>
      </c>
      <c r="W8" s="134" t="s">
        <v>22</v>
      </c>
      <c r="X8" s="135">
        <v>6</v>
      </c>
      <c r="Y8" s="138">
        <f>SUBTOTAL(9,Y9:Y10)</f>
        <v>0</v>
      </c>
      <c r="Z8" s="138">
        <f>SUBTOTAL(9,Z9:Z10)</f>
        <v>0</v>
      </c>
      <c r="AA8" s="135"/>
      <c r="AB8" s="138"/>
      <c r="AC8" s="139"/>
    </row>
    <row r="9" spans="1:29" outlineLevel="1">
      <c r="A9" s="32" t="s">
        <v>16</v>
      </c>
      <c r="B9" s="123">
        <v>40</v>
      </c>
      <c r="C9" s="124" t="s">
        <v>17</v>
      </c>
      <c r="D9" s="124" t="s">
        <v>18</v>
      </c>
      <c r="E9" s="125" t="s">
        <v>19</v>
      </c>
      <c r="F9" s="126" t="s">
        <v>20</v>
      </c>
      <c r="G9" s="74">
        <f t="shared" ref="G9:G19" si="0">SUMIFS($H9:$AD9,$H$7:$AD$7,"Backlog")</f>
        <v>9</v>
      </c>
      <c r="H9" s="161"/>
      <c r="I9" s="157"/>
      <c r="J9" s="25">
        <v>3</v>
      </c>
      <c r="K9" s="119">
        <f t="shared" ref="K9:K19" si="1">J9-SUMIFS(M9:R9,M$7:R$7,"Used")</f>
        <v>1</v>
      </c>
      <c r="L9" s="40" t="s">
        <v>22</v>
      </c>
      <c r="M9" s="151"/>
      <c r="N9" s="24">
        <v>2</v>
      </c>
      <c r="O9" s="28">
        <v>2</v>
      </c>
      <c r="P9" s="151"/>
      <c r="Q9" s="24"/>
      <c r="R9" s="65"/>
      <c r="S9" s="161"/>
      <c r="T9" s="157"/>
      <c r="U9" s="25">
        <v>8</v>
      </c>
      <c r="V9" s="119">
        <f t="shared" ref="V9:V19" si="2">U9-SUMIFS(X9:AC9,X$7:AC$7,"Used")</f>
        <v>8</v>
      </c>
      <c r="W9" s="40" t="s">
        <v>22</v>
      </c>
      <c r="X9" s="151"/>
      <c r="Y9" s="24"/>
      <c r="Z9" s="26"/>
      <c r="AA9" s="23"/>
      <c r="AB9" s="24"/>
      <c r="AC9" s="65"/>
    </row>
    <row r="10" spans="1:29" ht="15.75" outlineLevel="1" thickBot="1">
      <c r="A10" s="31" t="s">
        <v>16</v>
      </c>
      <c r="B10" s="51">
        <v>40</v>
      </c>
      <c r="C10" s="52" t="s">
        <v>17</v>
      </c>
      <c r="D10" s="52" t="s">
        <v>18</v>
      </c>
      <c r="E10" s="53" t="s">
        <v>19</v>
      </c>
      <c r="F10" s="54" t="s">
        <v>30</v>
      </c>
      <c r="G10" s="75">
        <f t="shared" si="0"/>
        <v>1</v>
      </c>
      <c r="H10" s="162"/>
      <c r="I10" s="158"/>
      <c r="J10" s="57">
        <v>2</v>
      </c>
      <c r="K10" s="120">
        <f t="shared" si="1"/>
        <v>1</v>
      </c>
      <c r="L10" s="58" t="s">
        <v>22</v>
      </c>
      <c r="M10" s="152"/>
      <c r="N10" s="56">
        <v>1</v>
      </c>
      <c r="O10" s="59">
        <v>1</v>
      </c>
      <c r="P10" s="152"/>
      <c r="Q10" s="56"/>
      <c r="R10" s="66"/>
      <c r="S10" s="162"/>
      <c r="T10" s="158"/>
      <c r="U10" s="57"/>
      <c r="V10" s="120">
        <f t="shared" si="2"/>
        <v>0</v>
      </c>
      <c r="W10" s="58" t="s">
        <v>22</v>
      </c>
      <c r="X10" s="152"/>
      <c r="Y10" s="56"/>
      <c r="Z10" s="60"/>
      <c r="AA10" s="55"/>
      <c r="AB10" s="56"/>
      <c r="AC10" s="66"/>
    </row>
    <row r="11" spans="1:29">
      <c r="A11" s="32" t="s">
        <v>16</v>
      </c>
      <c r="B11" s="115">
        <v>80</v>
      </c>
      <c r="C11" s="116" t="s">
        <v>17</v>
      </c>
      <c r="D11" s="116" t="s">
        <v>18</v>
      </c>
      <c r="E11" s="117" t="s">
        <v>19</v>
      </c>
      <c r="F11" s="118" t="s">
        <v>17</v>
      </c>
      <c r="G11" s="132">
        <f t="shared" si="0"/>
        <v>7</v>
      </c>
      <c r="H11" s="133"/>
      <c r="I11" s="156">
        <f>SUMIFS(M11:R11,M$7:R$7,"Order")+H11</f>
        <v>3</v>
      </c>
      <c r="J11" s="156">
        <f t="shared" ref="J11:J17" si="3">IF(R$2="yes",I11,0)</f>
        <v>3</v>
      </c>
      <c r="K11" s="155">
        <f t="shared" si="1"/>
        <v>0</v>
      </c>
      <c r="L11" s="134" t="s">
        <v>22</v>
      </c>
      <c r="M11" s="135">
        <v>3</v>
      </c>
      <c r="N11" s="136">
        <f>SUBTOTAL(9,N13)</f>
        <v>3</v>
      </c>
      <c r="O11" s="136">
        <f>SUBTOTAL(9,O13)</f>
        <v>3</v>
      </c>
      <c r="P11" s="135"/>
      <c r="Q11" s="138">
        <f>SUBTOTAL(9,Q12:Q13)</f>
        <v>0</v>
      </c>
      <c r="R11" s="139">
        <f>SUBTOTAL(9,R12:R13)</f>
        <v>0</v>
      </c>
      <c r="S11" s="133">
        <v>4</v>
      </c>
      <c r="T11" s="156">
        <f>SUMIFS(X11:AC11,X$7:AC$7,"Order")+S11</f>
        <v>7</v>
      </c>
      <c r="U11" s="156">
        <f t="shared" ref="U11:U17" si="4">IF(AC$2="yes",T11,0)</f>
        <v>7</v>
      </c>
      <c r="V11" s="155">
        <f t="shared" si="2"/>
        <v>7</v>
      </c>
      <c r="W11" s="134" t="s">
        <v>22</v>
      </c>
      <c r="X11" s="135">
        <v>3</v>
      </c>
      <c r="Y11" s="138">
        <f>SUBTOTAL(9,Y12:Y13)</f>
        <v>0</v>
      </c>
      <c r="Z11" s="138">
        <f>SUBTOTAL(9,Z12:Z13)</f>
        <v>0</v>
      </c>
      <c r="AA11" s="135"/>
      <c r="AB11" s="138"/>
      <c r="AC11" s="139"/>
    </row>
    <row r="12" spans="1:29" outlineLevel="1">
      <c r="A12" s="32" t="s">
        <v>16</v>
      </c>
      <c r="B12" s="123">
        <v>80</v>
      </c>
      <c r="C12" s="124" t="s">
        <v>17</v>
      </c>
      <c r="D12" s="124" t="s">
        <v>18</v>
      </c>
      <c r="E12" s="125" t="s">
        <v>19</v>
      </c>
      <c r="F12" s="126"/>
      <c r="G12" s="74">
        <f t="shared" si="0"/>
        <v>0</v>
      </c>
      <c r="H12" s="161"/>
      <c r="I12" s="157"/>
      <c r="J12" s="25"/>
      <c r="K12" s="119">
        <f t="shared" ref="K12" si="5">J12-SUMIFS(M12:R12,M$7:R$7,"Used")</f>
        <v>0</v>
      </c>
      <c r="L12" s="40" t="s">
        <v>22</v>
      </c>
      <c r="M12" s="151"/>
      <c r="N12" s="27"/>
      <c r="O12" s="28"/>
      <c r="P12" s="151"/>
      <c r="Q12" s="24"/>
      <c r="R12" s="65"/>
      <c r="S12" s="161"/>
      <c r="T12" s="157"/>
      <c r="U12" s="25"/>
      <c r="V12" s="119">
        <f t="shared" si="2"/>
        <v>0</v>
      </c>
      <c r="W12" s="40" t="s">
        <v>22</v>
      </c>
      <c r="X12" s="151"/>
      <c r="Y12" s="24"/>
      <c r="Z12" s="26"/>
      <c r="AA12" s="23"/>
      <c r="AB12" s="24"/>
      <c r="AC12" s="65"/>
    </row>
    <row r="13" spans="1:29" ht="15.75" outlineLevel="1" thickBot="1">
      <c r="A13" s="32" t="s">
        <v>16</v>
      </c>
      <c r="B13" s="36">
        <v>80</v>
      </c>
      <c r="C13" s="37" t="s">
        <v>17</v>
      </c>
      <c r="D13" s="37" t="s">
        <v>18</v>
      </c>
      <c r="E13" s="38" t="s">
        <v>19</v>
      </c>
      <c r="F13" s="39" t="s">
        <v>31</v>
      </c>
      <c r="G13" s="76">
        <f t="shared" si="0"/>
        <v>7</v>
      </c>
      <c r="H13" s="163"/>
      <c r="I13" s="159"/>
      <c r="J13" s="21">
        <v>3</v>
      </c>
      <c r="K13" s="121">
        <f t="shared" si="1"/>
        <v>0</v>
      </c>
      <c r="L13" s="41" t="s">
        <v>22</v>
      </c>
      <c r="M13" s="153"/>
      <c r="N13" s="20">
        <v>3</v>
      </c>
      <c r="O13" s="30">
        <v>3</v>
      </c>
      <c r="P13" s="153"/>
      <c r="Q13" s="20"/>
      <c r="R13" s="67"/>
      <c r="S13" s="163"/>
      <c r="T13" s="159"/>
      <c r="U13" s="21">
        <v>7</v>
      </c>
      <c r="V13" s="121">
        <f t="shared" si="2"/>
        <v>7</v>
      </c>
      <c r="W13" s="41" t="s">
        <v>22</v>
      </c>
      <c r="X13" s="153"/>
      <c r="Y13" s="20"/>
      <c r="Z13" s="22"/>
      <c r="AA13" s="19"/>
      <c r="AB13" s="20"/>
      <c r="AC13" s="67"/>
    </row>
    <row r="14" spans="1:29">
      <c r="A14" s="32" t="s">
        <v>16</v>
      </c>
      <c r="B14" s="115">
        <v>160</v>
      </c>
      <c r="C14" s="116" t="s">
        <v>17</v>
      </c>
      <c r="D14" s="116" t="s">
        <v>18</v>
      </c>
      <c r="E14" s="117" t="s">
        <v>19</v>
      </c>
      <c r="F14" s="118" t="s">
        <v>17</v>
      </c>
      <c r="G14" s="132">
        <f t="shared" si="0"/>
        <v>4</v>
      </c>
      <c r="H14" s="133"/>
      <c r="I14" s="156">
        <f>SUMIFS(M14:R14,M$7:R$7,"Order")+H14</f>
        <v>1</v>
      </c>
      <c r="J14" s="156">
        <f t="shared" si="3"/>
        <v>1</v>
      </c>
      <c r="K14" s="155">
        <f t="shared" si="1"/>
        <v>0</v>
      </c>
      <c r="L14" s="134" t="s">
        <v>22</v>
      </c>
      <c r="M14" s="135"/>
      <c r="N14" s="136"/>
      <c r="O14" s="137"/>
      <c r="P14" s="135">
        <v>1</v>
      </c>
      <c r="Q14" s="138">
        <f>SUBTOTAL(9,Q15:Q16)</f>
        <v>1</v>
      </c>
      <c r="R14" s="139">
        <f>SUBTOTAL(9,R15:R16)</f>
        <v>1</v>
      </c>
      <c r="S14" s="133">
        <v>4</v>
      </c>
      <c r="T14" s="156">
        <f>SUMIFS(X14:AC14,X$7:AC$7,"Order")+S14</f>
        <v>6</v>
      </c>
      <c r="U14" s="156">
        <f t="shared" si="4"/>
        <v>6</v>
      </c>
      <c r="V14" s="155">
        <f t="shared" si="2"/>
        <v>4</v>
      </c>
      <c r="W14" s="134" t="s">
        <v>22</v>
      </c>
      <c r="X14" s="135"/>
      <c r="Y14" s="138"/>
      <c r="Z14" s="140"/>
      <c r="AA14" s="135">
        <v>2</v>
      </c>
      <c r="AB14" s="138">
        <f>SUBTOTAL(9,AB15:AB16)</f>
        <v>2</v>
      </c>
      <c r="AC14" s="139">
        <f>SUBTOTAL(9,AC15:AC16)</f>
        <v>2</v>
      </c>
    </row>
    <row r="15" spans="1:29" outlineLevel="1">
      <c r="A15" s="32" t="s">
        <v>16</v>
      </c>
      <c r="B15" s="123">
        <v>160</v>
      </c>
      <c r="C15" s="124" t="s">
        <v>17</v>
      </c>
      <c r="D15" s="124" t="s">
        <v>18</v>
      </c>
      <c r="E15" s="125" t="s">
        <v>19</v>
      </c>
      <c r="F15" s="126"/>
      <c r="G15" s="74">
        <f t="shared" si="0"/>
        <v>0</v>
      </c>
      <c r="H15" s="161"/>
      <c r="I15" s="157"/>
      <c r="J15" s="25"/>
      <c r="K15" s="119">
        <f t="shared" ref="K15" si="6">J15-SUMIFS(M15:R15,M$7:R$7,"Used")</f>
        <v>0</v>
      </c>
      <c r="L15" s="40" t="s">
        <v>22</v>
      </c>
      <c r="M15" s="151"/>
      <c r="N15" s="27"/>
      <c r="O15" s="28"/>
      <c r="P15" s="151"/>
      <c r="Q15" s="24"/>
      <c r="R15" s="65"/>
      <c r="S15" s="161"/>
      <c r="T15" s="157"/>
      <c r="U15" s="25"/>
      <c r="V15" s="119">
        <f t="shared" si="2"/>
        <v>0</v>
      </c>
      <c r="W15" s="40" t="s">
        <v>22</v>
      </c>
      <c r="X15" s="151"/>
      <c r="Y15" s="24"/>
      <c r="Z15" s="26"/>
      <c r="AA15" s="23"/>
      <c r="AB15" s="24"/>
      <c r="AC15" s="65"/>
    </row>
    <row r="16" spans="1:29" ht="15.75" outlineLevel="1" thickBot="1">
      <c r="A16" s="32" t="s">
        <v>16</v>
      </c>
      <c r="B16" s="36">
        <v>160</v>
      </c>
      <c r="C16" s="37" t="s">
        <v>17</v>
      </c>
      <c r="D16" s="37" t="s">
        <v>18</v>
      </c>
      <c r="E16" s="38" t="s">
        <v>19</v>
      </c>
      <c r="F16" s="39">
        <v>255874</v>
      </c>
      <c r="G16" s="76">
        <f t="shared" si="0"/>
        <v>4</v>
      </c>
      <c r="H16" s="163"/>
      <c r="I16" s="159"/>
      <c r="J16" s="21">
        <v>1</v>
      </c>
      <c r="K16" s="121">
        <f t="shared" si="1"/>
        <v>0</v>
      </c>
      <c r="L16" s="41" t="s">
        <v>22</v>
      </c>
      <c r="M16" s="153"/>
      <c r="N16" s="29"/>
      <c r="O16" s="30"/>
      <c r="P16" s="153"/>
      <c r="Q16" s="20">
        <v>1</v>
      </c>
      <c r="R16" s="67">
        <v>1</v>
      </c>
      <c r="S16" s="163"/>
      <c r="T16" s="159"/>
      <c r="U16" s="21">
        <v>6</v>
      </c>
      <c r="V16" s="121">
        <f t="shared" si="2"/>
        <v>4</v>
      </c>
      <c r="W16" s="41" t="s">
        <v>22</v>
      </c>
      <c r="X16" s="153"/>
      <c r="Y16" s="20"/>
      <c r="Z16" s="22"/>
      <c r="AA16" s="19"/>
      <c r="AB16" s="20">
        <v>2</v>
      </c>
      <c r="AC16" s="67">
        <v>2</v>
      </c>
    </row>
    <row r="17" spans="1:29">
      <c r="A17" s="113" t="s">
        <v>16</v>
      </c>
      <c r="B17" s="115" t="s">
        <v>33</v>
      </c>
      <c r="C17" s="116" t="s">
        <v>17</v>
      </c>
      <c r="D17" s="116" t="s">
        <v>18</v>
      </c>
      <c r="E17" s="117" t="s">
        <v>19</v>
      </c>
      <c r="F17" s="118" t="s">
        <v>17</v>
      </c>
      <c r="G17" s="132">
        <f t="shared" si="0"/>
        <v>6</v>
      </c>
      <c r="H17" s="133">
        <v>4</v>
      </c>
      <c r="I17" s="156">
        <f>SUMIFS(M17:R17,M$7:R$7,"Order")+H17</f>
        <v>10</v>
      </c>
      <c r="J17" s="156">
        <f t="shared" si="3"/>
        <v>10</v>
      </c>
      <c r="K17" s="155">
        <f t="shared" si="1"/>
        <v>4</v>
      </c>
      <c r="L17" s="134" t="s">
        <v>22</v>
      </c>
      <c r="M17" s="135">
        <v>6</v>
      </c>
      <c r="N17" s="136">
        <f>SUBTOTAL(9,N19)</f>
        <v>6</v>
      </c>
      <c r="O17" s="137">
        <f>SUBTOTAL(9,O19)</f>
        <v>6</v>
      </c>
      <c r="P17" s="135"/>
      <c r="Q17" s="138">
        <f>SUBTOTAL(9,Q18:Q19)</f>
        <v>0</v>
      </c>
      <c r="R17" s="139">
        <f>SUBTOTAL(9,R18:R19)</f>
        <v>0</v>
      </c>
      <c r="S17" s="133">
        <v>2</v>
      </c>
      <c r="T17" s="156">
        <f>SUMIFS(X17:AC17,X$7:AC$7,"Order")+S17</f>
        <v>8</v>
      </c>
      <c r="U17" s="156">
        <f t="shared" si="4"/>
        <v>8</v>
      </c>
      <c r="V17" s="155">
        <f t="shared" si="2"/>
        <v>2</v>
      </c>
      <c r="W17" s="134" t="s">
        <v>22</v>
      </c>
      <c r="X17" s="135">
        <v>6</v>
      </c>
      <c r="Y17" s="138">
        <f>SUBTOTAL(9,Y18:Y19)</f>
        <v>6</v>
      </c>
      <c r="Z17" s="140">
        <f>SUBTOTAL(9,Z18:Z19)</f>
        <v>6</v>
      </c>
      <c r="AA17" s="135"/>
      <c r="AB17" s="138"/>
      <c r="AC17" s="139"/>
    </row>
    <row r="18" spans="1:29" outlineLevel="1">
      <c r="A18" s="32" t="s">
        <v>16</v>
      </c>
      <c r="B18" s="123" t="s">
        <v>33</v>
      </c>
      <c r="C18" s="124" t="s">
        <v>17</v>
      </c>
      <c r="D18" s="124" t="s">
        <v>18</v>
      </c>
      <c r="E18" s="125" t="s">
        <v>19</v>
      </c>
      <c r="F18" s="126"/>
      <c r="G18" s="74">
        <f t="shared" si="0"/>
        <v>0</v>
      </c>
      <c r="H18" s="161"/>
      <c r="I18" s="157"/>
      <c r="J18" s="25"/>
      <c r="K18" s="119">
        <f t="shared" ref="K18" si="7">J18-SUMIFS(M18:R18,M$7:R$7,"Used")</f>
        <v>0</v>
      </c>
      <c r="L18" s="40" t="s">
        <v>22</v>
      </c>
      <c r="M18" s="151"/>
      <c r="N18" s="27"/>
      <c r="O18" s="28"/>
      <c r="P18" s="151"/>
      <c r="Q18" s="24"/>
      <c r="R18" s="65"/>
      <c r="S18" s="161"/>
      <c r="T18" s="157"/>
      <c r="U18" s="25"/>
      <c r="V18" s="119">
        <f t="shared" si="2"/>
        <v>0</v>
      </c>
      <c r="W18" s="40" t="s">
        <v>22</v>
      </c>
      <c r="X18" s="151"/>
      <c r="Y18" s="24"/>
      <c r="Z18" s="26"/>
      <c r="AA18" s="23"/>
      <c r="AB18" s="24"/>
      <c r="AC18" s="65"/>
    </row>
    <row r="19" spans="1:29" ht="15.75" outlineLevel="1" thickBot="1">
      <c r="A19" s="114" t="s">
        <v>16</v>
      </c>
      <c r="B19" s="36" t="s">
        <v>33</v>
      </c>
      <c r="C19" s="37" t="s">
        <v>17</v>
      </c>
      <c r="D19" s="37" t="s">
        <v>18</v>
      </c>
      <c r="E19" s="38" t="s">
        <v>19</v>
      </c>
      <c r="F19" s="39" t="s">
        <v>32</v>
      </c>
      <c r="G19" s="76">
        <f t="shared" si="0"/>
        <v>4</v>
      </c>
      <c r="H19" s="164"/>
      <c r="I19" s="160"/>
      <c r="J19" s="69">
        <v>8</v>
      </c>
      <c r="K19" s="122">
        <f t="shared" si="1"/>
        <v>2</v>
      </c>
      <c r="L19" s="70" t="s">
        <v>22</v>
      </c>
      <c r="M19" s="154"/>
      <c r="N19" s="68">
        <v>6</v>
      </c>
      <c r="O19" s="131">
        <v>6</v>
      </c>
      <c r="P19" s="154"/>
      <c r="Q19" s="68"/>
      <c r="R19" s="73"/>
      <c r="S19" s="164"/>
      <c r="T19" s="160"/>
      <c r="U19" s="69">
        <v>8</v>
      </c>
      <c r="V19" s="122">
        <f t="shared" si="2"/>
        <v>2</v>
      </c>
      <c r="W19" s="70" t="s">
        <v>22</v>
      </c>
      <c r="X19" s="154"/>
      <c r="Y19" s="68">
        <v>6</v>
      </c>
      <c r="Z19" s="72">
        <v>6</v>
      </c>
      <c r="AA19" s="71"/>
      <c r="AB19" s="68"/>
      <c r="AC19" s="73"/>
    </row>
  </sheetData>
  <autoFilter ref="A7:AC7"/>
  <mergeCells count="17">
    <mergeCell ref="H4:L5"/>
    <mergeCell ref="G4:G7"/>
    <mergeCell ref="M4:O5"/>
    <mergeCell ref="M3:O3"/>
    <mergeCell ref="P4:R5"/>
    <mergeCell ref="P3:R3"/>
    <mergeCell ref="H2:O2"/>
    <mergeCell ref="H3:L3"/>
    <mergeCell ref="P2:Q2"/>
    <mergeCell ref="S2:Z2"/>
    <mergeCell ref="AA2:AB2"/>
    <mergeCell ref="S3:W3"/>
    <mergeCell ref="X3:Z3"/>
    <mergeCell ref="AA3:AC3"/>
    <mergeCell ref="X4:Z5"/>
    <mergeCell ref="AA4:AC5"/>
    <mergeCell ref="S4:W5"/>
  </mergeCells>
  <conditionalFormatting sqref="H3:XFD3">
    <cfRule type="containsBlanks" dxfId="0" priority="1">
      <formula>LEN(TRIM(H3))=0</formula>
    </cfRule>
  </conditionalFormatting>
  <pageMargins left="0.7" right="0.7" top="0.75" bottom="0.75" header="0.3" footer="0.3"/>
  <pageSetup paperSize="9" orientation="portrait" r:id="rId1"/>
  <ignoredErrors>
    <ignoredError sqref="Y8:Z8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2013-11-21T18:45:16Z</dcterms:created>
  <dcterms:modified xsi:type="dcterms:W3CDTF">2013-11-23T11:46:02Z</dcterms:modified>
</cp:coreProperties>
</file>