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 tabRatio="849" activeTab="2"/>
  </bookViews>
  <sheets>
    <sheet name="Sommaire" sheetId="6" r:id="rId1"/>
    <sheet name="ListPers" sheetId="5" r:id="rId2"/>
    <sheet name="Synthèse" sheetId="19" r:id="rId3"/>
    <sheet name="Solde N-1" sheetId="20" r:id="rId4"/>
    <sheet name="Janvier" sheetId="1" r:id="rId5"/>
    <sheet name="Février" sheetId="7" r:id="rId6"/>
    <sheet name="Mars" sheetId="8" r:id="rId7"/>
    <sheet name="Avril" sheetId="9" r:id="rId8"/>
    <sheet name="Mai" sheetId="10" r:id="rId9"/>
    <sheet name="Juin" sheetId="11" r:id="rId10"/>
    <sheet name="Juillet" sheetId="13" r:id="rId11"/>
    <sheet name="Août" sheetId="12" r:id="rId12"/>
    <sheet name="Septembre" sheetId="14" r:id="rId13"/>
    <sheet name="Octobre" sheetId="15" r:id="rId14"/>
    <sheet name="Novembre" sheetId="16" r:id="rId15"/>
    <sheet name="Décembre" sheetId="17" r:id="rId16"/>
    <sheet name="Données" sheetId="2" r:id="rId17"/>
  </sheets>
  <definedNames>
    <definedName name="An">Données!$C$1</definedName>
    <definedName name="ListPersonnel">OFFSET(PrimListPersonnel,1,0,COUNTA(ListPers!$B:$B)-1)</definedName>
    <definedName name="nomonglets">MID(GET.WORKBOOK(1),FIND("]",GET.WORKBOOK(1))+1,99)&amp;INDIRECT("IV65000")</definedName>
    <definedName name="PrimListPersonnel">ListPers!$B$1</definedName>
  </definedNames>
  <calcPr calcId="125725"/>
</workbook>
</file>

<file path=xl/calcChain.xml><?xml version="1.0" encoding="utf-8"?>
<calcChain xmlns="http://schemas.openxmlformats.org/spreadsheetml/2006/main">
  <c r="E7" i="19"/>
  <c r="D7"/>
  <c r="A3" i="20" l="1"/>
  <c r="B6" i="19"/>
  <c r="F7"/>
  <c r="D11"/>
  <c r="D9"/>
  <c r="E21"/>
  <c r="E19"/>
  <c r="E11"/>
  <c r="E10"/>
  <c r="D20"/>
  <c r="D12"/>
  <c r="D17"/>
  <c r="E17"/>
  <c r="E9"/>
  <c r="E16"/>
  <c r="D14"/>
  <c r="E8"/>
  <c r="D13"/>
  <c r="D19"/>
  <c r="E13"/>
  <c r="E14"/>
  <c r="D18"/>
  <c r="D21"/>
  <c r="E20"/>
  <c r="D8"/>
  <c r="D10"/>
  <c r="E15"/>
  <c r="E18"/>
  <c r="D16"/>
  <c r="E12"/>
  <c r="D15"/>
  <c r="G12"/>
  <c r="F10"/>
  <c r="G16"/>
  <c r="G11"/>
  <c r="G14"/>
  <c r="G20"/>
  <c r="F14"/>
  <c r="G7"/>
  <c r="G15"/>
  <c r="F9"/>
  <c r="G17"/>
  <c r="F16"/>
  <c r="F21"/>
  <c r="G8"/>
  <c r="F18"/>
  <c r="G10"/>
  <c r="G19"/>
  <c r="F12"/>
  <c r="F15"/>
  <c r="F8"/>
  <c r="G18"/>
  <c r="B17" i="6"/>
  <c r="G9" i="19"/>
  <c r="F13"/>
  <c r="F19"/>
  <c r="F17"/>
  <c r="G21"/>
  <c r="F11"/>
  <c r="G13"/>
  <c r="F20"/>
  <c r="C17" i="6" l="1"/>
  <c r="H20" i="19"/>
  <c r="I18"/>
  <c r="I13"/>
  <c r="I12"/>
  <c r="B16" i="6"/>
  <c r="I16" i="19"/>
  <c r="H16"/>
  <c r="I21"/>
  <c r="H11"/>
  <c r="I15"/>
  <c r="H15"/>
  <c r="I17"/>
  <c r="H19"/>
  <c r="I20"/>
  <c r="I8"/>
  <c r="H9"/>
  <c r="H18"/>
  <c r="I19"/>
  <c r="H12"/>
  <c r="H8"/>
  <c r="I11"/>
  <c r="I9"/>
  <c r="H7"/>
  <c r="I14"/>
  <c r="H10"/>
  <c r="H14"/>
  <c r="I10"/>
  <c r="H17"/>
  <c r="H13"/>
  <c r="H21"/>
  <c r="I7"/>
  <c r="C16" i="6" l="1"/>
  <c r="K20" i="19"/>
  <c r="J17"/>
  <c r="J9"/>
  <c r="K9"/>
  <c r="K15"/>
  <c r="K13"/>
  <c r="J10"/>
  <c r="J14"/>
  <c r="K16"/>
  <c r="K10"/>
  <c r="K12"/>
  <c r="J13"/>
  <c r="J21"/>
  <c r="J7"/>
  <c r="K11"/>
  <c r="J19"/>
  <c r="J12"/>
  <c r="J16"/>
  <c r="J15"/>
  <c r="K8"/>
  <c r="K14"/>
  <c r="J18"/>
  <c r="K17"/>
  <c r="K21"/>
  <c r="J11"/>
  <c r="K7"/>
  <c r="K18"/>
  <c r="J20"/>
  <c r="J8"/>
  <c r="K19"/>
  <c r="M11"/>
  <c r="M14"/>
  <c r="M18"/>
  <c r="M7"/>
  <c r="L20"/>
  <c r="L12"/>
  <c r="L11"/>
  <c r="M17"/>
  <c r="M16"/>
  <c r="M9"/>
  <c r="L7"/>
  <c r="L18"/>
  <c r="L10"/>
  <c r="M12"/>
  <c r="M15"/>
  <c r="L9"/>
  <c r="M10"/>
  <c r="L21"/>
  <c r="L16"/>
  <c r="L19"/>
  <c r="M21"/>
  <c r="L8"/>
  <c r="L17"/>
  <c r="M8"/>
  <c r="L13"/>
  <c r="L14"/>
  <c r="L15"/>
  <c r="M19"/>
  <c r="M20"/>
  <c r="M13"/>
  <c r="A4" i="17" l="1"/>
  <c r="A3"/>
  <c r="A4" i="16"/>
  <c r="A3"/>
  <c r="A4" i="15"/>
  <c r="A3"/>
  <c r="A4" i="14"/>
  <c r="A3"/>
  <c r="A4" i="13"/>
  <c r="A3"/>
  <c r="A4" i="12"/>
  <c r="A3"/>
  <c r="A4" i="11"/>
  <c r="A3"/>
  <c r="A4" i="10"/>
  <c r="A3"/>
  <c r="A4" i="9"/>
  <c r="A3"/>
  <c r="A4" i="8"/>
  <c r="A3"/>
  <c r="A4" i="7"/>
  <c r="A3"/>
  <c r="O13" i="19"/>
  <c r="N10"/>
  <c r="O15"/>
  <c r="O8"/>
  <c r="O10"/>
  <c r="O21"/>
  <c r="N18"/>
  <c r="O12"/>
  <c r="O9"/>
  <c r="N17"/>
  <c r="N15"/>
  <c r="N8"/>
  <c r="O20"/>
  <c r="N9"/>
  <c r="O18"/>
  <c r="N7"/>
  <c r="N16"/>
  <c r="O11"/>
  <c r="N11"/>
  <c r="N20"/>
  <c r="O17"/>
  <c r="N14"/>
  <c r="O19"/>
  <c r="O14"/>
  <c r="O7"/>
  <c r="N13"/>
  <c r="N19"/>
  <c r="B14" i="6"/>
  <c r="O16" i="19"/>
  <c r="N21"/>
  <c r="N12"/>
  <c r="B15" i="6"/>
  <c r="B7"/>
  <c r="B8"/>
  <c r="B9"/>
  <c r="B10"/>
  <c r="B11"/>
  <c r="B12"/>
  <c r="B13"/>
  <c r="C13" l="1"/>
  <c r="C12"/>
  <c r="C11"/>
  <c r="C10"/>
  <c r="C9"/>
  <c r="C8"/>
  <c r="C7"/>
  <c r="C15"/>
  <c r="P12" i="19"/>
  <c r="P21"/>
  <c r="C14" i="6"/>
  <c r="P19" i="19"/>
  <c r="P13"/>
  <c r="P14"/>
  <c r="P20"/>
  <c r="P11"/>
  <c r="P16"/>
  <c r="Q16" s="1"/>
  <c r="P7"/>
  <c r="P9"/>
  <c r="P8"/>
  <c r="P15"/>
  <c r="P17"/>
  <c r="Q17" s="1"/>
  <c r="P18"/>
  <c r="P10"/>
  <c r="A3" i="1"/>
  <c r="A4"/>
  <c r="B3" i="6"/>
  <c r="B5"/>
  <c r="B6"/>
  <c r="B2"/>
  <c r="B4"/>
  <c r="C2" l="1"/>
  <c r="C6"/>
  <c r="C4"/>
  <c r="C3"/>
  <c r="C5"/>
</calcChain>
</file>

<file path=xl/sharedStrings.xml><?xml version="1.0" encoding="utf-8"?>
<sst xmlns="http://schemas.openxmlformats.org/spreadsheetml/2006/main" count="696" uniqueCount="68">
  <si>
    <t>Code Abs</t>
  </si>
  <si>
    <t>AT</t>
  </si>
  <si>
    <t>Jour</t>
  </si>
  <si>
    <t>Heure</t>
  </si>
  <si>
    <t>Désignation</t>
  </si>
  <si>
    <t>Maladie</t>
  </si>
  <si>
    <t>Paternité</t>
  </si>
  <si>
    <t>Maternité</t>
  </si>
  <si>
    <t>Formation</t>
  </si>
  <si>
    <t>Sans Solde</t>
  </si>
  <si>
    <t>Invalidité</t>
  </si>
  <si>
    <t>Congé Payé</t>
  </si>
  <si>
    <t>Injustifié</t>
  </si>
  <si>
    <t>Retard</t>
  </si>
  <si>
    <t>janvier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</si>
  <si>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</si>
  <si>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</si>
  <si>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</si>
  <si>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</si>
  <si>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</si>
  <si>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</si>
  <si>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</si>
  <si>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</si>
  <si>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</si>
  <si>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</si>
  <si>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</si>
  <si>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</si>
  <si>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Salarié  A</t>
  </si>
  <si>
    <t>Maladie Pro</t>
  </si>
  <si>
    <t>Liste des onglets</t>
  </si>
  <si>
    <t>Lien vers onglets</t>
  </si>
  <si>
    <t>Année :</t>
  </si>
  <si>
    <t>Salarié  B</t>
  </si>
  <si>
    <t>Salarié  C</t>
  </si>
  <si>
    <t>Du</t>
  </si>
  <si>
    <t>Au</t>
  </si>
  <si>
    <t>Salarié  D</t>
  </si>
  <si>
    <t>Salarié  E</t>
  </si>
  <si>
    <t>Salarié  F</t>
  </si>
  <si>
    <t>Salarié  G</t>
  </si>
  <si>
    <t>Salarié  H</t>
  </si>
  <si>
    <t>Gestion des Absences et Valorisation</t>
  </si>
  <si>
    <t>Jour / Heure</t>
  </si>
  <si>
    <t>Nb Heures</t>
  </si>
  <si>
    <t>Nb Jours</t>
  </si>
  <si>
    <t>Salarié  J</t>
  </si>
  <si>
    <t>Salarié   I</t>
  </si>
  <si>
    <t>Valorisation de l'Absence</t>
  </si>
  <si>
    <t>Jour Férié</t>
  </si>
  <si>
    <t>Prime</t>
  </si>
  <si>
    <t>Avt Acquis</t>
  </si>
  <si>
    <t>Avt Pris</t>
  </si>
  <si>
    <t xml:space="preserve">Eléments de rémunérations </t>
  </si>
  <si>
    <t>Observations</t>
  </si>
  <si>
    <t>Suivi des absences du Personnel</t>
  </si>
  <si>
    <t>Autres</t>
  </si>
  <si>
    <t>ListPersonnel</t>
  </si>
  <si>
    <t>Hrs 1 Mai</t>
  </si>
  <si>
    <t>Solde N-1</t>
  </si>
  <si>
    <t>Evt Famil</t>
  </si>
  <si>
    <t>C. Parental</t>
  </si>
  <si>
    <t>lien</t>
  </si>
  <si>
    <t>http://www.excel-downloads.com/forum/233336-suivi-abs.html</t>
  </si>
  <si>
    <t>Auteur</t>
  </si>
  <si>
    <t>LEGO35</t>
  </si>
  <si>
    <t xml:space="preserve">Code </t>
  </si>
  <si>
    <t>Solde au 31 Décembre</t>
  </si>
  <si>
    <t>Solde N</t>
  </si>
</sst>
</file>

<file path=xl/styles.xml><?xml version="1.0" encoding="utf-8"?>
<styleSheet xmlns="http://schemas.openxmlformats.org/spreadsheetml/2006/main">
  <numFmts count="2">
    <numFmt numFmtId="164" formatCode="mmm"/>
    <numFmt numFmtId="165" formatCode="mmmm"/>
  </numFmts>
  <fonts count="27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24"/>
      <color theme="9" tint="-0.249977111117893"/>
      <name val="Arial"/>
      <family val="2"/>
    </font>
    <font>
      <sz val="8"/>
      <color indexed="9"/>
      <name val="Arial"/>
      <family val="2"/>
    </font>
    <font>
      <sz val="14"/>
      <color indexed="9"/>
      <name val="Arial"/>
      <family val="2"/>
    </font>
    <font>
      <sz val="11"/>
      <color theme="1"/>
      <name val="Arial"/>
      <family val="2"/>
    </font>
    <font>
      <b/>
      <i/>
      <sz val="11"/>
      <color theme="1"/>
      <name val="Arial"/>
      <family val="2"/>
    </font>
    <font>
      <u/>
      <sz val="10"/>
      <color indexed="12"/>
      <name val="Arial"/>
      <family val="2"/>
    </font>
    <font>
      <b/>
      <sz val="14"/>
      <color theme="0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11"/>
      <color indexed="9"/>
      <name val="Arial"/>
      <family val="2"/>
    </font>
    <font>
      <sz val="12"/>
      <color indexed="9"/>
      <name val="Arial"/>
      <family val="2"/>
    </font>
    <font>
      <sz val="14"/>
      <color theme="1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sz val="9"/>
      <color rgb="FFFF0000"/>
      <name val="Arial"/>
      <family val="2"/>
    </font>
    <font>
      <b/>
      <sz val="9"/>
      <color rgb="FFFF0000"/>
      <name val="Arial"/>
      <family val="2"/>
    </font>
    <font>
      <b/>
      <sz val="9"/>
      <color theme="1"/>
      <name val="Arial"/>
      <family val="2"/>
    </font>
    <font>
      <sz val="9"/>
      <color indexed="9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9"/>
      <name val="Arial"/>
      <family val="2"/>
    </font>
    <font>
      <b/>
      <sz val="24"/>
      <color theme="0" tint="-0.499984740745262"/>
      <name val="Arial"/>
      <family val="2"/>
    </font>
    <font>
      <sz val="8"/>
      <color rgb="FFFF0000"/>
      <name val="Arial"/>
      <family val="2"/>
    </font>
    <font>
      <sz val="14"/>
      <color rgb="FF0070C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 style="thick">
        <color theme="2" tint="-0.499984740745262"/>
      </left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 style="medium">
        <color theme="2" tint="-0.499984740745262"/>
      </left>
      <right style="medium">
        <color theme="2" tint="-0.499984740745262"/>
      </right>
      <top style="thick">
        <color theme="2" tint="-0.499984740745262"/>
      </top>
      <bottom style="medium">
        <color theme="2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indexed="64"/>
      </bottom>
      <diagonal/>
    </border>
    <border>
      <left style="thin">
        <color theme="1" tint="0.499984740745262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1" tint="0.499984740745262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/>
      <top style="thin">
        <color indexed="64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8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5" fillId="0" borderId="0" xfId="0" applyFont="1"/>
    <xf numFmtId="0" fontId="1" fillId="2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7" borderId="0" xfId="0" applyFill="1"/>
    <xf numFmtId="0" fontId="0" fillId="7" borderId="2" xfId="0" applyFill="1" applyBorder="1"/>
    <xf numFmtId="0" fontId="7" fillId="6" borderId="8" xfId="1" quotePrefix="1" applyFont="1" applyFill="1" applyBorder="1" applyAlignment="1" applyProtection="1">
      <alignment horizontal="center" vertical="center"/>
    </xf>
    <xf numFmtId="0" fontId="7" fillId="6" borderId="10" xfId="1" quotePrefix="1" applyFont="1" applyFill="1" applyBorder="1" applyAlignment="1" applyProtection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9" fillId="6" borderId="8" xfId="0" quotePrefix="1" applyFont="1" applyFill="1" applyBorder="1" applyAlignment="1">
      <alignment horizontal="center" vertical="center"/>
    </xf>
    <xf numFmtId="0" fontId="9" fillId="6" borderId="10" xfId="0" quotePrefix="1" applyFont="1" applyFill="1" applyBorder="1" applyAlignment="1">
      <alignment horizontal="center" vertical="center"/>
    </xf>
    <xf numFmtId="16" fontId="1" fillId="2" borderId="3" xfId="0" applyNumberFormat="1" applyFont="1" applyFill="1" applyBorder="1" applyAlignment="1">
      <alignment horizontal="center" vertical="center"/>
    </xf>
    <xf numFmtId="165" fontId="12" fillId="9" borderId="15" xfId="0" quotePrefix="1" applyNumberFormat="1" applyFont="1" applyFill="1" applyBorder="1" applyAlignment="1">
      <alignment horizontal="center" vertical="center"/>
    </xf>
    <xf numFmtId="0" fontId="13" fillId="9" borderId="9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11" borderId="0" xfId="0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16" fontId="1" fillId="2" borderId="1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0" xfId="0" applyNumberFormat="1" applyFont="1" applyAlignment="1">
      <alignment horizontal="left" vertical="center"/>
    </xf>
    <xf numFmtId="0" fontId="1" fillId="13" borderId="4" xfId="0" applyFont="1" applyFill="1" applyBorder="1" applyAlignment="1">
      <alignment horizontal="centerContinuous" vertical="center"/>
    </xf>
    <xf numFmtId="0" fontId="1" fillId="13" borderId="13" xfId="0" applyFont="1" applyFill="1" applyBorder="1" applyAlignment="1">
      <alignment horizontal="centerContinuous" vertical="center"/>
    </xf>
    <xf numFmtId="164" fontId="11" fillId="13" borderId="3" xfId="0" applyNumberFormat="1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vertical="center"/>
    </xf>
    <xf numFmtId="164" fontId="11" fillId="13" borderId="16" xfId="0" applyNumberFormat="1" applyFont="1" applyFill="1" applyBorder="1" applyAlignment="1">
      <alignment horizontal="center" vertical="center"/>
    </xf>
    <xf numFmtId="0" fontId="10" fillId="14" borderId="13" xfId="0" applyFont="1" applyFill="1" applyBorder="1" applyAlignment="1">
      <alignment horizontal="centerContinuous" vertical="center"/>
    </xf>
    <xf numFmtId="0" fontId="1" fillId="14" borderId="13" xfId="0" applyFont="1" applyFill="1" applyBorder="1" applyAlignment="1">
      <alignment horizontal="centerContinuous" vertical="center"/>
    </xf>
    <xf numFmtId="0" fontId="1" fillId="14" borderId="5" xfId="0" applyFont="1" applyFill="1" applyBorder="1" applyAlignment="1">
      <alignment horizontal="centerContinuous" vertical="center"/>
    </xf>
    <xf numFmtId="164" fontId="11" fillId="14" borderId="14" xfId="0" applyNumberFormat="1" applyFont="1" applyFill="1" applyBorder="1" applyAlignment="1">
      <alignment horizontal="center" vertical="center"/>
    </xf>
    <xf numFmtId="164" fontId="11" fillId="14" borderId="11" xfId="0" applyNumberFormat="1" applyFont="1" applyFill="1" applyBorder="1" applyAlignment="1">
      <alignment horizontal="center" vertical="center"/>
    </xf>
    <xf numFmtId="164" fontId="11" fillId="14" borderId="12" xfId="0" applyNumberFormat="1" applyFont="1" applyFill="1" applyBorder="1" applyAlignment="1">
      <alignment horizontal="center" vertical="center"/>
    </xf>
    <xf numFmtId="164" fontId="11" fillId="14" borderId="6" xfId="0" applyNumberFormat="1" applyFont="1" applyFill="1" applyBorder="1" applyAlignment="1">
      <alignment horizontal="center" vertical="center"/>
    </xf>
    <xf numFmtId="164" fontId="11" fillId="14" borderId="3" xfId="0" applyNumberFormat="1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vertical="center"/>
    </xf>
    <xf numFmtId="0" fontId="16" fillId="3" borderId="0" xfId="0" applyFont="1" applyFill="1" applyAlignment="1">
      <alignment horizontal="left"/>
    </xf>
    <xf numFmtId="0" fontId="18" fillId="2" borderId="1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Continuous" vertical="center"/>
    </xf>
    <xf numFmtId="164" fontId="11" fillId="13" borderId="2" xfId="0" applyNumberFormat="1" applyFont="1" applyFill="1" applyBorder="1" applyAlignment="1">
      <alignment horizontal="center" vertical="center"/>
    </xf>
    <xf numFmtId="0" fontId="19" fillId="0" borderId="4" xfId="0" applyFont="1" applyBorder="1" applyAlignment="1">
      <alignment horizontal="centerContinuous"/>
    </xf>
    <xf numFmtId="0" fontId="19" fillId="0" borderId="13" xfId="0" applyFont="1" applyBorder="1" applyAlignment="1">
      <alignment horizontal="centerContinuous"/>
    </xf>
    <xf numFmtId="0" fontId="19" fillId="0" borderId="5" xfId="0" applyFont="1" applyBorder="1" applyAlignment="1">
      <alignment horizontal="centerContinuous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21" fillId="0" borderId="13" xfId="0" applyFont="1" applyBorder="1" applyAlignment="1">
      <alignment horizontal="centerContinuous"/>
    </xf>
    <xf numFmtId="0" fontId="21" fillId="0" borderId="5" xfId="0" applyFont="1" applyBorder="1" applyAlignment="1">
      <alignment horizontal="centerContinuous"/>
    </xf>
    <xf numFmtId="0" fontId="22" fillId="0" borderId="2" xfId="0" applyFont="1" applyBorder="1" applyAlignment="1">
      <alignment horizontal="center" vertical="center"/>
    </xf>
    <xf numFmtId="0" fontId="22" fillId="2" borderId="2" xfId="0" applyFont="1" applyFill="1" applyBorder="1" applyAlignment="1">
      <alignment horizontal="center" vertical="center"/>
    </xf>
    <xf numFmtId="0" fontId="21" fillId="0" borderId="4" xfId="0" applyFont="1" applyBorder="1" applyAlignment="1">
      <alignment horizontal="centerContinuous" vertical="center"/>
    </xf>
    <xf numFmtId="0" fontId="15" fillId="2" borderId="3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23" fillId="2" borderId="1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20" fillId="5" borderId="3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Continuous" vertical="center"/>
    </xf>
    <xf numFmtId="0" fontId="17" fillId="0" borderId="1" xfId="0" applyFont="1" applyFill="1" applyBorder="1" applyAlignment="1">
      <alignment horizontal="center" vertical="center"/>
    </xf>
    <xf numFmtId="0" fontId="24" fillId="4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14" fillId="16" borderId="0" xfId="0" applyFont="1" applyFill="1" applyAlignment="1">
      <alignment horizontal="center" vertical="center"/>
    </xf>
    <xf numFmtId="0" fontId="25" fillId="0" borderId="2" xfId="0" applyFont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7" fillId="0" borderId="0" xfId="1" applyFill="1" applyAlignment="1" applyProtection="1">
      <alignment vertical="center"/>
    </xf>
    <xf numFmtId="0" fontId="1" fillId="4" borderId="0" xfId="0" applyFont="1" applyFill="1" applyAlignment="1">
      <alignment vertical="center"/>
    </xf>
    <xf numFmtId="0" fontId="1" fillId="15" borderId="15" xfId="0" applyFont="1" applyFill="1" applyBorder="1" applyAlignment="1">
      <alignment horizontal="center" vertical="center"/>
    </xf>
    <xf numFmtId="0" fontId="1" fillId="15" borderId="9" xfId="0" applyFont="1" applyFill="1" applyBorder="1" applyAlignment="1">
      <alignment horizontal="center" vertical="center"/>
    </xf>
    <xf numFmtId="0" fontId="1" fillId="0" borderId="1" xfId="0" quotePrefix="1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165" fontId="12" fillId="9" borderId="15" xfId="0" quotePrefix="1" applyNumberFormat="1" applyFont="1" applyFill="1" applyBorder="1" applyAlignment="1">
      <alignment horizontal="center" vertical="center"/>
    </xf>
    <xf numFmtId="165" fontId="12" fillId="9" borderId="9" xfId="0" quotePrefix="1" applyNumberFormat="1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26" fillId="6" borderId="2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1">
    <dxf>
      <fill>
        <patternFill patternType="gray125">
          <bgColor theme="3" tint="0.79998168889431442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excel-downloads.com/forum/233336-suivi-abs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19"/>
  <sheetViews>
    <sheetView workbookViewId="0">
      <selection activeCell="C7" sqref="C7"/>
    </sheetView>
  </sheetViews>
  <sheetFormatPr baseColWidth="10" defaultRowHeight="15"/>
  <cols>
    <col min="1" max="1" width="3.5703125" style="10" customWidth="1"/>
    <col min="2" max="2" width="30.7109375" style="10" customWidth="1"/>
    <col min="3" max="3" width="25.42578125" style="10" customWidth="1"/>
    <col min="4" max="16384" width="11.42578125" style="10"/>
  </cols>
  <sheetData>
    <row r="1" spans="2:3" ht="31.5" customHeight="1" thickTop="1" thickBot="1">
      <c r="B1" s="14" t="s">
        <v>29</v>
      </c>
      <c r="C1" s="14" t="s">
        <v>30</v>
      </c>
    </row>
    <row r="2" spans="2:3" ht="16.5" thickTop="1" thickBot="1">
      <c r="B2" s="15" t="str">
        <f ca="1">IF(COUNTA(nomonglets)-1&lt;ROWS(B$2:B2),"",INDEX(nomonglets,ROWS(B$2:B2)+1))</f>
        <v>ListPers</v>
      </c>
      <c r="C2" s="12" t="str">
        <f ca="1">IF(B2="","",HYPERLINK("#"&amp;"'"&amp;B2&amp;"'"&amp;"!A2","clic ici"))</f>
        <v>clic ici</v>
      </c>
    </row>
    <row r="3" spans="2:3" ht="15.75" thickBot="1">
      <c r="B3" s="16" t="str">
        <f ca="1">IF(COUNTA(nomonglets)-1&lt;ROWS(B$2:B3),"",INDEX(nomonglets,ROWS(B$2:B3)+1))</f>
        <v>Synthèse</v>
      </c>
      <c r="C3" s="13" t="str">
        <f t="shared" ref="C3:C6" ca="1" si="0">IF(B3="","",HYPERLINK("#"&amp;"'"&amp;B3&amp;"'"&amp;"!A2","clic ici"))</f>
        <v>clic ici</v>
      </c>
    </row>
    <row r="4" spans="2:3" ht="15.75" thickBot="1">
      <c r="B4" s="16" t="str">
        <f ca="1">IF(COUNTA(nomonglets)-1&lt;ROWS(B$2:B4),"",INDEX(nomonglets,ROWS(B$2:B4)+1))</f>
        <v>Solde N-1</v>
      </c>
      <c r="C4" s="13" t="str">
        <f t="shared" ca="1" si="0"/>
        <v>clic ici</v>
      </c>
    </row>
    <row r="5" spans="2:3" ht="15.75" thickBot="1">
      <c r="B5" s="16" t="str">
        <f ca="1">IF(COUNTA(nomonglets)-1&lt;ROWS(B$2:B5),"",INDEX(nomonglets,ROWS(B$2:B5)+1))</f>
        <v>Janvier</v>
      </c>
      <c r="C5" s="13" t="str">
        <f t="shared" ca="1" si="0"/>
        <v>clic ici</v>
      </c>
    </row>
    <row r="6" spans="2:3" ht="15.75" thickBot="1">
      <c r="B6" s="16" t="str">
        <f ca="1">IF(COUNTA(nomonglets)-1&lt;ROWS(B$2:B6),"",INDEX(nomonglets,ROWS(B$2:B6)+1))</f>
        <v>Février</v>
      </c>
      <c r="C6" s="13" t="str">
        <f t="shared" ca="1" si="0"/>
        <v>clic ici</v>
      </c>
    </row>
    <row r="7" spans="2:3" ht="15.75" thickBot="1">
      <c r="B7" s="16" t="str">
        <f ca="1">IF(COUNTA(nomonglets)-1&lt;ROWS(B$2:B7),"",INDEX(nomonglets,ROWS(B$2:B7)+1))</f>
        <v>Mars</v>
      </c>
      <c r="C7" s="13" t="str">
        <f t="shared" ref="C7:C13" ca="1" si="1">IF(B7="","",HYPERLINK("#"&amp;"'"&amp;B7&amp;"'"&amp;"!A2","clic ici"))</f>
        <v>clic ici</v>
      </c>
    </row>
    <row r="8" spans="2:3" ht="15.75" thickBot="1">
      <c r="B8" s="16" t="str">
        <f ca="1">IF(COUNTA(nomonglets)-1&lt;ROWS(B$2:B8),"",INDEX(nomonglets,ROWS(B$2:B8)+1))</f>
        <v>Avril</v>
      </c>
      <c r="C8" s="13" t="str">
        <f t="shared" ca="1" si="1"/>
        <v>clic ici</v>
      </c>
    </row>
    <row r="9" spans="2:3" ht="15.75" thickBot="1">
      <c r="B9" s="16" t="str">
        <f ca="1">IF(COUNTA(nomonglets)-1&lt;ROWS(B$2:B9),"",INDEX(nomonglets,ROWS(B$2:B9)+1))</f>
        <v>Mai</v>
      </c>
      <c r="C9" s="13" t="str">
        <f t="shared" ca="1" si="1"/>
        <v>clic ici</v>
      </c>
    </row>
    <row r="10" spans="2:3" ht="15.75" thickBot="1">
      <c r="B10" s="16" t="str">
        <f ca="1">IF(COUNTA(nomonglets)-1&lt;ROWS(B$2:B10),"",INDEX(nomonglets,ROWS(B$2:B10)+1))</f>
        <v>Juin</v>
      </c>
      <c r="C10" s="13" t="str">
        <f t="shared" ca="1" si="1"/>
        <v>clic ici</v>
      </c>
    </row>
    <row r="11" spans="2:3" ht="15.75" thickBot="1">
      <c r="B11" s="16" t="str">
        <f ca="1">IF(COUNTA(nomonglets)-1&lt;ROWS(B$2:B11),"",INDEX(nomonglets,ROWS(B$2:B11)+1))</f>
        <v>Juillet</v>
      </c>
      <c r="C11" s="13" t="str">
        <f t="shared" ca="1" si="1"/>
        <v>clic ici</v>
      </c>
    </row>
    <row r="12" spans="2:3" ht="15.75" thickBot="1">
      <c r="B12" s="16" t="str">
        <f ca="1">IF(COUNTA(nomonglets)-1&lt;ROWS(B$2:B12),"",INDEX(nomonglets,ROWS(B$2:B12)+1))</f>
        <v>Août</v>
      </c>
      <c r="C12" s="13" t="str">
        <f t="shared" ca="1" si="1"/>
        <v>clic ici</v>
      </c>
    </row>
    <row r="13" spans="2:3" ht="15.75" thickBot="1">
      <c r="B13" s="16" t="str">
        <f ca="1">IF(COUNTA(nomonglets)-1&lt;ROWS(B$2:B13),"",INDEX(nomonglets,ROWS(B$2:B13)+1))</f>
        <v>Septembre</v>
      </c>
      <c r="C13" s="13" t="str">
        <f t="shared" ca="1" si="1"/>
        <v>clic ici</v>
      </c>
    </row>
    <row r="14" spans="2:3" ht="15.75" thickBot="1">
      <c r="B14" s="16" t="str">
        <f ca="1">IF(COUNTA(nomonglets)-1&lt;ROWS(B$2:B14),"",INDEX(nomonglets,ROWS(B$2:B14)+1))</f>
        <v>Octobre</v>
      </c>
      <c r="C14" s="13" t="str">
        <f t="shared" ref="C14:C15" ca="1" si="2">IF(B14="","",HYPERLINK("#"&amp;"'"&amp;B14&amp;"'"&amp;"!A2","clic ici"))</f>
        <v>clic ici</v>
      </c>
    </row>
    <row r="15" spans="2:3" ht="15.75" thickBot="1">
      <c r="B15" s="16" t="str">
        <f ca="1">IF(COUNTA(nomonglets)-1&lt;ROWS(B$2:B15),"",INDEX(nomonglets,ROWS(B$2:B15)+1))</f>
        <v>Novembre</v>
      </c>
      <c r="C15" s="13" t="str">
        <f t="shared" ca="1" si="2"/>
        <v>clic ici</v>
      </c>
    </row>
    <row r="16" spans="2:3" ht="15.75" thickBot="1">
      <c r="B16" s="16" t="str">
        <f ca="1">IF(COUNTA(nomonglets)-1&lt;ROWS(B$2:B16),"",INDEX(nomonglets,ROWS(B$2:B16)+1))</f>
        <v>Décembre</v>
      </c>
      <c r="C16" s="13" t="str">
        <f t="shared" ref="C16" ca="1" si="3">IF(B16="","",HYPERLINK("#"&amp;"'"&amp;B16&amp;"'"&amp;"!A2","clic ici"))</f>
        <v>clic ici</v>
      </c>
    </row>
    <row r="17" spans="2:3" ht="15.75" thickBot="1">
      <c r="B17" s="16" t="str">
        <f ca="1">IF(COUNTA(nomonglets)-1&lt;ROWS(B$2:B17),"",INDEX(nomonglets,ROWS(B$2:B17)+1))</f>
        <v>Données</v>
      </c>
      <c r="C17" s="13" t="str">
        <f t="shared" ref="C17" ca="1" si="4">IF(B17="","",HYPERLINK("#"&amp;"'"&amp;B17&amp;"'"&amp;"!A2","clic ici"))</f>
        <v>clic ici</v>
      </c>
    </row>
    <row r="18" spans="2:3">
      <c r="B18" s="11"/>
      <c r="C18" s="11"/>
    </row>
    <row r="19" spans="2:3">
      <c r="B19" s="11"/>
      <c r="C19" s="1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00"/>
  <sheetViews>
    <sheetView workbookViewId="0">
      <selection activeCell="B15" sqref="B15"/>
    </sheetView>
  </sheetViews>
  <sheetFormatPr baseColWidth="10" defaultRowHeight="14.25"/>
  <cols>
    <col min="1" max="1" width="2.42578125" style="21" customWidth="1"/>
    <col min="2" max="2" width="36.7109375" style="23" customWidth="1"/>
    <col min="3" max="16384" width="11.42578125" style="4"/>
  </cols>
  <sheetData>
    <row r="1" spans="2:2" ht="29.25" customHeight="1">
      <c r="B1" s="71" t="s">
        <v>56</v>
      </c>
    </row>
    <row r="2" spans="2:2" ht="18" customHeight="1">
      <c r="B2" s="70" t="s">
        <v>27</v>
      </c>
    </row>
    <row r="3" spans="2:2" ht="18" customHeight="1">
      <c r="B3" s="22" t="s">
        <v>32</v>
      </c>
    </row>
    <row r="4" spans="2:2" ht="18" customHeight="1">
      <c r="B4" s="70" t="s">
        <v>33</v>
      </c>
    </row>
    <row r="5" spans="2:2" ht="18" customHeight="1">
      <c r="B5" s="22" t="s">
        <v>36</v>
      </c>
    </row>
    <row r="6" spans="2:2" ht="18" customHeight="1">
      <c r="B6" s="70" t="s">
        <v>37</v>
      </c>
    </row>
    <row r="7" spans="2:2" ht="18" customHeight="1">
      <c r="B7" s="22" t="s">
        <v>38</v>
      </c>
    </row>
    <row r="8" spans="2:2" ht="18" customHeight="1">
      <c r="B8" s="70" t="s">
        <v>39</v>
      </c>
    </row>
    <row r="9" spans="2:2" ht="18" customHeight="1">
      <c r="B9" s="22" t="s">
        <v>40</v>
      </c>
    </row>
    <row r="10" spans="2:2" ht="18" customHeight="1">
      <c r="B10" s="70" t="s">
        <v>46</v>
      </c>
    </row>
    <row r="11" spans="2:2" ht="18" customHeight="1">
      <c r="B11" s="22" t="s">
        <v>45</v>
      </c>
    </row>
    <row r="12" spans="2:2" ht="18" customHeight="1">
      <c r="B12" s="70"/>
    </row>
    <row r="13" spans="2:2" ht="18" customHeight="1">
      <c r="B13" s="22"/>
    </row>
    <row r="14" spans="2:2" ht="18" customHeight="1">
      <c r="B14" s="70"/>
    </row>
    <row r="15" spans="2:2" ht="18" customHeight="1">
      <c r="B15" s="22"/>
    </row>
    <row r="16" spans="2:2" ht="18" customHeight="1"/>
    <row r="17" ht="18" customHeight="1"/>
    <row r="18" ht="18" customHeight="1"/>
    <row r="19" ht="18" customHeight="1"/>
    <row r="20" ht="18" customHeight="1"/>
    <row r="21" ht="18" customHeight="1"/>
    <row r="22" ht="18" customHeight="1"/>
    <row r="23" ht="18" customHeight="1"/>
    <row r="24" ht="18" customHeight="1"/>
    <row r="25" ht="18" customHeight="1"/>
    <row r="26" ht="18" customHeight="1"/>
    <row r="27" ht="18" customHeight="1"/>
    <row r="28" ht="18" customHeight="1"/>
    <row r="29" ht="18" customHeight="1"/>
    <row r="30" ht="18" customHeight="1"/>
    <row r="31" ht="18" customHeight="1"/>
    <row r="32" ht="18" customHeight="1"/>
    <row r="33" ht="18" customHeight="1"/>
    <row r="34" ht="18" customHeight="1"/>
    <row r="35" ht="18" customHeight="1"/>
    <row r="36" ht="18" customHeight="1"/>
    <row r="37" ht="18" customHeight="1"/>
    <row r="38" ht="18" customHeight="1"/>
    <row r="39" ht="18" customHeight="1"/>
    <row r="40" ht="18" customHeight="1"/>
    <row r="41" ht="18" customHeight="1"/>
    <row r="42" ht="18" customHeight="1"/>
    <row r="43" ht="18" customHeight="1"/>
    <row r="44" ht="18" customHeight="1"/>
    <row r="45" ht="18" customHeight="1"/>
    <row r="46" ht="18" customHeight="1"/>
    <row r="47" ht="18" customHeight="1"/>
    <row r="48" ht="18" customHeight="1"/>
    <row r="49" ht="18" customHeight="1"/>
    <row r="50" ht="18" customHeight="1"/>
    <row r="51" ht="18" customHeight="1"/>
    <row r="52" ht="18" customHeight="1"/>
    <row r="53" ht="18" customHeight="1"/>
    <row r="54" ht="18" customHeight="1"/>
    <row r="55" ht="18" customHeight="1"/>
    <row r="56" ht="18" customHeight="1"/>
    <row r="57" ht="18" customHeight="1"/>
    <row r="58" ht="18" customHeight="1"/>
    <row r="59" ht="18" customHeight="1"/>
    <row r="60" ht="18" customHeight="1"/>
    <row r="61" ht="18" customHeight="1"/>
    <row r="62" ht="18" customHeight="1"/>
    <row r="63" ht="18" customHeight="1"/>
    <row r="64" ht="18" customHeight="1"/>
    <row r="65" ht="18" customHeight="1"/>
    <row r="66" ht="18" customHeight="1"/>
    <row r="67" ht="18" customHeight="1"/>
    <row r="68" ht="18" customHeight="1"/>
    <row r="69" ht="18" customHeight="1"/>
    <row r="70" ht="18" customHeight="1"/>
    <row r="71" ht="18" customHeight="1"/>
    <row r="72" ht="18" customHeight="1"/>
    <row r="73" ht="18" customHeight="1"/>
    <row r="74" ht="18" customHeight="1"/>
    <row r="75" ht="18" customHeight="1"/>
    <row r="76" ht="18" customHeight="1"/>
    <row r="77" ht="18" customHeight="1"/>
    <row r="78" ht="18" customHeight="1"/>
    <row r="79" ht="18" customHeight="1"/>
    <row r="80" ht="18" customHeight="1"/>
    <row r="81" ht="18" customHeight="1"/>
    <row r="82" ht="18" customHeight="1"/>
    <row r="83" ht="18" customHeight="1"/>
    <row r="84" ht="18" customHeight="1"/>
    <row r="85" ht="18" customHeight="1"/>
    <row r="86" ht="18" customHeight="1"/>
    <row r="87" ht="18" customHeight="1"/>
    <row r="88" ht="18" customHeight="1"/>
    <row r="89" ht="18" customHeight="1"/>
    <row r="90" ht="18" customHeight="1"/>
    <row r="91" ht="18" customHeight="1"/>
    <row r="92" ht="18" customHeight="1"/>
    <row r="93" ht="18" customHeight="1"/>
    <row r="94" ht="18" customHeight="1"/>
    <row r="95" ht="18" customHeight="1"/>
    <row r="96" ht="18" customHeight="1"/>
    <row r="97" ht="18" customHeight="1"/>
    <row r="98" ht="18" customHeight="1"/>
    <row r="99" ht="18" customHeight="1"/>
    <row r="100" ht="18" customHeight="1"/>
  </sheetData>
  <conditionalFormatting sqref="B2:B100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8">
    <tabColor rgb="FFFF0000"/>
  </sheetPr>
  <dimension ref="A1:Y21"/>
  <sheetViews>
    <sheetView showZeros="0" tabSelected="1" workbookViewId="0">
      <selection activeCell="B5" sqref="B5"/>
    </sheetView>
  </sheetViews>
  <sheetFormatPr baseColWidth="10" defaultRowHeight="12"/>
  <cols>
    <col min="1" max="1" width="3.7109375" style="75" customWidth="1"/>
    <col min="2" max="2" width="29.28515625" style="75" customWidth="1"/>
    <col min="3" max="3" width="8.7109375" style="61" customWidth="1"/>
    <col min="4" max="15" width="8" style="61" customWidth="1"/>
    <col min="16" max="16" width="11.42578125" style="61"/>
    <col min="17" max="22" width="11.42578125" style="75"/>
    <col min="23" max="16384" width="11.42578125" style="73"/>
  </cols>
  <sheetData>
    <row r="1" spans="2:25" ht="30" customHeight="1">
      <c r="B1" s="69" t="s">
        <v>54</v>
      </c>
      <c r="C1" s="60"/>
      <c r="X1" s="73" t="s">
        <v>61</v>
      </c>
      <c r="Y1" s="74" t="s">
        <v>62</v>
      </c>
    </row>
    <row r="2" spans="2:25" ht="9" customHeight="1">
      <c r="B2" s="69"/>
      <c r="C2" s="60"/>
      <c r="X2" s="73" t="s">
        <v>63</v>
      </c>
      <c r="Y2" s="73" t="s">
        <v>64</v>
      </c>
    </row>
    <row r="3" spans="2:25" ht="9.75" customHeight="1">
      <c r="B3" s="69"/>
      <c r="C3" s="60"/>
    </row>
    <row r="5" spans="2:25" ht="21.95" customHeight="1">
      <c r="B5" s="86" t="s">
        <v>27</v>
      </c>
      <c r="C5" s="67"/>
      <c r="D5" s="67"/>
      <c r="E5" s="67"/>
      <c r="F5" s="64"/>
    </row>
    <row r="6" spans="2:25" ht="18">
      <c r="B6" s="65">
        <f>An</f>
        <v>2015</v>
      </c>
      <c r="C6" s="66" t="s">
        <v>58</v>
      </c>
      <c r="D6" s="63" t="s">
        <v>14</v>
      </c>
      <c r="E6" s="63" t="s">
        <v>16</v>
      </c>
      <c r="F6" s="63" t="s">
        <v>17</v>
      </c>
      <c r="G6" s="2" t="s">
        <v>18</v>
      </c>
      <c r="H6" s="2" t="s">
        <v>19</v>
      </c>
      <c r="I6" s="2" t="s">
        <v>20</v>
      </c>
      <c r="J6" s="2" t="s">
        <v>21</v>
      </c>
      <c r="K6" s="2" t="s">
        <v>22</v>
      </c>
      <c r="L6" s="2" t="s">
        <v>23</v>
      </c>
      <c r="M6" s="2" t="s">
        <v>24</v>
      </c>
      <c r="N6" s="2" t="s">
        <v>25</v>
      </c>
      <c r="O6" s="2" t="s">
        <v>26</v>
      </c>
      <c r="P6" s="3" t="s">
        <v>15</v>
      </c>
      <c r="Q6" s="66" t="s">
        <v>67</v>
      </c>
    </row>
    <row r="7" spans="2:25" ht="15" customHeight="1">
      <c r="B7" s="1" t="s">
        <v>5</v>
      </c>
      <c r="D7" s="78">
        <f ca="1">IF(OR(B7="Injustifié",B7="Retard"),SUMPRODUCT((INDIRECT(D$6 &amp; "!$B$5:$B$52")=$B7)*(INDIRECT(D$6 &amp; "!$A$5:$A$52")=$B$5)*(INDIRECT(D$6 &amp; "!$F$5:$F$52"))),SUMPRODUCT((INDIRECT(D$6 &amp; "!$B$5:$B$52")=$B7)*(INDIRECT(D$6 &amp; "!$A$5:$A$52")=$B$5)*(INDIRECT(D$6 &amp; "!$E$5:$E$52"))))</f>
        <v>2</v>
      </c>
      <c r="E7" s="78">
        <f ca="1">IF(OR(C7="Injustifié",C7="Retard"),SUMPRODUCT((INDIRECT(E$6 &amp; "!$B$5:$B$52")=$B7)*(INDIRECT(E$6 &amp; "!$A$5:$A$52")=$B$5)*(INDIRECT(E$6 &amp; "!$F$5:$F$52"))),SUMPRODUCT((INDIRECT(E$6 &amp; "!$B$5:$B$52")=$B7)*(INDIRECT(E$6 &amp; "!$A$5:$A$52")=$B$5)*(INDIRECT(E$6 &amp; "!$E$5:$E$52"))))</f>
        <v>12</v>
      </c>
      <c r="F7" s="78">
        <f ca="1">IF(OR(D7="Injustifié",D7="Retard"),SUMPRODUCT((INDIRECT(F$6 &amp; "!$B$5:$B$52")=$B7)*(INDIRECT(F$6 &amp; "!$A$5:$A$52")=$B$5)*(INDIRECT(F$6 &amp; "!$F$5:$F$52"))),SUMPRODUCT((INDIRECT(F$6 &amp; "!$B$5:$B$52")=$B7)*(INDIRECT(F$6 &amp; "!$A$5:$A$52")=$B$5)*(INDIRECT(F$6 &amp; "!$E$5:$E$52"))))</f>
        <v>5</v>
      </c>
      <c r="G7" s="62">
        <f t="shared" ref="G7:O21" ca="1" si="0">IF(OR(E7="Injustifié",E7="Retard"),SUMPRODUCT((INDIRECT(G$6 &amp; "!$B$5:$B$52")=$B7)*(INDIRECT(G$6 &amp; "!$A$5:$A$52")=$B$5)*(INDIRECT(G$6 &amp; "!$F$5:$F$52"))),SUMPRODUCT((INDIRECT(G$6 &amp; "!$B$5:$B$52")=$B7)*(INDIRECT(G$6 &amp; "!$A$5:$A$52")=$B$5)*(INDIRECT(G$6 &amp; "!$E$5:$E$52"))))</f>
        <v>0</v>
      </c>
      <c r="H7" s="62">
        <f t="shared" ca="1" si="0"/>
        <v>0</v>
      </c>
      <c r="I7" s="62">
        <f t="shared" ca="1" si="0"/>
        <v>0</v>
      </c>
      <c r="J7" s="62">
        <f t="shared" ca="1" si="0"/>
        <v>0</v>
      </c>
      <c r="K7" s="62">
        <f t="shared" ca="1" si="0"/>
        <v>0</v>
      </c>
      <c r="L7" s="62">
        <f t="shared" ca="1" si="0"/>
        <v>0</v>
      </c>
      <c r="M7" s="62">
        <f t="shared" ca="1" si="0"/>
        <v>0</v>
      </c>
      <c r="N7" s="62">
        <f t="shared" ca="1" si="0"/>
        <v>0</v>
      </c>
      <c r="O7" s="62">
        <f t="shared" ca="1" si="0"/>
        <v>0</v>
      </c>
      <c r="P7" s="62">
        <f ca="1">SUM(D7:O7)</f>
        <v>19</v>
      </c>
      <c r="Q7" s="81"/>
    </row>
    <row r="8" spans="2:25" ht="15" customHeight="1">
      <c r="B8" s="1" t="s">
        <v>1</v>
      </c>
      <c r="D8" s="62">
        <f ca="1">IF(OR(B8="Injustifié",B8="Retard"),SUMPRODUCT((INDIRECT(D$6 &amp; "!$B$5:$B$52")=$B8)*(INDIRECT(D$6 &amp; "!$A$5:$A$52")=$B$5)*(INDIRECT(D$6 &amp; "!$F$5:$F$52"))),SUMPRODUCT((INDIRECT(D$6 &amp; "!$B$5:$B$52")=$B8)*(INDIRECT(D$6 &amp; "!$A$5:$A$52")=$B$5)*(INDIRECT(D$6 &amp; "!$E$5:$E$52"))))</f>
        <v>0</v>
      </c>
      <c r="E8" s="62">
        <f ca="1">IF(OR(C8="Injustifié",C8="Retard"),SUMPRODUCT((INDIRECT(E$6 &amp; "!$B$5:$B$52")=$B8)*(INDIRECT(E$6 &amp; "!$A$5:$A$52")=$B$5)*(INDIRECT(E$6 &amp; "!$F$5:$F$52"))),SUMPRODUCT((INDIRECT(E$6 &amp; "!$B$5:$B$52")=$B8)*(INDIRECT(E$6 &amp; "!$A$5:$A$52")=$B$5)*(INDIRECT(E$6 &amp; "!$E$5:$E$52"))))</f>
        <v>0</v>
      </c>
      <c r="F8" s="62">
        <f ca="1">IF(OR(D8="Injustifié",D8="Retard"),SUMPRODUCT((INDIRECT(F$6 &amp; "!$B$5:$B$52")=$B8)*(INDIRECT(F$6 &amp; "!$A$5:$A$52")=$B$5)*(INDIRECT(F$6 &amp; "!$F$5:$F$52"))),SUMPRODUCT((INDIRECT(F$6 &amp; "!$B$5:$B$52")=$B8)*(INDIRECT(F$6 &amp; "!$A$5:$A$52")=$B$5)*(INDIRECT(F$6 &amp; "!$E$5:$E$52"))))</f>
        <v>0</v>
      </c>
      <c r="G8" s="62">
        <f t="shared" ca="1" si="0"/>
        <v>0</v>
      </c>
      <c r="H8" s="62">
        <f t="shared" ca="1" si="0"/>
        <v>0</v>
      </c>
      <c r="I8" s="62">
        <f t="shared" ca="1" si="0"/>
        <v>0</v>
      </c>
      <c r="J8" s="62">
        <f t="shared" ca="1" si="0"/>
        <v>0</v>
      </c>
      <c r="K8" s="62">
        <f t="shared" ca="1" si="0"/>
        <v>0</v>
      </c>
      <c r="L8" s="62">
        <f t="shared" ca="1" si="0"/>
        <v>0</v>
      </c>
      <c r="M8" s="62">
        <f t="shared" ca="1" si="0"/>
        <v>0</v>
      </c>
      <c r="N8" s="62">
        <f t="shared" ca="1" si="0"/>
        <v>0</v>
      </c>
      <c r="O8" s="62">
        <f t="shared" ca="1" si="0"/>
        <v>0</v>
      </c>
      <c r="P8" s="62">
        <f t="shared" ref="P8:P21" ca="1" si="1">SUM(D8:O8)</f>
        <v>0</v>
      </c>
      <c r="Q8" s="82"/>
    </row>
    <row r="9" spans="2:25" ht="15" customHeight="1">
      <c r="B9" s="1" t="s">
        <v>6</v>
      </c>
      <c r="D9" s="62">
        <f ca="1">IF(OR(B9="Injustifié",B9="Retard"),SUMPRODUCT((INDIRECT(D$6 &amp; "!$B$5:$B$52")=$B9)*(INDIRECT(D$6 &amp; "!$A$5:$A$52")=$B$5)*(INDIRECT(D$6 &amp; "!$F$5:$F$52"))),SUMPRODUCT((INDIRECT(D$6 &amp; "!$B$5:$B$52")=$B9)*(INDIRECT(D$6 &amp; "!$A$5:$A$52")=$B$5)*(INDIRECT(D$6 &amp; "!$E$5:$E$52"))))</f>
        <v>0</v>
      </c>
      <c r="E9" s="62">
        <f ca="1">IF(OR(C9="Injustifié",C9="Retard"),SUMPRODUCT((INDIRECT(E$6 &amp; "!$B$5:$B$52")=$B9)*(INDIRECT(E$6 &amp; "!$A$5:$A$52")=$B$5)*(INDIRECT(E$6 &amp; "!$F$5:$F$52"))),SUMPRODUCT((INDIRECT(E$6 &amp; "!$B$5:$B$52")=$B9)*(INDIRECT(E$6 &amp; "!$A$5:$A$52")=$B$5)*(INDIRECT(E$6 &amp; "!$E$5:$E$52"))))</f>
        <v>0</v>
      </c>
      <c r="F9" s="62">
        <f ca="1">IF(OR(D9="Injustifié",D9="Retard"),SUMPRODUCT((INDIRECT(F$6 &amp; "!$B$5:$B$52")=$B9)*(INDIRECT(F$6 &amp; "!$A$5:$A$52")=$B$5)*(INDIRECT(F$6 &amp; "!$F$5:$F$52"))),SUMPRODUCT((INDIRECT(F$6 &amp; "!$B$5:$B$52")=$B9)*(INDIRECT(F$6 &amp; "!$A$5:$A$52")=$B$5)*(INDIRECT(F$6 &amp; "!$E$5:$E$52"))))</f>
        <v>0</v>
      </c>
      <c r="G9" s="62">
        <f t="shared" ca="1" si="0"/>
        <v>0</v>
      </c>
      <c r="H9" s="62">
        <f t="shared" ca="1" si="0"/>
        <v>0</v>
      </c>
      <c r="I9" s="62">
        <f t="shared" ca="1" si="0"/>
        <v>0</v>
      </c>
      <c r="J9" s="62">
        <f t="shared" ca="1" si="0"/>
        <v>0</v>
      </c>
      <c r="K9" s="62">
        <f t="shared" ca="1" si="0"/>
        <v>0</v>
      </c>
      <c r="L9" s="62">
        <f t="shared" ca="1" si="0"/>
        <v>0</v>
      </c>
      <c r="M9" s="62">
        <f t="shared" ca="1" si="0"/>
        <v>0</v>
      </c>
      <c r="N9" s="62">
        <f t="shared" ca="1" si="0"/>
        <v>0</v>
      </c>
      <c r="O9" s="62">
        <f t="shared" ca="1" si="0"/>
        <v>0</v>
      </c>
      <c r="P9" s="62">
        <f t="shared" ca="1" si="1"/>
        <v>0</v>
      </c>
      <c r="Q9" s="82"/>
    </row>
    <row r="10" spans="2:25" ht="15" customHeight="1">
      <c r="B10" s="1" t="s">
        <v>7</v>
      </c>
      <c r="D10" s="62">
        <f ca="1">IF(OR(B10="Injustifié",B10="Retard"),SUMPRODUCT((INDIRECT(D$6 &amp; "!$B$5:$B$52")=$B10)*(INDIRECT(D$6 &amp; "!$A$5:$A$52")=$B$5)*(INDIRECT(D$6 &amp; "!$F$5:$F$52"))),SUMPRODUCT((INDIRECT(D$6 &amp; "!$B$5:$B$52")=$B10)*(INDIRECT(D$6 &amp; "!$A$5:$A$52")=$B$5)*(INDIRECT(D$6 &amp; "!$E$5:$E$52"))))</f>
        <v>0</v>
      </c>
      <c r="E10" s="62">
        <f ca="1">IF(OR(C10="Injustifié",C10="Retard"),SUMPRODUCT((INDIRECT(E$6 &amp; "!$B$5:$B$52")=$B10)*(INDIRECT(E$6 &amp; "!$A$5:$A$52")=$B$5)*(INDIRECT(E$6 &amp; "!$F$5:$F$52"))),SUMPRODUCT((INDIRECT(E$6 &amp; "!$B$5:$B$52")=$B10)*(INDIRECT(E$6 &amp; "!$A$5:$A$52")=$B$5)*(INDIRECT(E$6 &amp; "!$E$5:$E$52"))))</f>
        <v>0</v>
      </c>
      <c r="F10" s="62">
        <f ca="1">IF(OR(D10="Injustifié",D10="Retard"),SUMPRODUCT((INDIRECT(F$6 &amp; "!$B$5:$B$52")=$B10)*(INDIRECT(F$6 &amp; "!$A$5:$A$52")=$B$5)*(INDIRECT(F$6 &amp; "!$F$5:$F$52"))),SUMPRODUCT((INDIRECT(F$6 &amp; "!$B$5:$B$52")=$B10)*(INDIRECT(F$6 &amp; "!$A$5:$A$52")=$B$5)*(INDIRECT(F$6 &amp; "!$E$5:$E$52"))))</f>
        <v>0</v>
      </c>
      <c r="G10" s="62">
        <f t="shared" ca="1" si="0"/>
        <v>0</v>
      </c>
      <c r="H10" s="62">
        <f t="shared" ca="1" si="0"/>
        <v>0</v>
      </c>
      <c r="I10" s="62">
        <f t="shared" ca="1" si="0"/>
        <v>0</v>
      </c>
      <c r="J10" s="62">
        <f t="shared" ca="1" si="0"/>
        <v>0</v>
      </c>
      <c r="K10" s="62">
        <f t="shared" ca="1" si="0"/>
        <v>0</v>
      </c>
      <c r="L10" s="62">
        <f t="shared" ca="1" si="0"/>
        <v>0</v>
      </c>
      <c r="M10" s="62">
        <f t="shared" ca="1" si="0"/>
        <v>0</v>
      </c>
      <c r="N10" s="62">
        <f t="shared" ca="1" si="0"/>
        <v>0</v>
      </c>
      <c r="O10" s="62">
        <f t="shared" ca="1" si="0"/>
        <v>0</v>
      </c>
      <c r="P10" s="62">
        <f t="shared" ca="1" si="1"/>
        <v>0</v>
      </c>
      <c r="Q10" s="82"/>
    </row>
    <row r="11" spans="2:25" ht="15" customHeight="1">
      <c r="B11" s="1" t="s">
        <v>59</v>
      </c>
      <c r="D11" s="62">
        <f ca="1">IF(OR(B11="Injustifié",B11="Retard"),SUMPRODUCT((INDIRECT(D$6 &amp; "!$B$5:$B$52")=$B11)*(INDIRECT(D$6 &amp; "!$A$5:$A$52")=$B$5)*(INDIRECT(D$6 &amp; "!$F$5:$F$52"))),SUMPRODUCT((INDIRECT(D$6 &amp; "!$B$5:$B$52")=$B11)*(INDIRECT(D$6 &amp; "!$A$5:$A$52")=$B$5)*(INDIRECT(D$6 &amp; "!$E$5:$E$52"))))</f>
        <v>0</v>
      </c>
      <c r="E11" s="62">
        <f ca="1">IF(OR(C11="Injustifié",C11="Retard"),SUMPRODUCT((INDIRECT(E$6 &amp; "!$B$5:$B$52")=$B11)*(INDIRECT(E$6 &amp; "!$A$5:$A$52")=$B$5)*(INDIRECT(E$6 &amp; "!$F$5:$F$52"))),SUMPRODUCT((INDIRECT(E$6 &amp; "!$B$5:$B$52")=$B11)*(INDIRECT(E$6 &amp; "!$A$5:$A$52")=$B$5)*(INDIRECT(E$6 &amp; "!$E$5:$E$52"))))</f>
        <v>0</v>
      </c>
      <c r="F11" s="62">
        <f ca="1">IF(OR(D11="Injustifié",D11="Retard"),SUMPRODUCT((INDIRECT(F$6 &amp; "!$B$5:$B$52")=$B11)*(INDIRECT(F$6 &amp; "!$A$5:$A$52")=$B$5)*(INDIRECT(F$6 &amp; "!$F$5:$F$52"))),SUMPRODUCT((INDIRECT(F$6 &amp; "!$B$5:$B$52")=$B11)*(INDIRECT(F$6 &amp; "!$A$5:$A$52")=$B$5)*(INDIRECT(F$6 &amp; "!$E$5:$E$52"))))</f>
        <v>0</v>
      </c>
      <c r="G11" s="62">
        <f t="shared" ca="1" si="0"/>
        <v>0</v>
      </c>
      <c r="H11" s="62">
        <f t="shared" ca="1" si="0"/>
        <v>0</v>
      </c>
      <c r="I11" s="62">
        <f t="shared" ca="1" si="0"/>
        <v>0</v>
      </c>
      <c r="J11" s="62">
        <f t="shared" ca="1" si="0"/>
        <v>0</v>
      </c>
      <c r="K11" s="62">
        <f t="shared" ca="1" si="0"/>
        <v>0</v>
      </c>
      <c r="L11" s="62">
        <f t="shared" ca="1" si="0"/>
        <v>0</v>
      </c>
      <c r="M11" s="62">
        <f t="shared" ca="1" si="0"/>
        <v>0</v>
      </c>
      <c r="N11" s="62">
        <f t="shared" ca="1" si="0"/>
        <v>0</v>
      </c>
      <c r="O11" s="62">
        <f t="shared" ca="1" si="0"/>
        <v>0</v>
      </c>
      <c r="P11" s="62">
        <f t="shared" ca="1" si="1"/>
        <v>0</v>
      </c>
      <c r="Q11" s="82"/>
    </row>
    <row r="12" spans="2:25" ht="15" customHeight="1">
      <c r="B12" s="1" t="s">
        <v>8</v>
      </c>
      <c r="D12" s="62">
        <f ca="1">IF(OR(B12="Injustifié",B12="Retard"),SUMPRODUCT((INDIRECT(D$6 &amp; "!$B$5:$B$52")=$B12)*(INDIRECT(D$6 &amp; "!$A$5:$A$52")=$B$5)*(INDIRECT(D$6 &amp; "!$F$5:$F$52"))),SUMPRODUCT((INDIRECT(D$6 &amp; "!$B$5:$B$52")=$B12)*(INDIRECT(D$6 &amp; "!$A$5:$A$52")=$B$5)*(INDIRECT(D$6 &amp; "!$E$5:$E$52"))))</f>
        <v>0</v>
      </c>
      <c r="E12" s="62">
        <f ca="1">IF(OR(C12="Injustifié",C12="Retard"),SUMPRODUCT((INDIRECT(E$6 &amp; "!$B$5:$B$52")=$B12)*(INDIRECT(E$6 &amp; "!$A$5:$A$52")=$B$5)*(INDIRECT(E$6 &amp; "!$F$5:$F$52"))),SUMPRODUCT((INDIRECT(E$6 &amp; "!$B$5:$B$52")=$B12)*(INDIRECT(E$6 &amp; "!$A$5:$A$52")=$B$5)*(INDIRECT(E$6 &amp; "!$E$5:$E$52"))))</f>
        <v>0</v>
      </c>
      <c r="F12" s="62">
        <f ca="1">IF(OR(D12="Injustifié",D12="Retard"),SUMPRODUCT((INDIRECT(F$6 &amp; "!$B$5:$B$52")=$B12)*(INDIRECT(F$6 &amp; "!$A$5:$A$52")=$B$5)*(INDIRECT(F$6 &amp; "!$F$5:$F$52"))),SUMPRODUCT((INDIRECT(F$6 &amp; "!$B$5:$B$52")=$B12)*(INDIRECT(F$6 &amp; "!$A$5:$A$52")=$B$5)*(INDIRECT(F$6 &amp; "!$E$5:$E$52"))))</f>
        <v>0</v>
      </c>
      <c r="G12" s="62">
        <f t="shared" ca="1" si="0"/>
        <v>0</v>
      </c>
      <c r="H12" s="62">
        <f t="shared" ca="1" si="0"/>
        <v>0</v>
      </c>
      <c r="I12" s="62">
        <f t="shared" ca="1" si="0"/>
        <v>0</v>
      </c>
      <c r="J12" s="62">
        <f t="shared" ca="1" si="0"/>
        <v>0</v>
      </c>
      <c r="K12" s="62">
        <f t="shared" ca="1" si="0"/>
        <v>0</v>
      </c>
      <c r="L12" s="62">
        <f t="shared" ca="1" si="0"/>
        <v>0</v>
      </c>
      <c r="M12" s="62">
        <f t="shared" ca="1" si="0"/>
        <v>0</v>
      </c>
      <c r="N12" s="62">
        <f t="shared" ca="1" si="0"/>
        <v>0</v>
      </c>
      <c r="O12" s="62">
        <f t="shared" ca="1" si="0"/>
        <v>0</v>
      </c>
      <c r="P12" s="62">
        <f t="shared" ca="1" si="1"/>
        <v>0</v>
      </c>
      <c r="Q12" s="82"/>
    </row>
    <row r="13" spans="2:25" ht="15" customHeight="1">
      <c r="B13" s="1" t="s">
        <v>9</v>
      </c>
      <c r="D13" s="62">
        <f ca="1">IF(OR(B13="Injustifié",B13="Retard"),SUMPRODUCT((INDIRECT(D$6 &amp; "!$B$5:$B$52")=$B13)*(INDIRECT(D$6 &amp; "!$A$5:$A$52")=$B$5)*(INDIRECT(D$6 &amp; "!$F$5:$F$52"))),SUMPRODUCT((INDIRECT(D$6 &amp; "!$B$5:$B$52")=$B13)*(INDIRECT(D$6 &amp; "!$A$5:$A$52")=$B$5)*(INDIRECT(D$6 &amp; "!$E$5:$E$52"))))</f>
        <v>0</v>
      </c>
      <c r="E13" s="62">
        <f ca="1">IF(OR(C13="Injustifié",C13="Retard"),SUMPRODUCT((INDIRECT(E$6 &amp; "!$B$5:$B$52")=$B13)*(INDIRECT(E$6 &amp; "!$A$5:$A$52")=$B$5)*(INDIRECT(E$6 &amp; "!$F$5:$F$52"))),SUMPRODUCT((INDIRECT(E$6 &amp; "!$B$5:$B$52")=$B13)*(INDIRECT(E$6 &amp; "!$A$5:$A$52")=$B$5)*(INDIRECT(E$6 &amp; "!$E$5:$E$52"))))</f>
        <v>0</v>
      </c>
      <c r="F13" s="62">
        <f ca="1">IF(OR(D13="Injustifié",D13="Retard"),SUMPRODUCT((INDIRECT(F$6 &amp; "!$B$5:$B$52")=$B13)*(INDIRECT(F$6 &amp; "!$A$5:$A$52")=$B$5)*(INDIRECT(F$6 &amp; "!$F$5:$F$52"))),SUMPRODUCT((INDIRECT(F$6 &amp; "!$B$5:$B$52")=$B13)*(INDIRECT(F$6 &amp; "!$A$5:$A$52")=$B$5)*(INDIRECT(F$6 &amp; "!$E$5:$E$52"))))</f>
        <v>0</v>
      </c>
      <c r="G13" s="62">
        <f t="shared" ca="1" si="0"/>
        <v>0</v>
      </c>
      <c r="H13" s="62">
        <f t="shared" ca="1" si="0"/>
        <v>0</v>
      </c>
      <c r="I13" s="62">
        <f t="shared" ca="1" si="0"/>
        <v>0</v>
      </c>
      <c r="J13" s="62">
        <f t="shared" ca="1" si="0"/>
        <v>0</v>
      </c>
      <c r="K13" s="62">
        <f t="shared" ca="1" si="0"/>
        <v>0</v>
      </c>
      <c r="L13" s="62">
        <f t="shared" ca="1" si="0"/>
        <v>0</v>
      </c>
      <c r="M13" s="62">
        <f t="shared" ca="1" si="0"/>
        <v>0</v>
      </c>
      <c r="N13" s="62">
        <f t="shared" ca="1" si="0"/>
        <v>0</v>
      </c>
      <c r="O13" s="62">
        <f t="shared" ca="1" si="0"/>
        <v>0</v>
      </c>
      <c r="P13" s="62">
        <f t="shared" ca="1" si="1"/>
        <v>0</v>
      </c>
      <c r="Q13" s="82"/>
    </row>
    <row r="14" spans="2:25" ht="15" customHeight="1">
      <c r="B14" s="1" t="s">
        <v>28</v>
      </c>
      <c r="D14" s="62">
        <f ca="1">IF(OR(B14="Injustifié",B14="Retard"),SUMPRODUCT((INDIRECT(D$6 &amp; "!$B$5:$B$52")=$B14)*(INDIRECT(D$6 &amp; "!$A$5:$A$52")=$B$5)*(INDIRECT(D$6 &amp; "!$F$5:$F$52"))),SUMPRODUCT((INDIRECT(D$6 &amp; "!$B$5:$B$52")=$B14)*(INDIRECT(D$6 &amp; "!$A$5:$A$52")=$B$5)*(INDIRECT(D$6 &amp; "!$E$5:$E$52"))))</f>
        <v>0</v>
      </c>
      <c r="E14" s="62">
        <f ca="1">IF(OR(C14="Injustifié",C14="Retard"),SUMPRODUCT((INDIRECT(E$6 &amp; "!$B$5:$B$52")=$B14)*(INDIRECT(E$6 &amp; "!$A$5:$A$52")=$B$5)*(INDIRECT(E$6 &amp; "!$F$5:$F$52"))),SUMPRODUCT((INDIRECT(E$6 &amp; "!$B$5:$B$52")=$B14)*(INDIRECT(E$6 &amp; "!$A$5:$A$52")=$B$5)*(INDIRECT(E$6 &amp; "!$E$5:$E$52"))))</f>
        <v>0</v>
      </c>
      <c r="F14" s="62">
        <f ca="1">IF(OR(D14="Injustifié",D14="Retard"),SUMPRODUCT((INDIRECT(F$6 &amp; "!$B$5:$B$52")=$B14)*(INDIRECT(F$6 &amp; "!$A$5:$A$52")=$B$5)*(INDIRECT(F$6 &amp; "!$F$5:$F$52"))),SUMPRODUCT((INDIRECT(F$6 &amp; "!$B$5:$B$52")=$B14)*(INDIRECT(F$6 &amp; "!$A$5:$A$52")=$B$5)*(INDIRECT(F$6 &amp; "!$E$5:$E$52"))))</f>
        <v>0</v>
      </c>
      <c r="G14" s="62">
        <f t="shared" ca="1" si="0"/>
        <v>0</v>
      </c>
      <c r="H14" s="62">
        <f t="shared" ca="1" si="0"/>
        <v>0</v>
      </c>
      <c r="I14" s="62">
        <f t="shared" ca="1" si="0"/>
        <v>0</v>
      </c>
      <c r="J14" s="62">
        <f t="shared" ca="1" si="0"/>
        <v>0</v>
      </c>
      <c r="K14" s="62">
        <f t="shared" ca="1" si="0"/>
        <v>0</v>
      </c>
      <c r="L14" s="62">
        <f t="shared" ca="1" si="0"/>
        <v>0</v>
      </c>
      <c r="M14" s="62">
        <f t="shared" ca="1" si="0"/>
        <v>0</v>
      </c>
      <c r="N14" s="62">
        <f t="shared" ca="1" si="0"/>
        <v>0</v>
      </c>
      <c r="O14" s="62">
        <f t="shared" ca="1" si="0"/>
        <v>0</v>
      </c>
      <c r="P14" s="62">
        <f t="shared" ca="1" si="1"/>
        <v>0</v>
      </c>
      <c r="Q14" s="82"/>
    </row>
    <row r="15" spans="2:25" ht="15" customHeight="1">
      <c r="B15" s="1" t="s">
        <v>10</v>
      </c>
      <c r="D15" s="62">
        <f ca="1">IF(OR(B15="Injustifié",B15="Retard"),SUMPRODUCT((INDIRECT(D$6 &amp; "!$B$5:$B$52")=$B15)*(INDIRECT(D$6 &amp; "!$A$5:$A$52")=$B$5)*(INDIRECT(D$6 &amp; "!$F$5:$F$52"))),SUMPRODUCT((INDIRECT(D$6 &amp; "!$B$5:$B$52")=$B15)*(INDIRECT(D$6 &amp; "!$A$5:$A$52")=$B$5)*(INDIRECT(D$6 &amp; "!$E$5:$E$52"))))</f>
        <v>0</v>
      </c>
      <c r="E15" s="62">
        <f ca="1">IF(OR(C15="Injustifié",C15="Retard"),SUMPRODUCT((INDIRECT(E$6 &amp; "!$B$5:$B$52")=$B15)*(INDIRECT(E$6 &amp; "!$A$5:$A$52")=$B$5)*(INDIRECT(E$6 &amp; "!$F$5:$F$52"))),SUMPRODUCT((INDIRECT(E$6 &amp; "!$B$5:$B$52")=$B15)*(INDIRECT(E$6 &amp; "!$A$5:$A$52")=$B$5)*(INDIRECT(E$6 &amp; "!$E$5:$E$52"))))</f>
        <v>0</v>
      </c>
      <c r="F15" s="62">
        <f ca="1">IF(OR(D15="Injustifié",D15="Retard"),SUMPRODUCT((INDIRECT(F$6 &amp; "!$B$5:$B$52")=$B15)*(INDIRECT(F$6 &amp; "!$A$5:$A$52")=$B$5)*(INDIRECT(F$6 &amp; "!$F$5:$F$52"))),SUMPRODUCT((INDIRECT(F$6 &amp; "!$B$5:$B$52")=$B15)*(INDIRECT(F$6 &amp; "!$A$5:$A$52")=$B$5)*(INDIRECT(F$6 &amp; "!$E$5:$E$52"))))</f>
        <v>0</v>
      </c>
      <c r="G15" s="62">
        <f t="shared" ca="1" si="0"/>
        <v>0</v>
      </c>
      <c r="H15" s="62">
        <f t="shared" ca="1" si="0"/>
        <v>0</v>
      </c>
      <c r="I15" s="62">
        <f t="shared" ca="1" si="0"/>
        <v>0</v>
      </c>
      <c r="J15" s="62">
        <f t="shared" ca="1" si="0"/>
        <v>0</v>
      </c>
      <c r="K15" s="62">
        <f t="shared" ca="1" si="0"/>
        <v>0</v>
      </c>
      <c r="L15" s="62">
        <f t="shared" ca="1" si="0"/>
        <v>0</v>
      </c>
      <c r="M15" s="62">
        <f t="shared" ca="1" si="0"/>
        <v>0</v>
      </c>
      <c r="N15" s="62">
        <f t="shared" ca="1" si="0"/>
        <v>0</v>
      </c>
      <c r="O15" s="62">
        <f t="shared" ca="1" si="0"/>
        <v>0</v>
      </c>
      <c r="P15" s="62">
        <f t="shared" ca="1" si="1"/>
        <v>0</v>
      </c>
      <c r="Q15" s="80"/>
    </row>
    <row r="16" spans="2:25" ht="15" customHeight="1">
      <c r="B16" s="1" t="s">
        <v>48</v>
      </c>
      <c r="C16" s="68">
        <v>10</v>
      </c>
      <c r="D16" s="62">
        <f ca="1">IF(OR(B16="Injustifié",B16="Retard"),SUMPRODUCT((INDIRECT(D$6 &amp; "!$B$5:$B$52")=$B16)*(INDIRECT(D$6 &amp; "!$A$5:$A$52")=$B$5)*(INDIRECT(D$6 &amp; "!$F$5:$F$52"))),SUMPRODUCT((INDIRECT(D$6 &amp; "!$B$5:$B$52")=$B16)*(INDIRECT(D$6 &amp; "!$A$5:$A$52")=$B$5)*(INDIRECT(D$6 &amp; "!$E$5:$E$52"))))</f>
        <v>0</v>
      </c>
      <c r="E16" s="62">
        <f ca="1">IF(OR(C16="Injustifié",C16="Retard"),SUMPRODUCT((INDIRECT(E$6 &amp; "!$B$5:$B$52")=$B16)*(INDIRECT(E$6 &amp; "!$A$5:$A$52")=$B$5)*(INDIRECT(E$6 &amp; "!$F$5:$F$52"))),SUMPRODUCT((INDIRECT(E$6 &amp; "!$B$5:$B$52")=$B16)*(INDIRECT(E$6 &amp; "!$A$5:$A$52")=$B$5)*(INDIRECT(E$6 &amp; "!$E$5:$E$52"))))</f>
        <v>0</v>
      </c>
      <c r="F16" s="62">
        <f ca="1">IF(OR(D16="Injustifié",D16="Retard"),SUMPRODUCT((INDIRECT(F$6 &amp; "!$B$5:$B$52")=$B16)*(INDIRECT(F$6 &amp; "!$A$5:$A$52")=$B$5)*(INDIRECT(F$6 &amp; "!$F$5:$F$52"))),SUMPRODUCT((INDIRECT(F$6 &amp; "!$B$5:$B$52")=$B16)*(INDIRECT(F$6 &amp; "!$A$5:$A$52")=$B$5)*(INDIRECT(F$6 &amp; "!$E$5:$E$52"))))</f>
        <v>0</v>
      </c>
      <c r="G16" s="62">
        <f t="shared" ca="1" si="0"/>
        <v>0</v>
      </c>
      <c r="H16" s="62">
        <f t="shared" ca="1" si="0"/>
        <v>0</v>
      </c>
      <c r="I16" s="62">
        <f t="shared" ca="1" si="0"/>
        <v>0</v>
      </c>
      <c r="J16" s="62">
        <f t="shared" ca="1" si="0"/>
        <v>0</v>
      </c>
      <c r="K16" s="62">
        <f t="shared" ca="1" si="0"/>
        <v>0</v>
      </c>
      <c r="L16" s="62">
        <f t="shared" ca="1" si="0"/>
        <v>0</v>
      </c>
      <c r="M16" s="62">
        <f t="shared" ca="1" si="0"/>
        <v>0</v>
      </c>
      <c r="N16" s="62">
        <f t="shared" ca="1" si="0"/>
        <v>0</v>
      </c>
      <c r="O16" s="62">
        <f t="shared" ca="1" si="0"/>
        <v>0</v>
      </c>
      <c r="P16" s="62">
        <f t="shared" ca="1" si="1"/>
        <v>0</v>
      </c>
      <c r="Q16" s="85">
        <f ca="1">C16-P16</f>
        <v>10</v>
      </c>
    </row>
    <row r="17" spans="2:17" ht="15" customHeight="1">
      <c r="B17" s="1" t="s">
        <v>11</v>
      </c>
      <c r="C17" s="68">
        <v>25</v>
      </c>
      <c r="D17" s="62">
        <f ca="1">IF(OR(B17="Injustifié",B17="Retard"),SUMPRODUCT((INDIRECT(D$6 &amp; "!$B$5:$B$52")=$B17)*(INDIRECT(D$6 &amp; "!$A$5:$A$52")=$B$5)*(INDIRECT(D$6 &amp; "!$F$5:$F$52"))),SUMPRODUCT((INDIRECT(D$6 &amp; "!$B$5:$B$52")=$B17)*(INDIRECT(D$6 &amp; "!$A$5:$A$52")=$B$5)*(INDIRECT(D$6 &amp; "!$E$5:$E$52"))))</f>
        <v>24</v>
      </c>
      <c r="E17" s="62">
        <f ca="1">IF(OR(C17="Injustifié",C17="Retard"),SUMPRODUCT((INDIRECT(E$6 &amp; "!$B$5:$B$52")=$B17)*(INDIRECT(E$6 &amp; "!$A$5:$A$52")=$B$5)*(INDIRECT(E$6 &amp; "!$F$5:$F$52"))),SUMPRODUCT((INDIRECT(E$6 &amp; "!$B$5:$B$52")=$B17)*(INDIRECT(E$6 &amp; "!$A$5:$A$52")=$B$5)*(INDIRECT(E$6 &amp; "!$E$5:$E$52"))))</f>
        <v>0</v>
      </c>
      <c r="F17" s="62">
        <f ca="1">IF(OR(D17="Injustifié",D17="Retard"),SUMPRODUCT((INDIRECT(F$6 &amp; "!$B$5:$B$52")=$B17)*(INDIRECT(F$6 &amp; "!$A$5:$A$52")=$B$5)*(INDIRECT(F$6 &amp; "!$F$5:$F$52"))),SUMPRODUCT((INDIRECT(F$6 &amp; "!$B$5:$B$52")=$B17)*(INDIRECT(F$6 &amp; "!$A$5:$A$52")=$B$5)*(INDIRECT(F$6 &amp; "!$E$5:$E$52"))))</f>
        <v>0</v>
      </c>
      <c r="G17" s="62">
        <f t="shared" ca="1" si="0"/>
        <v>0</v>
      </c>
      <c r="H17" s="62">
        <f t="shared" ca="1" si="0"/>
        <v>0</v>
      </c>
      <c r="I17" s="62">
        <f t="shared" ca="1" si="0"/>
        <v>0</v>
      </c>
      <c r="J17" s="62">
        <f t="shared" ca="1" si="0"/>
        <v>0</v>
      </c>
      <c r="K17" s="62">
        <f t="shared" ca="1" si="0"/>
        <v>0</v>
      </c>
      <c r="L17" s="62">
        <f t="shared" ca="1" si="0"/>
        <v>0</v>
      </c>
      <c r="M17" s="62">
        <f t="shared" ca="1" si="0"/>
        <v>0</v>
      </c>
      <c r="N17" s="62">
        <f t="shared" ca="1" si="0"/>
        <v>0</v>
      </c>
      <c r="O17" s="62">
        <f t="shared" ca="1" si="0"/>
        <v>0</v>
      </c>
      <c r="P17" s="62">
        <f t="shared" ca="1" si="1"/>
        <v>24</v>
      </c>
      <c r="Q17" s="85">
        <f ca="1">C17-P17</f>
        <v>1</v>
      </c>
    </row>
    <row r="18" spans="2:17" ht="15" customHeight="1">
      <c r="B18" s="1" t="s">
        <v>12</v>
      </c>
      <c r="D18" s="62">
        <f ca="1">IF(OR(B18="Injustifié",B18="Retard"),SUMPRODUCT((INDIRECT(D$6 &amp; "!$B$5:$B$52")=$B18)*(INDIRECT(D$6 &amp; "!$A$5:$A$52")=$B$5)*(INDIRECT(D$6 &amp; "!$F$5:$F$52"))),SUMPRODUCT((INDIRECT(D$6 &amp; "!$B$5:$B$52")=$B18)*(INDIRECT(D$6 &amp; "!$A$5:$A$52")=$B$5)*(INDIRECT(D$6 &amp; "!$E$5:$E$52"))))</f>
        <v>0</v>
      </c>
      <c r="E18" s="62">
        <f ca="1">IF(OR(C18="Injustifié",C18="Retard"),SUMPRODUCT((INDIRECT(E$6 &amp; "!$B$5:$B$52")=$B18)*(INDIRECT(E$6 &amp; "!$A$5:$A$52")=$B$5)*(INDIRECT(E$6 &amp; "!$F$5:$F$52"))),SUMPRODUCT((INDIRECT(E$6 &amp; "!$B$5:$B$52")=$B18)*(INDIRECT(E$6 &amp; "!$A$5:$A$52")=$B$5)*(INDIRECT(E$6 &amp; "!$E$5:$E$52"))))</f>
        <v>0</v>
      </c>
      <c r="F18" s="62">
        <f ca="1">IF(OR(D18="Injustifié",D18="Retard"),SUMPRODUCT((INDIRECT(F$6 &amp; "!$B$5:$B$52")=$B18)*(INDIRECT(F$6 &amp; "!$A$5:$A$52")=$B$5)*(INDIRECT(F$6 &amp; "!$F$5:$F$52"))),SUMPRODUCT((INDIRECT(F$6 &amp; "!$B$5:$B$52")=$B18)*(INDIRECT(F$6 &amp; "!$A$5:$A$52")=$B$5)*(INDIRECT(F$6 &amp; "!$E$5:$E$52"))))</f>
        <v>0</v>
      </c>
      <c r="G18" s="62">
        <f t="shared" ca="1" si="0"/>
        <v>0</v>
      </c>
      <c r="H18" s="62">
        <f t="shared" ca="1" si="0"/>
        <v>0</v>
      </c>
      <c r="I18" s="62">
        <f t="shared" ca="1" si="0"/>
        <v>0</v>
      </c>
      <c r="J18" s="62">
        <f t="shared" ca="1" si="0"/>
        <v>0</v>
      </c>
      <c r="K18" s="62">
        <f t="shared" ca="1" si="0"/>
        <v>0</v>
      </c>
      <c r="L18" s="62">
        <f t="shared" ca="1" si="0"/>
        <v>0</v>
      </c>
      <c r="M18" s="62">
        <f t="shared" ca="1" si="0"/>
        <v>0</v>
      </c>
      <c r="N18" s="62">
        <f t="shared" ca="1" si="0"/>
        <v>0</v>
      </c>
      <c r="O18" s="62">
        <f t="shared" ca="1" si="0"/>
        <v>0</v>
      </c>
      <c r="P18" s="62">
        <f t="shared" ca="1" si="1"/>
        <v>0</v>
      </c>
      <c r="Q18" s="81"/>
    </row>
    <row r="19" spans="2:17" ht="15" customHeight="1">
      <c r="B19" s="1" t="s">
        <v>13</v>
      </c>
      <c r="D19" s="62">
        <f ca="1">IF(OR(B19="Injustifié",B19="Retard"),SUMPRODUCT((INDIRECT(D$6 &amp; "!$B$5:$B$52")=$B19)*(INDIRECT(D$6 &amp; "!$A$5:$A$52")=$B$5)*(INDIRECT(D$6 &amp; "!$F$5:$F$52"))),SUMPRODUCT((INDIRECT(D$6 &amp; "!$B$5:$B$52")=$B19)*(INDIRECT(D$6 &amp; "!$A$5:$A$52")=$B$5)*(INDIRECT(D$6 &amp; "!$E$5:$E$52"))))</f>
        <v>0</v>
      </c>
      <c r="E19" s="62">
        <f ca="1">IF(OR(C19="Injustifié",C19="Retard"),SUMPRODUCT((INDIRECT(E$6 &amp; "!$B$5:$B$52")=$B19)*(INDIRECT(E$6 &amp; "!$A$5:$A$52")=$B$5)*(INDIRECT(E$6 &amp; "!$F$5:$F$52"))),SUMPRODUCT((INDIRECT(E$6 &amp; "!$B$5:$B$52")=$B19)*(INDIRECT(E$6 &amp; "!$A$5:$A$52")=$B$5)*(INDIRECT(E$6 &amp; "!$E$5:$E$52"))))</f>
        <v>0</v>
      </c>
      <c r="F19" s="62">
        <f ca="1">IF(OR(D19="Injustifié",D19="Retard"),SUMPRODUCT((INDIRECT(F$6 &amp; "!$B$5:$B$52")=$B19)*(INDIRECT(F$6 &amp; "!$A$5:$A$52")=$B$5)*(INDIRECT(F$6 &amp; "!$F$5:$F$52"))),SUMPRODUCT((INDIRECT(F$6 &amp; "!$B$5:$B$52")=$B19)*(INDIRECT(F$6 &amp; "!$A$5:$A$52")=$B$5)*(INDIRECT(F$6 &amp; "!$E$5:$E$52"))))</f>
        <v>0</v>
      </c>
      <c r="G19" s="62">
        <f t="shared" ca="1" si="0"/>
        <v>0</v>
      </c>
      <c r="H19" s="62">
        <f t="shared" ca="1" si="0"/>
        <v>0</v>
      </c>
      <c r="I19" s="62">
        <f t="shared" ca="1" si="0"/>
        <v>0</v>
      </c>
      <c r="J19" s="62">
        <f t="shared" ca="1" si="0"/>
        <v>0</v>
      </c>
      <c r="K19" s="62">
        <f t="shared" ca="1" si="0"/>
        <v>0</v>
      </c>
      <c r="L19" s="62">
        <f t="shared" ca="1" si="0"/>
        <v>0</v>
      </c>
      <c r="M19" s="62">
        <f t="shared" ca="1" si="0"/>
        <v>0</v>
      </c>
      <c r="N19" s="62">
        <f t="shared" ca="1" si="0"/>
        <v>0</v>
      </c>
      <c r="O19" s="62">
        <f t="shared" ca="1" si="0"/>
        <v>0</v>
      </c>
      <c r="P19" s="62">
        <f t="shared" ca="1" si="1"/>
        <v>0</v>
      </c>
      <c r="Q19" s="82"/>
    </row>
    <row r="20" spans="2:17" ht="15" customHeight="1">
      <c r="B20" s="1" t="s">
        <v>60</v>
      </c>
      <c r="D20" s="62">
        <f ca="1">IF(OR(B20="Injustifié",B20="Retard"),SUMPRODUCT((INDIRECT(D$6 &amp; "!$B$5:$B$52")=$B20)*(INDIRECT(D$6 &amp; "!$A$5:$A$52")=$B$5)*(INDIRECT(D$6 &amp; "!$F$5:$F$52"))),SUMPRODUCT((INDIRECT(D$6 &amp; "!$B$5:$B$52")=$B20)*(INDIRECT(D$6 &amp; "!$A$5:$A$52")=$B$5)*(INDIRECT(D$6 &amp; "!$E$5:$E$52"))))</f>
        <v>0</v>
      </c>
      <c r="E20" s="62">
        <f ca="1">IF(OR(C20="Injustifié",C20="Retard"),SUMPRODUCT((INDIRECT(E$6 &amp; "!$B$5:$B$52")=$B20)*(INDIRECT(E$6 &amp; "!$A$5:$A$52")=$B$5)*(INDIRECT(E$6 &amp; "!$F$5:$F$52"))),SUMPRODUCT((INDIRECT(E$6 &amp; "!$B$5:$B$52")=$B20)*(INDIRECT(E$6 &amp; "!$A$5:$A$52")=$B$5)*(INDIRECT(E$6 &amp; "!$E$5:$E$52"))))</f>
        <v>0</v>
      </c>
      <c r="F20" s="62">
        <f ca="1">IF(OR(D20="Injustifié",D20="Retard"),SUMPRODUCT((INDIRECT(F$6 &amp; "!$B$5:$B$52")=$B20)*(INDIRECT(F$6 &amp; "!$A$5:$A$52")=$B$5)*(INDIRECT(F$6 &amp; "!$F$5:$F$52"))),SUMPRODUCT((INDIRECT(F$6 &amp; "!$B$5:$B$52")=$B20)*(INDIRECT(F$6 &amp; "!$A$5:$A$52")=$B$5)*(INDIRECT(F$6 &amp; "!$E$5:$E$52"))))</f>
        <v>0</v>
      </c>
      <c r="G20" s="62">
        <f t="shared" ca="1" si="0"/>
        <v>0</v>
      </c>
      <c r="H20" s="62">
        <f t="shared" ca="1" si="0"/>
        <v>0</v>
      </c>
      <c r="I20" s="62">
        <f t="shared" ca="1" si="0"/>
        <v>0</v>
      </c>
      <c r="J20" s="62">
        <f t="shared" ca="1" si="0"/>
        <v>0</v>
      </c>
      <c r="K20" s="62">
        <f t="shared" ca="1" si="0"/>
        <v>0</v>
      </c>
      <c r="L20" s="62">
        <f t="shared" ca="1" si="0"/>
        <v>0</v>
      </c>
      <c r="M20" s="62">
        <f t="shared" ca="1" si="0"/>
        <v>0</v>
      </c>
      <c r="N20" s="62">
        <f t="shared" ca="1" si="0"/>
        <v>0</v>
      </c>
      <c r="O20" s="62">
        <f t="shared" ca="1" si="0"/>
        <v>0</v>
      </c>
      <c r="P20" s="62">
        <f t="shared" ca="1" si="1"/>
        <v>0</v>
      </c>
      <c r="Q20" s="82"/>
    </row>
    <row r="21" spans="2:17" ht="15" customHeight="1">
      <c r="B21" s="1" t="s">
        <v>55</v>
      </c>
      <c r="C21" s="80"/>
      <c r="D21" s="62">
        <f ca="1">IF(OR(B21="Injustifié",B21="Retard"),SUMPRODUCT((INDIRECT(D$6 &amp; "!$B$5:$B$52")=$B21)*(INDIRECT(D$6 &amp; "!$A$5:$A$52")=$B$5)*(INDIRECT(D$6 &amp; "!$F$5:$F$52"))),SUMPRODUCT((INDIRECT(D$6 &amp; "!$B$5:$B$52")=$B21)*(INDIRECT(D$6 &amp; "!$A$5:$A$52")=$B$5)*(INDIRECT(D$6 &amp; "!$E$5:$E$52"))))</f>
        <v>0</v>
      </c>
      <c r="E21" s="62">
        <f ca="1">IF(OR(C21="Injustifié",C21="Retard"),SUMPRODUCT((INDIRECT(E$6 &amp; "!$B$5:$B$52")=$B21)*(INDIRECT(E$6 &amp; "!$A$5:$A$52")=$B$5)*(INDIRECT(E$6 &amp; "!$F$5:$F$52"))),SUMPRODUCT((INDIRECT(E$6 &amp; "!$B$5:$B$52")=$B21)*(INDIRECT(E$6 &amp; "!$A$5:$A$52")=$B$5)*(INDIRECT(E$6 &amp; "!$E$5:$E$52"))))</f>
        <v>0</v>
      </c>
      <c r="F21" s="62">
        <f ca="1">IF(OR(D21="Injustifié",D21="Retard"),SUMPRODUCT((INDIRECT(F$6 &amp; "!$B$5:$B$52")=$B21)*(INDIRECT(F$6 &amp; "!$A$5:$A$52")=$B$5)*(INDIRECT(F$6 &amp; "!$F$5:$F$52"))),SUMPRODUCT((INDIRECT(F$6 &amp; "!$B$5:$B$52")=$B21)*(INDIRECT(F$6 &amp; "!$A$5:$A$52")=$B$5)*(INDIRECT(F$6 &amp; "!$E$5:$E$52"))))</f>
        <v>0</v>
      </c>
      <c r="G21" s="62">
        <f t="shared" ca="1" si="0"/>
        <v>0</v>
      </c>
      <c r="H21" s="62">
        <f t="shared" ca="1" si="0"/>
        <v>0</v>
      </c>
      <c r="I21" s="62">
        <f t="shared" ca="1" si="0"/>
        <v>0</v>
      </c>
      <c r="J21" s="62">
        <f t="shared" ca="1" si="0"/>
        <v>0</v>
      </c>
      <c r="K21" s="62">
        <f t="shared" ca="1" si="0"/>
        <v>0</v>
      </c>
      <c r="L21" s="62">
        <f t="shared" ca="1" si="0"/>
        <v>0</v>
      </c>
      <c r="M21" s="62">
        <f t="shared" ca="1" si="0"/>
        <v>0</v>
      </c>
      <c r="N21" s="62">
        <f t="shared" ca="1" si="0"/>
        <v>0</v>
      </c>
      <c r="O21" s="62">
        <f t="shared" ca="1" si="0"/>
        <v>0</v>
      </c>
      <c r="P21" s="62">
        <f t="shared" ca="1" si="1"/>
        <v>0</v>
      </c>
      <c r="Q21" s="80"/>
    </row>
  </sheetData>
  <dataValidations count="1">
    <dataValidation type="list" allowBlank="1" showInputMessage="1" showErrorMessage="1" sqref="B5">
      <formula1>ListPersonnel</formula1>
    </dataValidation>
  </dataValidations>
  <hyperlinks>
    <hyperlink ref="Y1" r:id="rId1"/>
  </hyperlinks>
  <pageMargins left="0.7" right="0.7" top="0.75" bottom="0.75" header="0.3" footer="0.3"/>
  <pageSetup paperSize="9" orientation="portrait" horizontalDpi="4294967293"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</sheetPr>
  <dimension ref="A1:H52"/>
  <sheetViews>
    <sheetView zoomScaleNormal="100" workbookViewId="0">
      <selection activeCell="J10" sqref="J10"/>
    </sheetView>
  </sheetViews>
  <sheetFormatPr baseColWidth="10" defaultRowHeight="15"/>
  <cols>
    <col min="1" max="1" width="29.140625" style="8" customWidth="1"/>
    <col min="2" max="2" width="12" style="9" customWidth="1"/>
    <col min="3" max="3" width="8.42578125" style="9" customWidth="1"/>
    <col min="4" max="4" width="34.85546875" style="8" customWidth="1"/>
    <col min="5" max="5" width="1.42578125" style="8" customWidth="1"/>
    <col min="6" max="6" width="8.42578125" style="8" customWidth="1"/>
    <col min="7" max="7" width="11" style="8" customWidth="1"/>
    <col min="8" max="8" width="9.42578125" style="8" customWidth="1"/>
    <col min="9" max="16384" width="11.42578125" style="8"/>
  </cols>
  <sheetData>
    <row r="1" spans="1:8">
      <c r="A1" s="9"/>
      <c r="B1" s="41"/>
    </row>
    <row r="3" spans="1:8" ht="21.95" customHeight="1">
      <c r="A3" s="83" t="str">
        <f ca="1">MID(CELL("filename",A3),FIND("]",CELL("filename",A3))+1,9)</f>
        <v>Solde N-1</v>
      </c>
      <c r="B3" s="32" t="s">
        <v>66</v>
      </c>
      <c r="C3" s="33"/>
      <c r="D3" s="76" t="s">
        <v>53</v>
      </c>
    </row>
    <row r="4" spans="1:8" ht="20.100000000000001" customHeight="1">
      <c r="A4" s="84"/>
      <c r="B4" s="35" t="s">
        <v>65</v>
      </c>
      <c r="C4" s="38" t="s">
        <v>44</v>
      </c>
      <c r="D4" s="77"/>
    </row>
    <row r="5" spans="1:8" ht="20.100000000000001" customHeight="1">
      <c r="A5" s="20" t="s">
        <v>27</v>
      </c>
      <c r="B5" s="55" t="s">
        <v>48</v>
      </c>
      <c r="C5" s="42">
        <v>10</v>
      </c>
      <c r="D5" s="40"/>
    </row>
    <row r="6" spans="1:8" ht="20.100000000000001" customHeight="1">
      <c r="A6" s="20" t="s">
        <v>27</v>
      </c>
      <c r="B6" s="55" t="s">
        <v>11</v>
      </c>
      <c r="C6" s="42">
        <v>25</v>
      </c>
      <c r="D6" s="30"/>
    </row>
    <row r="7" spans="1:8" ht="20.100000000000001" customHeight="1">
      <c r="A7" s="20" t="s">
        <v>32</v>
      </c>
      <c r="B7" s="55" t="s">
        <v>11</v>
      </c>
      <c r="C7" s="42">
        <v>10</v>
      </c>
      <c r="D7" s="30"/>
    </row>
    <row r="8" spans="1:8" ht="20.100000000000001" customHeight="1">
      <c r="A8" s="20" t="s">
        <v>32</v>
      </c>
      <c r="B8" s="55" t="s">
        <v>48</v>
      </c>
      <c r="C8" s="42">
        <v>19</v>
      </c>
      <c r="D8" s="30"/>
    </row>
    <row r="9" spans="1:8" ht="20.100000000000001" customHeight="1">
      <c r="A9" s="20"/>
      <c r="B9" s="55"/>
      <c r="C9" s="42"/>
      <c r="D9" s="30"/>
    </row>
    <row r="10" spans="1:8" ht="20.100000000000001" customHeight="1">
      <c r="A10" s="20"/>
      <c r="B10" s="55"/>
      <c r="C10" s="42"/>
      <c r="D10" s="30"/>
    </row>
    <row r="11" spans="1:8" ht="20.100000000000001" customHeight="1">
      <c r="A11" s="20"/>
      <c r="B11" s="55"/>
      <c r="C11" s="42"/>
      <c r="D11" s="30"/>
    </row>
    <row r="12" spans="1:8" ht="20.100000000000001" customHeight="1">
      <c r="A12" s="20"/>
      <c r="B12" s="55"/>
      <c r="C12" s="42"/>
      <c r="D12" s="30"/>
    </row>
    <row r="13" spans="1:8" ht="20.100000000000001" customHeight="1">
      <c r="A13" s="20"/>
      <c r="B13" s="55"/>
      <c r="C13" s="1"/>
      <c r="D13" s="30"/>
      <c r="F13" s="54" t="s">
        <v>47</v>
      </c>
      <c r="G13" s="50"/>
      <c r="H13" s="51"/>
    </row>
    <row r="14" spans="1:8" ht="20.100000000000001" customHeight="1">
      <c r="A14" s="20"/>
      <c r="B14" s="55"/>
      <c r="C14" s="1"/>
      <c r="D14" s="30"/>
      <c r="F14" s="52" t="s">
        <v>0</v>
      </c>
      <c r="G14" s="52" t="s">
        <v>4</v>
      </c>
      <c r="H14" s="52" t="s">
        <v>42</v>
      </c>
    </row>
    <row r="15" spans="1:8" ht="20.100000000000001" customHeight="1">
      <c r="A15" s="20"/>
      <c r="B15" s="55"/>
      <c r="C15" s="1"/>
      <c r="D15" s="30"/>
      <c r="F15" s="52"/>
      <c r="G15" s="53"/>
      <c r="H15" s="52"/>
    </row>
    <row r="16" spans="1:8" ht="20.100000000000001" customHeight="1">
      <c r="A16" s="20"/>
      <c r="B16" s="55"/>
      <c r="C16" s="1"/>
      <c r="D16" s="30"/>
      <c r="F16" s="52"/>
      <c r="G16" s="53"/>
      <c r="H16" s="52"/>
    </row>
    <row r="17" spans="1:8" ht="20.100000000000001" customHeight="1">
      <c r="A17" s="20"/>
      <c r="B17" s="55"/>
      <c r="C17" s="1"/>
      <c r="D17" s="30"/>
      <c r="F17" s="52"/>
      <c r="G17" s="53"/>
      <c r="H17" s="52"/>
    </row>
    <row r="18" spans="1:8" ht="20.100000000000001" customHeight="1">
      <c r="A18" s="20"/>
      <c r="B18" s="55"/>
      <c r="C18" s="1"/>
      <c r="D18" s="30"/>
      <c r="F18" s="52"/>
      <c r="G18" s="53"/>
      <c r="H18" s="52"/>
    </row>
    <row r="19" spans="1:8" ht="20.100000000000001" customHeight="1">
      <c r="A19" s="20"/>
      <c r="B19" s="55"/>
      <c r="C19" s="1"/>
      <c r="D19" s="30"/>
      <c r="F19" s="52"/>
      <c r="G19" s="53"/>
      <c r="H19" s="52"/>
    </row>
    <row r="20" spans="1:8" ht="20.100000000000001" customHeight="1">
      <c r="A20" s="20"/>
      <c r="B20" s="55"/>
      <c r="C20" s="1"/>
      <c r="D20" s="30"/>
      <c r="F20" s="52"/>
      <c r="G20" s="53"/>
      <c r="H20" s="52"/>
    </row>
    <row r="21" spans="1:8" ht="20.100000000000001" customHeight="1">
      <c r="A21" s="20"/>
      <c r="B21" s="55"/>
      <c r="C21" s="1"/>
      <c r="D21" s="30"/>
      <c r="F21" s="52"/>
      <c r="G21" s="53"/>
      <c r="H21" s="52"/>
    </row>
    <row r="22" spans="1:8" ht="20.100000000000001" customHeight="1">
      <c r="A22" s="20"/>
      <c r="B22" s="55"/>
      <c r="C22" s="1"/>
      <c r="D22" s="30"/>
      <c r="F22" s="52"/>
      <c r="G22" s="53"/>
      <c r="H22" s="52"/>
    </row>
    <row r="23" spans="1:8" ht="20.100000000000001" customHeight="1">
      <c r="A23" s="20"/>
      <c r="B23" s="55"/>
      <c r="C23" s="1"/>
      <c r="D23" s="30"/>
      <c r="F23" s="52"/>
      <c r="G23" s="53"/>
      <c r="H23" s="52"/>
    </row>
    <row r="24" spans="1:8" ht="20.100000000000001" customHeight="1">
      <c r="A24" s="20"/>
      <c r="B24" s="55"/>
      <c r="C24" s="1"/>
      <c r="D24" s="30"/>
      <c r="F24" s="52">
        <v>10</v>
      </c>
      <c r="G24" s="53" t="s">
        <v>48</v>
      </c>
      <c r="H24" s="52" t="s">
        <v>2</v>
      </c>
    </row>
    <row r="25" spans="1:8" ht="20.100000000000001" customHeight="1">
      <c r="A25" s="20"/>
      <c r="B25" s="55"/>
      <c r="C25" s="1"/>
      <c r="D25" s="30"/>
      <c r="F25" s="52">
        <v>11</v>
      </c>
      <c r="G25" s="53" t="s">
        <v>11</v>
      </c>
      <c r="H25" s="52" t="s">
        <v>2</v>
      </c>
    </row>
    <row r="26" spans="1:8" ht="20.100000000000001" customHeight="1">
      <c r="A26" s="20"/>
      <c r="B26" s="55"/>
      <c r="C26" s="1"/>
      <c r="D26" s="30"/>
      <c r="F26" s="52"/>
      <c r="G26" s="53"/>
      <c r="H26" s="72"/>
    </row>
    <row r="27" spans="1:8" ht="20.100000000000001" customHeight="1">
      <c r="A27" s="20"/>
      <c r="B27" s="55"/>
      <c r="C27" s="1"/>
      <c r="D27" s="30"/>
      <c r="F27" s="52"/>
      <c r="G27" s="53"/>
      <c r="H27" s="72"/>
    </row>
    <row r="28" spans="1:8" ht="20.100000000000001" customHeight="1">
      <c r="A28" s="20"/>
      <c r="B28" s="55"/>
      <c r="C28" s="1"/>
      <c r="D28" s="30"/>
      <c r="F28" s="52"/>
      <c r="G28" s="53"/>
      <c r="H28" s="52"/>
    </row>
    <row r="29" spans="1:8" ht="20.100000000000001" customHeight="1">
      <c r="A29" s="20"/>
      <c r="B29" s="55"/>
      <c r="C29" s="1"/>
      <c r="D29" s="30"/>
      <c r="F29" s="52"/>
      <c r="G29" s="53"/>
      <c r="H29" s="52"/>
    </row>
    <row r="30" spans="1:8" ht="20.100000000000001" customHeight="1">
      <c r="A30" s="20"/>
      <c r="B30" s="55"/>
      <c r="C30" s="1"/>
      <c r="D30" s="30"/>
    </row>
    <row r="31" spans="1:8" ht="20.100000000000001" customHeight="1">
      <c r="A31" s="20"/>
      <c r="B31" s="55"/>
      <c r="C31" s="1"/>
      <c r="D31" s="30"/>
    </row>
    <row r="32" spans="1:8" ht="20.100000000000001" customHeight="1">
      <c r="A32" s="20"/>
      <c r="B32" s="55"/>
      <c r="C32" s="1"/>
      <c r="D32" s="30"/>
    </row>
    <row r="33" spans="1:4" ht="20.100000000000001" customHeight="1">
      <c r="A33" s="20"/>
      <c r="B33" s="55"/>
      <c r="C33" s="1"/>
      <c r="D33" s="30"/>
    </row>
    <row r="34" spans="1:4" ht="20.100000000000001" customHeight="1">
      <c r="A34" s="20"/>
      <c r="B34" s="55"/>
      <c r="C34" s="1"/>
      <c r="D34" s="30"/>
    </row>
    <row r="35" spans="1:4" ht="20.100000000000001" customHeight="1">
      <c r="A35" s="20"/>
      <c r="B35" s="55"/>
      <c r="C35" s="1"/>
      <c r="D35" s="30"/>
    </row>
    <row r="36" spans="1:4" ht="20.100000000000001" customHeight="1">
      <c r="A36" s="20"/>
      <c r="B36" s="55"/>
      <c r="C36" s="1"/>
      <c r="D36" s="30"/>
    </row>
    <row r="37" spans="1:4" ht="20.100000000000001" customHeight="1">
      <c r="A37" s="20"/>
      <c r="B37" s="55"/>
      <c r="C37" s="1"/>
      <c r="D37" s="30"/>
    </row>
    <row r="38" spans="1:4" ht="20.100000000000001" customHeight="1">
      <c r="A38" s="20"/>
      <c r="B38" s="55"/>
      <c r="C38" s="1"/>
      <c r="D38" s="30"/>
    </row>
    <row r="39" spans="1:4" ht="20.100000000000001" customHeight="1">
      <c r="A39" s="20"/>
      <c r="B39" s="55"/>
      <c r="C39" s="1"/>
      <c r="D39" s="30"/>
    </row>
    <row r="40" spans="1:4" ht="20.100000000000001" customHeight="1">
      <c r="A40" s="20"/>
      <c r="B40" s="55"/>
      <c r="C40" s="1"/>
      <c r="D40" s="30"/>
    </row>
    <row r="41" spans="1:4" ht="20.100000000000001" customHeight="1">
      <c r="A41" s="20"/>
      <c r="B41" s="55"/>
      <c r="C41" s="1"/>
      <c r="D41" s="30"/>
    </row>
    <row r="42" spans="1:4" ht="20.100000000000001" customHeight="1">
      <c r="A42" s="20"/>
      <c r="B42" s="55"/>
      <c r="C42" s="1"/>
      <c r="D42" s="30"/>
    </row>
    <row r="43" spans="1:4" ht="20.100000000000001" customHeight="1">
      <c r="A43" s="20"/>
      <c r="B43" s="55"/>
      <c r="C43" s="1"/>
      <c r="D43" s="30"/>
    </row>
    <row r="44" spans="1:4" ht="20.100000000000001" customHeight="1">
      <c r="A44" s="20"/>
      <c r="B44" s="55"/>
      <c r="C44" s="1"/>
      <c r="D44" s="30"/>
    </row>
    <row r="45" spans="1:4" ht="20.100000000000001" customHeight="1">
      <c r="A45" s="20"/>
      <c r="B45" s="55"/>
      <c r="C45" s="1"/>
      <c r="D45" s="30"/>
    </row>
    <row r="46" spans="1:4" ht="20.100000000000001" customHeight="1">
      <c r="A46" s="20"/>
      <c r="B46" s="55"/>
      <c r="C46" s="1"/>
      <c r="D46" s="30"/>
    </row>
    <row r="47" spans="1:4" ht="20.100000000000001" customHeight="1">
      <c r="A47" s="20"/>
      <c r="B47" s="55"/>
      <c r="C47" s="1"/>
      <c r="D47" s="30"/>
    </row>
    <row r="48" spans="1:4" ht="20.100000000000001" customHeight="1">
      <c r="A48" s="20"/>
      <c r="B48" s="55"/>
      <c r="C48" s="1"/>
      <c r="D48" s="30"/>
    </row>
    <row r="49" spans="1:4" ht="20.100000000000001" customHeight="1">
      <c r="A49" s="20"/>
      <c r="B49" s="55"/>
      <c r="C49" s="1"/>
      <c r="D49" s="30"/>
    </row>
    <row r="50" spans="1:4" ht="20.100000000000001" customHeight="1">
      <c r="A50" s="20"/>
      <c r="B50" s="55"/>
      <c r="C50" s="1"/>
      <c r="D50" s="30"/>
    </row>
    <row r="51" spans="1:4" ht="20.100000000000001" customHeight="1">
      <c r="A51" s="20"/>
      <c r="B51" s="55"/>
      <c r="C51" s="1"/>
      <c r="D51" s="30"/>
    </row>
    <row r="52" spans="1:4" ht="20.100000000000001" customHeight="1">
      <c r="A52" s="20"/>
      <c r="B52" s="55"/>
      <c r="C52" s="1"/>
      <c r="D52" s="30"/>
    </row>
  </sheetData>
  <mergeCells count="2">
    <mergeCell ref="D3:D4"/>
    <mergeCell ref="A3:A4"/>
  </mergeCells>
  <dataValidations count="2">
    <dataValidation type="list" allowBlank="1" showInputMessage="1" showErrorMessage="1" sqref="B5:B52">
      <formula1>$G$15:$G$28</formula1>
    </dataValidation>
    <dataValidation type="list" allowBlank="1" showInputMessage="1" showErrorMessage="1" sqref="A5:A52">
      <formula1>IF(A5="",ListPersonnel,OFFSET(PrimListPersonnel,MATCH(A5&amp;"*",ListPersonnel,0),,COUNTIF(ListPersonnel,A5&amp;"*")))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P52"/>
  <sheetViews>
    <sheetView zoomScaleNormal="100" workbookViewId="0">
      <selection activeCell="E6" sqref="E6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Janvier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 t="s">
        <v>27</v>
      </c>
      <c r="B5" s="55" t="s">
        <v>11</v>
      </c>
      <c r="C5" s="17">
        <v>42005</v>
      </c>
      <c r="D5" s="17">
        <v>42033</v>
      </c>
      <c r="E5" s="59">
        <v>24</v>
      </c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 t="s">
        <v>32</v>
      </c>
      <c r="B6" s="55" t="s">
        <v>12</v>
      </c>
      <c r="C6" s="24">
        <v>42008</v>
      </c>
      <c r="D6" s="24">
        <v>42008</v>
      </c>
      <c r="E6" s="59"/>
      <c r="F6" s="59">
        <v>3</v>
      </c>
      <c r="G6" s="57"/>
      <c r="H6" s="57"/>
      <c r="I6" s="57"/>
      <c r="J6" s="57"/>
      <c r="K6" s="57"/>
      <c r="L6" s="30"/>
    </row>
    <row r="7" spans="1:16" ht="20.100000000000001" customHeight="1">
      <c r="A7" s="20" t="s">
        <v>32</v>
      </c>
      <c r="B7" s="55" t="s">
        <v>59</v>
      </c>
      <c r="C7" s="24">
        <v>42009</v>
      </c>
      <c r="D7" s="24">
        <v>42011</v>
      </c>
      <c r="E7" s="59">
        <v>2</v>
      </c>
      <c r="F7" s="59"/>
      <c r="G7" s="57"/>
      <c r="H7" s="57"/>
      <c r="I7" s="57"/>
      <c r="J7" s="57">
        <v>80</v>
      </c>
      <c r="K7" s="57"/>
      <c r="L7" s="30"/>
    </row>
    <row r="8" spans="1:16" ht="20.100000000000001" customHeight="1">
      <c r="A8" s="20" t="s">
        <v>27</v>
      </c>
      <c r="B8" s="55" t="s">
        <v>5</v>
      </c>
      <c r="C8" s="24">
        <v>30</v>
      </c>
      <c r="D8" s="24">
        <v>31</v>
      </c>
      <c r="E8" s="59">
        <v>2</v>
      </c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 t="s">
        <v>33</v>
      </c>
      <c r="B9" s="55" t="s">
        <v>1</v>
      </c>
      <c r="C9" s="24">
        <v>42005</v>
      </c>
      <c r="D9" s="24">
        <v>42015</v>
      </c>
      <c r="E9" s="59">
        <v>10</v>
      </c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 t="s">
        <v>33</v>
      </c>
      <c r="B10" s="55" t="s">
        <v>13</v>
      </c>
      <c r="C10" s="24">
        <v>42019</v>
      </c>
      <c r="D10" s="24">
        <v>42019</v>
      </c>
      <c r="E10" s="59"/>
      <c r="F10" s="59">
        <v>0.5</v>
      </c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79"/>
      <c r="F13" s="7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79"/>
      <c r="F14" s="7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79"/>
      <c r="F15" s="7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79"/>
      <c r="F16" s="7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1"/>
      <c r="F17" s="1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1"/>
      <c r="F18" s="1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1"/>
      <c r="F19" s="1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1"/>
      <c r="F20" s="1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1"/>
      <c r="F21" s="1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1"/>
      <c r="F22" s="1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1"/>
      <c r="F23" s="1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1"/>
      <c r="F24" s="1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1"/>
      <c r="F25" s="1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1"/>
      <c r="F26" s="1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72" t="s">
        <v>3</v>
      </c>
    </row>
    <row r="27" spans="1:16" ht="20.100000000000001" customHeight="1">
      <c r="A27" s="20"/>
      <c r="B27" s="55"/>
      <c r="C27" s="24"/>
      <c r="D27" s="24"/>
      <c r="E27" s="1"/>
      <c r="F27" s="1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72" t="s">
        <v>3</v>
      </c>
    </row>
    <row r="28" spans="1:16" ht="20.100000000000001" customHeight="1">
      <c r="A28" s="20"/>
      <c r="B28" s="55"/>
      <c r="C28" s="24"/>
      <c r="D28" s="24"/>
      <c r="E28" s="1"/>
      <c r="F28" s="1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1"/>
      <c r="F29" s="1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1"/>
      <c r="F30" s="1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1"/>
      <c r="F31" s="1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1"/>
      <c r="F32" s="1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1"/>
      <c r="F33" s="1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1"/>
      <c r="F34" s="1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1"/>
      <c r="F35" s="1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1"/>
      <c r="F36" s="1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1"/>
      <c r="F37" s="1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1"/>
      <c r="F38" s="1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1"/>
      <c r="F39" s="1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1"/>
      <c r="F40" s="1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1"/>
      <c r="F41" s="1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1"/>
      <c r="F42" s="1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1"/>
      <c r="F43" s="1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1"/>
      <c r="F44" s="1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1"/>
      <c r="F45" s="1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1"/>
      <c r="F46" s="1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1"/>
      <c r="F47" s="1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1"/>
      <c r="F48" s="1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1"/>
      <c r="F49" s="1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1"/>
      <c r="F50" s="1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1"/>
      <c r="F51" s="1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1"/>
      <c r="F52" s="1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A5:A52">
      <formula1>IF(A5="",ListPersonnel,OFFSET(PrimListPersonnel,MATCH(A5&amp;"*",ListPersonnel,0),,COUNTIF(ListPersonnel,A5&amp;"*")))</formula1>
    </dataValidation>
    <dataValidation type="list" allowBlank="1" showInputMessage="1" showErrorMessage="1" sqref="B5:B52">
      <formula1>$O$15:$O$28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P52"/>
  <sheetViews>
    <sheetView workbookViewId="0">
      <selection activeCell="C17" sqref="C17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Février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 t="s">
        <v>27</v>
      </c>
      <c r="B5" s="55" t="s">
        <v>5</v>
      </c>
      <c r="C5" s="17">
        <v>42044</v>
      </c>
      <c r="D5" s="17">
        <v>42056</v>
      </c>
      <c r="E5" s="59">
        <v>12</v>
      </c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 t="s">
        <v>32</v>
      </c>
      <c r="B6" s="55" t="s">
        <v>13</v>
      </c>
      <c r="C6" s="24">
        <v>42037</v>
      </c>
      <c r="D6" s="24">
        <v>42037</v>
      </c>
      <c r="E6" s="59"/>
      <c r="F6" s="59">
        <v>0.5</v>
      </c>
      <c r="G6" s="57"/>
      <c r="H6" s="57"/>
      <c r="I6" s="57"/>
      <c r="J6" s="57"/>
      <c r="K6" s="57"/>
      <c r="L6" s="30"/>
    </row>
    <row r="7" spans="1:16" ht="20.100000000000001" customHeight="1">
      <c r="A7" s="20" t="s">
        <v>33</v>
      </c>
      <c r="B7" s="55" t="s">
        <v>5</v>
      </c>
      <c r="C7" s="24">
        <v>42039</v>
      </c>
      <c r="D7" s="24">
        <v>42040</v>
      </c>
      <c r="E7" s="59">
        <v>2</v>
      </c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 t="s">
        <v>33</v>
      </c>
      <c r="B8" s="55" t="s">
        <v>5</v>
      </c>
      <c r="C8" s="24">
        <v>42050</v>
      </c>
      <c r="D8" s="24">
        <v>42053</v>
      </c>
      <c r="E8" s="59">
        <v>4</v>
      </c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 t="s">
        <v>33</v>
      </c>
      <c r="B9" s="55" t="s">
        <v>11</v>
      </c>
      <c r="C9" s="24">
        <v>42054</v>
      </c>
      <c r="D9" s="24">
        <v>42060</v>
      </c>
      <c r="E9" s="59">
        <v>6</v>
      </c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 t="s">
        <v>33</v>
      </c>
      <c r="B10" s="55" t="s">
        <v>48</v>
      </c>
      <c r="C10" s="24">
        <v>42061</v>
      </c>
      <c r="D10" s="24">
        <v>42063</v>
      </c>
      <c r="E10" s="59">
        <v>3</v>
      </c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79"/>
      <c r="F13" s="7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79"/>
      <c r="F14" s="7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79"/>
      <c r="F15" s="7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1"/>
      <c r="F16" s="1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1"/>
      <c r="F17" s="1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1"/>
      <c r="F18" s="1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1"/>
      <c r="F19" s="1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1"/>
      <c r="F20" s="1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1"/>
      <c r="F21" s="1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1"/>
      <c r="F22" s="1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1"/>
      <c r="F23" s="1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1"/>
      <c r="F24" s="1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1"/>
      <c r="F25" s="1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1"/>
      <c r="F26" s="1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72" t="s">
        <v>3</v>
      </c>
    </row>
    <row r="27" spans="1:16" ht="20.100000000000001" customHeight="1">
      <c r="A27" s="20"/>
      <c r="B27" s="55"/>
      <c r="C27" s="24"/>
      <c r="D27" s="24"/>
      <c r="E27" s="1"/>
      <c r="F27" s="1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72" t="s">
        <v>3</v>
      </c>
    </row>
    <row r="28" spans="1:16" ht="20.100000000000001" customHeight="1">
      <c r="A28" s="20"/>
      <c r="B28" s="55"/>
      <c r="C28" s="24"/>
      <c r="D28" s="24"/>
      <c r="E28" s="1"/>
      <c r="F28" s="1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1"/>
      <c r="F29" s="1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1"/>
      <c r="F30" s="1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1"/>
      <c r="F31" s="1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1"/>
      <c r="F32" s="1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1"/>
      <c r="F33" s="1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1"/>
      <c r="F34" s="1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1"/>
      <c r="F35" s="1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1"/>
      <c r="F36" s="1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1"/>
      <c r="F37" s="1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1"/>
      <c r="F38" s="1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1"/>
      <c r="F39" s="1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1"/>
      <c r="F40" s="1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1"/>
      <c r="F41" s="1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1"/>
      <c r="F42" s="1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1"/>
      <c r="F43" s="1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1"/>
      <c r="F44" s="1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1"/>
      <c r="F45" s="1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1"/>
      <c r="F46" s="1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1"/>
      <c r="F47" s="1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1"/>
      <c r="F48" s="1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1"/>
      <c r="F49" s="1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1"/>
      <c r="F50" s="1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1"/>
      <c r="F51" s="1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1"/>
      <c r="F52" s="1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B5:B52">
      <formula1>$O$15:$O$28</formula1>
    </dataValidation>
    <dataValidation type="list" allowBlank="1" showInputMessage="1" showErrorMessage="1" sqref="A5:A52">
      <formula1>IF(A5="",ListPersonnel,OFFSET(PrimListPersonnel,MATCH(A5&amp;"*",ListPersonnel,0),,COUNTIF(ListPersonnel,A5&amp;"*")))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P52"/>
  <sheetViews>
    <sheetView workbookViewId="0">
      <selection activeCell="A2" sqref="A2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Mars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 t="s">
        <v>27</v>
      </c>
      <c r="B5" s="55" t="s">
        <v>5</v>
      </c>
      <c r="C5" s="17">
        <v>42078</v>
      </c>
      <c r="D5" s="17">
        <v>42083</v>
      </c>
      <c r="E5" s="59">
        <v>5</v>
      </c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/>
      <c r="B6" s="55"/>
      <c r="C6" s="24"/>
      <c r="D6" s="24"/>
      <c r="E6" s="59"/>
      <c r="F6" s="59"/>
      <c r="G6" s="57"/>
      <c r="H6" s="57"/>
      <c r="I6" s="57"/>
      <c r="J6" s="57"/>
      <c r="K6" s="57"/>
      <c r="L6" s="30"/>
    </row>
    <row r="7" spans="1:16" ht="20.100000000000001" customHeight="1">
      <c r="A7" s="20"/>
      <c r="B7" s="55"/>
      <c r="C7" s="24"/>
      <c r="D7" s="24"/>
      <c r="E7" s="59"/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/>
      <c r="B8" s="55"/>
      <c r="C8" s="24"/>
      <c r="D8" s="24"/>
      <c r="E8" s="59"/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/>
      <c r="B9" s="55"/>
      <c r="C9" s="24"/>
      <c r="D9" s="24"/>
      <c r="E9" s="59"/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/>
      <c r="B10" s="55"/>
      <c r="C10" s="24"/>
      <c r="D10" s="24"/>
      <c r="E10" s="59"/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59"/>
      <c r="F13" s="5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59"/>
      <c r="F14" s="5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59"/>
      <c r="F15" s="5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59"/>
      <c r="F16" s="5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59"/>
      <c r="F17" s="59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59"/>
      <c r="F18" s="59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59"/>
      <c r="F19" s="59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59"/>
      <c r="F20" s="59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59"/>
      <c r="F21" s="59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59"/>
      <c r="F22" s="59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59"/>
      <c r="F23" s="59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59"/>
      <c r="F24" s="59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59"/>
      <c r="F25" s="59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59"/>
      <c r="F26" s="59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72" t="s">
        <v>3</v>
      </c>
    </row>
    <row r="27" spans="1:16" ht="20.100000000000001" customHeight="1">
      <c r="A27" s="20"/>
      <c r="B27" s="55"/>
      <c r="C27" s="24"/>
      <c r="D27" s="24"/>
      <c r="E27" s="59"/>
      <c r="F27" s="59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72" t="s">
        <v>3</v>
      </c>
    </row>
    <row r="28" spans="1:16" ht="20.100000000000001" customHeight="1">
      <c r="A28" s="20"/>
      <c r="B28" s="55"/>
      <c r="C28" s="24"/>
      <c r="D28" s="24"/>
      <c r="E28" s="59"/>
      <c r="F28" s="59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59"/>
      <c r="F29" s="59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59"/>
      <c r="F30" s="59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59"/>
      <c r="F31" s="59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59"/>
      <c r="F32" s="59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59"/>
      <c r="F33" s="59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59"/>
      <c r="F34" s="59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59"/>
      <c r="F35" s="59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59"/>
      <c r="F36" s="59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59"/>
      <c r="F37" s="59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59"/>
      <c r="F38" s="59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59"/>
      <c r="F39" s="59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59"/>
      <c r="F40" s="59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59"/>
      <c r="F41" s="59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59"/>
      <c r="F42" s="59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59"/>
      <c r="F43" s="59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59"/>
      <c r="F44" s="59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59"/>
      <c r="F45" s="59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59"/>
      <c r="F46" s="59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59"/>
      <c r="F47" s="59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59"/>
      <c r="F48" s="59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59"/>
      <c r="F49" s="59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59"/>
      <c r="F50" s="59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59"/>
      <c r="F51" s="59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59"/>
      <c r="F52" s="59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A5:A52">
      <formula1>IF(A5="",ListPersonnel,OFFSET(PrimListPersonnel,MATCH(A5&amp;"*",ListPersonnel,0),,COUNTIF(ListPersonnel,A5&amp;"*")))</formula1>
    </dataValidation>
    <dataValidation type="list" allowBlank="1" showInputMessage="1" showErrorMessage="1" sqref="B5:B52">
      <formula1>$O$15:$O$28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P52"/>
  <sheetViews>
    <sheetView workbookViewId="0">
      <selection activeCell="O15" sqref="O15:O29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Avril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/>
      <c r="B5" s="55"/>
      <c r="C5" s="17"/>
      <c r="D5" s="17"/>
      <c r="E5" s="59"/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/>
      <c r="B6" s="55"/>
      <c r="C6" s="24"/>
      <c r="D6" s="24"/>
      <c r="E6" s="59"/>
      <c r="F6" s="59"/>
      <c r="G6" s="57"/>
      <c r="H6" s="57"/>
      <c r="I6" s="57"/>
      <c r="J6" s="57"/>
      <c r="K6" s="57"/>
      <c r="L6" s="30"/>
    </row>
    <row r="7" spans="1:16" ht="20.100000000000001" customHeight="1">
      <c r="A7" s="20"/>
      <c r="B7" s="55"/>
      <c r="C7" s="24"/>
      <c r="D7" s="24"/>
      <c r="E7" s="59"/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/>
      <c r="B8" s="55"/>
      <c r="C8" s="24"/>
      <c r="D8" s="24"/>
      <c r="E8" s="59"/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/>
      <c r="B9" s="55"/>
      <c r="C9" s="24"/>
      <c r="D9" s="24"/>
      <c r="E9" s="59"/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/>
      <c r="B10" s="55"/>
      <c r="C10" s="24"/>
      <c r="D10" s="24"/>
      <c r="E10" s="59"/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59"/>
      <c r="F13" s="5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59"/>
      <c r="F14" s="5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59"/>
      <c r="F15" s="5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59"/>
      <c r="F16" s="5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59"/>
      <c r="F17" s="59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59"/>
      <c r="F18" s="59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59"/>
      <c r="F19" s="59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59"/>
      <c r="F20" s="59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59"/>
      <c r="F21" s="59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59"/>
      <c r="F22" s="59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59"/>
      <c r="F23" s="59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59"/>
      <c r="F24" s="59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59"/>
      <c r="F25" s="59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59"/>
      <c r="F26" s="59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72" t="s">
        <v>3</v>
      </c>
    </row>
    <row r="27" spans="1:16" ht="20.100000000000001" customHeight="1">
      <c r="A27" s="20"/>
      <c r="B27" s="55"/>
      <c r="C27" s="24"/>
      <c r="D27" s="24"/>
      <c r="E27" s="59"/>
      <c r="F27" s="59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72" t="s">
        <v>3</v>
      </c>
    </row>
    <row r="28" spans="1:16" ht="20.100000000000001" customHeight="1">
      <c r="A28" s="20"/>
      <c r="B28" s="55"/>
      <c r="C28" s="24"/>
      <c r="D28" s="24"/>
      <c r="E28" s="59"/>
      <c r="F28" s="59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59"/>
      <c r="F29" s="59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59"/>
      <c r="F30" s="59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59"/>
      <c r="F31" s="59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59"/>
      <c r="F32" s="59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59"/>
      <c r="F33" s="59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59"/>
      <c r="F34" s="59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59"/>
      <c r="F35" s="59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59"/>
      <c r="F36" s="59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59"/>
      <c r="F37" s="59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59"/>
      <c r="F38" s="59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59"/>
      <c r="F39" s="59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59"/>
      <c r="F40" s="59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59"/>
      <c r="F41" s="59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59"/>
      <c r="F42" s="59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59"/>
      <c r="F43" s="59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59"/>
      <c r="F44" s="59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59"/>
      <c r="F45" s="59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59"/>
      <c r="F46" s="59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59"/>
      <c r="F47" s="59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59"/>
      <c r="F48" s="59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59"/>
      <c r="F49" s="59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59"/>
      <c r="F50" s="59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59"/>
      <c r="F51" s="59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59"/>
      <c r="F52" s="59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B5:B52">
      <formula1>$O$15:$O$28</formula1>
    </dataValidation>
    <dataValidation type="list" allowBlank="1" showInputMessage="1" showErrorMessage="1" sqref="A5:A52">
      <formula1>IF(A5="",ListPersonnel,OFFSET(PrimListPersonnel,MATCH(A5&amp;"*",ListPersonnel,0),,COUNTIF(ListPersonnel,A5&amp;"*")))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P52"/>
  <sheetViews>
    <sheetView workbookViewId="0">
      <selection activeCell="E6" sqref="E6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Mai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 t="s">
        <v>33</v>
      </c>
      <c r="B5" s="55" t="s">
        <v>5</v>
      </c>
      <c r="C5" s="17">
        <v>42125</v>
      </c>
      <c r="D5" s="17">
        <v>42139</v>
      </c>
      <c r="E5" s="59">
        <v>10</v>
      </c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/>
      <c r="B6" s="55"/>
      <c r="C6" s="24"/>
      <c r="D6" s="24"/>
      <c r="E6" s="59"/>
      <c r="F6" s="59"/>
      <c r="G6" s="57"/>
      <c r="H6" s="57"/>
      <c r="I6" s="57"/>
      <c r="J6" s="57"/>
      <c r="K6" s="57"/>
      <c r="L6" s="30"/>
    </row>
    <row r="7" spans="1:16" ht="20.100000000000001" customHeight="1">
      <c r="A7" s="20"/>
      <c r="B7" s="55"/>
      <c r="C7" s="24"/>
      <c r="D7" s="24"/>
      <c r="E7" s="59"/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/>
      <c r="B8" s="55"/>
      <c r="C8" s="24"/>
      <c r="D8" s="24"/>
      <c r="E8" s="59"/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/>
      <c r="B9" s="55"/>
      <c r="C9" s="24"/>
      <c r="D9" s="24"/>
      <c r="E9" s="59"/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/>
      <c r="B10" s="55"/>
      <c r="C10" s="24"/>
      <c r="D10" s="24"/>
      <c r="E10" s="59"/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59"/>
      <c r="F13" s="5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59"/>
      <c r="F14" s="5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59"/>
      <c r="F15" s="5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59"/>
      <c r="F16" s="5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59"/>
      <c r="F17" s="59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59"/>
      <c r="F18" s="59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59"/>
      <c r="F19" s="59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59"/>
      <c r="F20" s="59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59"/>
      <c r="F21" s="59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59"/>
      <c r="F22" s="59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59"/>
      <c r="F23" s="59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59"/>
      <c r="F24" s="59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59"/>
      <c r="F25" s="59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59"/>
      <c r="F26" s="59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52" t="s">
        <v>3</v>
      </c>
    </row>
    <row r="27" spans="1:16" ht="20.100000000000001" customHeight="1">
      <c r="A27" s="20"/>
      <c r="B27" s="55"/>
      <c r="C27" s="24"/>
      <c r="D27" s="24"/>
      <c r="E27" s="59"/>
      <c r="F27" s="59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52" t="s">
        <v>3</v>
      </c>
    </row>
    <row r="28" spans="1:16" ht="20.100000000000001" customHeight="1">
      <c r="A28" s="20"/>
      <c r="B28" s="55"/>
      <c r="C28" s="24"/>
      <c r="D28" s="24"/>
      <c r="E28" s="59"/>
      <c r="F28" s="59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59"/>
      <c r="F29" s="59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59"/>
      <c r="F30" s="59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59"/>
      <c r="F31" s="59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59"/>
      <c r="F32" s="59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59"/>
      <c r="F33" s="59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59"/>
      <c r="F34" s="59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59"/>
      <c r="F35" s="59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59"/>
      <c r="F36" s="59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59"/>
      <c r="F37" s="59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59"/>
      <c r="F38" s="59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59"/>
      <c r="F39" s="59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59"/>
      <c r="F40" s="59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59"/>
      <c r="F41" s="59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59"/>
      <c r="F42" s="59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59"/>
      <c r="F43" s="59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59"/>
      <c r="F44" s="59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59"/>
      <c r="F45" s="59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59"/>
      <c r="F46" s="59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59"/>
      <c r="F47" s="59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59"/>
      <c r="F48" s="59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59"/>
      <c r="F49" s="59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59"/>
      <c r="F50" s="59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59"/>
      <c r="F51" s="59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59"/>
      <c r="F52" s="59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B5:B52">
      <formula1>$O$15:$O$28</formula1>
    </dataValidation>
    <dataValidation type="list" allowBlank="1" showInputMessage="1" showErrorMessage="1" sqref="A5:A52">
      <formula1>IF(A5="",ListPersonnel,OFFSET(PrimListPersonnel,MATCH(A5&amp;"*",ListPersonnel,0),,COUNTIF(ListPersonnel,A5&amp;"*")))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P52"/>
  <sheetViews>
    <sheetView workbookViewId="0">
      <selection activeCell="O15" sqref="O15:O29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Juin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/>
      <c r="B5" s="55"/>
      <c r="C5" s="17"/>
      <c r="D5" s="17"/>
      <c r="E5" s="59"/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/>
      <c r="B6" s="55"/>
      <c r="C6" s="24"/>
      <c r="D6" s="24"/>
      <c r="E6" s="59"/>
      <c r="F6" s="59"/>
      <c r="G6" s="57"/>
      <c r="H6" s="57"/>
      <c r="I6" s="57"/>
      <c r="J6" s="57"/>
      <c r="K6" s="57"/>
      <c r="L6" s="30"/>
    </row>
    <row r="7" spans="1:16" ht="20.100000000000001" customHeight="1">
      <c r="A7" s="20"/>
      <c r="B7" s="55"/>
      <c r="C7" s="24"/>
      <c r="D7" s="24"/>
      <c r="E7" s="59"/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/>
      <c r="B8" s="55"/>
      <c r="C8" s="24"/>
      <c r="D8" s="24"/>
      <c r="E8" s="59"/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/>
      <c r="B9" s="55"/>
      <c r="C9" s="24"/>
      <c r="D9" s="24"/>
      <c r="E9" s="59"/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/>
      <c r="B10" s="55"/>
      <c r="C10" s="24"/>
      <c r="D10" s="24"/>
      <c r="E10" s="59"/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59"/>
      <c r="F13" s="5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59"/>
      <c r="F14" s="5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59"/>
      <c r="F15" s="5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59"/>
      <c r="F16" s="5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59"/>
      <c r="F17" s="59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59"/>
      <c r="F18" s="59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59"/>
      <c r="F19" s="59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59"/>
      <c r="F20" s="59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59"/>
      <c r="F21" s="59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59"/>
      <c r="F22" s="59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59"/>
      <c r="F23" s="59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59"/>
      <c r="F24" s="59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59"/>
      <c r="F25" s="59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59"/>
      <c r="F26" s="59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52" t="s">
        <v>3</v>
      </c>
    </row>
    <row r="27" spans="1:16" ht="20.100000000000001" customHeight="1">
      <c r="A27" s="20"/>
      <c r="B27" s="55"/>
      <c r="C27" s="24"/>
      <c r="D27" s="24"/>
      <c r="E27" s="59"/>
      <c r="F27" s="59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52" t="s">
        <v>3</v>
      </c>
    </row>
    <row r="28" spans="1:16" ht="20.100000000000001" customHeight="1">
      <c r="A28" s="20"/>
      <c r="B28" s="55"/>
      <c r="C28" s="24"/>
      <c r="D28" s="24"/>
      <c r="E28" s="59"/>
      <c r="F28" s="59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59"/>
      <c r="F29" s="59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59"/>
      <c r="F30" s="59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59"/>
      <c r="F31" s="59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59"/>
      <c r="F32" s="59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59"/>
      <c r="F33" s="59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59"/>
      <c r="F34" s="59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59"/>
      <c r="F35" s="59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59"/>
      <c r="F36" s="59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59"/>
      <c r="F37" s="59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59"/>
      <c r="F38" s="59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59"/>
      <c r="F39" s="59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59"/>
      <c r="F40" s="59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59"/>
      <c r="F41" s="59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59"/>
      <c r="F42" s="59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59"/>
      <c r="F43" s="59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59"/>
      <c r="F44" s="59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59"/>
      <c r="F45" s="59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59"/>
      <c r="F46" s="59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59"/>
      <c r="F47" s="59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59"/>
      <c r="F48" s="59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59"/>
      <c r="F49" s="59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59"/>
      <c r="F50" s="59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59"/>
      <c r="F51" s="59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59"/>
      <c r="F52" s="59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A5:A52">
      <formula1>IF(A5="",ListPersonnel,OFFSET(PrimListPersonnel,MATCH(A5&amp;"*",ListPersonnel,0),,COUNTIF(ListPersonnel,A5&amp;"*")))</formula1>
    </dataValidation>
    <dataValidation type="list" allowBlank="1" showInputMessage="1" showErrorMessage="1" sqref="B5:B52">
      <formula1>$O$15:$O$28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P52"/>
  <sheetViews>
    <sheetView topLeftCell="A7" workbookViewId="0">
      <selection activeCell="O15" sqref="O15:O29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Juillet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/>
      <c r="B5" s="55"/>
      <c r="C5" s="17"/>
      <c r="D5" s="17"/>
      <c r="E5" s="59"/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/>
      <c r="B6" s="55"/>
      <c r="C6" s="24"/>
      <c r="D6" s="24"/>
      <c r="E6" s="59"/>
      <c r="F6" s="59"/>
      <c r="G6" s="57"/>
      <c r="H6" s="57"/>
      <c r="I6" s="57"/>
      <c r="J6" s="57"/>
      <c r="K6" s="57"/>
      <c r="L6" s="30"/>
    </row>
    <row r="7" spans="1:16" ht="20.100000000000001" customHeight="1">
      <c r="A7" s="20"/>
      <c r="B7" s="55"/>
      <c r="C7" s="24"/>
      <c r="D7" s="24"/>
      <c r="E7" s="59"/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/>
      <c r="B8" s="55"/>
      <c r="C8" s="24"/>
      <c r="D8" s="24"/>
      <c r="E8" s="59"/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/>
      <c r="B9" s="55"/>
      <c r="C9" s="24"/>
      <c r="D9" s="24"/>
      <c r="E9" s="59"/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/>
      <c r="B10" s="55"/>
      <c r="C10" s="24"/>
      <c r="D10" s="24"/>
      <c r="E10" s="59"/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59"/>
      <c r="F13" s="5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59"/>
      <c r="F14" s="5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59"/>
      <c r="F15" s="5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59"/>
      <c r="F16" s="5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59"/>
      <c r="F17" s="59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59"/>
      <c r="F18" s="59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59"/>
      <c r="F19" s="59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59"/>
      <c r="F20" s="59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59"/>
      <c r="F21" s="59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59"/>
      <c r="F22" s="59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59"/>
      <c r="F23" s="59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59"/>
      <c r="F24" s="59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59"/>
      <c r="F25" s="59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59"/>
      <c r="F26" s="59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52" t="s">
        <v>3</v>
      </c>
    </row>
    <row r="27" spans="1:16" ht="20.100000000000001" customHeight="1">
      <c r="A27" s="20"/>
      <c r="B27" s="55"/>
      <c r="C27" s="24"/>
      <c r="D27" s="24"/>
      <c r="E27" s="59"/>
      <c r="F27" s="59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52" t="s">
        <v>3</v>
      </c>
    </row>
    <row r="28" spans="1:16" ht="20.100000000000001" customHeight="1">
      <c r="A28" s="20"/>
      <c r="B28" s="55"/>
      <c r="C28" s="24"/>
      <c r="D28" s="24"/>
      <c r="E28" s="59"/>
      <c r="F28" s="59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59"/>
      <c r="F29" s="59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59"/>
      <c r="F30" s="59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59"/>
      <c r="F31" s="59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59"/>
      <c r="F32" s="59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59"/>
      <c r="F33" s="59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59"/>
      <c r="F34" s="59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59"/>
      <c r="F35" s="59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59"/>
      <c r="F36" s="59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59"/>
      <c r="F37" s="59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59"/>
      <c r="F38" s="59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59"/>
      <c r="F39" s="59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59"/>
      <c r="F40" s="59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59"/>
      <c r="F41" s="59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59"/>
      <c r="F42" s="59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59"/>
      <c r="F43" s="59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59"/>
      <c r="F44" s="59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59"/>
      <c r="F45" s="59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59"/>
      <c r="F46" s="59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59"/>
      <c r="F47" s="59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59"/>
      <c r="F48" s="59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59"/>
      <c r="F49" s="59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59"/>
      <c r="F50" s="59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59"/>
      <c r="F51" s="59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59"/>
      <c r="F52" s="59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A5:A52">
      <formula1>IF(A5="",ListPersonnel,OFFSET(PrimListPersonnel,MATCH(A5&amp;"*",ListPersonnel,0),,COUNTIF(ListPersonnel,A5&amp;"*")))</formula1>
    </dataValidation>
    <dataValidation type="list" allowBlank="1" showInputMessage="1" showErrorMessage="1" sqref="B5:B52">
      <formula1>$O$15:$O$28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P52"/>
  <sheetViews>
    <sheetView workbookViewId="0">
      <selection activeCell="O15" sqref="O15:O29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Août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/>
      <c r="B5" s="55"/>
      <c r="C5" s="17"/>
      <c r="D5" s="17"/>
      <c r="E5" s="59"/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/>
      <c r="B6" s="55"/>
      <c r="C6" s="24"/>
      <c r="D6" s="24"/>
      <c r="E6" s="59"/>
      <c r="F6" s="59"/>
      <c r="G6" s="57"/>
      <c r="H6" s="57"/>
      <c r="I6" s="57"/>
      <c r="J6" s="57"/>
      <c r="K6" s="57"/>
      <c r="L6" s="30"/>
    </row>
    <row r="7" spans="1:16" ht="20.100000000000001" customHeight="1">
      <c r="A7" s="20"/>
      <c r="B7" s="55"/>
      <c r="C7" s="24"/>
      <c r="D7" s="24"/>
      <c r="E7" s="59"/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/>
      <c r="B8" s="55"/>
      <c r="C8" s="24"/>
      <c r="D8" s="24"/>
      <c r="E8" s="59"/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/>
      <c r="B9" s="55"/>
      <c r="C9" s="24"/>
      <c r="D9" s="24"/>
      <c r="E9" s="59"/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/>
      <c r="B10" s="55"/>
      <c r="C10" s="24"/>
      <c r="D10" s="24"/>
      <c r="E10" s="59"/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59"/>
      <c r="F13" s="5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59"/>
      <c r="F14" s="5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59"/>
      <c r="F15" s="5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59"/>
      <c r="F16" s="5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59"/>
      <c r="F17" s="59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59"/>
      <c r="F18" s="59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59"/>
      <c r="F19" s="59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59"/>
      <c r="F20" s="59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59"/>
      <c r="F21" s="59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59"/>
      <c r="F22" s="59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59"/>
      <c r="F23" s="59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59"/>
      <c r="F24" s="59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59"/>
      <c r="F25" s="59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59"/>
      <c r="F26" s="59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52" t="s">
        <v>3</v>
      </c>
    </row>
    <row r="27" spans="1:16" ht="20.100000000000001" customHeight="1">
      <c r="A27" s="20"/>
      <c r="B27" s="55"/>
      <c r="C27" s="24"/>
      <c r="D27" s="24"/>
      <c r="E27" s="59"/>
      <c r="F27" s="59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52" t="s">
        <v>3</v>
      </c>
    </row>
    <row r="28" spans="1:16" ht="20.100000000000001" customHeight="1">
      <c r="A28" s="20"/>
      <c r="B28" s="55"/>
      <c r="C28" s="24"/>
      <c r="D28" s="24"/>
      <c r="E28" s="59"/>
      <c r="F28" s="59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59"/>
      <c r="F29" s="59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59"/>
      <c r="F30" s="59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59"/>
      <c r="F31" s="59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59"/>
      <c r="F32" s="59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59"/>
      <c r="F33" s="59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59"/>
      <c r="F34" s="59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59"/>
      <c r="F35" s="59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59"/>
      <c r="F36" s="59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59"/>
      <c r="F37" s="59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59"/>
      <c r="F38" s="59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59"/>
      <c r="F39" s="59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59"/>
      <c r="F40" s="59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59"/>
      <c r="F41" s="59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59"/>
      <c r="F42" s="59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59"/>
      <c r="F43" s="59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59"/>
      <c r="F44" s="59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59"/>
      <c r="F45" s="59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59"/>
      <c r="F46" s="59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59"/>
      <c r="F47" s="59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59"/>
      <c r="F48" s="59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59"/>
      <c r="F49" s="59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59"/>
      <c r="F50" s="59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59"/>
      <c r="F51" s="59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59"/>
      <c r="F52" s="59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B5:B52">
      <formula1>$O$15:$O$28</formula1>
    </dataValidation>
    <dataValidation type="list" allowBlank="1" showInputMessage="1" showErrorMessage="1" sqref="A5:A52">
      <formula1>IF(A5="",ListPersonnel,OFFSET(PrimListPersonnel,MATCH(A5&amp;"*",ListPersonnel,0),,COUNTIF(ListPersonnel,A5&amp;"*")))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P52"/>
  <sheetViews>
    <sheetView workbookViewId="0">
      <selection activeCell="O15" sqref="O15:O29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Septembre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/>
      <c r="B5" s="55"/>
      <c r="C5" s="17"/>
      <c r="D5" s="17"/>
      <c r="E5" s="59"/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/>
      <c r="B6" s="55"/>
      <c r="C6" s="24"/>
      <c r="D6" s="24"/>
      <c r="E6" s="59"/>
      <c r="F6" s="59"/>
      <c r="G6" s="57"/>
      <c r="H6" s="57"/>
      <c r="I6" s="57"/>
      <c r="J6" s="57"/>
      <c r="K6" s="57"/>
      <c r="L6" s="30"/>
    </row>
    <row r="7" spans="1:16" ht="20.100000000000001" customHeight="1">
      <c r="A7" s="20"/>
      <c r="B7" s="55"/>
      <c r="C7" s="24"/>
      <c r="D7" s="24"/>
      <c r="E7" s="59"/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/>
      <c r="B8" s="55"/>
      <c r="C8" s="24"/>
      <c r="D8" s="24"/>
      <c r="E8" s="59"/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/>
      <c r="B9" s="55"/>
      <c r="C9" s="24"/>
      <c r="D9" s="24"/>
      <c r="E9" s="59"/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/>
      <c r="B10" s="55"/>
      <c r="C10" s="24"/>
      <c r="D10" s="24"/>
      <c r="E10" s="59"/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59"/>
      <c r="F13" s="5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59"/>
      <c r="F14" s="5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59"/>
      <c r="F15" s="5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59"/>
      <c r="F16" s="5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59"/>
      <c r="F17" s="59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59"/>
      <c r="F18" s="59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59"/>
      <c r="F19" s="59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59"/>
      <c r="F20" s="59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59"/>
      <c r="F21" s="59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59"/>
      <c r="F22" s="59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59"/>
      <c r="F23" s="59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59"/>
      <c r="F24" s="59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59"/>
      <c r="F25" s="59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59"/>
      <c r="F26" s="59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52" t="s">
        <v>3</v>
      </c>
    </row>
    <row r="27" spans="1:16" ht="20.100000000000001" customHeight="1">
      <c r="A27" s="20"/>
      <c r="B27" s="55"/>
      <c r="C27" s="24"/>
      <c r="D27" s="24"/>
      <c r="E27" s="59"/>
      <c r="F27" s="59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52" t="s">
        <v>3</v>
      </c>
    </row>
    <row r="28" spans="1:16" ht="20.100000000000001" customHeight="1">
      <c r="A28" s="20"/>
      <c r="B28" s="55"/>
      <c r="C28" s="24"/>
      <c r="D28" s="24"/>
      <c r="E28" s="59"/>
      <c r="F28" s="59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59"/>
      <c r="F29" s="59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59"/>
      <c r="F30" s="59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59"/>
      <c r="F31" s="59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59"/>
      <c r="F32" s="59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59"/>
      <c r="F33" s="59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59"/>
      <c r="F34" s="59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59"/>
      <c r="F35" s="59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59"/>
      <c r="F36" s="59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59"/>
      <c r="F37" s="59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59"/>
      <c r="F38" s="59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59"/>
      <c r="F39" s="59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59"/>
      <c r="F40" s="59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59"/>
      <c r="F41" s="59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59"/>
      <c r="F42" s="59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59"/>
      <c r="F43" s="59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59"/>
      <c r="F44" s="59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59"/>
      <c r="F45" s="59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59"/>
      <c r="F46" s="59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59"/>
      <c r="F47" s="59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59"/>
      <c r="F48" s="59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59"/>
      <c r="F49" s="59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59"/>
      <c r="F50" s="59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59"/>
      <c r="F51" s="59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59"/>
      <c r="F52" s="59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A5:A52">
      <formula1>IF(A5="",ListPersonnel,OFFSET(PrimListPersonnel,MATCH(A5&amp;"*",ListPersonnel,0),,COUNTIF(ListPersonnel,A5&amp;"*")))</formula1>
    </dataValidation>
    <dataValidation type="list" allowBlank="1" showInputMessage="1" showErrorMessage="1" sqref="B5:B52">
      <formula1>$O$15:$O$28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P52"/>
  <sheetViews>
    <sheetView workbookViewId="0">
      <selection activeCell="O15" sqref="O15:O29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Octobre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/>
      <c r="B5" s="55"/>
      <c r="C5" s="17"/>
      <c r="D5" s="17"/>
      <c r="E5" s="59"/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/>
      <c r="B6" s="55"/>
      <c r="C6" s="24"/>
      <c r="D6" s="24"/>
      <c r="E6" s="59"/>
      <c r="F6" s="59"/>
      <c r="G6" s="57"/>
      <c r="H6" s="57"/>
      <c r="I6" s="57"/>
      <c r="J6" s="57"/>
      <c r="K6" s="57"/>
      <c r="L6" s="30"/>
    </row>
    <row r="7" spans="1:16" ht="20.100000000000001" customHeight="1">
      <c r="A7" s="20"/>
      <c r="B7" s="55"/>
      <c r="C7" s="24"/>
      <c r="D7" s="24"/>
      <c r="E7" s="59"/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/>
      <c r="B8" s="55"/>
      <c r="C8" s="24"/>
      <c r="D8" s="24"/>
      <c r="E8" s="59"/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/>
      <c r="B9" s="55"/>
      <c r="C9" s="24"/>
      <c r="D9" s="24"/>
      <c r="E9" s="59"/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/>
      <c r="B10" s="55"/>
      <c r="C10" s="24"/>
      <c r="D10" s="24"/>
      <c r="E10" s="59"/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59"/>
      <c r="F13" s="5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59"/>
      <c r="F14" s="5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59"/>
      <c r="F15" s="5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59"/>
      <c r="F16" s="5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59"/>
      <c r="F17" s="59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59"/>
      <c r="F18" s="59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59"/>
      <c r="F19" s="59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59"/>
      <c r="F20" s="59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59"/>
      <c r="F21" s="59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59"/>
      <c r="F22" s="59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59"/>
      <c r="F23" s="59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59"/>
      <c r="F24" s="59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59"/>
      <c r="F25" s="59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59"/>
      <c r="F26" s="59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52" t="s">
        <v>3</v>
      </c>
    </row>
    <row r="27" spans="1:16" ht="20.100000000000001" customHeight="1">
      <c r="A27" s="20"/>
      <c r="B27" s="55"/>
      <c r="C27" s="24"/>
      <c r="D27" s="24"/>
      <c r="E27" s="59"/>
      <c r="F27" s="59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52" t="s">
        <v>3</v>
      </c>
    </row>
    <row r="28" spans="1:16" ht="20.100000000000001" customHeight="1">
      <c r="A28" s="20"/>
      <c r="B28" s="55"/>
      <c r="C28" s="24"/>
      <c r="D28" s="24"/>
      <c r="E28" s="59"/>
      <c r="F28" s="59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59"/>
      <c r="F29" s="59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59"/>
      <c r="F30" s="59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59"/>
      <c r="F31" s="59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59"/>
      <c r="F32" s="59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59"/>
      <c r="F33" s="59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59"/>
      <c r="F34" s="59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59"/>
      <c r="F35" s="59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59"/>
      <c r="F36" s="59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59"/>
      <c r="F37" s="59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59"/>
      <c r="F38" s="59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59"/>
      <c r="F39" s="59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59"/>
      <c r="F40" s="59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59"/>
      <c r="F41" s="59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59"/>
      <c r="F42" s="59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59"/>
      <c r="F43" s="59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59"/>
      <c r="F44" s="59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59"/>
      <c r="F45" s="59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59"/>
      <c r="F46" s="59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59"/>
      <c r="F47" s="59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59"/>
      <c r="F48" s="59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59"/>
      <c r="F49" s="59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59"/>
      <c r="F50" s="59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59"/>
      <c r="F51" s="59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59"/>
      <c r="F52" s="59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B5:B52">
      <formula1>$O$15:$O$28</formula1>
    </dataValidation>
    <dataValidation type="list" allowBlank="1" showInputMessage="1" showErrorMessage="1" sqref="A5:A52">
      <formula1>IF(A5="",ListPersonnel,OFFSET(PrimListPersonnel,MATCH(A5&amp;"*",ListPersonnel,0),,COUNTIF(ListPersonnel,A5&amp;"*")))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P52"/>
  <sheetViews>
    <sheetView topLeftCell="A13" workbookViewId="0">
      <selection activeCell="O15" sqref="O15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Novembre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/>
      <c r="B5" s="55"/>
      <c r="C5" s="17"/>
      <c r="D5" s="17"/>
      <c r="E5" s="59"/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/>
      <c r="B6" s="55"/>
      <c r="C6" s="24"/>
      <c r="D6" s="24"/>
      <c r="E6" s="59"/>
      <c r="F6" s="59"/>
      <c r="G6" s="57"/>
      <c r="H6" s="57"/>
      <c r="I6" s="57"/>
      <c r="J6" s="57"/>
      <c r="K6" s="57"/>
      <c r="L6" s="30"/>
    </row>
    <row r="7" spans="1:16" ht="20.100000000000001" customHeight="1">
      <c r="A7" s="20"/>
      <c r="B7" s="55"/>
      <c r="C7" s="24"/>
      <c r="D7" s="24"/>
      <c r="E7" s="59"/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/>
      <c r="B8" s="55"/>
      <c r="C8" s="24"/>
      <c r="D8" s="24"/>
      <c r="E8" s="59"/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/>
      <c r="B9" s="55"/>
      <c r="C9" s="24"/>
      <c r="D9" s="24"/>
      <c r="E9" s="59"/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/>
      <c r="B10" s="55"/>
      <c r="C10" s="24"/>
      <c r="D10" s="24"/>
      <c r="E10" s="59"/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59"/>
      <c r="F13" s="5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59"/>
      <c r="F14" s="5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59"/>
      <c r="F15" s="5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59"/>
      <c r="F16" s="5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59"/>
      <c r="F17" s="59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59"/>
      <c r="F18" s="59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59"/>
      <c r="F19" s="59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59"/>
      <c r="F20" s="59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59"/>
      <c r="F21" s="59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59"/>
      <c r="F22" s="59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59"/>
      <c r="F23" s="59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59"/>
      <c r="F24" s="59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59"/>
      <c r="F25" s="59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59"/>
      <c r="F26" s="59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52" t="s">
        <v>3</v>
      </c>
    </row>
    <row r="27" spans="1:16" ht="20.100000000000001" customHeight="1">
      <c r="A27" s="20"/>
      <c r="B27" s="55"/>
      <c r="C27" s="24"/>
      <c r="D27" s="24"/>
      <c r="E27" s="59"/>
      <c r="F27" s="59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52" t="s">
        <v>3</v>
      </c>
    </row>
    <row r="28" spans="1:16" ht="20.100000000000001" customHeight="1">
      <c r="A28" s="20"/>
      <c r="B28" s="55"/>
      <c r="C28" s="24"/>
      <c r="D28" s="24"/>
      <c r="E28" s="59"/>
      <c r="F28" s="59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59"/>
      <c r="F29" s="59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59"/>
      <c r="F30" s="59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59"/>
      <c r="F31" s="59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59"/>
      <c r="F32" s="59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59"/>
      <c r="F33" s="59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59"/>
      <c r="F34" s="59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59"/>
      <c r="F35" s="59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59"/>
      <c r="F36" s="59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59"/>
      <c r="F37" s="59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59"/>
      <c r="F38" s="59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59"/>
      <c r="F39" s="59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59"/>
      <c r="F40" s="59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59"/>
      <c r="F41" s="59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59"/>
      <c r="F42" s="59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59"/>
      <c r="F43" s="59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59"/>
      <c r="F44" s="59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59"/>
      <c r="F45" s="59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59"/>
      <c r="F46" s="59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59"/>
      <c r="F47" s="59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59"/>
      <c r="F48" s="59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59"/>
      <c r="F49" s="59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59"/>
      <c r="F50" s="59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59"/>
      <c r="F51" s="59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59"/>
      <c r="F52" s="59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A5:A52">
      <formula1>IF(A5="",ListPersonnel,OFFSET(PrimListPersonnel,MATCH(A5&amp;"*",ListPersonnel,0),,COUNTIF(ListPersonnel,A5&amp;"*")))</formula1>
    </dataValidation>
    <dataValidation type="list" allowBlank="1" showInputMessage="1" showErrorMessage="1" sqref="B5:B52">
      <formula1>$O$15:$O$28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P52"/>
  <sheetViews>
    <sheetView workbookViewId="0">
      <selection activeCell="O31" sqref="O31"/>
    </sheetView>
  </sheetViews>
  <sheetFormatPr baseColWidth="10" defaultRowHeight="15"/>
  <cols>
    <col min="1" max="1" width="29.140625" style="8" customWidth="1"/>
    <col min="2" max="2" width="12" style="9" customWidth="1"/>
    <col min="3" max="4" width="9.28515625" style="9" customWidth="1"/>
    <col min="5" max="5" width="8.42578125" style="9" customWidth="1"/>
    <col min="6" max="6" width="8.85546875" style="9" customWidth="1"/>
    <col min="7" max="7" width="8.7109375" style="56" customWidth="1"/>
    <col min="8" max="9" width="7.42578125" style="56" customWidth="1"/>
    <col min="10" max="10" width="8" style="56" customWidth="1"/>
    <col min="11" max="11" width="7.5703125" style="56" customWidth="1"/>
    <col min="12" max="12" width="34.85546875" style="8" customWidth="1"/>
    <col min="13" max="13" width="1.42578125" style="8" customWidth="1"/>
    <col min="14" max="14" width="8.42578125" style="8" customWidth="1"/>
    <col min="15" max="15" width="11" style="8" customWidth="1"/>
    <col min="16" max="16" width="9.42578125" style="8" customWidth="1"/>
    <col min="17" max="16384" width="11.42578125" style="8"/>
  </cols>
  <sheetData>
    <row r="1" spans="1:16">
      <c r="A1" s="9"/>
      <c r="B1" s="41"/>
    </row>
    <row r="3" spans="1:16" ht="21.95" customHeight="1">
      <c r="A3" s="18" t="str">
        <f ca="1">MID(CELL("filename",A3),FIND("]",CELL("filename",A3))+1,9)</f>
        <v>Décembre</v>
      </c>
      <c r="B3" s="32" t="s">
        <v>41</v>
      </c>
      <c r="C3" s="33"/>
      <c r="D3" s="33"/>
      <c r="E3" s="33"/>
      <c r="F3" s="34"/>
      <c r="G3" s="27" t="s">
        <v>52</v>
      </c>
      <c r="H3" s="28"/>
      <c r="I3" s="28"/>
      <c r="J3" s="28"/>
      <c r="K3" s="43"/>
      <c r="L3" s="76" t="s">
        <v>53</v>
      </c>
    </row>
    <row r="4" spans="1:16" ht="20.100000000000001" customHeight="1">
      <c r="A4" s="19">
        <f>An</f>
        <v>2015</v>
      </c>
      <c r="B4" s="35" t="s">
        <v>0</v>
      </c>
      <c r="C4" s="36" t="s">
        <v>34</v>
      </c>
      <c r="D4" s="37" t="s">
        <v>35</v>
      </c>
      <c r="E4" s="38" t="s">
        <v>44</v>
      </c>
      <c r="F4" s="39" t="s">
        <v>43</v>
      </c>
      <c r="G4" s="29" t="s">
        <v>50</v>
      </c>
      <c r="H4" s="29" t="s">
        <v>51</v>
      </c>
      <c r="I4" s="29" t="s">
        <v>57</v>
      </c>
      <c r="J4" s="31" t="s">
        <v>49</v>
      </c>
      <c r="K4" s="44" t="s">
        <v>55</v>
      </c>
      <c r="L4" s="77"/>
    </row>
    <row r="5" spans="1:16" ht="20.100000000000001" customHeight="1">
      <c r="A5" s="20"/>
      <c r="B5" s="55"/>
      <c r="C5" s="17"/>
      <c r="D5" s="17"/>
      <c r="E5" s="59"/>
      <c r="F5" s="59"/>
      <c r="G5" s="57"/>
      <c r="H5" s="57"/>
      <c r="I5" s="57"/>
      <c r="J5" s="57"/>
      <c r="K5" s="58"/>
      <c r="L5" s="40"/>
    </row>
    <row r="6" spans="1:16" ht="20.100000000000001" customHeight="1">
      <c r="A6" s="20"/>
      <c r="B6" s="55"/>
      <c r="C6" s="24"/>
      <c r="D6" s="24"/>
      <c r="E6" s="59"/>
      <c r="F6" s="59"/>
      <c r="G6" s="57"/>
      <c r="H6" s="57"/>
      <c r="I6" s="57"/>
      <c r="J6" s="57"/>
      <c r="K6" s="57"/>
      <c r="L6" s="30"/>
    </row>
    <row r="7" spans="1:16" ht="20.100000000000001" customHeight="1">
      <c r="A7" s="20"/>
      <c r="B7" s="55"/>
      <c r="C7" s="24"/>
      <c r="D7" s="24"/>
      <c r="E7" s="59"/>
      <c r="F7" s="59"/>
      <c r="G7" s="57"/>
      <c r="H7" s="57"/>
      <c r="I7" s="57"/>
      <c r="J7" s="57"/>
      <c r="K7" s="57"/>
      <c r="L7" s="30"/>
    </row>
    <row r="8" spans="1:16" ht="20.100000000000001" customHeight="1">
      <c r="A8" s="20"/>
      <c r="B8" s="55"/>
      <c r="C8" s="24"/>
      <c r="D8" s="24"/>
      <c r="E8" s="59"/>
      <c r="F8" s="59"/>
      <c r="G8" s="57"/>
      <c r="H8" s="57"/>
      <c r="I8" s="57"/>
      <c r="J8" s="57"/>
      <c r="K8" s="57"/>
      <c r="L8" s="30"/>
    </row>
    <row r="9" spans="1:16" ht="20.100000000000001" customHeight="1">
      <c r="A9" s="20"/>
      <c r="B9" s="55"/>
      <c r="C9" s="24"/>
      <c r="D9" s="24"/>
      <c r="E9" s="59"/>
      <c r="F9" s="59"/>
      <c r="G9" s="57"/>
      <c r="H9" s="57"/>
      <c r="I9" s="57"/>
      <c r="J9" s="57"/>
      <c r="K9" s="57"/>
      <c r="L9" s="30"/>
    </row>
    <row r="10" spans="1:16" ht="20.100000000000001" customHeight="1">
      <c r="A10" s="20"/>
      <c r="B10" s="55"/>
      <c r="C10" s="24"/>
      <c r="D10" s="24"/>
      <c r="E10" s="59"/>
      <c r="F10" s="59"/>
      <c r="G10" s="57"/>
      <c r="H10" s="57"/>
      <c r="I10" s="57"/>
      <c r="J10" s="57"/>
      <c r="K10" s="57"/>
      <c r="L10" s="30"/>
    </row>
    <row r="11" spans="1:16" ht="20.100000000000001" customHeight="1">
      <c r="A11" s="20"/>
      <c r="B11" s="55"/>
      <c r="C11" s="24"/>
      <c r="D11" s="24"/>
      <c r="E11" s="59"/>
      <c r="F11" s="59"/>
      <c r="G11" s="57"/>
      <c r="H11" s="57"/>
      <c r="I11" s="57"/>
      <c r="J11" s="57"/>
      <c r="K11" s="57"/>
      <c r="L11" s="30"/>
    </row>
    <row r="12" spans="1:16" ht="20.100000000000001" customHeight="1">
      <c r="A12" s="20"/>
      <c r="B12" s="55"/>
      <c r="C12" s="24"/>
      <c r="D12" s="24"/>
      <c r="E12" s="59"/>
      <c r="F12" s="59"/>
      <c r="G12" s="57"/>
      <c r="H12" s="57"/>
      <c r="I12" s="57"/>
      <c r="J12" s="57"/>
      <c r="K12" s="57"/>
      <c r="L12" s="30"/>
    </row>
    <row r="13" spans="1:16" ht="20.100000000000001" customHeight="1">
      <c r="A13" s="20"/>
      <c r="B13" s="55"/>
      <c r="C13" s="24"/>
      <c r="D13" s="24"/>
      <c r="E13" s="59"/>
      <c r="F13" s="59"/>
      <c r="G13" s="57"/>
      <c r="H13" s="57"/>
      <c r="I13" s="57"/>
      <c r="J13" s="57"/>
      <c r="K13" s="57"/>
      <c r="L13" s="30"/>
      <c r="N13" s="54" t="s">
        <v>47</v>
      </c>
      <c r="O13" s="50"/>
      <c r="P13" s="51"/>
    </row>
    <row r="14" spans="1:16" ht="20.100000000000001" customHeight="1">
      <c r="A14" s="20"/>
      <c r="B14" s="55"/>
      <c r="C14" s="24"/>
      <c r="D14" s="24"/>
      <c r="E14" s="59"/>
      <c r="F14" s="59"/>
      <c r="G14" s="57"/>
      <c r="H14" s="57"/>
      <c r="I14" s="57"/>
      <c r="J14" s="57"/>
      <c r="K14" s="57"/>
      <c r="L14" s="30"/>
      <c r="N14" s="52" t="s">
        <v>0</v>
      </c>
      <c r="O14" s="52" t="s">
        <v>4</v>
      </c>
      <c r="P14" s="52" t="s">
        <v>42</v>
      </c>
    </row>
    <row r="15" spans="1:16" ht="20.100000000000001" customHeight="1">
      <c r="A15" s="20"/>
      <c r="B15" s="55"/>
      <c r="C15" s="24"/>
      <c r="D15" s="24"/>
      <c r="E15" s="59"/>
      <c r="F15" s="59"/>
      <c r="G15" s="57"/>
      <c r="H15" s="57"/>
      <c r="I15" s="57"/>
      <c r="J15" s="57"/>
      <c r="K15" s="57"/>
      <c r="L15" s="30"/>
      <c r="N15" s="52">
        <v>1</v>
      </c>
      <c r="O15" s="53" t="s">
        <v>5</v>
      </c>
      <c r="P15" s="52" t="s">
        <v>2</v>
      </c>
    </row>
    <row r="16" spans="1:16" ht="20.100000000000001" customHeight="1">
      <c r="A16" s="20"/>
      <c r="B16" s="55"/>
      <c r="C16" s="24"/>
      <c r="D16" s="24"/>
      <c r="E16" s="59"/>
      <c r="F16" s="59"/>
      <c r="G16" s="57"/>
      <c r="H16" s="57"/>
      <c r="I16" s="57"/>
      <c r="J16" s="57"/>
      <c r="K16" s="57"/>
      <c r="L16" s="30"/>
      <c r="N16" s="52">
        <v>2</v>
      </c>
      <c r="O16" s="53" t="s">
        <v>1</v>
      </c>
      <c r="P16" s="52" t="s">
        <v>2</v>
      </c>
    </row>
    <row r="17" spans="1:16" ht="20.100000000000001" customHeight="1">
      <c r="A17" s="20"/>
      <c r="B17" s="55"/>
      <c r="C17" s="24"/>
      <c r="D17" s="24"/>
      <c r="E17" s="59"/>
      <c r="F17" s="59"/>
      <c r="G17" s="57"/>
      <c r="H17" s="57"/>
      <c r="I17" s="57"/>
      <c r="J17" s="57"/>
      <c r="K17" s="57"/>
      <c r="L17" s="30"/>
      <c r="N17" s="52">
        <v>3</v>
      </c>
      <c r="O17" s="53" t="s">
        <v>6</v>
      </c>
      <c r="P17" s="52" t="s">
        <v>2</v>
      </c>
    </row>
    <row r="18" spans="1:16" ht="20.100000000000001" customHeight="1">
      <c r="A18" s="20"/>
      <c r="B18" s="55"/>
      <c r="C18" s="24"/>
      <c r="D18" s="24"/>
      <c r="E18" s="59"/>
      <c r="F18" s="59"/>
      <c r="G18" s="57"/>
      <c r="H18" s="57"/>
      <c r="I18" s="57"/>
      <c r="J18" s="57"/>
      <c r="K18" s="57"/>
      <c r="L18" s="30"/>
      <c r="N18" s="52">
        <v>4</v>
      </c>
      <c r="O18" s="53" t="s">
        <v>7</v>
      </c>
      <c r="P18" s="52" t="s">
        <v>2</v>
      </c>
    </row>
    <row r="19" spans="1:16" ht="20.100000000000001" customHeight="1">
      <c r="A19" s="20"/>
      <c r="B19" s="55"/>
      <c r="C19" s="24"/>
      <c r="D19" s="24"/>
      <c r="E19" s="59"/>
      <c r="F19" s="59"/>
      <c r="G19" s="57"/>
      <c r="H19" s="57"/>
      <c r="I19" s="57"/>
      <c r="J19" s="57"/>
      <c r="K19" s="57"/>
      <c r="L19" s="30"/>
      <c r="N19" s="52">
        <v>5</v>
      </c>
      <c r="O19" s="53" t="s">
        <v>59</v>
      </c>
      <c r="P19" s="52" t="s">
        <v>2</v>
      </c>
    </row>
    <row r="20" spans="1:16" ht="20.100000000000001" customHeight="1">
      <c r="A20" s="20"/>
      <c r="B20" s="55"/>
      <c r="C20" s="24"/>
      <c r="D20" s="24"/>
      <c r="E20" s="59"/>
      <c r="F20" s="59"/>
      <c r="G20" s="57"/>
      <c r="H20" s="57"/>
      <c r="I20" s="57"/>
      <c r="J20" s="57"/>
      <c r="K20" s="57"/>
      <c r="L20" s="30"/>
      <c r="N20" s="52">
        <v>6</v>
      </c>
      <c r="O20" s="53" t="s">
        <v>8</v>
      </c>
      <c r="P20" s="52" t="s">
        <v>2</v>
      </c>
    </row>
    <row r="21" spans="1:16" ht="20.100000000000001" customHeight="1">
      <c r="A21" s="20"/>
      <c r="B21" s="55"/>
      <c r="C21" s="24"/>
      <c r="D21" s="24"/>
      <c r="E21" s="59"/>
      <c r="F21" s="59"/>
      <c r="G21" s="57"/>
      <c r="H21" s="57"/>
      <c r="I21" s="57"/>
      <c r="J21" s="57"/>
      <c r="K21" s="57"/>
      <c r="L21" s="30"/>
      <c r="N21" s="52">
        <v>7</v>
      </c>
      <c r="O21" s="53" t="s">
        <v>9</v>
      </c>
      <c r="P21" s="52" t="s">
        <v>2</v>
      </c>
    </row>
    <row r="22" spans="1:16" ht="20.100000000000001" customHeight="1">
      <c r="A22" s="20"/>
      <c r="B22" s="55"/>
      <c r="C22" s="24"/>
      <c r="D22" s="24"/>
      <c r="E22" s="59"/>
      <c r="F22" s="59"/>
      <c r="G22" s="57"/>
      <c r="H22" s="57"/>
      <c r="I22" s="57"/>
      <c r="J22" s="57"/>
      <c r="K22" s="57"/>
      <c r="L22" s="30"/>
      <c r="N22" s="52">
        <v>8</v>
      </c>
      <c r="O22" s="53" t="s">
        <v>28</v>
      </c>
      <c r="P22" s="52" t="s">
        <v>2</v>
      </c>
    </row>
    <row r="23" spans="1:16" ht="20.100000000000001" customHeight="1">
      <c r="A23" s="20"/>
      <c r="B23" s="55"/>
      <c r="C23" s="24"/>
      <c r="D23" s="24"/>
      <c r="E23" s="59"/>
      <c r="F23" s="59"/>
      <c r="G23" s="57"/>
      <c r="H23" s="57"/>
      <c r="I23" s="57"/>
      <c r="J23" s="57"/>
      <c r="K23" s="57"/>
      <c r="L23" s="30"/>
      <c r="N23" s="52">
        <v>9</v>
      </c>
      <c r="O23" s="53" t="s">
        <v>10</v>
      </c>
      <c r="P23" s="52" t="s">
        <v>2</v>
      </c>
    </row>
    <row r="24" spans="1:16" ht="20.100000000000001" customHeight="1">
      <c r="A24" s="20"/>
      <c r="B24" s="55"/>
      <c r="C24" s="24"/>
      <c r="D24" s="24"/>
      <c r="E24" s="59"/>
      <c r="F24" s="59"/>
      <c r="G24" s="57"/>
      <c r="H24" s="57"/>
      <c r="I24" s="57"/>
      <c r="J24" s="57"/>
      <c r="K24" s="57"/>
      <c r="L24" s="30"/>
      <c r="N24" s="52">
        <v>10</v>
      </c>
      <c r="O24" s="53" t="s">
        <v>48</v>
      </c>
      <c r="P24" s="52" t="s">
        <v>2</v>
      </c>
    </row>
    <row r="25" spans="1:16" ht="20.100000000000001" customHeight="1">
      <c r="A25" s="20"/>
      <c r="B25" s="55"/>
      <c r="C25" s="24"/>
      <c r="D25" s="24"/>
      <c r="E25" s="59"/>
      <c r="F25" s="59"/>
      <c r="G25" s="57"/>
      <c r="H25" s="57"/>
      <c r="I25" s="57"/>
      <c r="J25" s="57"/>
      <c r="K25" s="57"/>
      <c r="L25" s="30"/>
      <c r="N25" s="52">
        <v>11</v>
      </c>
      <c r="O25" s="53" t="s">
        <v>11</v>
      </c>
      <c r="P25" s="52" t="s">
        <v>2</v>
      </c>
    </row>
    <row r="26" spans="1:16" ht="20.100000000000001" customHeight="1">
      <c r="A26" s="20"/>
      <c r="B26" s="55"/>
      <c r="C26" s="24"/>
      <c r="D26" s="24"/>
      <c r="E26" s="59"/>
      <c r="F26" s="59"/>
      <c r="G26" s="57"/>
      <c r="H26" s="57"/>
      <c r="I26" s="57"/>
      <c r="J26" s="57"/>
      <c r="K26" s="57"/>
      <c r="L26" s="30"/>
      <c r="N26" s="52">
        <v>12</v>
      </c>
      <c r="O26" s="53" t="s">
        <v>12</v>
      </c>
      <c r="P26" s="52" t="s">
        <v>3</v>
      </c>
    </row>
    <row r="27" spans="1:16" ht="20.100000000000001" customHeight="1">
      <c r="A27" s="20"/>
      <c r="B27" s="55"/>
      <c r="C27" s="24"/>
      <c r="D27" s="24"/>
      <c r="E27" s="59"/>
      <c r="F27" s="59"/>
      <c r="G27" s="57"/>
      <c r="H27" s="57"/>
      <c r="I27" s="57"/>
      <c r="J27" s="57"/>
      <c r="K27" s="57"/>
      <c r="L27" s="30"/>
      <c r="N27" s="52">
        <v>13</v>
      </c>
      <c r="O27" s="53" t="s">
        <v>13</v>
      </c>
      <c r="P27" s="52" t="s">
        <v>3</v>
      </c>
    </row>
    <row r="28" spans="1:16" ht="20.100000000000001" customHeight="1">
      <c r="A28" s="20"/>
      <c r="B28" s="55"/>
      <c r="C28" s="24"/>
      <c r="D28" s="24"/>
      <c r="E28" s="59"/>
      <c r="F28" s="59"/>
      <c r="G28" s="57"/>
      <c r="H28" s="57"/>
      <c r="I28" s="57"/>
      <c r="J28" s="57"/>
      <c r="K28" s="57"/>
      <c r="L28" s="30"/>
      <c r="N28" s="52">
        <v>14</v>
      </c>
      <c r="O28" s="53" t="s">
        <v>60</v>
      </c>
      <c r="P28" s="52" t="s">
        <v>2</v>
      </c>
    </row>
    <row r="29" spans="1:16" ht="20.100000000000001" customHeight="1">
      <c r="A29" s="20"/>
      <c r="B29" s="55"/>
      <c r="C29" s="24"/>
      <c r="D29" s="24"/>
      <c r="E29" s="59"/>
      <c r="F29" s="59"/>
      <c r="G29" s="57"/>
      <c r="H29" s="57"/>
      <c r="I29" s="57"/>
      <c r="J29" s="57"/>
      <c r="K29" s="57"/>
      <c r="L29" s="30"/>
      <c r="N29" s="52">
        <v>15</v>
      </c>
      <c r="O29" s="53" t="s">
        <v>55</v>
      </c>
      <c r="P29" s="52" t="s">
        <v>2</v>
      </c>
    </row>
    <row r="30" spans="1:16" ht="20.100000000000001" customHeight="1">
      <c r="A30" s="20"/>
      <c r="B30" s="55"/>
      <c r="C30" s="24"/>
      <c r="D30" s="24"/>
      <c r="E30" s="59"/>
      <c r="F30" s="59"/>
      <c r="G30" s="57"/>
      <c r="H30" s="57"/>
      <c r="I30" s="57"/>
      <c r="J30" s="57"/>
      <c r="K30" s="57"/>
      <c r="L30" s="30"/>
    </row>
    <row r="31" spans="1:16" ht="20.100000000000001" customHeight="1">
      <c r="A31" s="20"/>
      <c r="B31" s="55"/>
      <c r="C31" s="24"/>
      <c r="D31" s="24"/>
      <c r="E31" s="59"/>
      <c r="F31" s="59"/>
      <c r="G31" s="57"/>
      <c r="H31" s="57"/>
      <c r="I31" s="57"/>
      <c r="J31" s="57"/>
      <c r="K31" s="57"/>
      <c r="L31" s="30"/>
    </row>
    <row r="32" spans="1:16" ht="20.100000000000001" customHeight="1">
      <c r="A32" s="20"/>
      <c r="B32" s="55"/>
      <c r="C32" s="24"/>
      <c r="D32" s="24"/>
      <c r="E32" s="59"/>
      <c r="F32" s="59"/>
      <c r="G32" s="57"/>
      <c r="H32" s="57"/>
      <c r="I32" s="57"/>
      <c r="J32" s="57"/>
      <c r="K32" s="57"/>
      <c r="L32" s="30"/>
    </row>
    <row r="33" spans="1:12" ht="20.100000000000001" customHeight="1">
      <c r="A33" s="20"/>
      <c r="B33" s="55"/>
      <c r="C33" s="24"/>
      <c r="D33" s="24"/>
      <c r="E33" s="59"/>
      <c r="F33" s="59"/>
      <c r="G33" s="57"/>
      <c r="H33" s="57"/>
      <c r="I33" s="57"/>
      <c r="J33" s="57"/>
      <c r="K33" s="57"/>
      <c r="L33" s="30"/>
    </row>
    <row r="34" spans="1:12" ht="20.100000000000001" customHeight="1">
      <c r="A34" s="20"/>
      <c r="B34" s="55"/>
      <c r="C34" s="24"/>
      <c r="D34" s="24"/>
      <c r="E34" s="59"/>
      <c r="F34" s="59"/>
      <c r="G34" s="57"/>
      <c r="H34" s="57"/>
      <c r="I34" s="57"/>
      <c r="J34" s="57"/>
      <c r="K34" s="57"/>
      <c r="L34" s="30"/>
    </row>
    <row r="35" spans="1:12" ht="20.100000000000001" customHeight="1">
      <c r="A35" s="20"/>
      <c r="B35" s="55"/>
      <c r="C35" s="24"/>
      <c r="D35" s="24"/>
      <c r="E35" s="59"/>
      <c r="F35" s="59"/>
      <c r="G35" s="57"/>
      <c r="H35" s="57"/>
      <c r="I35" s="57"/>
      <c r="J35" s="57"/>
      <c r="K35" s="57"/>
      <c r="L35" s="30"/>
    </row>
    <row r="36" spans="1:12" ht="20.100000000000001" customHeight="1">
      <c r="A36" s="20"/>
      <c r="B36" s="55"/>
      <c r="C36" s="24"/>
      <c r="D36" s="24"/>
      <c r="E36" s="59"/>
      <c r="F36" s="59"/>
      <c r="G36" s="57"/>
      <c r="H36" s="57"/>
      <c r="I36" s="57"/>
      <c r="J36" s="57"/>
      <c r="K36" s="57"/>
      <c r="L36" s="30"/>
    </row>
    <row r="37" spans="1:12" ht="20.100000000000001" customHeight="1">
      <c r="A37" s="20"/>
      <c r="B37" s="55"/>
      <c r="C37" s="24"/>
      <c r="D37" s="24"/>
      <c r="E37" s="59"/>
      <c r="F37" s="59"/>
      <c r="G37" s="57"/>
      <c r="H37" s="57"/>
      <c r="I37" s="57"/>
      <c r="J37" s="57"/>
      <c r="K37" s="57"/>
      <c r="L37" s="30"/>
    </row>
    <row r="38" spans="1:12" ht="20.100000000000001" customHeight="1">
      <c r="A38" s="20"/>
      <c r="B38" s="55"/>
      <c r="C38" s="24"/>
      <c r="D38" s="24"/>
      <c r="E38" s="59"/>
      <c r="F38" s="59"/>
      <c r="G38" s="57"/>
      <c r="H38" s="57"/>
      <c r="I38" s="57"/>
      <c r="J38" s="57"/>
      <c r="K38" s="57"/>
      <c r="L38" s="30"/>
    </row>
    <row r="39" spans="1:12" ht="20.100000000000001" customHeight="1">
      <c r="A39" s="20"/>
      <c r="B39" s="55"/>
      <c r="C39" s="24"/>
      <c r="D39" s="24"/>
      <c r="E39" s="59"/>
      <c r="F39" s="59"/>
      <c r="G39" s="57"/>
      <c r="H39" s="57"/>
      <c r="I39" s="57"/>
      <c r="J39" s="57"/>
      <c r="K39" s="57"/>
      <c r="L39" s="30"/>
    </row>
    <row r="40" spans="1:12" ht="20.100000000000001" customHeight="1">
      <c r="A40" s="20"/>
      <c r="B40" s="55"/>
      <c r="C40" s="24"/>
      <c r="D40" s="24"/>
      <c r="E40" s="59"/>
      <c r="F40" s="59"/>
      <c r="G40" s="57"/>
      <c r="H40" s="57"/>
      <c r="I40" s="57"/>
      <c r="J40" s="57"/>
      <c r="K40" s="57"/>
      <c r="L40" s="30"/>
    </row>
    <row r="41" spans="1:12" ht="20.100000000000001" customHeight="1">
      <c r="A41" s="20"/>
      <c r="B41" s="55"/>
      <c r="C41" s="24"/>
      <c r="D41" s="24"/>
      <c r="E41" s="59"/>
      <c r="F41" s="59"/>
      <c r="G41" s="57"/>
      <c r="H41" s="57"/>
      <c r="I41" s="57"/>
      <c r="J41" s="57"/>
      <c r="K41" s="57"/>
      <c r="L41" s="30"/>
    </row>
    <row r="42" spans="1:12" ht="20.100000000000001" customHeight="1">
      <c r="A42" s="20"/>
      <c r="B42" s="55"/>
      <c r="C42" s="24"/>
      <c r="D42" s="24"/>
      <c r="E42" s="59"/>
      <c r="F42" s="59"/>
      <c r="G42" s="57"/>
      <c r="H42" s="57"/>
      <c r="I42" s="57"/>
      <c r="J42" s="57"/>
      <c r="K42" s="57"/>
      <c r="L42" s="30"/>
    </row>
    <row r="43" spans="1:12" ht="20.100000000000001" customHeight="1">
      <c r="A43" s="20"/>
      <c r="B43" s="55"/>
      <c r="C43" s="24"/>
      <c r="D43" s="24"/>
      <c r="E43" s="59"/>
      <c r="F43" s="59"/>
      <c r="G43" s="57"/>
      <c r="H43" s="57"/>
      <c r="I43" s="57"/>
      <c r="J43" s="57"/>
      <c r="K43" s="57"/>
      <c r="L43" s="30"/>
    </row>
    <row r="44" spans="1:12" ht="20.100000000000001" customHeight="1">
      <c r="A44" s="20"/>
      <c r="B44" s="55"/>
      <c r="C44" s="24"/>
      <c r="D44" s="24"/>
      <c r="E44" s="59"/>
      <c r="F44" s="59"/>
      <c r="G44" s="57"/>
      <c r="H44" s="57"/>
      <c r="I44" s="57"/>
      <c r="J44" s="57"/>
      <c r="K44" s="57"/>
      <c r="L44" s="30"/>
    </row>
    <row r="45" spans="1:12" ht="20.100000000000001" customHeight="1">
      <c r="A45" s="20"/>
      <c r="B45" s="55"/>
      <c r="C45" s="24"/>
      <c r="D45" s="24"/>
      <c r="E45" s="59"/>
      <c r="F45" s="59"/>
      <c r="G45" s="57"/>
      <c r="H45" s="57"/>
      <c r="I45" s="57"/>
      <c r="J45" s="57"/>
      <c r="K45" s="57"/>
      <c r="L45" s="30"/>
    </row>
    <row r="46" spans="1:12" ht="20.100000000000001" customHeight="1">
      <c r="A46" s="20"/>
      <c r="B46" s="55"/>
      <c r="C46" s="24"/>
      <c r="D46" s="24"/>
      <c r="E46" s="59"/>
      <c r="F46" s="59"/>
      <c r="G46" s="57"/>
      <c r="H46" s="57"/>
      <c r="I46" s="57"/>
      <c r="J46" s="57"/>
      <c r="K46" s="57"/>
      <c r="L46" s="30"/>
    </row>
    <row r="47" spans="1:12" ht="20.100000000000001" customHeight="1">
      <c r="A47" s="20"/>
      <c r="B47" s="55"/>
      <c r="C47" s="24"/>
      <c r="D47" s="24"/>
      <c r="E47" s="59"/>
      <c r="F47" s="59"/>
      <c r="G47" s="57"/>
      <c r="H47" s="57"/>
      <c r="I47" s="57"/>
      <c r="J47" s="57"/>
      <c r="K47" s="57"/>
      <c r="L47" s="30"/>
    </row>
    <row r="48" spans="1:12" ht="20.100000000000001" customHeight="1">
      <c r="A48" s="20"/>
      <c r="B48" s="55"/>
      <c r="C48" s="24"/>
      <c r="D48" s="24"/>
      <c r="E48" s="59"/>
      <c r="F48" s="59"/>
      <c r="G48" s="57"/>
      <c r="H48" s="57"/>
      <c r="I48" s="57"/>
      <c r="J48" s="57"/>
      <c r="K48" s="57"/>
      <c r="L48" s="30"/>
    </row>
    <row r="49" spans="1:12" ht="20.100000000000001" customHeight="1">
      <c r="A49" s="20"/>
      <c r="B49" s="55"/>
      <c r="C49" s="24"/>
      <c r="D49" s="24"/>
      <c r="E49" s="59"/>
      <c r="F49" s="59"/>
      <c r="G49" s="57"/>
      <c r="H49" s="57"/>
      <c r="I49" s="57"/>
      <c r="J49" s="57"/>
      <c r="K49" s="57"/>
      <c r="L49" s="30"/>
    </row>
    <row r="50" spans="1:12" ht="20.100000000000001" customHeight="1">
      <c r="A50" s="20"/>
      <c r="B50" s="55"/>
      <c r="C50" s="24"/>
      <c r="D50" s="24"/>
      <c r="E50" s="59"/>
      <c r="F50" s="59"/>
      <c r="G50" s="57"/>
      <c r="H50" s="57"/>
      <c r="I50" s="57"/>
      <c r="J50" s="57"/>
      <c r="K50" s="57"/>
      <c r="L50" s="30"/>
    </row>
    <row r="51" spans="1:12" ht="20.100000000000001" customHeight="1">
      <c r="A51" s="20"/>
      <c r="B51" s="55"/>
      <c r="C51" s="24"/>
      <c r="D51" s="24"/>
      <c r="E51" s="59"/>
      <c r="F51" s="59"/>
      <c r="G51" s="57"/>
      <c r="H51" s="57"/>
      <c r="I51" s="57"/>
      <c r="J51" s="57"/>
      <c r="K51" s="57"/>
      <c r="L51" s="30"/>
    </row>
    <row r="52" spans="1:12" ht="20.100000000000001" customHeight="1">
      <c r="A52" s="20"/>
      <c r="B52" s="55"/>
      <c r="C52" s="24"/>
      <c r="D52" s="24"/>
      <c r="E52" s="59"/>
      <c r="F52" s="59"/>
      <c r="G52" s="57"/>
      <c r="H52" s="57"/>
      <c r="I52" s="57"/>
      <c r="J52" s="57"/>
      <c r="K52" s="57"/>
      <c r="L52" s="30"/>
    </row>
  </sheetData>
  <mergeCells count="1">
    <mergeCell ref="L3:L4"/>
  </mergeCells>
  <dataValidations count="2">
    <dataValidation type="list" allowBlank="1" showInputMessage="1" showErrorMessage="1" sqref="B5:B52">
      <formula1>$O$15:$O$28</formula1>
    </dataValidation>
    <dataValidation type="list" allowBlank="1" showInputMessage="1" showErrorMessage="1" sqref="A5:A52">
      <formula1>IF(A5="",ListPersonnel,OFFSET(PrimListPersonnel,MATCH(A5&amp;"*",ListPersonnel,0),,COUNTIF(ListPersonnel,A5&amp;"*")))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B1:F27"/>
  <sheetViews>
    <sheetView workbookViewId="0">
      <selection activeCell="E8" sqref="E8"/>
    </sheetView>
  </sheetViews>
  <sheetFormatPr baseColWidth="10" defaultRowHeight="14.25"/>
  <cols>
    <col min="1" max="1" width="11.42578125" style="4"/>
    <col min="2" max="2" width="10.140625" style="4" customWidth="1"/>
    <col min="3" max="3" width="12.85546875" style="4" customWidth="1"/>
    <col min="4" max="4" width="10.85546875" style="4" customWidth="1"/>
    <col min="5" max="16384" width="11.42578125" style="4"/>
  </cols>
  <sheetData>
    <row r="1" spans="2:6" ht="28.5" customHeight="1">
      <c r="B1" s="7" t="s">
        <v>31</v>
      </c>
      <c r="C1" s="6">
        <v>2015</v>
      </c>
    </row>
    <row r="7" spans="2:6">
      <c r="B7" s="45" t="s">
        <v>47</v>
      </c>
      <c r="C7" s="46"/>
      <c r="D7" s="47"/>
    </row>
    <row r="8" spans="2:6" ht="23.25" customHeight="1">
      <c r="B8" s="48" t="s">
        <v>0</v>
      </c>
      <c r="C8" s="48" t="s">
        <v>4</v>
      </c>
      <c r="D8" s="48" t="s">
        <v>42</v>
      </c>
    </row>
    <row r="9" spans="2:6">
      <c r="B9" s="49">
        <v>1</v>
      </c>
      <c r="C9" s="5" t="s">
        <v>5</v>
      </c>
      <c r="D9" s="49" t="s">
        <v>2</v>
      </c>
    </row>
    <row r="10" spans="2:6">
      <c r="B10" s="49">
        <v>2</v>
      </c>
      <c r="C10" s="5" t="s">
        <v>1</v>
      </c>
      <c r="D10" s="49" t="s">
        <v>2</v>
      </c>
    </row>
    <row r="11" spans="2:6">
      <c r="B11" s="49">
        <v>3</v>
      </c>
      <c r="C11" s="5" t="s">
        <v>6</v>
      </c>
      <c r="D11" s="49" t="s">
        <v>2</v>
      </c>
    </row>
    <row r="12" spans="2:6">
      <c r="B12" s="49">
        <v>4</v>
      </c>
      <c r="C12" s="5" t="s">
        <v>7</v>
      </c>
      <c r="D12" s="49" t="s">
        <v>2</v>
      </c>
    </row>
    <row r="13" spans="2:6">
      <c r="B13" s="49">
        <v>5</v>
      </c>
      <c r="C13" s="5" t="s">
        <v>59</v>
      </c>
      <c r="D13" s="49" t="s">
        <v>2</v>
      </c>
    </row>
    <row r="14" spans="2:6">
      <c r="B14" s="49">
        <v>6</v>
      </c>
      <c r="C14" s="5" t="s">
        <v>8</v>
      </c>
      <c r="D14" s="49" t="s">
        <v>2</v>
      </c>
    </row>
    <row r="15" spans="2:6">
      <c r="B15" s="49">
        <v>7</v>
      </c>
      <c r="C15" s="5" t="s">
        <v>9</v>
      </c>
      <c r="D15" s="49" t="s">
        <v>2</v>
      </c>
    </row>
    <row r="16" spans="2:6">
      <c r="B16" s="49">
        <v>8</v>
      </c>
      <c r="C16" s="5" t="s">
        <v>28</v>
      </c>
      <c r="D16" s="49" t="s">
        <v>2</v>
      </c>
      <c r="F16" s="25"/>
    </row>
    <row r="17" spans="2:6">
      <c r="B17" s="49">
        <v>9</v>
      </c>
      <c r="C17" s="5" t="s">
        <v>10</v>
      </c>
      <c r="D17" s="49" t="s">
        <v>2</v>
      </c>
      <c r="F17" s="25"/>
    </row>
    <row r="18" spans="2:6">
      <c r="B18" s="49">
        <v>10</v>
      </c>
      <c r="C18" s="5" t="s">
        <v>48</v>
      </c>
      <c r="D18" s="49" t="s">
        <v>2</v>
      </c>
      <c r="F18" s="25"/>
    </row>
    <row r="19" spans="2:6">
      <c r="B19" s="49">
        <v>11</v>
      </c>
      <c r="C19" s="5" t="s">
        <v>11</v>
      </c>
      <c r="D19" s="49" t="s">
        <v>2</v>
      </c>
      <c r="F19" s="25"/>
    </row>
    <row r="20" spans="2:6">
      <c r="B20" s="49">
        <v>12</v>
      </c>
      <c r="C20" s="5" t="s">
        <v>12</v>
      </c>
      <c r="D20" s="49" t="s">
        <v>3</v>
      </c>
      <c r="F20" s="25"/>
    </row>
    <row r="21" spans="2:6">
      <c r="B21" s="49">
        <v>13</v>
      </c>
      <c r="C21" s="5" t="s">
        <v>13</v>
      </c>
      <c r="D21" s="49" t="s">
        <v>3</v>
      </c>
      <c r="F21" s="25"/>
    </row>
    <row r="22" spans="2:6">
      <c r="B22" s="49">
        <v>14</v>
      </c>
      <c r="C22" s="5" t="s">
        <v>60</v>
      </c>
      <c r="D22" s="49" t="s">
        <v>2</v>
      </c>
      <c r="F22" s="25"/>
    </row>
    <row r="23" spans="2:6">
      <c r="B23" s="49">
        <v>15</v>
      </c>
      <c r="C23" s="5" t="s">
        <v>55</v>
      </c>
      <c r="D23" s="49" t="s">
        <v>2</v>
      </c>
      <c r="F23" s="25"/>
    </row>
    <row r="24" spans="2:6">
      <c r="F24" s="25"/>
    </row>
    <row r="25" spans="2:6">
      <c r="F25" s="26"/>
    </row>
    <row r="26" spans="2:6">
      <c r="F26" s="25"/>
    </row>
    <row r="27" spans="2:6">
      <c r="F27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</vt:i4>
      </vt:variant>
    </vt:vector>
  </HeadingPairs>
  <TitlesOfParts>
    <vt:vector size="19" baseType="lpstr">
      <vt:lpstr>Sommaire</vt:lpstr>
      <vt:lpstr>ListPers</vt:lpstr>
      <vt:lpstr>Synthèse</vt:lpstr>
      <vt:lpstr>Solde N-1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Données</vt:lpstr>
      <vt:lpstr>An</vt:lpstr>
      <vt:lpstr>PrimListPersonnel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2015-06-28T09:40:02Z</dcterms:created>
  <dcterms:modified xsi:type="dcterms:W3CDTF">2015-07-16T17:22:09Z</dcterms:modified>
</cp:coreProperties>
</file>