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bookViews>
    <workbookView xWindow="-15" yWindow="45" windowWidth="20520" windowHeight="4005"/>
  </bookViews>
  <sheets>
    <sheet name="Agenda quotidien" sheetId="5" r:id="rId1"/>
    <sheet name="Planificateur d'événements" sheetId="3" r:id="rId2"/>
    <sheet name="Données" sheetId="2" state="hidden" r:id="rId3"/>
    <sheet name="Cahier des charges" sheetId="6" r:id="rId4"/>
  </sheets>
  <definedNames>
    <definedName name="AnnéeAgenda" localSheetId="0">'Agenda quotidien'!#REF!</definedName>
    <definedName name="DateDuJour">'Agenda quotidien'!#REF!</definedName>
    <definedName name="DateRéservation">'Planificateur d''événements'!$B:$B</definedName>
    <definedName name="HeureDébut">'Planificateur d''événements'!$C:$C</definedName>
    <definedName name="HeureFin">'Planificateur d''événements'!$D:$D</definedName>
    <definedName name="JourAgenda" localSheetId="0">'Agenda quotidien'!#REF!</definedName>
    <definedName name="JoursFériés2013">Données!$I$2:$I$13</definedName>
    <definedName name="JoursFériés2014">Données!$J$2:$J$13</definedName>
    <definedName name="JoursFériés2015">Données!$K$2:$K$13</definedName>
    <definedName name="LieuxAgenda">'Planificateur d''événements'!$G:$G</definedName>
    <definedName name="ListeAnnée">Données!$E$2:$E$9</definedName>
    <definedName name="ListeHeure" localSheetId="0">Données!$G$2:$G$24</definedName>
    <definedName name="ListeHoraires">Données!$G$2:$G$24</definedName>
    <definedName name="ListeJours">Données!$C$2:$C$32</definedName>
    <definedName name="ListeLieux">Données!$L$2:$L$4</definedName>
    <definedName name="ListeMois">Données!$D$2:$D$13</definedName>
    <definedName name="ListeSemaine">Données!$F$2:$F$53</definedName>
    <definedName name="MoAnnée">'Agenda quotidien'!#REF!</definedName>
    <definedName name="MoisAgenda" localSheetId="0">'Agenda quotidien'!#REF!</definedName>
    <definedName name="MoMois">'Agenda quotidien'!#REF!</definedName>
    <definedName name="MoNumMois">'Agenda quotidien'!#REF!</definedName>
    <definedName name="NuméroAnnée" localSheetId="0">'Agenda quotidien'!#REF!</definedName>
    <definedName name="NuméroMois" localSheetId="0">'Agenda quotidien'!#REF!</definedName>
    <definedName name="NuméroSemaines">'Agenda quotidien'!#REF!</definedName>
    <definedName name="RechDateEtHeure" localSheetId="0">Saisie[DATE
'[JJ/MM/AAAA']]&amp;Saisie[HEURE
DÉBUT]</definedName>
    <definedName name="RechDateEtHeure">Saisie[DATE
'[JJ/MM/AAAA']]&amp;Saisie[HEURE
DÉBUT]</definedName>
    <definedName name="Zone1">'Agenda quotidien'!$F$6:$F$28</definedName>
  </definedNames>
  <calcPr calcId="145621" iterate="1"/>
</workbook>
</file>

<file path=xl/calcChain.xml><?xml version="1.0" encoding="utf-8"?>
<calcChain xmlns="http://schemas.openxmlformats.org/spreadsheetml/2006/main">
  <c r="C2" i="5" l="1"/>
  <c r="C1" i="5"/>
  <c r="AQ5" i="5" l="1"/>
  <c r="AN4" i="5"/>
  <c r="A6" i="5"/>
  <c r="F6" i="5" l="1"/>
  <c r="F7" i="5"/>
  <c r="F12" i="5"/>
  <c r="F9" i="5"/>
  <c r="AH4" i="5"/>
  <c r="AB4" i="5"/>
  <c r="V4" i="5"/>
  <c r="P4" i="5"/>
  <c r="J4" i="5"/>
  <c r="D4" i="5"/>
  <c r="J5" i="3"/>
  <c r="J6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7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AP28" i="5" l="1"/>
  <c r="AN28" i="5"/>
  <c r="AQ28" i="5" s="1"/>
  <c r="AI28" i="5"/>
  <c r="AD28" i="5"/>
  <c r="AB28" i="5"/>
  <c r="AE28" i="5" s="1"/>
  <c r="W28" i="5"/>
  <c r="R28" i="5"/>
  <c r="P28" i="5"/>
  <c r="S28" i="5" s="1"/>
  <c r="K28" i="5"/>
  <c r="F28" i="5"/>
  <c r="D28" i="5"/>
  <c r="G28" i="5" s="1"/>
  <c r="AO27" i="5"/>
  <c r="AI27" i="5"/>
  <c r="AC27" i="5"/>
  <c r="W27" i="5"/>
  <c r="Q27" i="5"/>
  <c r="L27" i="5"/>
  <c r="J27" i="5"/>
  <c r="M27" i="5" s="1"/>
  <c r="E27" i="5"/>
  <c r="AP26" i="5"/>
  <c r="AN26" i="5"/>
  <c r="AQ26" i="5" s="1"/>
  <c r="AI26" i="5"/>
  <c r="AD26" i="5"/>
  <c r="AB26" i="5"/>
  <c r="AE26" i="5" s="1"/>
  <c r="W26" i="5"/>
  <c r="R26" i="5"/>
  <c r="P26" i="5"/>
  <c r="S26" i="5" s="1"/>
  <c r="K26" i="5"/>
  <c r="F26" i="5"/>
  <c r="D26" i="5"/>
  <c r="G26" i="5" s="1"/>
  <c r="AO25" i="5"/>
  <c r="AI25" i="5"/>
  <c r="AC25" i="5"/>
  <c r="W25" i="5"/>
  <c r="Q25" i="5"/>
  <c r="K25" i="5"/>
  <c r="E25" i="5"/>
  <c r="AP24" i="5"/>
  <c r="AN24" i="5"/>
  <c r="AQ24" i="5" s="1"/>
  <c r="AI24" i="5"/>
  <c r="AD24" i="5"/>
  <c r="AB24" i="5"/>
  <c r="AE24" i="5" s="1"/>
  <c r="W24" i="5"/>
  <c r="R24" i="5"/>
  <c r="P24" i="5"/>
  <c r="S24" i="5" s="1"/>
  <c r="K24" i="5"/>
  <c r="F24" i="5"/>
  <c r="D24" i="5"/>
  <c r="G24" i="5" s="1"/>
  <c r="AO23" i="5"/>
  <c r="AI23" i="5"/>
  <c r="AC23" i="5"/>
  <c r="W23" i="5"/>
  <c r="Q23" i="5"/>
  <c r="K23" i="5"/>
  <c r="E23" i="5"/>
  <c r="AP22" i="5"/>
  <c r="AN22" i="5"/>
  <c r="AQ22" i="5" s="1"/>
  <c r="AI22" i="5"/>
  <c r="AD22" i="5"/>
  <c r="AB22" i="5"/>
  <c r="AE22" i="5" s="1"/>
  <c r="W22" i="5"/>
  <c r="R22" i="5"/>
  <c r="P22" i="5"/>
  <c r="S22" i="5" s="1"/>
  <c r="K22" i="5"/>
  <c r="F22" i="5"/>
  <c r="D22" i="5"/>
  <c r="G22" i="5" s="1"/>
  <c r="AO21" i="5"/>
  <c r="AI21" i="5"/>
  <c r="AO28" i="5"/>
  <c r="AJ28" i="5"/>
  <c r="AH28" i="5"/>
  <c r="AK28" i="5" s="1"/>
  <c r="AC28" i="5"/>
  <c r="X28" i="5"/>
  <c r="V28" i="5"/>
  <c r="Y28" i="5" s="1"/>
  <c r="Q28" i="5"/>
  <c r="L28" i="5"/>
  <c r="J28" i="5"/>
  <c r="M28" i="5" s="1"/>
  <c r="E28" i="5"/>
  <c r="AP27" i="5"/>
  <c r="AN27" i="5"/>
  <c r="AQ27" i="5" s="1"/>
  <c r="AJ27" i="5"/>
  <c r="AH27" i="5"/>
  <c r="AK27" i="5" s="1"/>
  <c r="AD27" i="5"/>
  <c r="AB27" i="5"/>
  <c r="AE27" i="5" s="1"/>
  <c r="X27" i="5"/>
  <c r="V27" i="5"/>
  <c r="Y27" i="5" s="1"/>
  <c r="R27" i="5"/>
  <c r="P27" i="5"/>
  <c r="S27" i="5" s="1"/>
  <c r="K27" i="5"/>
  <c r="F27" i="5"/>
  <c r="D27" i="5"/>
  <c r="G27" i="5" s="1"/>
  <c r="AO26" i="5"/>
  <c r="AJ26" i="5"/>
  <c r="AH26" i="5"/>
  <c r="AK26" i="5" s="1"/>
  <c r="AC26" i="5"/>
  <c r="X26" i="5"/>
  <c r="V26" i="5"/>
  <c r="Y26" i="5" s="1"/>
  <c r="Q26" i="5"/>
  <c r="L26" i="5"/>
  <c r="J26" i="5"/>
  <c r="M26" i="5" s="1"/>
  <c r="E26" i="5"/>
  <c r="AP25" i="5"/>
  <c r="AN25" i="5"/>
  <c r="AQ25" i="5" s="1"/>
  <c r="AJ25" i="5"/>
  <c r="AH25" i="5"/>
  <c r="AK25" i="5" s="1"/>
  <c r="AD25" i="5"/>
  <c r="AB25" i="5"/>
  <c r="AE25" i="5" s="1"/>
  <c r="X25" i="5"/>
  <c r="V25" i="5"/>
  <c r="Y25" i="5" s="1"/>
  <c r="R25" i="5"/>
  <c r="P25" i="5"/>
  <c r="S25" i="5" s="1"/>
  <c r="L25" i="5"/>
  <c r="J25" i="5"/>
  <c r="M25" i="5" s="1"/>
  <c r="F25" i="5"/>
  <c r="D25" i="5"/>
  <c r="G25" i="5" s="1"/>
  <c r="AO24" i="5"/>
  <c r="AJ24" i="5"/>
  <c r="AH24" i="5"/>
  <c r="AK24" i="5" s="1"/>
  <c r="AC24" i="5"/>
  <c r="X24" i="5"/>
  <c r="V24" i="5"/>
  <c r="Y24" i="5" s="1"/>
  <c r="Q24" i="5"/>
  <c r="L24" i="5"/>
  <c r="J24" i="5"/>
  <c r="M24" i="5" s="1"/>
  <c r="E24" i="5"/>
  <c r="AP23" i="5"/>
  <c r="AN23" i="5"/>
  <c r="AQ23" i="5" s="1"/>
  <c r="AJ23" i="5"/>
  <c r="AH23" i="5"/>
  <c r="AK23" i="5" s="1"/>
  <c r="AD23" i="5"/>
  <c r="AB23" i="5"/>
  <c r="AE23" i="5" s="1"/>
  <c r="X23" i="5"/>
  <c r="V23" i="5"/>
  <c r="Y23" i="5" s="1"/>
  <c r="R23" i="5"/>
  <c r="P23" i="5"/>
  <c r="S23" i="5" s="1"/>
  <c r="L23" i="5"/>
  <c r="F23" i="5"/>
  <c r="AO22" i="5"/>
  <c r="AH22" i="5"/>
  <c r="AK22" i="5" s="1"/>
  <c r="X22" i="5"/>
  <c r="Q22" i="5"/>
  <c r="J22" i="5"/>
  <c r="M22" i="5" s="1"/>
  <c r="AP21" i="5"/>
  <c r="AJ21" i="5"/>
  <c r="AC21" i="5"/>
  <c r="W21" i="5"/>
  <c r="Q21" i="5"/>
  <c r="K21" i="5"/>
  <c r="E21" i="5"/>
  <c r="AP20" i="5"/>
  <c r="AN20" i="5"/>
  <c r="AQ20" i="5" s="1"/>
  <c r="AI20" i="5"/>
  <c r="AD20" i="5"/>
  <c r="AB20" i="5"/>
  <c r="AE20" i="5" s="1"/>
  <c r="W20" i="5"/>
  <c r="R20" i="5"/>
  <c r="P20" i="5"/>
  <c r="S20" i="5" s="1"/>
  <c r="K20" i="5"/>
  <c r="F20" i="5"/>
  <c r="D20" i="5"/>
  <c r="G20" i="5" s="1"/>
  <c r="AO19" i="5"/>
  <c r="AI19" i="5"/>
  <c r="AC19" i="5"/>
  <c r="W19" i="5"/>
  <c r="Q19" i="5"/>
  <c r="K19" i="5"/>
  <c r="E19" i="5"/>
  <c r="AN18" i="5"/>
  <c r="AQ18" i="5" s="1"/>
  <c r="AI18" i="5"/>
  <c r="AD18" i="5"/>
  <c r="AB18" i="5"/>
  <c r="AE18" i="5" s="1"/>
  <c r="W18" i="5"/>
  <c r="R18" i="5"/>
  <c r="P18" i="5"/>
  <c r="S18" i="5" s="1"/>
  <c r="K18" i="5"/>
  <c r="D18" i="5"/>
  <c r="G18" i="5" s="1"/>
  <c r="AO17" i="5"/>
  <c r="AI17" i="5"/>
  <c r="AC17" i="5"/>
  <c r="W17" i="5"/>
  <c r="Q17" i="5"/>
  <c r="K17" i="5"/>
  <c r="E17" i="5"/>
  <c r="AP16" i="5"/>
  <c r="AN16" i="5"/>
  <c r="AQ16" i="5" s="1"/>
  <c r="AI16" i="5"/>
  <c r="AD16" i="5"/>
  <c r="AB16" i="5"/>
  <c r="AE16" i="5" s="1"/>
  <c r="W16" i="5"/>
  <c r="R16" i="5"/>
  <c r="P16" i="5"/>
  <c r="S16" i="5" s="1"/>
  <c r="K16" i="5"/>
  <c r="F16" i="5"/>
  <c r="D16" i="5"/>
  <c r="G16" i="5" s="1"/>
  <c r="AO15" i="5"/>
  <c r="AI15" i="5"/>
  <c r="AC15" i="5"/>
  <c r="W15" i="5"/>
  <c r="Q15" i="5"/>
  <c r="K15" i="5"/>
  <c r="E15" i="5"/>
  <c r="AP14" i="5"/>
  <c r="AN14" i="5"/>
  <c r="AQ14" i="5" s="1"/>
  <c r="AI14" i="5"/>
  <c r="AD14" i="5"/>
  <c r="AB14" i="5"/>
  <c r="AE14" i="5" s="1"/>
  <c r="W14" i="5"/>
  <c r="R14" i="5"/>
  <c r="P14" i="5"/>
  <c r="S14" i="5" s="1"/>
  <c r="K14" i="5"/>
  <c r="F14" i="5"/>
  <c r="D14" i="5"/>
  <c r="G14" i="5" s="1"/>
  <c r="AO13" i="5"/>
  <c r="AI13" i="5"/>
  <c r="AC13" i="5"/>
  <c r="W13" i="5"/>
  <c r="Q13" i="5"/>
  <c r="K13" i="5"/>
  <c r="E13" i="5"/>
  <c r="J23" i="5"/>
  <c r="M23" i="5" s="1"/>
  <c r="D23" i="5"/>
  <c r="G23" i="5" s="1"/>
  <c r="AJ22" i="5"/>
  <c r="AC22" i="5"/>
  <c r="V22" i="5"/>
  <c r="Y22" i="5" s="1"/>
  <c r="L22" i="5"/>
  <c r="E22" i="5"/>
  <c r="AN21" i="5"/>
  <c r="AQ21" i="5" s="1"/>
  <c r="AH21" i="5"/>
  <c r="AK21" i="5" s="1"/>
  <c r="AD21" i="5"/>
  <c r="AB21" i="5"/>
  <c r="AE21" i="5" s="1"/>
  <c r="X21" i="5"/>
  <c r="V21" i="5"/>
  <c r="Y21" i="5" s="1"/>
  <c r="R21" i="5"/>
  <c r="P21" i="5"/>
  <c r="S21" i="5" s="1"/>
  <c r="L21" i="5"/>
  <c r="J21" i="5"/>
  <c r="M21" i="5" s="1"/>
  <c r="F21" i="5"/>
  <c r="D21" i="5"/>
  <c r="G21" i="5" s="1"/>
  <c r="AO20" i="5"/>
  <c r="AJ20" i="5"/>
  <c r="AH20" i="5"/>
  <c r="AK20" i="5" s="1"/>
  <c r="AC20" i="5"/>
  <c r="X20" i="5"/>
  <c r="V20" i="5"/>
  <c r="Y20" i="5" s="1"/>
  <c r="Q20" i="5"/>
  <c r="L20" i="5"/>
  <c r="J20" i="5"/>
  <c r="M20" i="5" s="1"/>
  <c r="E20" i="5"/>
  <c r="AP19" i="5"/>
  <c r="AN19" i="5"/>
  <c r="AQ19" i="5" s="1"/>
  <c r="AJ19" i="5"/>
  <c r="AH19" i="5"/>
  <c r="AK19" i="5" s="1"/>
  <c r="AD19" i="5"/>
  <c r="AB19" i="5"/>
  <c r="AE19" i="5" s="1"/>
  <c r="X19" i="5"/>
  <c r="V19" i="5"/>
  <c r="Y19" i="5" s="1"/>
  <c r="R19" i="5"/>
  <c r="P19" i="5"/>
  <c r="S19" i="5" s="1"/>
  <c r="L19" i="5"/>
  <c r="J19" i="5"/>
  <c r="M19" i="5" s="1"/>
  <c r="F19" i="5"/>
  <c r="D19" i="5"/>
  <c r="G19" i="5" s="1"/>
  <c r="AO18" i="5"/>
  <c r="AJ18" i="5"/>
  <c r="AH18" i="5"/>
  <c r="AK18" i="5" s="1"/>
  <c r="AC18" i="5"/>
  <c r="X18" i="5"/>
  <c r="V18" i="5"/>
  <c r="Y18" i="5" s="1"/>
  <c r="Q18" i="5"/>
  <c r="L18" i="5"/>
  <c r="J18" i="5"/>
  <c r="M18" i="5" s="1"/>
  <c r="E18" i="5"/>
  <c r="AP17" i="5"/>
  <c r="AN17" i="5"/>
  <c r="AQ17" i="5" s="1"/>
  <c r="AJ17" i="5"/>
  <c r="AH17" i="5"/>
  <c r="AK17" i="5" s="1"/>
  <c r="AD17" i="5"/>
  <c r="AB17" i="5"/>
  <c r="AE17" i="5" s="1"/>
  <c r="X17" i="5"/>
  <c r="V17" i="5"/>
  <c r="Y17" i="5" s="1"/>
  <c r="R17" i="5"/>
  <c r="P17" i="5"/>
  <c r="S17" i="5" s="1"/>
  <c r="L17" i="5"/>
  <c r="J17" i="5"/>
  <c r="M17" i="5" s="1"/>
  <c r="F17" i="5"/>
  <c r="D17" i="5"/>
  <c r="G17" i="5" s="1"/>
  <c r="AO16" i="5"/>
  <c r="AJ16" i="5"/>
  <c r="AH16" i="5"/>
  <c r="AK16" i="5" s="1"/>
  <c r="AC16" i="5"/>
  <c r="X16" i="5"/>
  <c r="V16" i="5"/>
  <c r="Y16" i="5" s="1"/>
  <c r="Q16" i="5"/>
  <c r="L16" i="5"/>
  <c r="J16" i="5"/>
  <c r="M16" i="5" s="1"/>
  <c r="E16" i="5"/>
  <c r="AP15" i="5"/>
  <c r="AN15" i="5"/>
  <c r="AQ15" i="5" s="1"/>
  <c r="AJ15" i="5"/>
  <c r="AH15" i="5"/>
  <c r="AK15" i="5" s="1"/>
  <c r="AD15" i="5"/>
  <c r="AB15" i="5"/>
  <c r="AE15" i="5" s="1"/>
  <c r="X15" i="5"/>
  <c r="V15" i="5"/>
  <c r="Y15" i="5" s="1"/>
  <c r="R15" i="5"/>
  <c r="L15" i="5"/>
  <c r="F15" i="5"/>
  <c r="AO14" i="5"/>
  <c r="AH14" i="5"/>
  <c r="AK14" i="5" s="1"/>
  <c r="X14" i="5"/>
  <c r="Q14" i="5"/>
  <c r="J14" i="5"/>
  <c r="M14" i="5" s="1"/>
  <c r="AP13" i="5"/>
  <c r="AJ13" i="5"/>
  <c r="AD13" i="5"/>
  <c r="X13" i="5"/>
  <c r="R13" i="5"/>
  <c r="L13" i="5"/>
  <c r="F13" i="5"/>
  <c r="AP12" i="5"/>
  <c r="AN12" i="5"/>
  <c r="AQ12" i="5" s="1"/>
  <c r="AI12" i="5"/>
  <c r="AD12" i="5"/>
  <c r="AB12" i="5"/>
  <c r="AE12" i="5" s="1"/>
  <c r="W12" i="5"/>
  <c r="R12" i="5"/>
  <c r="P12" i="5"/>
  <c r="S12" i="5" s="1"/>
  <c r="K12" i="5"/>
  <c r="D12" i="5"/>
  <c r="G12" i="5" s="1"/>
  <c r="AO11" i="5"/>
  <c r="AI11" i="5"/>
  <c r="AC11" i="5"/>
  <c r="W11" i="5"/>
  <c r="Q11" i="5"/>
  <c r="K11" i="5"/>
  <c r="E11" i="5"/>
  <c r="AP10" i="5"/>
  <c r="AN10" i="5"/>
  <c r="AQ10" i="5" s="1"/>
  <c r="AI10" i="5"/>
  <c r="AD10" i="5"/>
  <c r="AB10" i="5"/>
  <c r="AE10" i="5" s="1"/>
  <c r="W10" i="5"/>
  <c r="R10" i="5"/>
  <c r="P10" i="5"/>
  <c r="S10" i="5" s="1"/>
  <c r="K10" i="5"/>
  <c r="F10" i="5"/>
  <c r="D10" i="5"/>
  <c r="G10" i="5" s="1"/>
  <c r="AO9" i="5"/>
  <c r="AI9" i="5"/>
  <c r="AC9" i="5"/>
  <c r="W9" i="5"/>
  <c r="Q9" i="5"/>
  <c r="K9" i="5"/>
  <c r="E9" i="5"/>
  <c r="AP8" i="5"/>
  <c r="AN8" i="5"/>
  <c r="AQ8" i="5" s="1"/>
  <c r="AI8" i="5"/>
  <c r="AD8" i="5"/>
  <c r="AB8" i="5"/>
  <c r="AE8" i="5" s="1"/>
  <c r="W8" i="5"/>
  <c r="R8" i="5"/>
  <c r="P8" i="5"/>
  <c r="S8" i="5" s="1"/>
  <c r="K8" i="5"/>
  <c r="D8" i="5"/>
  <c r="G8" i="5" s="1"/>
  <c r="AO7" i="5"/>
  <c r="AI7" i="5"/>
  <c r="AC7" i="5"/>
  <c r="W7" i="5"/>
  <c r="Q7" i="5"/>
  <c r="K7" i="5"/>
  <c r="E7" i="5"/>
  <c r="AP6" i="5"/>
  <c r="AN6" i="5"/>
  <c r="AQ6" i="5" s="1"/>
  <c r="AI6" i="5"/>
  <c r="AD6" i="5"/>
  <c r="AB6" i="5"/>
  <c r="AE6" i="5" s="1"/>
  <c r="W6" i="5"/>
  <c r="R6" i="5"/>
  <c r="P6" i="5"/>
  <c r="S6" i="5" s="1"/>
  <c r="K6" i="5"/>
  <c r="D6" i="5"/>
  <c r="G6" i="5" s="1"/>
  <c r="Q8" i="5"/>
  <c r="J8" i="5"/>
  <c r="M8" i="5" s="1"/>
  <c r="AP7" i="5"/>
  <c r="AJ7" i="5"/>
  <c r="AD7" i="5"/>
  <c r="X7" i="5"/>
  <c r="R7" i="5"/>
  <c r="L7" i="5"/>
  <c r="AO6" i="5"/>
  <c r="AH6" i="5"/>
  <c r="AK6" i="5" s="1"/>
  <c r="X6" i="5"/>
  <c r="Q6" i="5"/>
  <c r="J6" i="5"/>
  <c r="M6" i="5" s="1"/>
  <c r="P15" i="5"/>
  <c r="S15" i="5" s="1"/>
  <c r="J15" i="5"/>
  <c r="M15" i="5" s="1"/>
  <c r="D15" i="5"/>
  <c r="G15" i="5" s="1"/>
  <c r="AJ14" i="5"/>
  <c r="AC14" i="5"/>
  <c r="V14" i="5"/>
  <c r="Y14" i="5" s="1"/>
  <c r="L14" i="5"/>
  <c r="E14" i="5"/>
  <c r="AN13" i="5"/>
  <c r="AQ13" i="5" s="1"/>
  <c r="AH13" i="5"/>
  <c r="AK13" i="5" s="1"/>
  <c r="AB13" i="5"/>
  <c r="AE13" i="5" s="1"/>
  <c r="V13" i="5"/>
  <c r="Y13" i="5" s="1"/>
  <c r="P13" i="5"/>
  <c r="S13" i="5" s="1"/>
  <c r="J13" i="5"/>
  <c r="M13" i="5" s="1"/>
  <c r="D13" i="5"/>
  <c r="G13" i="5" s="1"/>
  <c r="AO12" i="5"/>
  <c r="AJ12" i="5"/>
  <c r="AH12" i="5"/>
  <c r="AK12" i="5" s="1"/>
  <c r="AC12" i="5"/>
  <c r="X12" i="5"/>
  <c r="V12" i="5"/>
  <c r="Y12" i="5" s="1"/>
  <c r="Q12" i="5"/>
  <c r="L12" i="5"/>
  <c r="J12" i="5"/>
  <c r="M12" i="5" s="1"/>
  <c r="E12" i="5"/>
  <c r="AP11" i="5"/>
  <c r="AN11" i="5"/>
  <c r="AQ11" i="5" s="1"/>
  <c r="AJ11" i="5"/>
  <c r="AH11" i="5"/>
  <c r="AK11" i="5" s="1"/>
  <c r="AD11" i="5"/>
  <c r="AB11" i="5"/>
  <c r="AE11" i="5" s="1"/>
  <c r="X11" i="5"/>
  <c r="V11" i="5"/>
  <c r="Y11" i="5" s="1"/>
  <c r="R11" i="5"/>
  <c r="P11" i="5"/>
  <c r="S11" i="5" s="1"/>
  <c r="L11" i="5"/>
  <c r="J11" i="5"/>
  <c r="M11" i="5" s="1"/>
  <c r="F11" i="5"/>
  <c r="D11" i="5"/>
  <c r="G11" i="5" s="1"/>
  <c r="AO10" i="5"/>
  <c r="AJ10" i="5"/>
  <c r="AH10" i="5"/>
  <c r="AK10" i="5" s="1"/>
  <c r="AC10" i="5"/>
  <c r="X10" i="5"/>
  <c r="V10" i="5"/>
  <c r="Y10" i="5" s="1"/>
  <c r="Q10" i="5"/>
  <c r="L10" i="5"/>
  <c r="J10" i="5"/>
  <c r="M10" i="5" s="1"/>
  <c r="E10" i="5"/>
  <c r="AP9" i="5"/>
  <c r="AN9" i="5"/>
  <c r="AQ9" i="5" s="1"/>
  <c r="AJ9" i="5"/>
  <c r="AH9" i="5"/>
  <c r="AK9" i="5" s="1"/>
  <c r="AD9" i="5"/>
  <c r="AB9" i="5"/>
  <c r="AE9" i="5" s="1"/>
  <c r="X9" i="5"/>
  <c r="V9" i="5"/>
  <c r="Y9" i="5" s="1"/>
  <c r="R9" i="5"/>
  <c r="P9" i="5"/>
  <c r="S9" i="5" s="1"/>
  <c r="L9" i="5"/>
  <c r="J9" i="5"/>
  <c r="M9" i="5" s="1"/>
  <c r="D9" i="5"/>
  <c r="G9" i="5" s="1"/>
  <c r="AO8" i="5"/>
  <c r="AJ8" i="5"/>
  <c r="AH8" i="5"/>
  <c r="AK8" i="5" s="1"/>
  <c r="AC8" i="5"/>
  <c r="X8" i="5"/>
  <c r="V8" i="5"/>
  <c r="Y8" i="5" s="1"/>
  <c r="L8" i="5"/>
  <c r="E8" i="5"/>
  <c r="AN7" i="5"/>
  <c r="AQ7" i="5" s="1"/>
  <c r="AH7" i="5"/>
  <c r="AK7" i="5" s="1"/>
  <c r="AB7" i="5"/>
  <c r="AE7" i="5" s="1"/>
  <c r="V7" i="5"/>
  <c r="Y7" i="5" s="1"/>
  <c r="P7" i="5"/>
  <c r="S7" i="5" s="1"/>
  <c r="J7" i="5"/>
  <c r="M7" i="5" s="1"/>
  <c r="D7" i="5"/>
  <c r="G7" i="5" s="1"/>
  <c r="AJ6" i="5"/>
  <c r="AC6" i="5"/>
  <c r="V6" i="5"/>
  <c r="Y6" i="5" s="1"/>
  <c r="L6" i="5"/>
  <c r="E6" i="5"/>
  <c r="I4" i="3"/>
  <c r="I5" i="3"/>
  <c r="I6" i="3"/>
  <c r="I7" i="3"/>
  <c r="I8" i="3"/>
  <c r="I9" i="3"/>
  <c r="I11" i="3"/>
  <c r="F8" i="5" s="1"/>
  <c r="I19" i="3"/>
  <c r="I15" i="3"/>
  <c r="I12" i="3"/>
  <c r="F18" i="5" s="1"/>
  <c r="I16" i="3"/>
  <c r="I20" i="3"/>
  <c r="I21" i="3"/>
  <c r="I22" i="3"/>
  <c r="I23" i="3"/>
  <c r="I24" i="3"/>
  <c r="I25" i="3"/>
  <c r="I26" i="3"/>
  <c r="I27" i="3"/>
  <c r="I28" i="3"/>
  <c r="I29" i="3"/>
  <c r="I30" i="3"/>
  <c r="I10" i="3"/>
  <c r="I18" i="3"/>
  <c r="I17" i="3"/>
  <c r="I13" i="3"/>
  <c r="AP18" i="5" s="1"/>
  <c r="I14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301" i="3"/>
  <c r="J302" i="3"/>
  <c r="J303" i="3"/>
  <c r="J304" i="3"/>
  <c r="J305" i="3"/>
  <c r="J306" i="3"/>
  <c r="J307" i="3"/>
  <c r="J308" i="3"/>
  <c r="J309" i="3"/>
  <c r="J310" i="3"/>
  <c r="J311" i="3"/>
  <c r="J312" i="3"/>
  <c r="J313" i="3"/>
  <c r="J314" i="3"/>
  <c r="J315" i="3"/>
  <c r="J316" i="3"/>
  <c r="J317" i="3"/>
  <c r="J318" i="3"/>
  <c r="J319" i="3"/>
  <c r="J320" i="3"/>
  <c r="J321" i="3"/>
  <c r="J322" i="3"/>
  <c r="J323" i="3"/>
  <c r="J324" i="3"/>
  <c r="J325" i="3"/>
  <c r="J326" i="3"/>
  <c r="J327" i="3"/>
  <c r="J328" i="3"/>
  <c r="J329" i="3"/>
  <c r="J330" i="3"/>
  <c r="J331" i="3"/>
  <c r="J332" i="3"/>
  <c r="J333" i="3"/>
  <c r="J334" i="3"/>
  <c r="J335" i="3"/>
  <c r="J336" i="3"/>
  <c r="J337" i="3"/>
  <c r="J338" i="3"/>
  <c r="J339" i="3"/>
  <c r="J340" i="3"/>
  <c r="J341" i="3"/>
  <c r="J342" i="3"/>
  <c r="J343" i="3"/>
  <c r="J344" i="3"/>
  <c r="J345" i="3"/>
  <c r="J346" i="3"/>
  <c r="J347" i="3"/>
  <c r="J348" i="3"/>
  <c r="J349" i="3"/>
  <c r="J350" i="3"/>
  <c r="J351" i="3"/>
  <c r="J352" i="3"/>
  <c r="J353" i="3"/>
  <c r="J354" i="3"/>
  <c r="J355" i="3"/>
  <c r="J356" i="3"/>
  <c r="J357" i="3"/>
  <c r="J358" i="3"/>
  <c r="J359" i="3"/>
  <c r="J360" i="3"/>
  <c r="J361" i="3"/>
  <c r="J362" i="3"/>
  <c r="J363" i="3"/>
  <c r="J364" i="3"/>
  <c r="J365" i="3"/>
  <c r="J366" i="3"/>
  <c r="J367" i="3"/>
  <c r="J368" i="3"/>
  <c r="J369" i="3"/>
  <c r="J370" i="3"/>
  <c r="J371" i="3"/>
  <c r="J372" i="3"/>
  <c r="J373" i="3"/>
  <c r="J374" i="3"/>
  <c r="J375" i="3"/>
  <c r="J376" i="3"/>
  <c r="J377" i="3"/>
  <c r="J378" i="3"/>
  <c r="J379" i="3"/>
  <c r="J380" i="3"/>
  <c r="J381" i="3"/>
  <c r="J382" i="3"/>
  <c r="J383" i="3"/>
  <c r="J384" i="3"/>
  <c r="J385" i="3"/>
  <c r="J386" i="3"/>
  <c r="J387" i="3"/>
  <c r="J388" i="3"/>
  <c r="J389" i="3"/>
  <c r="J390" i="3"/>
  <c r="J391" i="3"/>
  <c r="J392" i="3"/>
  <c r="J393" i="3"/>
  <c r="J394" i="3"/>
  <c r="J395" i="3"/>
  <c r="J396" i="3"/>
  <c r="J397" i="3"/>
  <c r="J398" i="3"/>
  <c r="J399" i="3"/>
  <c r="J400" i="3"/>
  <c r="J401" i="3"/>
  <c r="J402" i="3"/>
  <c r="J403" i="3"/>
  <c r="J404" i="3"/>
  <c r="J405" i="3"/>
  <c r="J406" i="3"/>
  <c r="J407" i="3"/>
  <c r="J408" i="3"/>
  <c r="J409" i="3"/>
  <c r="J410" i="3"/>
  <c r="J411" i="3"/>
  <c r="J412" i="3"/>
  <c r="J413" i="3"/>
  <c r="J414" i="3"/>
  <c r="J415" i="3"/>
  <c r="J416" i="3"/>
  <c r="J417" i="3"/>
  <c r="J418" i="3"/>
  <c r="J419" i="3"/>
  <c r="J420" i="3"/>
  <c r="J421" i="3"/>
  <c r="J422" i="3"/>
  <c r="J423" i="3"/>
  <c r="J424" i="3"/>
  <c r="J425" i="3"/>
  <c r="J426" i="3"/>
  <c r="J427" i="3"/>
  <c r="J428" i="3"/>
  <c r="J429" i="3"/>
  <c r="J430" i="3"/>
  <c r="J431" i="3"/>
  <c r="J432" i="3"/>
  <c r="J433" i="3"/>
  <c r="J434" i="3"/>
  <c r="J435" i="3"/>
  <c r="J436" i="3"/>
  <c r="J437" i="3"/>
  <c r="J438" i="3"/>
  <c r="J439" i="3"/>
  <c r="J440" i="3"/>
  <c r="J441" i="3"/>
  <c r="J442" i="3"/>
  <c r="J443" i="3"/>
  <c r="J444" i="3"/>
  <c r="J445" i="3"/>
  <c r="J446" i="3"/>
  <c r="J447" i="3"/>
  <c r="J448" i="3"/>
  <c r="J449" i="3"/>
  <c r="J450" i="3"/>
  <c r="J451" i="3"/>
  <c r="J452" i="3"/>
  <c r="J453" i="3"/>
  <c r="J454" i="3"/>
  <c r="J455" i="3"/>
  <c r="J456" i="3"/>
  <c r="J457" i="3"/>
  <c r="J458" i="3"/>
  <c r="J459" i="3"/>
  <c r="J460" i="3"/>
  <c r="J461" i="3"/>
  <c r="J462" i="3"/>
  <c r="J463" i="3"/>
  <c r="J464" i="3"/>
  <c r="J465" i="3"/>
  <c r="J466" i="3"/>
  <c r="J467" i="3"/>
  <c r="J468" i="3"/>
  <c r="J469" i="3"/>
  <c r="J470" i="3"/>
  <c r="J471" i="3"/>
  <c r="J472" i="3"/>
  <c r="J473" i="3"/>
  <c r="J474" i="3"/>
  <c r="J475" i="3"/>
  <c r="J476" i="3"/>
  <c r="J477" i="3"/>
  <c r="J478" i="3"/>
  <c r="J479" i="3"/>
  <c r="J480" i="3"/>
  <c r="J481" i="3"/>
  <c r="J482" i="3"/>
  <c r="J483" i="3"/>
  <c r="J484" i="3"/>
  <c r="J485" i="3"/>
  <c r="J486" i="3"/>
  <c r="J487" i="3"/>
  <c r="J488" i="3"/>
  <c r="J489" i="3"/>
  <c r="J490" i="3"/>
  <c r="J491" i="3"/>
  <c r="J492" i="3"/>
  <c r="J493" i="3"/>
  <c r="J494" i="3"/>
  <c r="J495" i="3"/>
  <c r="J496" i="3"/>
  <c r="J497" i="3"/>
  <c r="J498" i="3"/>
  <c r="J499" i="3"/>
  <c r="J500" i="3"/>
  <c r="J501" i="3"/>
  <c r="J502" i="3"/>
  <c r="J503" i="3"/>
  <c r="J4" i="3" l="1"/>
  <c r="G5" i="5" l="1"/>
  <c r="M5" i="5"/>
  <c r="S5" i="5"/>
  <c r="Y5" i="5"/>
  <c r="AK5" i="5"/>
  <c r="AE5" i="5"/>
  <c r="Y4" i="5"/>
  <c r="AQ4" i="5"/>
  <c r="M4" i="5"/>
  <c r="G4" i="5"/>
  <c r="S4" i="5"/>
  <c r="AK4" i="5"/>
  <c r="AE4" i="5"/>
  <c r="AF6" i="5"/>
  <c r="AG6" i="5" s="1"/>
  <c r="AR6" i="5" l="1"/>
  <c r="AS6" i="5" s="1"/>
  <c r="N6" i="5"/>
  <c r="O6" i="5" s="1"/>
  <c r="H6" i="5"/>
  <c r="I6" i="5" s="1"/>
  <c r="AF7" i="5"/>
  <c r="AG7" i="5" s="1"/>
  <c r="T6" i="5"/>
  <c r="U6" i="5" s="1"/>
  <c r="Z6" i="5"/>
  <c r="AA6" i="5" s="1"/>
  <c r="AL6" i="5"/>
  <c r="AM6" i="5" s="1"/>
  <c r="N7" i="5" l="1"/>
  <c r="O7" i="5" s="1"/>
  <c r="Z7" i="5"/>
  <c r="AA7" i="5" s="1"/>
  <c r="AR7" i="5"/>
  <c r="AS7" i="5" s="1"/>
  <c r="H7" i="5"/>
  <c r="T7" i="5"/>
  <c r="AL7" i="5"/>
  <c r="AF8" i="5"/>
  <c r="N8" i="5"/>
  <c r="Z8" i="5" l="1"/>
  <c r="AR8" i="5"/>
  <c r="AS8" i="5" s="1"/>
  <c r="I7" i="5"/>
  <c r="H8" i="5"/>
  <c r="AG8" i="5"/>
  <c r="AF9" i="5"/>
  <c r="U7" i="5"/>
  <c r="T8" i="5"/>
  <c r="AA8" i="5"/>
  <c r="Z9" i="5"/>
  <c r="O8" i="5"/>
  <c r="N9" i="5"/>
  <c r="AM7" i="5"/>
  <c r="AL8" i="5"/>
  <c r="AR9" i="5" l="1"/>
  <c r="AS9" i="5" s="1"/>
  <c r="I8" i="5"/>
  <c r="H9" i="5"/>
  <c r="AM8" i="5"/>
  <c r="AL9" i="5"/>
  <c r="O9" i="5"/>
  <c r="N10" i="5"/>
  <c r="U8" i="5"/>
  <c r="T9" i="5"/>
  <c r="AG9" i="5"/>
  <c r="AF10" i="5"/>
  <c r="AA9" i="5"/>
  <c r="Z10" i="5"/>
  <c r="AR10" i="5" l="1"/>
  <c r="AS10" i="5" s="1"/>
  <c r="I9" i="5"/>
  <c r="H10" i="5"/>
  <c r="AA10" i="5"/>
  <c r="Z11" i="5"/>
  <c r="AG10" i="5"/>
  <c r="AF11" i="5"/>
  <c r="O10" i="5"/>
  <c r="N11" i="5"/>
  <c r="AM9" i="5"/>
  <c r="AL10" i="5"/>
  <c r="U9" i="5"/>
  <c r="T10" i="5"/>
  <c r="AR11" i="5" l="1"/>
  <c r="AS11" i="5" s="1"/>
  <c r="I10" i="5"/>
  <c r="H11" i="5"/>
  <c r="U10" i="5"/>
  <c r="T11" i="5"/>
  <c r="O11" i="5"/>
  <c r="N12" i="5"/>
  <c r="AA11" i="5"/>
  <c r="Z12" i="5"/>
  <c r="AM10" i="5"/>
  <c r="AL11" i="5"/>
  <c r="AG11" i="5"/>
  <c r="AF12" i="5"/>
  <c r="AR12" i="5" l="1"/>
  <c r="I11" i="5"/>
  <c r="H12" i="5"/>
  <c r="AM11" i="5"/>
  <c r="AL12" i="5"/>
  <c r="AA12" i="5"/>
  <c r="Z13" i="5"/>
  <c r="O12" i="5"/>
  <c r="N13" i="5"/>
  <c r="U11" i="5"/>
  <c r="T12" i="5"/>
  <c r="AG12" i="5"/>
  <c r="AF13" i="5"/>
  <c r="AS12" i="5" l="1"/>
  <c r="AR13" i="5"/>
  <c r="I12" i="5"/>
  <c r="H13" i="5"/>
  <c r="AG13" i="5"/>
  <c r="AF14" i="5"/>
  <c r="U12" i="5"/>
  <c r="T13" i="5"/>
  <c r="O13" i="5"/>
  <c r="N14" i="5"/>
  <c r="AA13" i="5"/>
  <c r="Z14" i="5"/>
  <c r="AM12" i="5"/>
  <c r="AL13" i="5"/>
  <c r="AR14" i="5" l="1"/>
  <c r="AS13" i="5"/>
  <c r="I13" i="5"/>
  <c r="H14" i="5"/>
  <c r="AM13" i="5"/>
  <c r="AL14" i="5"/>
  <c r="O14" i="5"/>
  <c r="N15" i="5"/>
  <c r="U13" i="5"/>
  <c r="T14" i="5"/>
  <c r="AA14" i="5"/>
  <c r="Z15" i="5"/>
  <c r="AG14" i="5"/>
  <c r="AF15" i="5"/>
  <c r="AS14" i="5" l="1"/>
  <c r="AR15" i="5"/>
  <c r="I14" i="5"/>
  <c r="H15" i="5"/>
  <c r="U14" i="5"/>
  <c r="T15" i="5"/>
  <c r="AM14" i="5"/>
  <c r="AL15" i="5"/>
  <c r="AG15" i="5"/>
  <c r="AF16" i="5"/>
  <c r="AA15" i="5"/>
  <c r="Z16" i="5"/>
  <c r="O15" i="5"/>
  <c r="N16" i="5"/>
  <c r="AS15" i="5" l="1"/>
  <c r="AR16" i="5"/>
  <c r="I15" i="5"/>
  <c r="H16" i="5"/>
  <c r="AA16" i="5"/>
  <c r="Z17" i="5"/>
  <c r="AM15" i="5"/>
  <c r="AL16" i="5"/>
  <c r="U15" i="5"/>
  <c r="T16" i="5"/>
  <c r="AG16" i="5"/>
  <c r="AF17" i="5"/>
  <c r="O16" i="5"/>
  <c r="N17" i="5"/>
  <c r="AS16" i="5" l="1"/>
  <c r="AR17" i="5"/>
  <c r="I16" i="5"/>
  <c r="H17" i="5"/>
  <c r="U16" i="5"/>
  <c r="T17" i="5"/>
  <c r="AM16" i="5"/>
  <c r="AL17" i="5"/>
  <c r="AA17" i="5"/>
  <c r="Z18" i="5"/>
  <c r="O17" i="5"/>
  <c r="N18" i="5"/>
  <c r="AG17" i="5"/>
  <c r="AF18" i="5"/>
  <c r="AS17" i="5" l="1"/>
  <c r="AR18" i="5"/>
  <c r="I17" i="5"/>
  <c r="H18" i="5"/>
  <c r="AG18" i="5"/>
  <c r="AF19" i="5"/>
  <c r="AA18" i="5"/>
  <c r="Z19" i="5"/>
  <c r="U17" i="5"/>
  <c r="T18" i="5"/>
  <c r="O18" i="5"/>
  <c r="N19" i="5"/>
  <c r="AM17" i="5"/>
  <c r="AL18" i="5"/>
  <c r="AS18" i="5" l="1"/>
  <c r="AR19" i="5"/>
  <c r="I18" i="5"/>
  <c r="H19" i="5"/>
  <c r="U18" i="5"/>
  <c r="T19" i="5"/>
  <c r="AG19" i="5"/>
  <c r="AF20" i="5"/>
  <c r="AM18" i="5"/>
  <c r="AL19" i="5"/>
  <c r="O19" i="5"/>
  <c r="N20" i="5"/>
  <c r="AA19" i="5"/>
  <c r="Z20" i="5"/>
  <c r="AS19" i="5" l="1"/>
  <c r="AR20" i="5"/>
  <c r="I19" i="5"/>
  <c r="H20" i="5"/>
  <c r="AA20" i="5"/>
  <c r="Z21" i="5"/>
  <c r="O20" i="5"/>
  <c r="N21" i="5"/>
  <c r="AM19" i="5"/>
  <c r="AL20" i="5"/>
  <c r="AG20" i="5"/>
  <c r="AF21" i="5"/>
  <c r="U19" i="5"/>
  <c r="T20" i="5"/>
  <c r="AS20" i="5" l="1"/>
  <c r="AR21" i="5"/>
  <c r="I20" i="5"/>
  <c r="H21" i="5"/>
  <c r="AG21" i="5"/>
  <c r="AF22" i="5"/>
  <c r="AM20" i="5"/>
  <c r="AL21" i="5"/>
  <c r="AA21" i="5"/>
  <c r="Z22" i="5"/>
  <c r="U20" i="5"/>
  <c r="T21" i="5"/>
  <c r="O21" i="5"/>
  <c r="N22" i="5"/>
  <c r="AS21" i="5" l="1"/>
  <c r="AR22" i="5"/>
  <c r="I21" i="5"/>
  <c r="H22" i="5"/>
  <c r="O22" i="5"/>
  <c r="N23" i="5"/>
  <c r="AA22" i="5"/>
  <c r="Z23" i="5"/>
  <c r="AG22" i="5"/>
  <c r="AF23" i="5"/>
  <c r="U21" i="5"/>
  <c r="T22" i="5"/>
  <c r="AM21" i="5"/>
  <c r="AL22" i="5"/>
  <c r="AS22" i="5" l="1"/>
  <c r="AR23" i="5"/>
  <c r="I22" i="5"/>
  <c r="H23" i="5"/>
  <c r="AM22" i="5"/>
  <c r="AL23" i="5"/>
  <c r="AG23" i="5"/>
  <c r="AF24" i="5"/>
  <c r="O23" i="5"/>
  <c r="N24" i="5"/>
  <c r="U22" i="5"/>
  <c r="T23" i="5"/>
  <c r="AA23" i="5"/>
  <c r="Z24" i="5"/>
  <c r="AS23" i="5" l="1"/>
  <c r="AR24" i="5"/>
  <c r="I23" i="5"/>
  <c r="H24" i="5"/>
  <c r="AA24" i="5"/>
  <c r="Z25" i="5"/>
  <c r="O24" i="5"/>
  <c r="N25" i="5"/>
  <c r="AM23" i="5"/>
  <c r="AL24" i="5"/>
  <c r="U23" i="5"/>
  <c r="T24" i="5"/>
  <c r="AF25" i="5"/>
  <c r="AG24" i="5"/>
  <c r="AS24" i="5" l="1"/>
  <c r="AR25" i="5"/>
  <c r="I24" i="5"/>
  <c r="H25" i="5"/>
  <c r="U24" i="5"/>
  <c r="T25" i="5"/>
  <c r="AM24" i="5"/>
  <c r="AL25" i="5"/>
  <c r="Z26" i="5"/>
  <c r="AA25" i="5"/>
  <c r="O25" i="5"/>
  <c r="N26" i="5"/>
  <c r="AG25" i="5"/>
  <c r="AF26" i="5"/>
  <c r="AS25" i="5" l="1"/>
  <c r="AR26" i="5"/>
  <c r="I25" i="5"/>
  <c r="H26" i="5"/>
  <c r="AG26" i="5"/>
  <c r="AF27" i="5"/>
  <c r="AM25" i="5"/>
  <c r="AL26" i="5"/>
  <c r="U25" i="5"/>
  <c r="T26" i="5"/>
  <c r="O26" i="5"/>
  <c r="N27" i="5"/>
  <c r="AA26" i="5"/>
  <c r="Z27" i="5"/>
  <c r="AS26" i="5" l="1"/>
  <c r="AR27" i="5"/>
  <c r="I26" i="5"/>
  <c r="H27" i="5"/>
  <c r="AA28" i="5"/>
  <c r="AA27" i="5"/>
  <c r="Z28" i="5"/>
  <c r="U26" i="5"/>
  <c r="T27" i="5"/>
  <c r="AG27" i="5"/>
  <c r="AG28" i="5"/>
  <c r="AF28" i="5"/>
  <c r="O28" i="5"/>
  <c r="N28" i="5"/>
  <c r="O27" i="5"/>
  <c r="AM26" i="5"/>
  <c r="AL27" i="5"/>
  <c r="AS27" i="5" l="1"/>
  <c r="AS28" i="5"/>
  <c r="AR28" i="5"/>
  <c r="I28" i="5"/>
  <c r="H28" i="5"/>
  <c r="I27" i="5"/>
  <c r="AM27" i="5"/>
  <c r="AM28" i="5"/>
  <c r="AL28" i="5"/>
  <c r="U28" i="5"/>
  <c r="U27" i="5"/>
  <c r="T28" i="5"/>
</calcChain>
</file>

<file path=xl/sharedStrings.xml><?xml version="1.0" encoding="utf-8"?>
<sst xmlns="http://schemas.openxmlformats.org/spreadsheetml/2006/main" count="141" uniqueCount="108">
  <si>
    <t>DATE</t>
  </si>
  <si>
    <t xml:space="preserve"> </t>
  </si>
  <si>
    <t>LIEU</t>
  </si>
  <si>
    <t>MOIS</t>
  </si>
  <si>
    <t>ANNÉE</t>
  </si>
  <si>
    <t>SAISIE DES RÉSERVATIONS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</si>
  <si>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</si>
  <si>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</si>
  <si>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</si>
  <si>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</si>
  <si>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</si>
  <si>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</si>
  <si>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</si>
  <si>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</si>
  <si>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</si>
  <si>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</si>
  <si>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</si>
  <si>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</si>
  <si>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OBJET</t>
  </si>
  <si>
    <t>Valeur unique</t>
  </si>
  <si>
    <t>NOTE</t>
  </si>
  <si>
    <t>HEURE
DE FIN</t>
  </si>
  <si>
    <t>HEURE
DÉBUT</t>
  </si>
  <si>
    <t xml:space="preserve">   NOM DU
RÉSERVANT</t>
  </si>
  <si>
    <t xml:space="preserve">Jour de l'an </t>
  </si>
  <si>
    <t xml:space="preserve">Lundi de Pâques </t>
  </si>
  <si>
    <t xml:space="preserve">Fête du Travail </t>
  </si>
  <si>
    <t xml:space="preserve">Jeudi de l'Ascension </t>
  </si>
  <si>
    <t xml:space="preserve">Lundi de Pentecôte </t>
  </si>
  <si>
    <t xml:space="preserve">Fête Nationale </t>
  </si>
  <si>
    <t xml:space="preserve">Assomption </t>
  </si>
  <si>
    <t xml:space="preserve">La Toussaint </t>
  </si>
  <si>
    <t xml:space="preserve">Armistice </t>
  </si>
  <si>
    <t xml:space="preserve">Noël </t>
  </si>
  <si>
    <t>8 Mai 1945</t>
  </si>
  <si>
    <t>Lendemain de Noël</t>
  </si>
  <si>
    <t>Lundi</t>
  </si>
  <si>
    <t>Mardi</t>
  </si>
  <si>
    <t>Mercredi</t>
  </si>
  <si>
    <t>Jeudi</t>
  </si>
  <si>
    <t>Vendredi</t>
  </si>
  <si>
    <t>Samedi</t>
  </si>
  <si>
    <t>Dimanche</t>
  </si>
  <si>
    <t>N° JOUR</t>
  </si>
  <si>
    <t>HORAIRES</t>
  </si>
  <si>
    <t>JOURS FÉRIÉS</t>
  </si>
  <si>
    <t>JOURS</t>
  </si>
  <si>
    <t>Salle de réunion</t>
  </si>
  <si>
    <t>CAHIER DES CHARGES</t>
  </si>
  <si>
    <t>RÉALISÉ</t>
  </si>
  <si>
    <t>Agenda quotidien</t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</si>
  <si>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Sélection du lieu (salle)</t>
    </r>
  </si>
  <si>
    <t>û</t>
  </si>
  <si>
    <t>ü</t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</si>
  <si>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Affichage du planning par jour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</si>
  <si>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Affichage du planning par semaine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</si>
  <si>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Affichage des week-end et jours fériés</t>
    </r>
  </si>
  <si>
    <t>2013, 2014 et 2015</t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</si>
  <si>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Affichage des notes suivant le jour sélectionné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</si>
  <si>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Couverture de la plage horaire réservée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</si>
  <si>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Indication des erreurs de selection ou de saisie</t>
    </r>
  </si>
  <si>
    <t>Planificateur d'évènement</t>
  </si>
  <si>
    <r>
      <rPr>
        <strike/>
        <sz val="12"/>
        <color theme="1"/>
        <rFont val="Wingdings"/>
        <charset val="2"/>
      </rPr>
      <t>Ä</t>
    </r>
    <r>
      <rPr>
        <strike/>
        <sz val="12"/>
        <color theme="1"/>
        <rFont val="Calibri"/>
        <family val="2"/>
        <scheme val="minor"/>
      </rPr>
      <t xml:space="preserve"> Saisie date simple</t>
    </r>
  </si>
  <si>
    <t>A remplacer par sélection avec calendrier</t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</si>
  <si>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Sélection de la date avec calendrier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</si>
  <si>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Sélection de l'heure de début réservation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</si>
  <si>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Sélection de l'heure de fin réservation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</si>
  <si>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Saisie du nom du réservant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</si>
  <si>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Saisie de l'objet de la réunion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</si>
  <si>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Sélection du lieu de la réunion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</si>
  <si>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Saisie de 5 notes par jour</t>
    </r>
  </si>
  <si>
    <t>Sécurité</t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</si>
  <si>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Protection des formule &amp; cellules contre la modification</t>
    </r>
  </si>
  <si>
    <t>Mot de passe</t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</si>
  <si>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Rajout de boutons de navigation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</si>
  <si>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Masquer les outils de création</t>
    </r>
  </si>
  <si>
    <t>Divers</t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</si>
  <si>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Mode d'emploi et fonctionnement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</si>
  <si>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Contrôles de fonctionnement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</si>
  <si>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Présentation pour validation</t>
    </r>
  </si>
  <si>
    <t>SEMAINE</t>
  </si>
  <si>
    <t>Bureau</t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</si>
  <si>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Sélection par date : Jour/Mois/Année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</si>
  <si>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Sélection par date : numéro de semaine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</si>
  <si>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Affichage du planning à l'ouverture du fichier à la date du jour</t>
    </r>
  </si>
  <si>
    <t>ATT</t>
  </si>
  <si>
    <t>DATE
[JJ/MM/AAAA]</t>
  </si>
  <si>
    <t>Choix du lieu :</t>
  </si>
  <si>
    <t>Réservant 1</t>
  </si>
  <si>
    <t>Réservant 2</t>
  </si>
  <si>
    <t>Réservant 3</t>
  </si>
  <si>
    <t>Réservant 4</t>
  </si>
  <si>
    <t>Réservant 5</t>
  </si>
  <si>
    <t>Réservant 6</t>
  </si>
  <si>
    <t>Réservant 7</t>
  </si>
  <si>
    <t>Note 1</t>
  </si>
  <si>
    <t>Note 2</t>
  </si>
  <si>
    <t>Note 3</t>
  </si>
  <si>
    <t>Note 5</t>
  </si>
  <si>
    <t>Note 6</t>
  </si>
  <si>
    <t>Note 7</t>
  </si>
  <si>
    <t>Objet 2</t>
  </si>
  <si>
    <t>Objet 1</t>
  </si>
  <si>
    <t>Objet 3</t>
  </si>
  <si>
    <t>Objet 4</t>
  </si>
  <si>
    <t>Objet 5</t>
  </si>
  <si>
    <t>Objet 6</t>
  </si>
  <si>
    <t>Objet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</si>
</sst>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dddd\ dd/mm/yyyy"/>
    <numFmt numFmtId="166" formatCode="dd/mm/yy;@"/>
  </numFmts>
  <fonts count="57"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9"/>
      <color theme="3"/>
      <name val="Calibri"/>
      <family val="2"/>
      <scheme val="minor"/>
    </font>
    <font>
      <b/>
      <sz val="18"/>
      <color theme="3"/>
      <name val="Arial"/>
      <family val="2"/>
      <scheme val="major"/>
    </font>
    <font>
      <b/>
      <sz val="16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34"/>
      <color theme="3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4" tint="-0.499984740745262"/>
      <name val="Calibri"/>
      <family val="2"/>
      <scheme val="minor"/>
    </font>
    <font>
      <b/>
      <sz val="22"/>
      <color theme="4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Wingdings"/>
      <charset val="2"/>
    </font>
    <font>
      <sz val="20"/>
      <color rgb="FFFF0000"/>
      <name val="Wingdings"/>
      <charset val="2"/>
    </font>
    <font>
      <sz val="20"/>
      <color rgb="FF00B050"/>
      <name val="Wingdings"/>
      <charset val="2"/>
    </font>
    <font>
      <strike/>
      <sz val="12"/>
      <color theme="1"/>
      <name val="Calibri"/>
      <family val="2"/>
      <scheme val="minor"/>
    </font>
    <font>
      <strike/>
      <sz val="12"/>
      <color theme="1"/>
      <name val="Wingdings"/>
      <charset val="2"/>
    </font>
    <font>
      <strike/>
      <sz val="20"/>
      <color rgb="FF00B050"/>
      <name val="Wingdings"/>
      <charset val="2"/>
    </font>
    <font>
      <sz val="9"/>
      <color theme="1"/>
      <name val="Wingdings"/>
      <charset val="2"/>
    </font>
    <font>
      <b/>
      <sz val="14"/>
      <color theme="0"/>
      <name val="Calibri"/>
      <family val="2"/>
      <scheme val="minor"/>
    </font>
    <font>
      <b/>
      <sz val="22"/>
      <name val="Calibri"/>
      <family val="2"/>
      <scheme val="minor"/>
    </font>
    <font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22"/>
      <color rgb="FF0C4972"/>
      <name val="Arial"/>
      <family val="2"/>
      <scheme val="major"/>
    </font>
    <font>
      <sz val="11"/>
      <color theme="1"/>
      <name val="Webdings"/>
      <family val="1"/>
      <charset val="2"/>
    </font>
    <font>
      <sz val="9"/>
      <color theme="1"/>
      <name val="Webdings"/>
      <family val="1"/>
      <charset val="2"/>
    </font>
    <font>
      <b/>
      <sz val="18"/>
      <color theme="0"/>
      <name val="Webdings"/>
      <family val="1"/>
      <charset val="2"/>
    </font>
    <font>
      <sz val="18"/>
      <color theme="1"/>
      <name val="Webdings"/>
      <family val="1"/>
      <charset val="2"/>
    </font>
    <font>
      <sz val="14"/>
      <color rgb="FFFF0000"/>
      <name val="Webdings"/>
      <family val="1"/>
      <charset val="2"/>
    </font>
    <font>
      <b/>
      <sz val="12"/>
      <color theme="3"/>
      <name val="Arial Narrow"/>
      <family val="2"/>
    </font>
    <font>
      <b/>
      <sz val="12"/>
      <name val="Arial Narrow"/>
      <family val="2"/>
    </font>
    <font>
      <b/>
      <sz val="8"/>
      <color theme="0"/>
      <name val="Calibri"/>
      <family val="2"/>
      <scheme val="minor"/>
    </font>
    <font>
      <sz val="8"/>
      <color theme="4" tint="-0.499984740745262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theme="1"/>
      <name val="Gill Sans MT Condensed"/>
      <family val="2"/>
    </font>
    <font>
      <sz val="8"/>
      <color theme="1"/>
      <name val="Calibri"/>
      <family val="2"/>
      <scheme val="minor"/>
    </font>
    <font>
      <sz val="8"/>
      <name val="Gill Sans MT Condensed"/>
      <family val="2"/>
    </font>
    <font>
      <sz val="8"/>
      <name val="Calibri"/>
      <family val="2"/>
      <scheme val="minor"/>
    </font>
    <font>
      <b/>
      <sz val="28"/>
      <color theme="4" tint="-0.499984740745262"/>
      <name val="Calibri"/>
      <family val="2"/>
      <scheme val="minor"/>
    </font>
    <font>
      <b/>
      <sz val="18"/>
      <color theme="4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rgb="FF0C4972"/>
        </stop>
        <stop position="1">
          <color theme="4"/>
        </stop>
      </gradientFill>
    </fill>
    <fill>
      <gradientFill degree="270">
        <stop position="0">
          <color theme="4" tint="-0.49803155613879818"/>
        </stop>
        <stop position="1">
          <color rgb="FF0070C0"/>
        </stop>
      </gradientFill>
    </fill>
    <fill>
      <patternFill patternType="solid">
        <fgColor theme="0"/>
        <bgColor auto="1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C4972"/>
      </left>
      <right style="thin">
        <color rgb="FF0C4972"/>
      </right>
      <top style="thin">
        <color rgb="FF0C4972"/>
      </top>
      <bottom/>
      <diagonal/>
    </border>
    <border>
      <left style="thin">
        <color rgb="FF0C4972"/>
      </left>
      <right style="thin">
        <color rgb="FF0C4972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thin">
        <color rgb="FF0C4972"/>
      </left>
      <right style="medium">
        <color theme="0"/>
      </right>
      <top style="thin">
        <color rgb="FF0C4972"/>
      </top>
      <bottom/>
      <diagonal/>
    </border>
    <border>
      <left style="medium">
        <color theme="0"/>
      </left>
      <right style="medium">
        <color theme="0"/>
      </right>
      <top style="thin">
        <color rgb="FF0C4972"/>
      </top>
      <bottom/>
      <diagonal/>
    </border>
    <border>
      <left style="medium">
        <color theme="0"/>
      </left>
      <right style="thin">
        <color rgb="FF0C4972"/>
      </right>
      <top style="thin">
        <color rgb="FF0C4972"/>
      </top>
      <bottom/>
      <diagonal/>
    </border>
    <border>
      <left style="thin">
        <color rgb="FF0C4972"/>
      </left>
      <right style="medium">
        <color theme="0"/>
      </right>
      <top/>
      <bottom/>
      <diagonal/>
    </border>
    <border>
      <left style="medium">
        <color theme="0"/>
      </left>
      <right style="thin">
        <color rgb="FF0C4972"/>
      </right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/>
      <top style="thin">
        <color rgb="FF0C4972"/>
      </top>
      <bottom/>
      <diagonal/>
    </border>
    <border>
      <left style="medium">
        <color theme="0"/>
      </left>
      <right/>
      <top/>
      <bottom style="thin">
        <color rgb="FF0C4972"/>
      </bottom>
      <diagonal/>
    </border>
    <border>
      <left/>
      <right/>
      <top style="thin">
        <color rgb="FF0C4972"/>
      </top>
      <bottom/>
      <diagonal/>
    </border>
    <border>
      <left/>
      <right/>
      <top/>
      <bottom style="thin">
        <color rgb="FF0C4972"/>
      </bottom>
      <diagonal/>
    </border>
    <border>
      <left/>
      <right style="thin">
        <color rgb="FF0C4972"/>
      </right>
      <top style="thin">
        <color rgb="FF0C4972"/>
      </top>
      <bottom/>
      <diagonal/>
    </border>
    <border>
      <left/>
      <right style="thin">
        <color rgb="FF0C4972"/>
      </right>
      <top/>
      <bottom/>
      <diagonal/>
    </border>
    <border>
      <left style="medium">
        <color rgb="FF0C4972"/>
      </left>
      <right/>
      <top style="medium">
        <color rgb="FF0C4972"/>
      </top>
      <bottom/>
      <diagonal/>
    </border>
    <border>
      <left/>
      <right/>
      <top style="medium">
        <color rgb="FF0C4972"/>
      </top>
      <bottom/>
      <diagonal/>
    </border>
    <border>
      <left/>
      <right style="medium">
        <color rgb="FF0C4972"/>
      </right>
      <top style="medium">
        <color rgb="FF0C4972"/>
      </top>
      <bottom/>
      <diagonal/>
    </border>
    <border>
      <left style="medium">
        <color rgb="FF0C4972"/>
      </left>
      <right style="medium">
        <color theme="0"/>
      </right>
      <top/>
      <bottom style="thin">
        <color rgb="FF0C4972"/>
      </bottom>
      <diagonal/>
    </border>
    <border>
      <left/>
      <right style="medium">
        <color rgb="FF0C4972"/>
      </right>
      <top/>
      <bottom style="thin">
        <color rgb="FF0C4972"/>
      </bottom>
      <diagonal/>
    </border>
    <border>
      <left/>
      <right style="medium">
        <color rgb="FF0C4972"/>
      </right>
      <top/>
      <bottom/>
      <diagonal/>
    </border>
    <border>
      <left style="medium">
        <color rgb="FF0C4972"/>
      </left>
      <right style="medium">
        <color theme="0"/>
      </right>
      <top/>
      <bottom/>
      <diagonal/>
    </border>
    <border>
      <left style="medium">
        <color rgb="FF0C4972"/>
      </left>
      <right style="medium">
        <color theme="0"/>
      </right>
      <top/>
      <bottom style="medium">
        <color rgb="FF0C4972"/>
      </bottom>
      <diagonal/>
    </border>
    <border>
      <left style="medium">
        <color theme="0"/>
      </left>
      <right/>
      <top/>
      <bottom style="medium">
        <color rgb="FF0C4972"/>
      </bottom>
      <diagonal/>
    </border>
    <border>
      <left/>
      <right/>
      <top/>
      <bottom style="medium">
        <color rgb="FF0C4972"/>
      </bottom>
      <diagonal/>
    </border>
    <border>
      <left/>
      <right style="medium">
        <color theme="0"/>
      </right>
      <top/>
      <bottom style="medium">
        <color rgb="FF0C4972"/>
      </bottom>
      <diagonal/>
    </border>
    <border>
      <left/>
      <right style="medium">
        <color rgb="FF0C4972"/>
      </right>
      <top/>
      <bottom style="medium">
        <color rgb="FF0C4972"/>
      </bottom>
      <diagonal/>
    </border>
    <border>
      <left/>
      <right style="thin">
        <color rgb="FF0C4972"/>
      </right>
      <top style="medium">
        <color rgb="FF0C4972"/>
      </top>
      <bottom/>
      <diagonal/>
    </border>
    <border>
      <left/>
      <right style="medium">
        <color rgb="FF0C4972"/>
      </right>
      <top style="thin">
        <color rgb="FF0C4972"/>
      </top>
      <bottom/>
      <diagonal/>
    </border>
    <border>
      <left style="medium">
        <color rgb="FF0C4972"/>
      </left>
      <right/>
      <top style="thin">
        <color rgb="FF0C4972"/>
      </top>
      <bottom/>
      <diagonal/>
    </border>
  </borders>
  <cellStyleXfs count="5">
    <xf numFmtId="0" fontId="0" fillId="0" borderId="0">
      <alignment vertical="center"/>
    </xf>
    <xf numFmtId="0" fontId="15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6" fillId="2" borderId="0" applyNumberFormat="0" applyAlignment="0" applyProtection="0"/>
    <xf numFmtId="0" fontId="13" fillId="2" borderId="0" applyNumberFormat="0" applyBorder="0" applyAlignment="0" applyProtection="0"/>
  </cellStyleXfs>
  <cellXfs count="1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9" fillId="0" borderId="0" xfId="0" applyFont="1" applyAlignment="1">
      <alignment horizontal="center" vertical="center"/>
    </xf>
    <xf numFmtId="14" fontId="0" fillId="0" borderId="0" xfId="0" applyNumberFormat="1" applyAlignment="1">
      <alignment horizontal="left" vertical="center" indent="1"/>
    </xf>
    <xf numFmtId="49" fontId="0" fillId="0" borderId="0" xfId="0" applyNumberFormat="1" applyAlignment="1">
      <alignment horizontal="left" vertical="center" indent="1"/>
    </xf>
    <xf numFmtId="164" fontId="14" fillId="0" borderId="0" xfId="0" applyNumberFormat="1" applyFont="1" applyFill="1" applyBorder="1" applyAlignment="1">
      <alignment horizontal="right" vertical="center" indent="1"/>
    </xf>
    <xf numFmtId="164" fontId="0" fillId="0" borderId="0" xfId="0" applyNumberFormat="1" applyAlignment="1">
      <alignment horizontal="right" vertical="center" indent="1"/>
    </xf>
    <xf numFmtId="0" fontId="0" fillId="0" borderId="0" xfId="0" applyAlignment="1">
      <alignment horizontal="right" vertical="center" indent="1"/>
    </xf>
    <xf numFmtId="0" fontId="19" fillId="0" borderId="0" xfId="0" applyFont="1">
      <alignment vertical="center"/>
    </xf>
    <xf numFmtId="0" fontId="19" fillId="0" borderId="0" xfId="0" applyFont="1" applyAlignment="1">
      <alignment horizontal="right" vertical="center" indent="1"/>
    </xf>
    <xf numFmtId="164" fontId="19" fillId="0" borderId="0" xfId="0" applyNumberFormat="1" applyFont="1" applyAlignment="1">
      <alignment horizontal="right" vertical="center" indent="1"/>
    </xf>
    <xf numFmtId="14" fontId="19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left" vertical="center" indent="1"/>
    </xf>
    <xf numFmtId="0" fontId="26" fillId="0" borderId="0" xfId="0" applyFont="1" applyAlignment="1">
      <alignment horizontal="center" vertical="center"/>
    </xf>
    <xf numFmtId="0" fontId="27" fillId="0" borderId="0" xfId="0" applyFont="1">
      <alignment vertical="center"/>
    </xf>
    <xf numFmtId="0" fontId="17" fillId="0" borderId="0" xfId="0" applyFont="1" applyAlignment="1">
      <alignment horizontal="left" vertical="center" indent="3"/>
    </xf>
    <xf numFmtId="0" fontId="29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0" fontId="30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1" fillId="0" borderId="0" xfId="0" applyFont="1" applyAlignment="1">
      <alignment horizontal="left" vertical="center" indent="3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12" fillId="4" borderId="21" xfId="0" applyFont="1" applyFill="1" applyBorder="1" applyAlignment="1" applyProtection="1">
      <alignment horizontal="right" vertical="center" wrapText="1" indent="1"/>
    </xf>
    <xf numFmtId="164" fontId="22" fillId="3" borderId="24" xfId="0" applyNumberFormat="1" applyFont="1" applyFill="1" applyBorder="1" applyAlignment="1" applyProtection="1">
      <alignment horizontal="right" vertical="center" wrapText="1" indent="1"/>
    </xf>
    <xf numFmtId="164" fontId="37" fillId="3" borderId="0" xfId="0" applyNumberFormat="1" applyFont="1" applyFill="1" applyBorder="1" applyAlignment="1" applyProtection="1">
      <alignment horizontal="center" vertical="top" wrapText="1"/>
    </xf>
    <xf numFmtId="0" fontId="17" fillId="3" borderId="23" xfId="0" applyNumberFormat="1" applyFont="1" applyFill="1" applyBorder="1" applyAlignment="1" applyProtection="1">
      <alignment vertical="top" wrapText="1"/>
    </xf>
    <xf numFmtId="164" fontId="0" fillId="3" borderId="24" xfId="0" applyNumberFormat="1" applyFont="1" applyFill="1" applyBorder="1" applyAlignment="1" applyProtection="1">
      <alignment horizontal="right" vertical="center" wrapText="1" indent="1"/>
    </xf>
    <xf numFmtId="164" fontId="22" fillId="3" borderId="25" xfId="0" applyNumberFormat="1" applyFont="1" applyFill="1" applyBorder="1" applyAlignment="1" applyProtection="1">
      <alignment horizontal="right" vertical="center" wrapText="1" indent="1"/>
    </xf>
    <xf numFmtId="164" fontId="37" fillId="3" borderId="27" xfId="0" applyNumberFormat="1" applyFont="1" applyFill="1" applyBorder="1" applyAlignment="1" applyProtection="1">
      <alignment horizontal="center" vertical="top" wrapText="1"/>
    </xf>
    <xf numFmtId="0" fontId="17" fillId="3" borderId="29" xfId="0" applyNumberFormat="1" applyFont="1" applyFill="1" applyBorder="1" applyAlignment="1" applyProtection="1">
      <alignment vertical="top" wrapText="1"/>
    </xf>
    <xf numFmtId="0" fontId="45" fillId="3" borderId="0" xfId="0" applyFont="1" applyFill="1" applyBorder="1" applyAlignment="1" applyProtection="1">
      <alignment horizontal="left" vertical="center" wrapText="1"/>
    </xf>
    <xf numFmtId="0" fontId="46" fillId="3" borderId="11" xfId="0" applyFont="1" applyFill="1" applyBorder="1" applyAlignment="1" applyProtection="1">
      <alignment horizontal="left" vertical="center" wrapText="1" indent="1"/>
    </xf>
    <xf numFmtId="0" fontId="46" fillId="3" borderId="26" xfId="0" applyFont="1" applyFill="1" applyBorder="1" applyAlignment="1" applyProtection="1">
      <alignment horizontal="left" vertical="center" wrapText="1" indent="1"/>
    </xf>
    <xf numFmtId="0" fontId="47" fillId="3" borderId="11" xfId="0" applyFont="1" applyFill="1" applyBorder="1" applyAlignment="1" applyProtection="1">
      <alignment horizontal="left" vertical="center" wrapText="1" indent="1"/>
    </xf>
    <xf numFmtId="0" fontId="47" fillId="3" borderId="26" xfId="0" applyFont="1" applyFill="1" applyBorder="1" applyAlignment="1" applyProtection="1">
      <alignment horizontal="left" vertical="center" wrapText="1" indent="1"/>
    </xf>
    <xf numFmtId="0" fontId="45" fillId="3" borderId="0" xfId="0" applyFont="1" applyFill="1" applyBorder="1" applyAlignment="1" applyProtection="1">
      <alignment horizontal="left" wrapText="1"/>
    </xf>
    <xf numFmtId="0" fontId="45" fillId="3" borderId="27" xfId="0" applyFont="1" applyFill="1" applyBorder="1" applyAlignment="1" applyProtection="1">
      <alignment horizontal="left" wrapText="1"/>
    </xf>
    <xf numFmtId="0" fontId="45" fillId="3" borderId="10" xfId="0" applyFont="1" applyFill="1" applyBorder="1" applyAlignment="1" applyProtection="1">
      <alignment horizontal="left" wrapText="1"/>
    </xf>
    <xf numFmtId="0" fontId="45" fillId="3" borderId="28" xfId="0" applyFont="1" applyFill="1" applyBorder="1" applyAlignment="1" applyProtection="1">
      <alignment horizontal="left" wrapText="1"/>
    </xf>
    <xf numFmtId="0" fontId="45" fillId="3" borderId="23" xfId="0" applyFont="1" applyFill="1" applyBorder="1" applyAlignment="1" applyProtection="1">
      <alignment horizontal="left" wrapText="1"/>
    </xf>
    <xf numFmtId="0" fontId="45" fillId="3" borderId="29" xfId="0" applyFont="1" applyFill="1" applyBorder="1" applyAlignment="1" applyProtection="1">
      <alignment horizontal="left" wrapText="1"/>
    </xf>
    <xf numFmtId="0" fontId="46" fillId="3" borderId="0" xfId="0" applyFont="1" applyFill="1" applyBorder="1" applyAlignment="1" applyProtection="1">
      <alignment horizontal="left" vertical="center" wrapText="1" indent="1"/>
    </xf>
    <xf numFmtId="0" fontId="46" fillId="3" borderId="27" xfId="0" applyFont="1" applyFill="1" applyBorder="1" applyAlignment="1" applyProtection="1">
      <alignment horizontal="left" vertical="center" wrapText="1" indent="1"/>
    </xf>
    <xf numFmtId="164" fontId="51" fillId="3" borderId="0" xfId="0" applyNumberFormat="1" applyFont="1" applyFill="1" applyBorder="1" applyAlignment="1" applyProtection="1">
      <alignment horizontal="left" vertical="top" wrapText="1" indent="1"/>
    </xf>
    <xf numFmtId="0" fontId="51" fillId="3" borderId="10" xfId="0" applyNumberFormat="1" applyFont="1" applyFill="1" applyBorder="1" applyAlignment="1" applyProtection="1">
      <alignment horizontal="left" vertical="top" wrapText="1" indent="1"/>
    </xf>
    <xf numFmtId="164" fontId="51" fillId="3" borderId="27" xfId="0" applyNumberFormat="1" applyFont="1" applyFill="1" applyBorder="1" applyAlignment="1" applyProtection="1">
      <alignment horizontal="left" vertical="top" wrapText="1" indent="1"/>
    </xf>
    <xf numFmtId="0" fontId="51" fillId="3" borderId="28" xfId="0" applyNumberFormat="1" applyFont="1" applyFill="1" applyBorder="1" applyAlignment="1" applyProtection="1">
      <alignment horizontal="left" vertical="top" wrapText="1" indent="1"/>
    </xf>
    <xf numFmtId="164" fontId="53" fillId="3" borderId="0" xfId="0" applyNumberFormat="1" applyFont="1" applyFill="1" applyBorder="1" applyAlignment="1" applyProtection="1">
      <alignment horizontal="left" vertical="top" wrapText="1" indent="1"/>
    </xf>
    <xf numFmtId="0" fontId="51" fillId="3" borderId="10" xfId="0" applyNumberFormat="1" applyFont="1" applyFill="1" applyBorder="1" applyAlignment="1" applyProtection="1">
      <alignment vertical="top" wrapText="1"/>
    </xf>
    <xf numFmtId="164" fontId="53" fillId="3" borderId="27" xfId="0" applyNumberFormat="1" applyFont="1" applyFill="1" applyBorder="1" applyAlignment="1" applyProtection="1">
      <alignment horizontal="left" vertical="top" wrapText="1" indent="1"/>
    </xf>
    <xf numFmtId="0" fontId="51" fillId="3" borderId="28" xfId="0" applyNumberFormat="1" applyFont="1" applyFill="1" applyBorder="1" applyAlignment="1" applyProtection="1">
      <alignment vertical="top" wrapText="1"/>
    </xf>
    <xf numFmtId="0" fontId="51" fillId="3" borderId="10" xfId="0" applyNumberFormat="1" applyFont="1" applyFill="1" applyBorder="1" applyAlignment="1" applyProtection="1">
      <alignment horizontal="center" vertical="top" wrapText="1"/>
    </xf>
    <xf numFmtId="0" fontId="51" fillId="3" borderId="28" xfId="0" applyNumberFormat="1" applyFont="1" applyFill="1" applyBorder="1" applyAlignment="1" applyProtection="1">
      <alignment horizontal="center" vertical="top" wrapText="1"/>
    </xf>
    <xf numFmtId="0" fontId="37" fillId="3" borderId="0" xfId="0" applyFont="1" applyFill="1" applyAlignment="1" applyProtection="1">
      <alignment vertical="center" wrapText="1"/>
    </xf>
    <xf numFmtId="0" fontId="0" fillId="3" borderId="0" xfId="0" applyFill="1" applyAlignment="1" applyProtection="1">
      <alignment vertical="center" wrapText="1"/>
    </xf>
    <xf numFmtId="0" fontId="0" fillId="3" borderId="0" xfId="0" applyNumberFormat="1" applyFill="1" applyBorder="1" applyAlignment="1" applyProtection="1">
      <alignment vertical="center" wrapText="1"/>
    </xf>
    <xf numFmtId="0" fontId="21" fillId="3" borderId="0" xfId="0" applyFont="1" applyFill="1" applyBorder="1" applyAlignment="1" applyProtection="1">
      <alignment vertical="center" wrapText="1"/>
    </xf>
    <xf numFmtId="0" fontId="36" fillId="3" borderId="0" xfId="0" applyFont="1" applyFill="1" applyAlignment="1" applyProtection="1">
      <alignment vertical="center" wrapText="1"/>
    </xf>
    <xf numFmtId="0" fontId="37" fillId="3" borderId="0" xfId="0" applyFont="1" applyFill="1" applyBorder="1" applyAlignment="1" applyProtection="1">
      <alignment vertical="center" wrapText="1"/>
    </xf>
    <xf numFmtId="0" fontId="0" fillId="3" borderId="0" xfId="0" applyFill="1" applyBorder="1" applyAlignment="1" applyProtection="1">
      <alignment vertical="center" wrapText="1"/>
    </xf>
    <xf numFmtId="0" fontId="37" fillId="3" borderId="0" xfId="0" applyFont="1" applyFill="1" applyBorder="1" applyAlignment="1" applyProtection="1">
      <alignment horizontal="left" vertical="center" wrapText="1"/>
    </xf>
    <xf numFmtId="0" fontId="37" fillId="3" borderId="1" xfId="0" applyFont="1" applyFill="1" applyBorder="1" applyAlignment="1" applyProtection="1">
      <alignment vertical="center" wrapText="1"/>
    </xf>
    <xf numFmtId="0" fontId="0" fillId="3" borderId="0" xfId="0" applyFill="1" applyProtection="1">
      <alignment vertical="center"/>
    </xf>
    <xf numFmtId="0" fontId="39" fillId="3" borderId="0" xfId="0" applyFont="1" applyFill="1" applyBorder="1" applyAlignment="1" applyProtection="1">
      <alignment horizontal="center" vertical="center" wrapText="1"/>
    </xf>
    <xf numFmtId="2" fontId="17" fillId="3" borderId="0" xfId="0" applyNumberFormat="1" applyFont="1" applyFill="1" applyBorder="1" applyAlignment="1" applyProtection="1">
      <alignment horizontal="center" vertical="center" wrapText="1"/>
    </xf>
    <xf numFmtId="0" fontId="17" fillId="3" borderId="0" xfId="0" applyFont="1" applyFill="1" applyProtection="1">
      <alignment vertical="center"/>
    </xf>
    <xf numFmtId="165" fontId="11" fillId="3" borderId="5" xfId="0" applyNumberFormat="1" applyFont="1" applyFill="1" applyBorder="1" applyAlignment="1" applyProtection="1">
      <alignment horizontal="right" vertical="center" indent="1"/>
      <protection locked="0"/>
    </xf>
    <xf numFmtId="164" fontId="11" fillId="3" borderId="6" xfId="0" applyNumberFormat="1" applyFont="1" applyFill="1" applyBorder="1" applyAlignment="1" applyProtection="1">
      <alignment horizontal="right" vertical="center" indent="1"/>
      <protection locked="0"/>
    </xf>
    <xf numFmtId="0" fontId="11" fillId="3" borderId="6" xfId="0" applyFont="1" applyFill="1" applyBorder="1" applyAlignment="1" applyProtection="1">
      <alignment horizontal="left" vertical="center" indent="1"/>
      <protection locked="0"/>
    </xf>
    <xf numFmtId="0" fontId="41" fillId="3" borderId="16" xfId="0" applyFont="1" applyFill="1" applyBorder="1" applyAlignment="1" applyProtection="1">
      <alignment horizontal="left" vertical="center" indent="1"/>
    </xf>
    <xf numFmtId="2" fontId="17" fillId="3" borderId="2" xfId="0" applyNumberFormat="1" applyFont="1" applyFill="1" applyBorder="1" applyAlignment="1" applyProtection="1">
      <alignment horizontal="left" vertical="center" indent="1"/>
    </xf>
    <xf numFmtId="165" fontId="11" fillId="3" borderId="8" xfId="0" applyNumberFormat="1" applyFont="1" applyFill="1" applyBorder="1" applyAlignment="1" applyProtection="1">
      <alignment horizontal="right" vertical="center" indent="1"/>
      <protection locked="0"/>
    </xf>
    <xf numFmtId="164" fontId="11" fillId="3" borderId="4" xfId="0" applyNumberFormat="1" applyFont="1" applyFill="1" applyBorder="1" applyAlignment="1" applyProtection="1">
      <alignment horizontal="right" vertical="center" indent="1"/>
      <protection locked="0"/>
    </xf>
    <xf numFmtId="0" fontId="9" fillId="3" borderId="4" xfId="0" applyFont="1" applyFill="1" applyBorder="1" applyAlignment="1" applyProtection="1">
      <alignment horizontal="left" vertical="center" indent="1"/>
      <protection locked="0"/>
    </xf>
    <xf numFmtId="0" fontId="11" fillId="3" borderId="4" xfId="0" applyFont="1" applyFill="1" applyBorder="1" applyAlignment="1" applyProtection="1">
      <alignment horizontal="left" vertical="center" indent="1"/>
      <protection locked="0"/>
    </xf>
    <xf numFmtId="0" fontId="10" fillId="3" borderId="9" xfId="0" applyFont="1" applyFill="1" applyBorder="1" applyAlignment="1" applyProtection="1">
      <alignment horizontal="left" vertical="center" indent="1"/>
      <protection locked="0"/>
    </xf>
    <xf numFmtId="0" fontId="41" fillId="3" borderId="17" xfId="0" applyFont="1" applyFill="1" applyBorder="1" applyAlignment="1" applyProtection="1">
      <alignment horizontal="left" vertical="center" indent="1"/>
    </xf>
    <xf numFmtId="0" fontId="11" fillId="3" borderId="9" xfId="0" applyFont="1" applyFill="1" applyBorder="1" applyAlignment="1" applyProtection="1">
      <alignment horizontal="left" vertical="center" indent="1"/>
      <protection locked="0"/>
    </xf>
    <xf numFmtId="0" fontId="8" fillId="3" borderId="4" xfId="0" applyFont="1" applyFill="1" applyBorder="1" applyAlignment="1" applyProtection="1">
      <alignment horizontal="left" vertical="center" indent="1"/>
      <protection locked="0"/>
    </xf>
    <xf numFmtId="0" fontId="7" fillId="3" borderId="4" xfId="0" applyFont="1" applyFill="1" applyBorder="1" applyAlignment="1" applyProtection="1">
      <alignment horizontal="left" vertical="center" indent="1"/>
      <protection locked="0"/>
    </xf>
    <xf numFmtId="0" fontId="7" fillId="3" borderId="9" xfId="0" applyFont="1" applyFill="1" applyBorder="1" applyAlignment="1" applyProtection="1">
      <alignment horizontal="left" vertical="center" indent="1"/>
      <protection locked="0"/>
    </xf>
    <xf numFmtId="0" fontId="4" fillId="3" borderId="4" xfId="0" applyFont="1" applyFill="1" applyBorder="1" applyAlignment="1" applyProtection="1">
      <alignment horizontal="left" vertical="center" indent="1"/>
      <protection locked="0"/>
    </xf>
    <xf numFmtId="0" fontId="3" fillId="3" borderId="9" xfId="0" applyFont="1" applyFill="1" applyBorder="1" applyAlignment="1" applyProtection="1">
      <alignment horizontal="left" vertical="center" indent="1"/>
      <protection locked="0"/>
    </xf>
    <xf numFmtId="0" fontId="3" fillId="3" borderId="4" xfId="0" applyFont="1" applyFill="1" applyBorder="1" applyAlignment="1" applyProtection="1">
      <alignment horizontal="left" vertical="center" indent="1"/>
      <protection locked="0"/>
    </xf>
    <xf numFmtId="0" fontId="5" fillId="3" borderId="4" xfId="0" applyFont="1" applyFill="1" applyBorder="1" applyAlignment="1" applyProtection="1">
      <alignment horizontal="left" vertical="center" indent="1"/>
      <protection locked="0"/>
    </xf>
    <xf numFmtId="0" fontId="6" fillId="3" borderId="4" xfId="0" applyFont="1" applyFill="1" applyBorder="1" applyAlignment="1" applyProtection="1">
      <alignment horizontal="left" vertical="center" indent="1"/>
      <protection locked="0"/>
    </xf>
    <xf numFmtId="2" fontId="17" fillId="3" borderId="3" xfId="0" applyNumberFormat="1" applyFont="1" applyFill="1" applyBorder="1" applyAlignment="1" applyProtection="1">
      <alignment horizontal="left" vertical="center" indent="1"/>
    </xf>
    <xf numFmtId="0" fontId="0" fillId="3" borderId="0" xfId="0" applyFill="1" applyAlignment="1" applyProtection="1">
      <alignment horizontal="left"/>
    </xf>
    <xf numFmtId="0" fontId="0" fillId="3" borderId="0" xfId="0" applyFill="1" applyAlignment="1" applyProtection="1">
      <alignment horizontal="right" indent="1"/>
    </xf>
    <xf numFmtId="0" fontId="42" fillId="3" borderId="0" xfId="0" applyFont="1" applyFill="1" applyProtection="1">
      <alignment vertical="center"/>
    </xf>
    <xf numFmtId="2" fontId="0" fillId="3" borderId="0" xfId="0" applyNumberFormat="1" applyFill="1" applyProtection="1">
      <alignment vertical="center"/>
    </xf>
    <xf numFmtId="0" fontId="39" fillId="5" borderId="10" xfId="0" applyFont="1" applyFill="1" applyBorder="1" applyAlignment="1" applyProtection="1">
      <alignment horizontal="center" vertical="center" wrapText="1"/>
    </xf>
    <xf numFmtId="0" fontId="39" fillId="5" borderId="4" xfId="0" applyFont="1" applyFill="1" applyBorder="1" applyAlignment="1" applyProtection="1">
      <alignment horizontal="center" vertical="center" wrapText="1"/>
    </xf>
    <xf numFmtId="0" fontId="39" fillId="5" borderId="11" xfId="0" applyFont="1" applyFill="1" applyBorder="1" applyAlignment="1" applyProtection="1">
      <alignment horizontal="center" vertical="center" wrapText="1"/>
    </xf>
    <xf numFmtId="0" fontId="0" fillId="3" borderId="0" xfId="0" applyFill="1" applyAlignment="1" applyProtection="1">
      <alignment wrapText="1"/>
    </xf>
    <xf numFmtId="0" fontId="37" fillId="3" borderId="19" xfId="0" applyFont="1" applyFill="1" applyBorder="1" applyAlignment="1" applyProtection="1">
      <alignment horizontal="center" wrapText="1"/>
    </xf>
    <xf numFmtId="0" fontId="37" fillId="3" borderId="30" xfId="0" applyFont="1" applyFill="1" applyBorder="1" applyAlignment="1" applyProtection="1">
      <alignment horizontal="center" wrapText="1"/>
    </xf>
    <xf numFmtId="0" fontId="37" fillId="3" borderId="20" xfId="0" applyFont="1" applyFill="1" applyBorder="1" applyAlignment="1" applyProtection="1">
      <alignment horizontal="center" wrapText="1"/>
    </xf>
    <xf numFmtId="0" fontId="20" fillId="6" borderId="15" xfId="0" applyFont="1" applyFill="1" applyBorder="1" applyAlignment="1" applyProtection="1">
      <alignment horizontal="center" vertical="center" wrapText="1"/>
    </xf>
    <xf numFmtId="0" fontId="38" fillId="6" borderId="15" xfId="0" applyFont="1" applyFill="1" applyBorder="1" applyAlignment="1" applyProtection="1">
      <alignment horizontal="center" vertical="center" wrapText="1"/>
    </xf>
    <xf numFmtId="0" fontId="38" fillId="6" borderId="22" xfId="0" applyNumberFormat="1" applyFont="1" applyFill="1" applyBorder="1" applyAlignment="1" applyProtection="1">
      <alignment vertical="center" wrapText="1"/>
    </xf>
    <xf numFmtId="0" fontId="12" fillId="3" borderId="32" xfId="0" applyFont="1" applyFill="1" applyBorder="1" applyAlignment="1" applyProtection="1">
      <alignment horizontal="right" vertical="center" wrapText="1" indent="1"/>
    </xf>
    <xf numFmtId="0" fontId="35" fillId="3" borderId="12" xfId="0" applyFont="1" applyFill="1" applyBorder="1" applyAlignment="1" applyProtection="1">
      <alignment horizontal="center" vertical="center" wrapText="1"/>
    </xf>
    <xf numFmtId="0" fontId="35" fillId="3" borderId="14" xfId="0" applyFont="1" applyFill="1" applyBorder="1" applyAlignment="1" applyProtection="1">
      <alignment horizontal="center" vertical="center" wrapText="1"/>
    </xf>
    <xf numFmtId="0" fontId="43" fillId="3" borderId="14" xfId="0" applyFont="1" applyFill="1" applyBorder="1" applyAlignment="1" applyProtection="1">
      <alignment horizontal="center" vertical="center" wrapText="1"/>
    </xf>
    <xf numFmtId="0" fontId="49" fillId="3" borderId="14" xfId="0" applyFont="1" applyFill="1" applyBorder="1" applyAlignment="1" applyProtection="1">
      <alignment horizontal="left" vertical="center" wrapText="1"/>
    </xf>
    <xf numFmtId="166" fontId="50" fillId="3" borderId="14" xfId="0" applyNumberFormat="1" applyFont="1" applyFill="1" applyBorder="1" applyAlignment="1" applyProtection="1">
      <alignment horizontal="center" vertical="center" wrapText="1"/>
    </xf>
    <xf numFmtId="0" fontId="50" fillId="3" borderId="14" xfId="0" applyNumberFormat="1" applyFont="1" applyFill="1" applyBorder="1" applyAlignment="1" applyProtection="1">
      <alignment horizontal="center" vertical="center" wrapText="1"/>
    </xf>
    <xf numFmtId="0" fontId="50" fillId="3" borderId="14" xfId="0" applyFont="1" applyFill="1" applyBorder="1" applyAlignment="1" applyProtection="1">
      <alignment horizontal="center" vertical="center" wrapText="1"/>
    </xf>
    <xf numFmtId="0" fontId="50" fillId="3" borderId="14" xfId="0" applyNumberFormat="1" applyFont="1" applyFill="1" applyBorder="1" applyAlignment="1" applyProtection="1">
      <alignment vertical="center" wrapText="1"/>
    </xf>
    <xf numFmtId="0" fontId="43" fillId="3" borderId="31" xfId="0" applyFont="1" applyFill="1" applyBorder="1" applyAlignment="1" applyProtection="1">
      <alignment horizontal="center" vertical="center" wrapText="1"/>
    </xf>
    <xf numFmtId="14" fontId="20" fillId="3" borderId="14" xfId="0" applyNumberFormat="1" applyFont="1" applyFill="1" applyBorder="1" applyAlignment="1" applyProtection="1">
      <alignment horizontal="left" vertical="center" wrapText="1"/>
    </xf>
    <xf numFmtId="0" fontId="38" fillId="3" borderId="14" xfId="0" applyFont="1" applyFill="1" applyBorder="1" applyAlignment="1" applyProtection="1">
      <alignment horizontal="center" vertical="center" wrapText="1"/>
    </xf>
    <xf numFmtId="0" fontId="38" fillId="3" borderId="31" xfId="0" applyNumberFormat="1" applyFont="1" applyFill="1" applyBorder="1" applyAlignment="1" applyProtection="1">
      <alignment vertical="center" wrapText="1"/>
    </xf>
    <xf numFmtId="0" fontId="12" fillId="3" borderId="0" xfId="0" applyFont="1" applyFill="1" applyAlignment="1" applyProtection="1">
      <alignment horizontal="right" vertical="center" wrapText="1" indent="1"/>
    </xf>
    <xf numFmtId="0" fontId="0" fillId="3" borderId="0" xfId="0" applyFill="1" applyAlignment="1" applyProtection="1">
      <alignment horizontal="left" vertical="center" wrapText="1"/>
    </xf>
    <xf numFmtId="0" fontId="44" fillId="3" borderId="0" xfId="0" applyFont="1" applyFill="1" applyBorder="1" applyAlignment="1" applyProtection="1">
      <alignment horizontal="left" vertical="center" wrapText="1"/>
    </xf>
    <xf numFmtId="0" fontId="52" fillId="3" borderId="0" xfId="0" applyFont="1" applyFill="1" applyBorder="1" applyAlignment="1" applyProtection="1">
      <alignment horizontal="left" vertical="center" wrapText="1"/>
    </xf>
    <xf numFmtId="0" fontId="52" fillId="3" borderId="0" xfId="0" applyFont="1" applyFill="1" applyBorder="1" applyAlignment="1" applyProtection="1">
      <alignment vertical="center" wrapText="1"/>
    </xf>
    <xf numFmtId="0" fontId="52" fillId="3" borderId="0" xfId="0" applyNumberFormat="1" applyFont="1" applyFill="1" applyBorder="1" applyAlignment="1" applyProtection="1">
      <alignment vertical="center" wrapText="1"/>
    </xf>
    <xf numFmtId="0" fontId="54" fillId="3" borderId="0" xfId="0" applyFont="1" applyFill="1" applyBorder="1" applyAlignment="1" applyProtection="1">
      <alignment horizontal="left" vertical="center" wrapText="1"/>
    </xf>
    <xf numFmtId="0" fontId="54" fillId="3" borderId="0" xfId="0" applyFont="1" applyFill="1" applyBorder="1" applyAlignment="1" applyProtection="1">
      <alignment vertical="center" wrapText="1"/>
    </xf>
    <xf numFmtId="0" fontId="52" fillId="3" borderId="0" xfId="0" applyNumberFormat="1" applyFont="1" applyFill="1" applyBorder="1" applyAlignment="1" applyProtection="1">
      <alignment horizontal="center" vertical="center" wrapText="1"/>
    </xf>
    <xf numFmtId="0" fontId="37" fillId="3" borderId="0" xfId="0" applyFont="1" applyFill="1" applyAlignment="1" applyProtection="1">
      <alignment horizontal="left" vertical="center" wrapText="1"/>
    </xf>
    <xf numFmtId="0" fontId="0" fillId="3" borderId="0" xfId="0" applyFill="1" applyBorder="1" applyAlignment="1" applyProtection="1">
      <alignment horizontal="left" vertical="center" wrapText="1"/>
    </xf>
    <xf numFmtId="0" fontId="12" fillId="3" borderId="0" xfId="0" applyFont="1" applyFill="1" applyAlignment="1" applyProtection="1">
      <alignment horizontal="center" vertical="center" wrapText="1"/>
    </xf>
    <xf numFmtId="0" fontId="0" fillId="3" borderId="0" xfId="0" applyFill="1" applyAlignment="1" applyProtection="1">
      <alignment horizontal="right" vertical="center" wrapText="1" indent="1"/>
    </xf>
    <xf numFmtId="0" fontId="52" fillId="3" borderId="0" xfId="0" applyNumberFormat="1" applyFont="1" applyFill="1" applyBorder="1" applyAlignment="1" applyProtection="1">
      <alignment horizontal="left" vertical="center" wrapText="1"/>
    </xf>
    <xf numFmtId="0" fontId="39" fillId="4" borderId="19" xfId="0" applyFont="1" applyFill="1" applyBorder="1" applyAlignment="1" applyProtection="1">
      <alignment vertical="center" wrapText="1"/>
    </xf>
    <xf numFmtId="0" fontId="48" fillId="4" borderId="19" xfId="0" applyFont="1" applyFill="1" applyBorder="1" applyAlignment="1" applyProtection="1">
      <alignment vertical="center" wrapText="1"/>
    </xf>
    <xf numFmtId="0" fontId="16" fillId="4" borderId="19" xfId="0" applyFont="1" applyFill="1" applyBorder="1" applyAlignment="1" applyProtection="1">
      <alignment vertical="center" wrapText="1"/>
    </xf>
    <xf numFmtId="0" fontId="16" fillId="4" borderId="19" xfId="0" applyFont="1" applyFill="1" applyBorder="1" applyAlignment="1" applyProtection="1">
      <alignment horizontal="center" vertical="center" wrapText="1"/>
    </xf>
    <xf numFmtId="0" fontId="43" fillId="4" borderId="20" xfId="0" applyFont="1" applyFill="1" applyBorder="1" applyAlignment="1" applyProtection="1">
      <alignment horizontal="center" vertical="center" wrapText="1"/>
    </xf>
    <xf numFmtId="0" fontId="49" fillId="4" borderId="15" xfId="0" applyFont="1" applyFill="1" applyBorder="1" applyAlignment="1" applyProtection="1">
      <alignment horizontal="center" vertical="center" wrapText="1"/>
    </xf>
    <xf numFmtId="166" fontId="50" fillId="4" borderId="15" xfId="0" applyNumberFormat="1" applyFont="1" applyFill="1" applyBorder="1" applyAlignment="1" applyProtection="1">
      <alignment horizontal="center" vertical="center" wrapText="1"/>
    </xf>
    <xf numFmtId="0" fontId="50" fillId="4" borderId="15" xfId="0" applyNumberFormat="1" applyFont="1" applyFill="1" applyBorder="1" applyAlignment="1" applyProtection="1">
      <alignment horizontal="center" vertical="center" wrapText="1"/>
    </xf>
    <xf numFmtId="0" fontId="50" fillId="4" borderId="15" xfId="0" applyFont="1" applyFill="1" applyBorder="1" applyAlignment="1" applyProtection="1">
      <alignment horizontal="center" vertical="center" wrapText="1"/>
    </xf>
    <xf numFmtId="0" fontId="50" fillId="4" borderId="15" xfId="0" applyNumberFormat="1" applyFont="1" applyFill="1" applyBorder="1" applyAlignment="1" applyProtection="1">
      <alignment vertical="center" wrapText="1"/>
    </xf>
    <xf numFmtId="0" fontId="1" fillId="3" borderId="6" xfId="0" applyFont="1" applyFill="1" applyBorder="1" applyAlignment="1" applyProtection="1">
      <alignment horizontal="left" vertical="center" indent="1"/>
      <protection locked="0"/>
    </xf>
    <xf numFmtId="0" fontId="1" fillId="3" borderId="4" xfId="0" applyFont="1" applyFill="1" applyBorder="1" applyAlignment="1" applyProtection="1">
      <alignment horizontal="left" vertical="center" indent="1"/>
      <protection locked="0"/>
    </xf>
    <xf numFmtId="0" fontId="1" fillId="3" borderId="7" xfId="0" applyFont="1" applyFill="1" applyBorder="1" applyAlignment="1" applyProtection="1">
      <alignment horizontal="left" vertical="center" indent="1"/>
      <protection locked="0"/>
    </xf>
    <xf numFmtId="0" fontId="1" fillId="3" borderId="9" xfId="0" applyFont="1" applyFill="1" applyBorder="1" applyAlignment="1" applyProtection="1">
      <alignment horizontal="left" vertical="center" indent="1"/>
      <protection locked="0"/>
    </xf>
    <xf numFmtId="14" fontId="37" fillId="3" borderId="0" xfId="0" applyNumberFormat="1" applyFont="1" applyFill="1" applyBorder="1" applyAlignment="1" applyProtection="1">
      <alignment vertical="center" wrapText="1"/>
    </xf>
    <xf numFmtId="166" fontId="37" fillId="3" borderId="0" xfId="0" applyNumberFormat="1" applyFont="1" applyFill="1" applyAlignment="1" applyProtection="1">
      <alignment vertical="center" wrapText="1"/>
    </xf>
    <xf numFmtId="0" fontId="55" fillId="3" borderId="0" xfId="0" applyFont="1" applyFill="1" applyBorder="1" applyAlignment="1" applyProtection="1">
      <alignment horizontal="center" wrapText="1"/>
    </xf>
    <xf numFmtId="0" fontId="39" fillId="4" borderId="18" xfId="0" applyFont="1" applyFill="1" applyBorder="1" applyAlignment="1" applyProtection="1">
      <alignment horizontal="left" vertical="center" wrapText="1" indent="7"/>
    </xf>
    <xf numFmtId="0" fontId="39" fillId="4" borderId="19" xfId="0" applyFont="1" applyFill="1" applyBorder="1" applyAlignment="1" applyProtection="1">
      <alignment horizontal="left" vertical="center" wrapText="1" indent="7"/>
    </xf>
    <xf numFmtId="0" fontId="56" fillId="3" borderId="27" xfId="0" applyFont="1" applyFill="1" applyBorder="1" applyAlignment="1" applyProtection="1">
      <alignment horizontal="center" vertical="top" wrapText="1"/>
    </xf>
    <xf numFmtId="0" fontId="35" fillId="4" borderId="13" xfId="0" applyFont="1" applyFill="1" applyBorder="1" applyAlignment="1" applyProtection="1">
      <alignment horizontal="center" vertical="center" wrapText="1"/>
    </xf>
    <xf numFmtId="0" fontId="35" fillId="4" borderId="15" xfId="0" applyFont="1" applyFill="1" applyBorder="1" applyAlignment="1" applyProtection="1">
      <alignment horizontal="center" vertical="center" wrapText="1"/>
    </xf>
    <xf numFmtId="0" fontId="35" fillId="4" borderId="22" xfId="0" applyFont="1" applyFill="1" applyBorder="1" applyAlignment="1" applyProtection="1">
      <alignment horizontal="center" vertical="center" wrapText="1"/>
    </xf>
    <xf numFmtId="0" fontId="40" fillId="3" borderId="0" xfId="1" applyFont="1" applyFill="1" applyAlignment="1" applyProtection="1">
      <alignment horizontal="center" vertical="center"/>
    </xf>
  </cellXfs>
  <cellStyles count="5">
    <cellStyle name="Normal" xfId="0" builtinId="0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</cellStyles>
  <dxfs count="57"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center" textRotation="0" wrapText="0" relativeIndent="1" justifyLastLine="0" shrinkToFit="0" readingOrder="0"/>
      <border diagonalUp="0" diagonalDown="0" outline="0">
        <left style="thin">
          <color rgb="FF0C4972"/>
        </left>
        <right style="thin">
          <color rgb="FF0C497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ebdings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 outline="0">
        <left/>
        <right style="thin">
          <color rgb="FF0C497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 outline="0">
        <left style="medium">
          <color theme="0"/>
        </left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medium">
          <color theme="0"/>
        </left>
        <right style="medium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indexed="64"/>
          <bgColor theme="0"/>
        </patternFill>
      </fill>
      <alignment horizontal="right" vertical="center" textRotation="0" wrapText="0" relativeIndent="1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indexed="64"/>
          <bgColor theme="0"/>
        </patternFill>
      </fill>
      <alignment horizontal="right" vertical="center" textRotation="0" wrapText="0" relativeIndent="1" justifyLastLine="0" shrinkToFit="0" readingOrder="0"/>
      <border diagonalUp="0" diagonalDown="0" outline="0">
        <left/>
        <right style="medium">
          <color theme="0"/>
        </right>
        <top/>
        <bottom/>
      </border>
      <protection locked="0" hidden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dd\ dd/mm/yyyy"/>
      <fill>
        <patternFill patternType="solid">
          <fgColor indexed="64"/>
          <bgColor theme="0"/>
        </patternFill>
      </fill>
      <alignment horizontal="right" vertical="center" textRotation="0" wrapText="0" relativeIndent="1" justifyLastLine="0" shrinkToFit="0" readingOrder="0"/>
      <border diagonalUp="0" diagonalDown="0" outline="0">
        <left/>
        <right style="medium">
          <color theme="0"/>
        </right>
        <top/>
        <bottom/>
      </border>
      <protection locked="0" hidden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protection locked="1" hidden="0"/>
    </dxf>
    <dxf>
      <fill>
        <patternFill patternType="solid">
          <fgColor indexed="64"/>
          <bgColor theme="0"/>
        </patternFill>
      </fill>
      <protection locked="1" hidden="0"/>
    </dxf>
    <dxf>
      <fill>
        <gradientFill degree="90">
          <stop position="0">
            <color theme="0"/>
          </stop>
          <stop position="1">
            <color theme="4" tint="0.80001220740379042"/>
          </stop>
        </gradientFill>
      </fill>
    </dxf>
    <dxf>
      <fill>
        <gradientFill degree="90">
          <stop position="0">
            <color theme="0"/>
          </stop>
          <stop position="1">
            <color rgb="FFFFCC99"/>
          </stop>
        </gradientFill>
      </fill>
    </dxf>
    <dxf>
      <font>
        <b val="0"/>
        <i val="0"/>
      </font>
      <fill>
        <patternFill patternType="mediumGray">
          <fgColor rgb="FFFF0000"/>
        </patternFill>
      </fill>
    </dxf>
    <dxf>
      <fill>
        <patternFill patternType="mediumGray">
          <fgColor rgb="FFFF0000"/>
        </patternFill>
      </fill>
    </dxf>
    <dxf>
      <fill>
        <patternFill patternType="mediumGray">
          <fgColor rgb="FFFF0000"/>
        </patternFill>
      </fill>
    </dxf>
    <dxf>
      <font>
        <b val="0"/>
        <i val="0"/>
      </font>
      <fill>
        <patternFill patternType="mediumGray">
          <fgColor rgb="FFFF0000"/>
        </patternFill>
      </fill>
    </dxf>
    <dxf>
      <fill>
        <patternFill patternType="mediumGray">
          <fgColor rgb="FFFF0000"/>
        </patternFill>
      </fill>
    </dxf>
    <dxf>
      <font>
        <b val="0"/>
        <i val="0"/>
      </font>
      <fill>
        <patternFill patternType="mediumGray">
          <fgColor rgb="FFFF0000"/>
        </patternFill>
      </fill>
    </dxf>
    <dxf>
      <font>
        <b val="0"/>
        <i val="0"/>
      </font>
      <fill>
        <patternFill patternType="mediumGray">
          <fgColor rgb="FFFF0000"/>
        </patternFill>
      </fill>
    </dxf>
    <dxf>
      <font>
        <b val="0"/>
        <i val="0"/>
      </font>
      <fill>
        <patternFill patternType="mediumGray">
          <fgColor rgb="FFFF0000"/>
        </patternFill>
      </fill>
    </dxf>
    <dxf>
      <fill>
        <patternFill patternType="mediumGray">
          <fgColor rgb="FFFF0000"/>
        </patternFill>
      </fill>
    </dxf>
    <dxf>
      <font>
        <b val="0"/>
        <i val="0"/>
      </font>
      <fill>
        <patternFill patternType="mediumGray">
          <fgColor rgb="FFFF0000"/>
        </patternFill>
      </fill>
    </dxf>
    <dxf>
      <font>
        <b val="0"/>
        <i val="0"/>
      </font>
      <fill>
        <patternFill patternType="mediumGray">
          <fgColor rgb="FFFF0000"/>
        </patternFill>
      </fill>
    </dxf>
    <dxf>
      <font>
        <b val="0"/>
        <i val="0"/>
      </font>
      <fill>
        <patternFill patternType="mediumGray">
          <fgColor rgb="FFFF0000"/>
        </patternFill>
      </fill>
    </dxf>
    <dxf>
      <font>
        <b val="0"/>
        <i val="0"/>
      </font>
      <fill>
        <patternFill patternType="mediumGray">
          <fgColor rgb="FFFF0000"/>
        </patternFill>
      </fill>
    </dxf>
    <dxf>
      <font>
        <b val="0"/>
        <i val="0"/>
      </font>
      <fill>
        <patternFill patternType="mediumGray">
          <fgColor rgb="FFFF0000"/>
        </patternFill>
      </fill>
    </dxf>
    <dxf>
      <font>
        <b val="0"/>
        <i val="0"/>
      </font>
      <fill>
        <patternFill patternType="mediumGray">
          <fgColor rgb="FFFF0000"/>
        </patternFill>
      </fill>
    </dxf>
    <dxf>
      <fill>
        <patternFill patternType="mediumGray">
          <fgColor theme="4"/>
        </patternFill>
      </fill>
    </dxf>
    <dxf>
      <fill>
        <patternFill patternType="mediumGray">
          <fgColor theme="4"/>
        </patternFill>
      </fill>
    </dxf>
    <dxf>
      <fill>
        <patternFill patternType="mediumGray">
          <fgColor theme="4"/>
        </patternFill>
      </fill>
    </dxf>
    <dxf>
      <fill>
        <patternFill patternType="mediumGray">
          <fgColor theme="4"/>
        </patternFill>
      </fill>
    </dxf>
    <dxf>
      <fill>
        <patternFill patternType="mediumGray">
          <fgColor theme="4"/>
        </patternFill>
      </fill>
    </dxf>
    <dxf>
      <fill>
        <patternFill patternType="mediumGray">
          <fgColor theme="4"/>
        </patternFill>
      </fill>
    </dxf>
    <dxf>
      <fill>
        <patternFill patternType="mediumGray">
          <fgColor theme="4"/>
        </patternFill>
      </fill>
    </dxf>
    <dxf>
      <fill>
        <patternFill patternType="mediumGray">
          <fgColor theme="4"/>
        </patternFill>
      </fill>
    </dxf>
    <dxf>
      <fill>
        <patternFill patternType="mediumGray">
          <fgColor theme="4"/>
        </patternFill>
      </fill>
    </dxf>
    <dxf>
      <fill>
        <patternFill patternType="mediumGray">
          <fgColor theme="4"/>
        </patternFill>
      </fill>
    </dxf>
    <dxf>
      <fill>
        <patternFill patternType="mediumGray">
          <fgColor theme="4"/>
        </patternFill>
      </fill>
    </dxf>
    <dxf>
      <fill>
        <patternFill patternType="mediumGray">
          <fgColor theme="4"/>
        </patternFill>
      </fill>
    </dxf>
    <dxf>
      <fill>
        <patternFill patternType="mediumGray">
          <fgColor theme="4"/>
        </patternFill>
      </fill>
    </dxf>
    <dxf>
      <fill>
        <patternFill patternType="mediumGray">
          <fgColor theme="4"/>
        </patternFill>
      </fill>
    </dxf>
    <dxf>
      <font>
        <b val="0"/>
        <i val="0"/>
      </font>
      <fill>
        <patternFill patternType="mediumGray">
          <fgColor rgb="FFFF0000"/>
        </patternFill>
      </fill>
    </dxf>
    <dxf>
      <font>
        <b val="0"/>
        <i val="0"/>
      </font>
      <fill>
        <patternFill patternType="mediumGray">
          <fgColor rgb="FFFF0000"/>
        </patternFill>
      </fill>
    </dxf>
    <dxf>
      <fill>
        <patternFill patternType="solid">
          <fgColor auto="1"/>
          <bgColor theme="0" tint="-0.14996795556505021"/>
        </patternFill>
      </fill>
    </dxf>
    <dxf>
      <font>
        <b val="0"/>
        <i val="0"/>
      </font>
      <fill>
        <patternFill patternType="mediumGray">
          <fgColor rgb="FFFF0000"/>
        </patternFill>
      </fill>
    </dxf>
    <dxf>
      <font>
        <b val="0"/>
        <i val="0"/>
      </font>
      <fill>
        <patternFill patternType="mediumGray">
          <fgColor rgb="FFFF0000"/>
        </patternFill>
      </fill>
    </dxf>
    <dxf>
      <font>
        <b val="0"/>
        <i val="0"/>
      </font>
      <fill>
        <patternFill patternType="mediumGray">
          <fgColor rgb="FFFF0000"/>
        </patternFill>
      </fill>
    </dxf>
    <dxf>
      <font>
        <b val="0"/>
        <i val="0"/>
      </font>
      <fill>
        <patternFill patternType="mediumGray">
          <fgColor rgb="FFFF0000"/>
        </patternFill>
      </fill>
      <border>
        <left/>
        <right/>
        <top/>
        <bottom/>
      </border>
    </dxf>
    <dxf>
      <fill>
        <patternFill>
          <bgColor theme="4" tint="0.79998168889431442"/>
        </patternFill>
      </fill>
    </dxf>
    <dxf>
      <font>
        <b/>
        <i val="0"/>
      </font>
      <fill>
        <patternFill patternType="solid">
          <fgColor auto="1"/>
          <bgColor theme="0"/>
        </patternFill>
      </fill>
      <border>
        <horizontal/>
      </border>
    </dxf>
    <dxf>
      <font>
        <b/>
        <i val="0"/>
        <color theme="0"/>
      </font>
      <fill>
        <patternFill patternType="solid">
          <fgColor theme="4"/>
          <bgColor theme="3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color theme="3"/>
      </font>
      <fill>
        <patternFill>
          <bgColor theme="0"/>
        </patternFill>
      </fill>
      <border diagonalUp="0" diagonalDown="0">
        <left style="thin">
          <color theme="3"/>
        </left>
        <right style="thin">
          <color theme="3"/>
        </right>
        <top/>
        <bottom style="thin">
          <color theme="3"/>
        </bottom>
        <vertical style="thin">
          <color theme="3"/>
        </vertical>
        <horizontal/>
      </border>
    </dxf>
    <dxf>
      <fill>
        <patternFill>
          <bgColor theme="4" tint="0.79998168889431442"/>
        </patternFill>
      </fill>
    </dxf>
    <dxf>
      <font>
        <b val="0"/>
        <i val="0"/>
        <color theme="3"/>
      </font>
      <fill>
        <patternFill>
          <bgColor theme="0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3"/>
        </vertical>
        <horizontal style="thin">
          <color theme="3"/>
        </horizontal>
      </border>
    </dxf>
    <dxf>
      <font>
        <b/>
        <i val="0"/>
        <color theme="0"/>
      </font>
      <fill>
        <patternFill patternType="solid">
          <fgColor theme="4"/>
          <bgColor theme="4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3"/>
        </vertical>
        <horizontal style="thin">
          <color theme="3"/>
        </horizontal>
      </border>
    </dxf>
    <dxf>
      <font>
        <b val="0"/>
        <i val="0"/>
        <color theme="3"/>
      </font>
      <fill>
        <patternFill patternType="none">
          <bgColor auto="1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3"/>
        </vertical>
        <horizontal style="thin">
          <color theme="3"/>
        </horizontal>
      </border>
    </dxf>
  </dxfs>
  <tableStyles count="2" defaultTableStyle="TableStyleMedium2" defaultPivotStyle="PivotStyleLight16">
    <tableStyle name="Daily Schedule" pivot="0" count="4">
      <tableStyleElement type="wholeTable" dxfId="56"/>
      <tableStyleElement type="headerRow" dxfId="55"/>
      <tableStyleElement type="firstRowStripe" dxfId="54"/>
      <tableStyleElement type="secondRowStripe" dxfId="53"/>
    </tableStyle>
    <tableStyle name="Time Intervals" pivot="0" count="4">
      <tableStyleElement type="wholeTable" dxfId="52"/>
      <tableStyleElement type="headerRow" dxfId="51"/>
      <tableStyleElement type="firstRowStripe" dxfId="50"/>
      <tableStyleElement type="secondRowStripe" dxfId="49"/>
    </tableStyle>
  </tableStyles>
  <colors>
    <mruColors>
      <color rgb="FF0C4972"/>
      <color rgb="FFFFCC99"/>
      <color rgb="FFA0D3F5"/>
      <color rgb="FFFF0000"/>
      <color rgb="FFFF0909"/>
      <color rgb="FFD56570"/>
      <color rgb="FFCC0000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$A$3" fmlaRange="[0]!ListeLieux" val="0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97193</xdr:colOff>
      <xdr:row>2</xdr:row>
      <xdr:rowOff>328083</xdr:rowOff>
    </xdr:from>
    <xdr:to>
      <xdr:col>2</xdr:col>
      <xdr:colOff>432139</xdr:colOff>
      <xdr:row>3</xdr:row>
      <xdr:rowOff>324670</xdr:rowOff>
    </xdr:to>
    <xdr:grpSp>
      <xdr:nvGrpSpPr>
        <xdr:cNvPr id="6" name="Clock Icon" descr="&quot;&quot;" title="Icône Horloge"/>
        <xdr:cNvGrpSpPr>
          <a:grpSpLocks noChangeAspect="1"/>
        </xdr:cNvGrpSpPr>
      </xdr:nvGrpSpPr>
      <xdr:grpSpPr bwMode="auto">
        <a:xfrm>
          <a:off x="173393" y="1337733"/>
          <a:ext cx="334946" cy="320437"/>
          <a:chOff x="270" y="53"/>
          <a:chExt cx="29" cy="29"/>
        </a:xfrm>
      </xdr:grpSpPr>
      <xdr:sp macro="" textlink="">
        <xdr:nvSpPr>
          <xdr:cNvPr id="7" name="Rectangle 9"/>
          <xdr:cNvSpPr>
            <a:spLocks noChangeArrowheads="1"/>
          </xdr:cNvSpPr>
        </xdr:nvSpPr>
        <xdr:spPr bwMode="auto">
          <a:xfrm>
            <a:off x="270" y="5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8" name="Freeform 10"/>
          <xdr:cNvSpPr>
            <a:spLocks/>
          </xdr:cNvSpPr>
        </xdr:nvSpPr>
        <xdr:spPr bwMode="auto">
          <a:xfrm>
            <a:off x="270" y="54"/>
            <a:ext cx="28" cy="28"/>
          </a:xfrm>
          <a:custGeom>
            <a:avLst/>
            <a:gdLst>
              <a:gd name="T0" fmla="*/ 1716 w 3227"/>
              <a:gd name="T1" fmla="*/ 4 h 3228"/>
              <a:gd name="T2" fmla="*/ 1915 w 3227"/>
              <a:gd name="T3" fmla="*/ 28 h 3228"/>
              <a:gd name="T4" fmla="*/ 2105 w 3227"/>
              <a:gd name="T5" fmla="*/ 76 h 3228"/>
              <a:gd name="T6" fmla="*/ 2286 w 3227"/>
              <a:gd name="T7" fmla="*/ 146 h 3228"/>
              <a:gd name="T8" fmla="*/ 2455 w 3227"/>
              <a:gd name="T9" fmla="*/ 238 h 3228"/>
              <a:gd name="T10" fmla="*/ 2613 w 3227"/>
              <a:gd name="T11" fmla="*/ 347 h 3228"/>
              <a:gd name="T12" fmla="*/ 2755 w 3227"/>
              <a:gd name="T13" fmla="*/ 473 h 3228"/>
              <a:gd name="T14" fmla="*/ 2881 w 3227"/>
              <a:gd name="T15" fmla="*/ 615 h 3228"/>
              <a:gd name="T16" fmla="*/ 2990 w 3227"/>
              <a:gd name="T17" fmla="*/ 773 h 3228"/>
              <a:gd name="T18" fmla="*/ 3081 w 3227"/>
              <a:gd name="T19" fmla="*/ 942 h 3228"/>
              <a:gd name="T20" fmla="*/ 3151 w 3227"/>
              <a:gd name="T21" fmla="*/ 1123 h 3228"/>
              <a:gd name="T22" fmla="*/ 3199 w 3227"/>
              <a:gd name="T23" fmla="*/ 1314 h 3228"/>
              <a:gd name="T24" fmla="*/ 3224 w 3227"/>
              <a:gd name="T25" fmla="*/ 1512 h 3228"/>
              <a:gd name="T26" fmla="*/ 3224 w 3227"/>
              <a:gd name="T27" fmla="*/ 1717 h 3228"/>
              <a:gd name="T28" fmla="*/ 3199 w 3227"/>
              <a:gd name="T29" fmla="*/ 1915 h 3228"/>
              <a:gd name="T30" fmla="*/ 3151 w 3227"/>
              <a:gd name="T31" fmla="*/ 2106 h 3228"/>
              <a:gd name="T32" fmla="*/ 3081 w 3227"/>
              <a:gd name="T33" fmla="*/ 2287 h 3228"/>
              <a:gd name="T34" fmla="*/ 2990 w 3227"/>
              <a:gd name="T35" fmla="*/ 2456 h 3228"/>
              <a:gd name="T36" fmla="*/ 2881 w 3227"/>
              <a:gd name="T37" fmla="*/ 2613 h 3228"/>
              <a:gd name="T38" fmla="*/ 2755 w 3227"/>
              <a:gd name="T39" fmla="*/ 2755 h 3228"/>
              <a:gd name="T40" fmla="*/ 2613 w 3227"/>
              <a:gd name="T41" fmla="*/ 2882 h 3228"/>
              <a:gd name="T42" fmla="*/ 2455 w 3227"/>
              <a:gd name="T43" fmla="*/ 2991 h 3228"/>
              <a:gd name="T44" fmla="*/ 2286 w 3227"/>
              <a:gd name="T45" fmla="*/ 3082 h 3228"/>
              <a:gd name="T46" fmla="*/ 2105 w 3227"/>
              <a:gd name="T47" fmla="*/ 3152 h 3228"/>
              <a:gd name="T48" fmla="*/ 1915 w 3227"/>
              <a:gd name="T49" fmla="*/ 3200 h 3228"/>
              <a:gd name="T50" fmla="*/ 1716 w 3227"/>
              <a:gd name="T51" fmla="*/ 3225 h 3228"/>
              <a:gd name="T52" fmla="*/ 1511 w 3227"/>
              <a:gd name="T53" fmla="*/ 3225 h 3228"/>
              <a:gd name="T54" fmla="*/ 1313 w 3227"/>
              <a:gd name="T55" fmla="*/ 3200 h 3228"/>
              <a:gd name="T56" fmla="*/ 1122 w 3227"/>
              <a:gd name="T57" fmla="*/ 3152 h 3228"/>
              <a:gd name="T58" fmla="*/ 941 w 3227"/>
              <a:gd name="T59" fmla="*/ 3082 h 3228"/>
              <a:gd name="T60" fmla="*/ 772 w 3227"/>
              <a:gd name="T61" fmla="*/ 2991 h 3228"/>
              <a:gd name="T62" fmla="*/ 615 w 3227"/>
              <a:gd name="T63" fmla="*/ 2882 h 3228"/>
              <a:gd name="T64" fmla="*/ 473 w 3227"/>
              <a:gd name="T65" fmla="*/ 2755 h 3228"/>
              <a:gd name="T66" fmla="*/ 346 w 3227"/>
              <a:gd name="T67" fmla="*/ 2613 h 3228"/>
              <a:gd name="T68" fmla="*/ 237 w 3227"/>
              <a:gd name="T69" fmla="*/ 2456 h 3228"/>
              <a:gd name="T70" fmla="*/ 146 w 3227"/>
              <a:gd name="T71" fmla="*/ 2287 h 3228"/>
              <a:gd name="T72" fmla="*/ 76 w 3227"/>
              <a:gd name="T73" fmla="*/ 2106 h 3228"/>
              <a:gd name="T74" fmla="*/ 28 w 3227"/>
              <a:gd name="T75" fmla="*/ 1915 h 3228"/>
              <a:gd name="T76" fmla="*/ 3 w 3227"/>
              <a:gd name="T77" fmla="*/ 1717 h 3228"/>
              <a:gd name="T78" fmla="*/ 3 w 3227"/>
              <a:gd name="T79" fmla="*/ 1512 h 3228"/>
              <a:gd name="T80" fmla="*/ 28 w 3227"/>
              <a:gd name="T81" fmla="*/ 1314 h 3228"/>
              <a:gd name="T82" fmla="*/ 76 w 3227"/>
              <a:gd name="T83" fmla="*/ 1123 h 3228"/>
              <a:gd name="T84" fmla="*/ 146 w 3227"/>
              <a:gd name="T85" fmla="*/ 942 h 3228"/>
              <a:gd name="T86" fmla="*/ 237 w 3227"/>
              <a:gd name="T87" fmla="*/ 773 h 3228"/>
              <a:gd name="T88" fmla="*/ 346 w 3227"/>
              <a:gd name="T89" fmla="*/ 615 h 3228"/>
              <a:gd name="T90" fmla="*/ 473 w 3227"/>
              <a:gd name="T91" fmla="*/ 473 h 3228"/>
              <a:gd name="T92" fmla="*/ 615 w 3227"/>
              <a:gd name="T93" fmla="*/ 347 h 3228"/>
              <a:gd name="T94" fmla="*/ 772 w 3227"/>
              <a:gd name="T95" fmla="*/ 238 h 3228"/>
              <a:gd name="T96" fmla="*/ 941 w 3227"/>
              <a:gd name="T97" fmla="*/ 146 h 3228"/>
              <a:gd name="T98" fmla="*/ 1122 w 3227"/>
              <a:gd name="T99" fmla="*/ 76 h 3228"/>
              <a:gd name="T100" fmla="*/ 1313 w 3227"/>
              <a:gd name="T101" fmla="*/ 28 h 3228"/>
              <a:gd name="T102" fmla="*/ 1511 w 3227"/>
              <a:gd name="T103" fmla="*/ 4 h 322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27" h="3228">
                <a:moveTo>
                  <a:pt x="1613" y="0"/>
                </a:moveTo>
                <a:lnTo>
                  <a:pt x="1716" y="4"/>
                </a:lnTo>
                <a:lnTo>
                  <a:pt x="1816" y="13"/>
                </a:lnTo>
                <a:lnTo>
                  <a:pt x="1915" y="28"/>
                </a:lnTo>
                <a:lnTo>
                  <a:pt x="2011" y="50"/>
                </a:lnTo>
                <a:lnTo>
                  <a:pt x="2105" y="76"/>
                </a:lnTo>
                <a:lnTo>
                  <a:pt x="2197" y="109"/>
                </a:lnTo>
                <a:lnTo>
                  <a:pt x="2286" y="146"/>
                </a:lnTo>
                <a:lnTo>
                  <a:pt x="2372" y="190"/>
                </a:lnTo>
                <a:lnTo>
                  <a:pt x="2455" y="238"/>
                </a:lnTo>
                <a:lnTo>
                  <a:pt x="2535" y="290"/>
                </a:lnTo>
                <a:lnTo>
                  <a:pt x="2613" y="347"/>
                </a:lnTo>
                <a:lnTo>
                  <a:pt x="2686" y="408"/>
                </a:lnTo>
                <a:lnTo>
                  <a:pt x="2755" y="473"/>
                </a:lnTo>
                <a:lnTo>
                  <a:pt x="2820" y="542"/>
                </a:lnTo>
                <a:lnTo>
                  <a:pt x="2881" y="615"/>
                </a:lnTo>
                <a:lnTo>
                  <a:pt x="2938" y="693"/>
                </a:lnTo>
                <a:lnTo>
                  <a:pt x="2990" y="773"/>
                </a:lnTo>
                <a:lnTo>
                  <a:pt x="3038" y="856"/>
                </a:lnTo>
                <a:lnTo>
                  <a:pt x="3081" y="942"/>
                </a:lnTo>
                <a:lnTo>
                  <a:pt x="3119" y="1031"/>
                </a:lnTo>
                <a:lnTo>
                  <a:pt x="3151" y="1123"/>
                </a:lnTo>
                <a:lnTo>
                  <a:pt x="3178" y="1217"/>
                </a:lnTo>
                <a:lnTo>
                  <a:pt x="3199" y="1314"/>
                </a:lnTo>
                <a:lnTo>
                  <a:pt x="3215" y="1412"/>
                </a:lnTo>
                <a:lnTo>
                  <a:pt x="3224" y="1512"/>
                </a:lnTo>
                <a:lnTo>
                  <a:pt x="3227" y="1615"/>
                </a:lnTo>
                <a:lnTo>
                  <a:pt x="3224" y="1717"/>
                </a:lnTo>
                <a:lnTo>
                  <a:pt x="3215" y="1817"/>
                </a:lnTo>
                <a:lnTo>
                  <a:pt x="3199" y="1915"/>
                </a:lnTo>
                <a:lnTo>
                  <a:pt x="3178" y="2011"/>
                </a:lnTo>
                <a:lnTo>
                  <a:pt x="3151" y="2106"/>
                </a:lnTo>
                <a:lnTo>
                  <a:pt x="3119" y="2198"/>
                </a:lnTo>
                <a:lnTo>
                  <a:pt x="3081" y="2287"/>
                </a:lnTo>
                <a:lnTo>
                  <a:pt x="3038" y="2373"/>
                </a:lnTo>
                <a:lnTo>
                  <a:pt x="2990" y="2456"/>
                </a:lnTo>
                <a:lnTo>
                  <a:pt x="2938" y="2537"/>
                </a:lnTo>
                <a:lnTo>
                  <a:pt x="2881" y="2613"/>
                </a:lnTo>
                <a:lnTo>
                  <a:pt x="2820" y="2686"/>
                </a:lnTo>
                <a:lnTo>
                  <a:pt x="2755" y="2755"/>
                </a:lnTo>
                <a:lnTo>
                  <a:pt x="2686" y="2821"/>
                </a:lnTo>
                <a:lnTo>
                  <a:pt x="2613" y="2882"/>
                </a:lnTo>
                <a:lnTo>
                  <a:pt x="2535" y="2939"/>
                </a:lnTo>
                <a:lnTo>
                  <a:pt x="2455" y="2991"/>
                </a:lnTo>
                <a:lnTo>
                  <a:pt x="2372" y="3039"/>
                </a:lnTo>
                <a:lnTo>
                  <a:pt x="2286" y="3082"/>
                </a:lnTo>
                <a:lnTo>
                  <a:pt x="2197" y="3120"/>
                </a:lnTo>
                <a:lnTo>
                  <a:pt x="2105" y="3152"/>
                </a:lnTo>
                <a:lnTo>
                  <a:pt x="2011" y="3179"/>
                </a:lnTo>
                <a:lnTo>
                  <a:pt x="1915" y="3200"/>
                </a:lnTo>
                <a:lnTo>
                  <a:pt x="1816" y="3215"/>
                </a:lnTo>
                <a:lnTo>
                  <a:pt x="1716" y="3225"/>
                </a:lnTo>
                <a:lnTo>
                  <a:pt x="1613" y="3228"/>
                </a:lnTo>
                <a:lnTo>
                  <a:pt x="1511" y="3225"/>
                </a:lnTo>
                <a:lnTo>
                  <a:pt x="1411" y="3215"/>
                </a:lnTo>
                <a:lnTo>
                  <a:pt x="1313" y="3200"/>
                </a:lnTo>
                <a:lnTo>
                  <a:pt x="1217" y="3179"/>
                </a:lnTo>
                <a:lnTo>
                  <a:pt x="1122" y="3152"/>
                </a:lnTo>
                <a:lnTo>
                  <a:pt x="1030" y="3120"/>
                </a:lnTo>
                <a:lnTo>
                  <a:pt x="941" y="3082"/>
                </a:lnTo>
                <a:lnTo>
                  <a:pt x="855" y="3039"/>
                </a:lnTo>
                <a:lnTo>
                  <a:pt x="772" y="2991"/>
                </a:lnTo>
                <a:lnTo>
                  <a:pt x="691" y="2939"/>
                </a:lnTo>
                <a:lnTo>
                  <a:pt x="615" y="2882"/>
                </a:lnTo>
                <a:lnTo>
                  <a:pt x="542" y="2821"/>
                </a:lnTo>
                <a:lnTo>
                  <a:pt x="473" y="2755"/>
                </a:lnTo>
                <a:lnTo>
                  <a:pt x="407" y="2686"/>
                </a:lnTo>
                <a:lnTo>
                  <a:pt x="346" y="2613"/>
                </a:lnTo>
                <a:lnTo>
                  <a:pt x="290" y="2537"/>
                </a:lnTo>
                <a:lnTo>
                  <a:pt x="237" y="2456"/>
                </a:lnTo>
                <a:lnTo>
                  <a:pt x="189" y="2373"/>
                </a:lnTo>
                <a:lnTo>
                  <a:pt x="146" y="2287"/>
                </a:lnTo>
                <a:lnTo>
                  <a:pt x="108" y="2198"/>
                </a:lnTo>
                <a:lnTo>
                  <a:pt x="76" y="2106"/>
                </a:lnTo>
                <a:lnTo>
                  <a:pt x="49" y="2011"/>
                </a:lnTo>
                <a:lnTo>
                  <a:pt x="28" y="1915"/>
                </a:lnTo>
                <a:lnTo>
                  <a:pt x="13" y="1817"/>
                </a:lnTo>
                <a:lnTo>
                  <a:pt x="3" y="1717"/>
                </a:lnTo>
                <a:lnTo>
                  <a:pt x="0" y="1615"/>
                </a:lnTo>
                <a:lnTo>
                  <a:pt x="3" y="1512"/>
                </a:lnTo>
                <a:lnTo>
                  <a:pt x="13" y="1412"/>
                </a:lnTo>
                <a:lnTo>
                  <a:pt x="28" y="1314"/>
                </a:lnTo>
                <a:lnTo>
                  <a:pt x="49" y="1217"/>
                </a:lnTo>
                <a:lnTo>
                  <a:pt x="76" y="1123"/>
                </a:lnTo>
                <a:lnTo>
                  <a:pt x="108" y="1031"/>
                </a:lnTo>
                <a:lnTo>
                  <a:pt x="146" y="942"/>
                </a:lnTo>
                <a:lnTo>
                  <a:pt x="189" y="856"/>
                </a:lnTo>
                <a:lnTo>
                  <a:pt x="237" y="773"/>
                </a:lnTo>
                <a:lnTo>
                  <a:pt x="290" y="693"/>
                </a:lnTo>
                <a:lnTo>
                  <a:pt x="346" y="615"/>
                </a:lnTo>
                <a:lnTo>
                  <a:pt x="407" y="542"/>
                </a:lnTo>
                <a:lnTo>
                  <a:pt x="473" y="473"/>
                </a:lnTo>
                <a:lnTo>
                  <a:pt x="542" y="408"/>
                </a:lnTo>
                <a:lnTo>
                  <a:pt x="615" y="347"/>
                </a:lnTo>
                <a:lnTo>
                  <a:pt x="691" y="290"/>
                </a:lnTo>
                <a:lnTo>
                  <a:pt x="772" y="238"/>
                </a:lnTo>
                <a:lnTo>
                  <a:pt x="855" y="190"/>
                </a:lnTo>
                <a:lnTo>
                  <a:pt x="941" y="146"/>
                </a:lnTo>
                <a:lnTo>
                  <a:pt x="1030" y="109"/>
                </a:lnTo>
                <a:lnTo>
                  <a:pt x="1122" y="76"/>
                </a:lnTo>
                <a:lnTo>
                  <a:pt x="1217" y="50"/>
                </a:lnTo>
                <a:lnTo>
                  <a:pt x="1313" y="28"/>
                </a:lnTo>
                <a:lnTo>
                  <a:pt x="1411" y="13"/>
                </a:lnTo>
                <a:lnTo>
                  <a:pt x="1511" y="4"/>
                </a:lnTo>
                <a:lnTo>
                  <a:pt x="1613" y="0"/>
                </a:lnTo>
                <a:close/>
              </a:path>
            </a:pathLst>
          </a:custGeom>
          <a:solidFill>
            <a:schemeClr val="accent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9" name="Rectangle 11"/>
          <xdr:cNvSpPr>
            <a:spLocks noChangeArrowheads="1"/>
          </xdr:cNvSpPr>
        </xdr:nvSpPr>
        <xdr:spPr bwMode="auto">
          <a:xfrm>
            <a:off x="283" y="55"/>
            <a:ext cx="2" cy="4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10" name="Rectangle 12"/>
          <xdr:cNvSpPr>
            <a:spLocks noChangeArrowheads="1"/>
          </xdr:cNvSpPr>
        </xdr:nvSpPr>
        <xdr:spPr bwMode="auto">
          <a:xfrm>
            <a:off x="283" y="77"/>
            <a:ext cx="2" cy="4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11" name="Rectangle 13"/>
          <xdr:cNvSpPr>
            <a:spLocks noChangeArrowheads="1"/>
          </xdr:cNvSpPr>
        </xdr:nvSpPr>
        <xdr:spPr bwMode="auto">
          <a:xfrm>
            <a:off x="293" y="67"/>
            <a:ext cx="4" cy="2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12" name="Rectangle 14"/>
          <xdr:cNvSpPr>
            <a:spLocks noChangeArrowheads="1"/>
          </xdr:cNvSpPr>
        </xdr:nvSpPr>
        <xdr:spPr bwMode="auto">
          <a:xfrm>
            <a:off x="271" y="67"/>
            <a:ext cx="4" cy="2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13" name="Freeform 15"/>
          <xdr:cNvSpPr>
            <a:spLocks/>
          </xdr:cNvSpPr>
        </xdr:nvSpPr>
        <xdr:spPr bwMode="auto">
          <a:xfrm>
            <a:off x="288" y="56"/>
            <a:ext cx="3" cy="4"/>
          </a:xfrm>
          <a:custGeom>
            <a:avLst/>
            <a:gdLst>
              <a:gd name="T0" fmla="*/ 208 w 384"/>
              <a:gd name="T1" fmla="*/ 0 h 451"/>
              <a:gd name="T2" fmla="*/ 384 w 384"/>
              <a:gd name="T3" fmla="*/ 105 h 451"/>
              <a:gd name="T4" fmla="*/ 177 w 384"/>
              <a:gd name="T5" fmla="*/ 451 h 451"/>
              <a:gd name="T6" fmla="*/ 0 w 384"/>
              <a:gd name="T7" fmla="*/ 345 h 451"/>
              <a:gd name="T8" fmla="*/ 208 w 384"/>
              <a:gd name="T9" fmla="*/ 0 h 4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84" h="451">
                <a:moveTo>
                  <a:pt x="208" y="0"/>
                </a:moveTo>
                <a:lnTo>
                  <a:pt x="384" y="105"/>
                </a:lnTo>
                <a:lnTo>
                  <a:pt x="177" y="451"/>
                </a:lnTo>
                <a:lnTo>
                  <a:pt x="0" y="345"/>
                </a:lnTo>
                <a:lnTo>
                  <a:pt x="208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4" name="Freeform 16"/>
          <xdr:cNvSpPr>
            <a:spLocks/>
          </xdr:cNvSpPr>
        </xdr:nvSpPr>
        <xdr:spPr bwMode="auto">
          <a:xfrm>
            <a:off x="277" y="75"/>
            <a:ext cx="3" cy="4"/>
          </a:xfrm>
          <a:custGeom>
            <a:avLst/>
            <a:gdLst>
              <a:gd name="T0" fmla="*/ 207 w 383"/>
              <a:gd name="T1" fmla="*/ 0 h 451"/>
              <a:gd name="T2" fmla="*/ 383 w 383"/>
              <a:gd name="T3" fmla="*/ 106 h 451"/>
              <a:gd name="T4" fmla="*/ 176 w 383"/>
              <a:gd name="T5" fmla="*/ 451 h 451"/>
              <a:gd name="T6" fmla="*/ 0 w 383"/>
              <a:gd name="T7" fmla="*/ 345 h 451"/>
              <a:gd name="T8" fmla="*/ 207 w 383"/>
              <a:gd name="T9" fmla="*/ 0 h 4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83" h="451">
                <a:moveTo>
                  <a:pt x="207" y="0"/>
                </a:moveTo>
                <a:lnTo>
                  <a:pt x="383" y="106"/>
                </a:lnTo>
                <a:lnTo>
                  <a:pt x="176" y="451"/>
                </a:lnTo>
                <a:lnTo>
                  <a:pt x="0" y="345"/>
                </a:lnTo>
                <a:lnTo>
                  <a:pt x="207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5" name="Freeform 17"/>
          <xdr:cNvSpPr>
            <a:spLocks/>
          </xdr:cNvSpPr>
        </xdr:nvSpPr>
        <xdr:spPr bwMode="auto">
          <a:xfrm>
            <a:off x="292" y="61"/>
            <a:ext cx="4" cy="3"/>
          </a:xfrm>
          <a:custGeom>
            <a:avLst/>
            <a:gdLst>
              <a:gd name="T0" fmla="*/ 351 w 451"/>
              <a:gd name="T1" fmla="*/ 0 h 376"/>
              <a:gd name="T2" fmla="*/ 451 w 451"/>
              <a:gd name="T3" fmla="*/ 178 h 376"/>
              <a:gd name="T4" fmla="*/ 100 w 451"/>
              <a:gd name="T5" fmla="*/ 376 h 376"/>
              <a:gd name="T6" fmla="*/ 0 w 451"/>
              <a:gd name="T7" fmla="*/ 196 h 376"/>
              <a:gd name="T8" fmla="*/ 351 w 451"/>
              <a:gd name="T9" fmla="*/ 0 h 3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51" h="376">
                <a:moveTo>
                  <a:pt x="351" y="0"/>
                </a:moveTo>
                <a:lnTo>
                  <a:pt x="451" y="178"/>
                </a:lnTo>
                <a:lnTo>
                  <a:pt x="100" y="376"/>
                </a:lnTo>
                <a:lnTo>
                  <a:pt x="0" y="196"/>
                </a:lnTo>
                <a:lnTo>
                  <a:pt x="351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6" name="Freeform 18"/>
          <xdr:cNvSpPr>
            <a:spLocks/>
          </xdr:cNvSpPr>
        </xdr:nvSpPr>
        <xdr:spPr bwMode="auto">
          <a:xfrm>
            <a:off x="273" y="72"/>
            <a:ext cx="4" cy="3"/>
          </a:xfrm>
          <a:custGeom>
            <a:avLst/>
            <a:gdLst>
              <a:gd name="T0" fmla="*/ 351 w 452"/>
              <a:gd name="T1" fmla="*/ 0 h 376"/>
              <a:gd name="T2" fmla="*/ 452 w 452"/>
              <a:gd name="T3" fmla="*/ 179 h 376"/>
              <a:gd name="T4" fmla="*/ 101 w 452"/>
              <a:gd name="T5" fmla="*/ 376 h 376"/>
              <a:gd name="T6" fmla="*/ 0 w 452"/>
              <a:gd name="T7" fmla="*/ 197 h 376"/>
              <a:gd name="T8" fmla="*/ 351 w 452"/>
              <a:gd name="T9" fmla="*/ 0 h 3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52" h="376">
                <a:moveTo>
                  <a:pt x="351" y="0"/>
                </a:moveTo>
                <a:lnTo>
                  <a:pt x="452" y="179"/>
                </a:lnTo>
                <a:lnTo>
                  <a:pt x="101" y="376"/>
                </a:lnTo>
                <a:lnTo>
                  <a:pt x="0" y="197"/>
                </a:lnTo>
                <a:lnTo>
                  <a:pt x="351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7" name="Freeform 19"/>
          <xdr:cNvSpPr>
            <a:spLocks/>
          </xdr:cNvSpPr>
        </xdr:nvSpPr>
        <xdr:spPr bwMode="auto">
          <a:xfrm>
            <a:off x="292" y="72"/>
            <a:ext cx="4" cy="3"/>
          </a:xfrm>
          <a:custGeom>
            <a:avLst/>
            <a:gdLst>
              <a:gd name="T0" fmla="*/ 106 w 451"/>
              <a:gd name="T1" fmla="*/ 0 h 382"/>
              <a:gd name="T2" fmla="*/ 451 w 451"/>
              <a:gd name="T3" fmla="*/ 207 h 382"/>
              <a:gd name="T4" fmla="*/ 346 w 451"/>
              <a:gd name="T5" fmla="*/ 382 h 382"/>
              <a:gd name="T6" fmla="*/ 0 w 451"/>
              <a:gd name="T7" fmla="*/ 175 h 382"/>
              <a:gd name="T8" fmla="*/ 106 w 451"/>
              <a:gd name="T9" fmla="*/ 0 h 38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51" h="382">
                <a:moveTo>
                  <a:pt x="106" y="0"/>
                </a:moveTo>
                <a:lnTo>
                  <a:pt x="451" y="207"/>
                </a:lnTo>
                <a:lnTo>
                  <a:pt x="346" y="382"/>
                </a:lnTo>
                <a:lnTo>
                  <a:pt x="0" y="175"/>
                </a:lnTo>
                <a:lnTo>
                  <a:pt x="106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8" name="Freeform 20"/>
          <xdr:cNvSpPr>
            <a:spLocks/>
          </xdr:cNvSpPr>
        </xdr:nvSpPr>
        <xdr:spPr bwMode="auto">
          <a:xfrm>
            <a:off x="273" y="61"/>
            <a:ext cx="4" cy="3"/>
          </a:xfrm>
          <a:custGeom>
            <a:avLst/>
            <a:gdLst>
              <a:gd name="T0" fmla="*/ 106 w 451"/>
              <a:gd name="T1" fmla="*/ 0 h 383"/>
              <a:gd name="T2" fmla="*/ 451 w 451"/>
              <a:gd name="T3" fmla="*/ 207 h 383"/>
              <a:gd name="T4" fmla="*/ 345 w 451"/>
              <a:gd name="T5" fmla="*/ 383 h 383"/>
              <a:gd name="T6" fmla="*/ 0 w 451"/>
              <a:gd name="T7" fmla="*/ 175 h 383"/>
              <a:gd name="T8" fmla="*/ 106 w 451"/>
              <a:gd name="T9" fmla="*/ 0 h 3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51" h="383">
                <a:moveTo>
                  <a:pt x="106" y="0"/>
                </a:moveTo>
                <a:lnTo>
                  <a:pt x="451" y="207"/>
                </a:lnTo>
                <a:lnTo>
                  <a:pt x="345" y="383"/>
                </a:lnTo>
                <a:lnTo>
                  <a:pt x="0" y="175"/>
                </a:lnTo>
                <a:lnTo>
                  <a:pt x="106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9" name="Freeform 21"/>
          <xdr:cNvSpPr>
            <a:spLocks/>
          </xdr:cNvSpPr>
        </xdr:nvSpPr>
        <xdr:spPr bwMode="auto">
          <a:xfrm>
            <a:off x="288" y="75"/>
            <a:ext cx="3" cy="4"/>
          </a:xfrm>
          <a:custGeom>
            <a:avLst/>
            <a:gdLst>
              <a:gd name="T0" fmla="*/ 180 w 376"/>
              <a:gd name="T1" fmla="*/ 0 h 452"/>
              <a:gd name="T2" fmla="*/ 376 w 376"/>
              <a:gd name="T3" fmla="*/ 351 h 452"/>
              <a:gd name="T4" fmla="*/ 198 w 376"/>
              <a:gd name="T5" fmla="*/ 452 h 452"/>
              <a:gd name="T6" fmla="*/ 0 w 376"/>
              <a:gd name="T7" fmla="*/ 101 h 452"/>
              <a:gd name="T8" fmla="*/ 180 w 376"/>
              <a:gd name="T9" fmla="*/ 0 h 45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76" h="452">
                <a:moveTo>
                  <a:pt x="180" y="0"/>
                </a:moveTo>
                <a:lnTo>
                  <a:pt x="376" y="351"/>
                </a:lnTo>
                <a:lnTo>
                  <a:pt x="198" y="452"/>
                </a:lnTo>
                <a:lnTo>
                  <a:pt x="0" y="101"/>
                </a:lnTo>
                <a:lnTo>
                  <a:pt x="18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0" name="Freeform 22"/>
          <xdr:cNvSpPr>
            <a:spLocks/>
          </xdr:cNvSpPr>
        </xdr:nvSpPr>
        <xdr:spPr bwMode="auto">
          <a:xfrm>
            <a:off x="277" y="56"/>
            <a:ext cx="3" cy="4"/>
          </a:xfrm>
          <a:custGeom>
            <a:avLst/>
            <a:gdLst>
              <a:gd name="T0" fmla="*/ 178 w 376"/>
              <a:gd name="T1" fmla="*/ 0 h 451"/>
              <a:gd name="T2" fmla="*/ 376 w 376"/>
              <a:gd name="T3" fmla="*/ 351 h 451"/>
              <a:gd name="T4" fmla="*/ 196 w 376"/>
              <a:gd name="T5" fmla="*/ 451 h 451"/>
              <a:gd name="T6" fmla="*/ 0 w 376"/>
              <a:gd name="T7" fmla="*/ 100 h 451"/>
              <a:gd name="T8" fmla="*/ 178 w 376"/>
              <a:gd name="T9" fmla="*/ 0 h 4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76" h="451">
                <a:moveTo>
                  <a:pt x="178" y="0"/>
                </a:moveTo>
                <a:lnTo>
                  <a:pt x="376" y="351"/>
                </a:lnTo>
                <a:lnTo>
                  <a:pt x="196" y="451"/>
                </a:lnTo>
                <a:lnTo>
                  <a:pt x="0" y="100"/>
                </a:lnTo>
                <a:lnTo>
                  <a:pt x="178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1" name="Freeform 23"/>
          <xdr:cNvSpPr>
            <a:spLocks/>
          </xdr:cNvSpPr>
        </xdr:nvSpPr>
        <xdr:spPr bwMode="auto">
          <a:xfrm>
            <a:off x="283" y="60"/>
            <a:ext cx="6" cy="11"/>
          </a:xfrm>
          <a:custGeom>
            <a:avLst/>
            <a:gdLst>
              <a:gd name="T0" fmla="*/ 0 w 684"/>
              <a:gd name="T1" fmla="*/ 0 h 1256"/>
              <a:gd name="T2" fmla="*/ 205 w 684"/>
              <a:gd name="T3" fmla="*/ 0 h 1256"/>
              <a:gd name="T4" fmla="*/ 205 w 684"/>
              <a:gd name="T5" fmla="*/ 803 h 1256"/>
              <a:gd name="T6" fmla="*/ 684 w 684"/>
              <a:gd name="T7" fmla="*/ 1080 h 1256"/>
              <a:gd name="T8" fmla="*/ 578 w 684"/>
              <a:gd name="T9" fmla="*/ 1256 h 1256"/>
              <a:gd name="T10" fmla="*/ 0 w 684"/>
              <a:gd name="T11" fmla="*/ 917 h 1256"/>
              <a:gd name="T12" fmla="*/ 0 w 684"/>
              <a:gd name="T13" fmla="*/ 0 h 12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84" h="1256">
                <a:moveTo>
                  <a:pt x="0" y="0"/>
                </a:moveTo>
                <a:lnTo>
                  <a:pt x="205" y="0"/>
                </a:lnTo>
                <a:lnTo>
                  <a:pt x="205" y="803"/>
                </a:lnTo>
                <a:lnTo>
                  <a:pt x="684" y="1080"/>
                </a:lnTo>
                <a:lnTo>
                  <a:pt x="578" y="1256"/>
                </a:lnTo>
                <a:lnTo>
                  <a:pt x="0" y="917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952500</xdr:colOff>
          <xdr:row>2</xdr:row>
          <xdr:rowOff>57150</xdr:rowOff>
        </xdr:from>
        <xdr:to>
          <xdr:col>3</xdr:col>
          <xdr:colOff>2419350</xdr:colOff>
          <xdr:row>2</xdr:row>
          <xdr:rowOff>266700</xdr:rowOff>
        </xdr:to>
        <xdr:sp macro="" textlink="">
          <xdr:nvSpPr>
            <xdr:cNvPr id="6145" name="Lieu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absolute">
    <xdr:from>
      <xdr:col>2</xdr:col>
      <xdr:colOff>19794</xdr:colOff>
      <xdr:row>1</xdr:row>
      <xdr:rowOff>15380</xdr:rowOff>
    </xdr:from>
    <xdr:to>
      <xdr:col>3</xdr:col>
      <xdr:colOff>1871919</xdr:colOff>
      <xdr:row>1</xdr:row>
      <xdr:rowOff>303380</xdr:rowOff>
    </xdr:to>
    <xdr:sp macro="[0]!Module1.VersEvenements" textlink="">
      <xdr:nvSpPr>
        <xdr:cNvPr id="25" name="Rectangle à coins arrondis 24"/>
        <xdr:cNvSpPr/>
      </xdr:nvSpPr>
      <xdr:spPr>
        <a:xfrm>
          <a:off x="95994" y="644030"/>
          <a:ext cx="2376000" cy="288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 baseline="12000"/>
            <a:t> SAISIE RÉSERVATION </a:t>
          </a:r>
          <a:r>
            <a:rPr lang="fr-FR" sz="2000" b="1">
              <a:solidFill>
                <a:schemeClr val="lt1"/>
              </a:solidFill>
              <a:effectLst/>
              <a:latin typeface="Wingdings" panose="05000000000000000000" pitchFamily="2" charset="2"/>
              <a:ea typeface="+mn-ea"/>
              <a:cs typeface="+mn-cs"/>
            </a:rPr>
            <a:t>ð</a:t>
          </a:r>
          <a:endParaRPr lang="fr-FR" sz="2000" b="1" baseline="12000"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3</xdr:col>
      <xdr:colOff>1967709</xdr:colOff>
      <xdr:row>1</xdr:row>
      <xdr:rowOff>15076</xdr:rowOff>
    </xdr:from>
    <xdr:to>
      <xdr:col>3</xdr:col>
      <xdr:colOff>2280428</xdr:colOff>
      <xdr:row>1</xdr:row>
      <xdr:rowOff>310959</xdr:rowOff>
    </xdr:to>
    <xdr:grpSp>
      <xdr:nvGrpSpPr>
        <xdr:cNvPr id="22" name="Groupe 21"/>
        <xdr:cNvGrpSpPr/>
      </xdr:nvGrpSpPr>
      <xdr:grpSpPr>
        <a:xfrm>
          <a:off x="2567784" y="643726"/>
          <a:ext cx="312719" cy="295883"/>
          <a:chOff x="263456" y="3499931"/>
          <a:chExt cx="312097" cy="295883"/>
        </a:xfrm>
      </xdr:grpSpPr>
      <xdr:sp macro="[0]!choix_date" textlink="">
        <xdr:nvSpPr>
          <xdr:cNvPr id="27" name="Rectangle à coins arrondis 26"/>
          <xdr:cNvSpPr/>
        </xdr:nvSpPr>
        <xdr:spPr>
          <a:xfrm>
            <a:off x="263456" y="3499931"/>
            <a:ext cx="312097" cy="295883"/>
          </a:xfrm>
          <a:prstGeom prst="roundRect">
            <a:avLst/>
          </a:prstGeom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400" b="1" baseline="12000"/>
              <a:t> </a:t>
            </a:r>
            <a:endParaRPr lang="fr-FR" sz="2000" b="1" baseline="12000">
              <a:latin typeface="Wingdings" panose="05000000000000000000" pitchFamily="2" charset="2"/>
            </a:endParaRPr>
          </a:p>
        </xdr:txBody>
      </xdr:sp>
      <xdr:grpSp>
        <xdr:nvGrpSpPr>
          <xdr:cNvPr id="2" name="View Schedule Icon" descr="&quot;&quot;" title="Icône Afficher le plannning"/>
          <xdr:cNvGrpSpPr>
            <a:grpSpLocks noChangeAspect="1"/>
          </xdr:cNvGrpSpPr>
        </xdr:nvGrpSpPr>
        <xdr:grpSpPr bwMode="auto">
          <a:xfrm>
            <a:off x="317641" y="3526276"/>
            <a:ext cx="219746" cy="240253"/>
            <a:chOff x="61" y="204"/>
            <a:chExt cx="31" cy="120"/>
          </a:xfrm>
        </xdr:grpSpPr>
        <xdr:sp macro="[0]!choix_date" textlink="">
          <xdr:nvSpPr>
            <xdr:cNvPr id="3" name="Rectangle 9"/>
            <xdr:cNvSpPr>
              <a:spLocks noChangeArrowheads="1"/>
            </xdr:cNvSpPr>
          </xdr:nvSpPr>
          <xdr:spPr bwMode="auto">
            <a:xfrm>
              <a:off x="61" y="204"/>
              <a:ext cx="31" cy="120"/>
            </a:xfrm>
            <a:prstGeom prst="rect">
              <a:avLst/>
            </a:prstGeom>
            <a:noFill/>
            <a:ln w="0">
              <a:noFill/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[0]!choix_date" textlink="">
          <xdr:nvSpPr>
            <xdr:cNvPr id="4" name="Rectangle 10"/>
            <xdr:cNvSpPr>
              <a:spLocks noChangeArrowheads="1"/>
            </xdr:cNvSpPr>
          </xdr:nvSpPr>
          <xdr:spPr bwMode="auto">
            <a:xfrm>
              <a:off x="62" y="209"/>
              <a:ext cx="27" cy="115"/>
            </a:xfrm>
            <a:prstGeom prst="rect">
              <a:avLst/>
            </a:prstGeom>
            <a:solidFill>
              <a:srgbClr val="FFFFFF"/>
            </a:solidFill>
            <a:ln w="0">
              <a:noFill/>
              <a:prstDash val="solid"/>
              <a:miter lim="800000"/>
              <a:headEnd/>
              <a:tailEnd/>
            </a:ln>
          </xdr:spPr>
        </xdr:sp>
        <xdr:sp macro="[0]!choix_date" textlink="">
          <xdr:nvSpPr>
            <xdr:cNvPr id="5" name="Freeform 11"/>
            <xdr:cNvSpPr>
              <a:spLocks noEditPoints="1"/>
            </xdr:cNvSpPr>
          </xdr:nvSpPr>
          <xdr:spPr bwMode="auto">
            <a:xfrm>
              <a:off x="61" y="204"/>
              <a:ext cx="30" cy="120"/>
            </a:xfrm>
            <a:custGeom>
              <a:avLst/>
              <a:gdLst>
                <a:gd name="T0" fmla="*/ 1905 w 3196"/>
                <a:gd name="T1" fmla="*/ 2607 h 3151"/>
                <a:gd name="T2" fmla="*/ 1771 w 3196"/>
                <a:gd name="T3" fmla="*/ 2607 h 3151"/>
                <a:gd name="T4" fmla="*/ 1308 w 3196"/>
                <a:gd name="T5" fmla="*/ 2280 h 3151"/>
                <a:gd name="T6" fmla="*/ 517 w 3196"/>
                <a:gd name="T7" fmla="*/ 2280 h 3151"/>
                <a:gd name="T8" fmla="*/ 517 w 3196"/>
                <a:gd name="T9" fmla="*/ 2280 h 3151"/>
                <a:gd name="T10" fmla="*/ 2368 w 3196"/>
                <a:gd name="T11" fmla="*/ 2170 h 3151"/>
                <a:gd name="T12" fmla="*/ 2233 w 3196"/>
                <a:gd name="T13" fmla="*/ 2170 h 3151"/>
                <a:gd name="T14" fmla="*/ 1771 w 3196"/>
                <a:gd name="T15" fmla="*/ 1843 h 3151"/>
                <a:gd name="T16" fmla="*/ 979 w 3196"/>
                <a:gd name="T17" fmla="*/ 1843 h 3151"/>
                <a:gd name="T18" fmla="*/ 979 w 3196"/>
                <a:gd name="T19" fmla="*/ 1843 h 3151"/>
                <a:gd name="T20" fmla="*/ 517 w 3196"/>
                <a:gd name="T21" fmla="*/ 2170 h 3151"/>
                <a:gd name="T22" fmla="*/ 2696 w 3196"/>
                <a:gd name="T23" fmla="*/ 1733 h 3151"/>
                <a:gd name="T24" fmla="*/ 2233 w 3196"/>
                <a:gd name="T25" fmla="*/ 1405 h 3151"/>
                <a:gd name="T26" fmla="*/ 1442 w 3196"/>
                <a:gd name="T27" fmla="*/ 1405 h 3151"/>
                <a:gd name="T28" fmla="*/ 1442 w 3196"/>
                <a:gd name="T29" fmla="*/ 1405 h 3151"/>
                <a:gd name="T30" fmla="*/ 979 w 3196"/>
                <a:gd name="T31" fmla="*/ 1733 h 3151"/>
                <a:gd name="T32" fmla="*/ 2904 w 3196"/>
                <a:gd name="T33" fmla="*/ 2860 h 3151"/>
                <a:gd name="T34" fmla="*/ 609 w 3196"/>
                <a:gd name="T35" fmla="*/ 253 h 3151"/>
                <a:gd name="T36" fmla="*/ 542 w 3196"/>
                <a:gd name="T37" fmla="*/ 487 h 3151"/>
                <a:gd name="T38" fmla="*/ 520 w 3196"/>
                <a:gd name="T39" fmla="*/ 641 h 3151"/>
                <a:gd name="T40" fmla="*/ 584 w 3196"/>
                <a:gd name="T41" fmla="*/ 779 h 3151"/>
                <a:gd name="T42" fmla="*/ 712 w 3196"/>
                <a:gd name="T43" fmla="*/ 862 h 3151"/>
                <a:gd name="T44" fmla="*/ 870 w 3196"/>
                <a:gd name="T45" fmla="*/ 862 h 3151"/>
                <a:gd name="T46" fmla="*/ 996 w 3196"/>
                <a:gd name="T47" fmla="*/ 779 h 3151"/>
                <a:gd name="T48" fmla="*/ 1061 w 3196"/>
                <a:gd name="T49" fmla="*/ 641 h 3151"/>
                <a:gd name="T50" fmla="*/ 1039 w 3196"/>
                <a:gd name="T51" fmla="*/ 487 h 3151"/>
                <a:gd name="T52" fmla="*/ 971 w 3196"/>
                <a:gd name="T53" fmla="*/ 253 h 3151"/>
                <a:gd name="T54" fmla="*/ 2200 w 3196"/>
                <a:gd name="T55" fmla="*/ 453 h 3151"/>
                <a:gd name="T56" fmla="*/ 2157 w 3196"/>
                <a:gd name="T57" fmla="*/ 601 h 3151"/>
                <a:gd name="T58" fmla="*/ 2201 w 3196"/>
                <a:gd name="T59" fmla="*/ 749 h 3151"/>
                <a:gd name="T60" fmla="*/ 2315 w 3196"/>
                <a:gd name="T61" fmla="*/ 848 h 3151"/>
                <a:gd name="T62" fmla="*/ 2470 w 3196"/>
                <a:gd name="T63" fmla="*/ 870 h 3151"/>
                <a:gd name="T64" fmla="*/ 2610 w 3196"/>
                <a:gd name="T65" fmla="*/ 806 h 3151"/>
                <a:gd name="T66" fmla="*/ 2693 w 3196"/>
                <a:gd name="T67" fmla="*/ 680 h 3151"/>
                <a:gd name="T68" fmla="*/ 2693 w 3196"/>
                <a:gd name="T69" fmla="*/ 523 h 3151"/>
                <a:gd name="T70" fmla="*/ 2611 w 3196"/>
                <a:gd name="T71" fmla="*/ 397 h 3151"/>
                <a:gd name="T72" fmla="*/ 0 w 3196"/>
                <a:gd name="T73" fmla="*/ 3151 h 3151"/>
                <a:gd name="T74" fmla="*/ 2483 w 3196"/>
                <a:gd name="T75" fmla="*/ 11 h 3151"/>
                <a:gd name="T76" fmla="*/ 2556 w 3196"/>
                <a:gd name="T77" fmla="*/ 83 h 3151"/>
                <a:gd name="T78" fmla="*/ 2564 w 3196"/>
                <a:gd name="T79" fmla="*/ 652 h 3151"/>
                <a:gd name="T80" fmla="*/ 2507 w 3196"/>
                <a:gd name="T81" fmla="*/ 736 h 3151"/>
                <a:gd name="T82" fmla="*/ 2403 w 3196"/>
                <a:gd name="T83" fmla="*/ 757 h 3151"/>
                <a:gd name="T84" fmla="*/ 2318 w 3196"/>
                <a:gd name="T85" fmla="*/ 700 h 3151"/>
                <a:gd name="T86" fmla="*/ 2294 w 3196"/>
                <a:gd name="T87" fmla="*/ 135 h 3151"/>
                <a:gd name="T88" fmla="*/ 2334 w 3196"/>
                <a:gd name="T89" fmla="*/ 40 h 3151"/>
                <a:gd name="T90" fmla="*/ 2430 w 3196"/>
                <a:gd name="T91" fmla="*/ 0 h 3151"/>
                <a:gd name="T92" fmla="*/ 867 w 3196"/>
                <a:gd name="T93" fmla="*/ 23 h 3151"/>
                <a:gd name="T94" fmla="*/ 924 w 3196"/>
                <a:gd name="T95" fmla="*/ 108 h 3151"/>
                <a:gd name="T96" fmla="*/ 916 w 3196"/>
                <a:gd name="T97" fmla="*/ 677 h 3151"/>
                <a:gd name="T98" fmla="*/ 844 w 3196"/>
                <a:gd name="T99" fmla="*/ 749 h 3151"/>
                <a:gd name="T100" fmla="*/ 737 w 3196"/>
                <a:gd name="T101" fmla="*/ 749 h 3151"/>
                <a:gd name="T102" fmla="*/ 665 w 3196"/>
                <a:gd name="T103" fmla="*/ 677 h 3151"/>
                <a:gd name="T104" fmla="*/ 657 w 3196"/>
                <a:gd name="T105" fmla="*/ 108 h 3151"/>
                <a:gd name="T106" fmla="*/ 714 w 3196"/>
                <a:gd name="T107" fmla="*/ 23 h 315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0" t="0" r="r" b="b"/>
              <a:pathLst>
                <a:path w="3196" h="3151">
                  <a:moveTo>
                    <a:pt x="1905" y="2280"/>
                  </a:moveTo>
                  <a:lnTo>
                    <a:pt x="2233" y="2280"/>
                  </a:lnTo>
                  <a:lnTo>
                    <a:pt x="2233" y="2607"/>
                  </a:lnTo>
                  <a:lnTo>
                    <a:pt x="1905" y="2607"/>
                  </a:lnTo>
                  <a:lnTo>
                    <a:pt x="1905" y="2280"/>
                  </a:lnTo>
                  <a:close/>
                  <a:moveTo>
                    <a:pt x="1442" y="2280"/>
                  </a:moveTo>
                  <a:lnTo>
                    <a:pt x="1771" y="2280"/>
                  </a:lnTo>
                  <a:lnTo>
                    <a:pt x="1771" y="2607"/>
                  </a:lnTo>
                  <a:lnTo>
                    <a:pt x="1442" y="2607"/>
                  </a:lnTo>
                  <a:lnTo>
                    <a:pt x="1442" y="2280"/>
                  </a:lnTo>
                  <a:close/>
                  <a:moveTo>
                    <a:pt x="979" y="2280"/>
                  </a:moveTo>
                  <a:lnTo>
                    <a:pt x="1308" y="2280"/>
                  </a:lnTo>
                  <a:lnTo>
                    <a:pt x="1308" y="2607"/>
                  </a:lnTo>
                  <a:lnTo>
                    <a:pt x="979" y="2607"/>
                  </a:lnTo>
                  <a:lnTo>
                    <a:pt x="979" y="2280"/>
                  </a:lnTo>
                  <a:close/>
                  <a:moveTo>
                    <a:pt x="517" y="2280"/>
                  </a:moveTo>
                  <a:lnTo>
                    <a:pt x="846" y="2280"/>
                  </a:lnTo>
                  <a:lnTo>
                    <a:pt x="846" y="2607"/>
                  </a:lnTo>
                  <a:lnTo>
                    <a:pt x="517" y="2607"/>
                  </a:lnTo>
                  <a:lnTo>
                    <a:pt x="517" y="2280"/>
                  </a:lnTo>
                  <a:close/>
                  <a:moveTo>
                    <a:pt x="2368" y="1843"/>
                  </a:moveTo>
                  <a:lnTo>
                    <a:pt x="2696" y="1843"/>
                  </a:lnTo>
                  <a:lnTo>
                    <a:pt x="2696" y="2170"/>
                  </a:lnTo>
                  <a:lnTo>
                    <a:pt x="2368" y="2170"/>
                  </a:lnTo>
                  <a:lnTo>
                    <a:pt x="2368" y="1843"/>
                  </a:lnTo>
                  <a:close/>
                  <a:moveTo>
                    <a:pt x="1905" y="1843"/>
                  </a:moveTo>
                  <a:lnTo>
                    <a:pt x="2233" y="1843"/>
                  </a:lnTo>
                  <a:lnTo>
                    <a:pt x="2233" y="2170"/>
                  </a:lnTo>
                  <a:lnTo>
                    <a:pt x="1905" y="2170"/>
                  </a:lnTo>
                  <a:lnTo>
                    <a:pt x="1905" y="1843"/>
                  </a:lnTo>
                  <a:close/>
                  <a:moveTo>
                    <a:pt x="1442" y="1843"/>
                  </a:moveTo>
                  <a:lnTo>
                    <a:pt x="1771" y="1843"/>
                  </a:lnTo>
                  <a:lnTo>
                    <a:pt x="1771" y="2170"/>
                  </a:lnTo>
                  <a:lnTo>
                    <a:pt x="1442" y="2170"/>
                  </a:lnTo>
                  <a:lnTo>
                    <a:pt x="1442" y="1843"/>
                  </a:lnTo>
                  <a:close/>
                  <a:moveTo>
                    <a:pt x="979" y="1843"/>
                  </a:moveTo>
                  <a:lnTo>
                    <a:pt x="1308" y="1843"/>
                  </a:lnTo>
                  <a:lnTo>
                    <a:pt x="1308" y="2170"/>
                  </a:lnTo>
                  <a:lnTo>
                    <a:pt x="979" y="2170"/>
                  </a:lnTo>
                  <a:lnTo>
                    <a:pt x="979" y="1843"/>
                  </a:lnTo>
                  <a:close/>
                  <a:moveTo>
                    <a:pt x="517" y="1843"/>
                  </a:moveTo>
                  <a:lnTo>
                    <a:pt x="846" y="1843"/>
                  </a:lnTo>
                  <a:lnTo>
                    <a:pt x="846" y="2170"/>
                  </a:lnTo>
                  <a:lnTo>
                    <a:pt x="517" y="2170"/>
                  </a:lnTo>
                  <a:lnTo>
                    <a:pt x="517" y="1843"/>
                  </a:lnTo>
                  <a:close/>
                  <a:moveTo>
                    <a:pt x="2368" y="1405"/>
                  </a:moveTo>
                  <a:lnTo>
                    <a:pt x="2696" y="1405"/>
                  </a:lnTo>
                  <a:lnTo>
                    <a:pt x="2696" y="1733"/>
                  </a:lnTo>
                  <a:lnTo>
                    <a:pt x="2368" y="1733"/>
                  </a:lnTo>
                  <a:lnTo>
                    <a:pt x="2368" y="1405"/>
                  </a:lnTo>
                  <a:close/>
                  <a:moveTo>
                    <a:pt x="1905" y="1405"/>
                  </a:moveTo>
                  <a:lnTo>
                    <a:pt x="2233" y="1405"/>
                  </a:lnTo>
                  <a:lnTo>
                    <a:pt x="2233" y="1733"/>
                  </a:lnTo>
                  <a:lnTo>
                    <a:pt x="1905" y="1733"/>
                  </a:lnTo>
                  <a:lnTo>
                    <a:pt x="1905" y="1405"/>
                  </a:lnTo>
                  <a:close/>
                  <a:moveTo>
                    <a:pt x="1442" y="1405"/>
                  </a:moveTo>
                  <a:lnTo>
                    <a:pt x="1771" y="1405"/>
                  </a:lnTo>
                  <a:lnTo>
                    <a:pt x="1771" y="1733"/>
                  </a:lnTo>
                  <a:lnTo>
                    <a:pt x="1442" y="1733"/>
                  </a:lnTo>
                  <a:lnTo>
                    <a:pt x="1442" y="1405"/>
                  </a:lnTo>
                  <a:close/>
                  <a:moveTo>
                    <a:pt x="979" y="1405"/>
                  </a:moveTo>
                  <a:lnTo>
                    <a:pt x="1308" y="1405"/>
                  </a:lnTo>
                  <a:lnTo>
                    <a:pt x="1308" y="1733"/>
                  </a:lnTo>
                  <a:lnTo>
                    <a:pt x="979" y="1733"/>
                  </a:lnTo>
                  <a:lnTo>
                    <a:pt x="979" y="1405"/>
                  </a:lnTo>
                  <a:close/>
                  <a:moveTo>
                    <a:pt x="292" y="1050"/>
                  </a:moveTo>
                  <a:lnTo>
                    <a:pt x="292" y="2860"/>
                  </a:lnTo>
                  <a:lnTo>
                    <a:pt x="2904" y="2860"/>
                  </a:lnTo>
                  <a:lnTo>
                    <a:pt x="2904" y="1050"/>
                  </a:lnTo>
                  <a:lnTo>
                    <a:pt x="292" y="1050"/>
                  </a:lnTo>
                  <a:close/>
                  <a:moveTo>
                    <a:pt x="0" y="253"/>
                  </a:moveTo>
                  <a:lnTo>
                    <a:pt x="609" y="253"/>
                  </a:lnTo>
                  <a:lnTo>
                    <a:pt x="609" y="397"/>
                  </a:lnTo>
                  <a:lnTo>
                    <a:pt x="583" y="423"/>
                  </a:lnTo>
                  <a:lnTo>
                    <a:pt x="560" y="453"/>
                  </a:lnTo>
                  <a:lnTo>
                    <a:pt x="542" y="487"/>
                  </a:lnTo>
                  <a:lnTo>
                    <a:pt x="528" y="523"/>
                  </a:lnTo>
                  <a:lnTo>
                    <a:pt x="520" y="561"/>
                  </a:lnTo>
                  <a:lnTo>
                    <a:pt x="517" y="601"/>
                  </a:lnTo>
                  <a:lnTo>
                    <a:pt x="520" y="641"/>
                  </a:lnTo>
                  <a:lnTo>
                    <a:pt x="529" y="680"/>
                  </a:lnTo>
                  <a:lnTo>
                    <a:pt x="542" y="716"/>
                  </a:lnTo>
                  <a:lnTo>
                    <a:pt x="561" y="749"/>
                  </a:lnTo>
                  <a:lnTo>
                    <a:pt x="584" y="779"/>
                  </a:lnTo>
                  <a:lnTo>
                    <a:pt x="611" y="806"/>
                  </a:lnTo>
                  <a:lnTo>
                    <a:pt x="641" y="829"/>
                  </a:lnTo>
                  <a:lnTo>
                    <a:pt x="675" y="848"/>
                  </a:lnTo>
                  <a:lnTo>
                    <a:pt x="712" y="862"/>
                  </a:lnTo>
                  <a:lnTo>
                    <a:pt x="750" y="870"/>
                  </a:lnTo>
                  <a:lnTo>
                    <a:pt x="790" y="873"/>
                  </a:lnTo>
                  <a:lnTo>
                    <a:pt x="831" y="870"/>
                  </a:lnTo>
                  <a:lnTo>
                    <a:pt x="870" y="862"/>
                  </a:lnTo>
                  <a:lnTo>
                    <a:pt x="906" y="848"/>
                  </a:lnTo>
                  <a:lnTo>
                    <a:pt x="939" y="829"/>
                  </a:lnTo>
                  <a:lnTo>
                    <a:pt x="970" y="806"/>
                  </a:lnTo>
                  <a:lnTo>
                    <a:pt x="996" y="779"/>
                  </a:lnTo>
                  <a:lnTo>
                    <a:pt x="1020" y="749"/>
                  </a:lnTo>
                  <a:lnTo>
                    <a:pt x="1039" y="716"/>
                  </a:lnTo>
                  <a:lnTo>
                    <a:pt x="1053" y="680"/>
                  </a:lnTo>
                  <a:lnTo>
                    <a:pt x="1061" y="641"/>
                  </a:lnTo>
                  <a:lnTo>
                    <a:pt x="1064" y="601"/>
                  </a:lnTo>
                  <a:lnTo>
                    <a:pt x="1061" y="561"/>
                  </a:lnTo>
                  <a:lnTo>
                    <a:pt x="1053" y="523"/>
                  </a:lnTo>
                  <a:lnTo>
                    <a:pt x="1039" y="487"/>
                  </a:lnTo>
                  <a:lnTo>
                    <a:pt x="1021" y="453"/>
                  </a:lnTo>
                  <a:lnTo>
                    <a:pt x="997" y="423"/>
                  </a:lnTo>
                  <a:lnTo>
                    <a:pt x="971" y="397"/>
                  </a:lnTo>
                  <a:lnTo>
                    <a:pt x="971" y="253"/>
                  </a:lnTo>
                  <a:lnTo>
                    <a:pt x="2249" y="253"/>
                  </a:lnTo>
                  <a:lnTo>
                    <a:pt x="2249" y="397"/>
                  </a:lnTo>
                  <a:lnTo>
                    <a:pt x="2223" y="423"/>
                  </a:lnTo>
                  <a:lnTo>
                    <a:pt x="2200" y="453"/>
                  </a:lnTo>
                  <a:lnTo>
                    <a:pt x="2182" y="487"/>
                  </a:lnTo>
                  <a:lnTo>
                    <a:pt x="2168" y="523"/>
                  </a:lnTo>
                  <a:lnTo>
                    <a:pt x="2160" y="561"/>
                  </a:lnTo>
                  <a:lnTo>
                    <a:pt x="2157" y="601"/>
                  </a:lnTo>
                  <a:lnTo>
                    <a:pt x="2160" y="641"/>
                  </a:lnTo>
                  <a:lnTo>
                    <a:pt x="2169" y="680"/>
                  </a:lnTo>
                  <a:lnTo>
                    <a:pt x="2182" y="716"/>
                  </a:lnTo>
                  <a:lnTo>
                    <a:pt x="2201" y="749"/>
                  </a:lnTo>
                  <a:lnTo>
                    <a:pt x="2224" y="779"/>
                  </a:lnTo>
                  <a:lnTo>
                    <a:pt x="2251" y="806"/>
                  </a:lnTo>
                  <a:lnTo>
                    <a:pt x="2281" y="829"/>
                  </a:lnTo>
                  <a:lnTo>
                    <a:pt x="2315" y="848"/>
                  </a:lnTo>
                  <a:lnTo>
                    <a:pt x="2352" y="862"/>
                  </a:lnTo>
                  <a:lnTo>
                    <a:pt x="2390" y="870"/>
                  </a:lnTo>
                  <a:lnTo>
                    <a:pt x="2430" y="873"/>
                  </a:lnTo>
                  <a:lnTo>
                    <a:pt x="2470" y="870"/>
                  </a:lnTo>
                  <a:lnTo>
                    <a:pt x="2510" y="862"/>
                  </a:lnTo>
                  <a:lnTo>
                    <a:pt x="2546" y="848"/>
                  </a:lnTo>
                  <a:lnTo>
                    <a:pt x="2579" y="829"/>
                  </a:lnTo>
                  <a:lnTo>
                    <a:pt x="2610" y="806"/>
                  </a:lnTo>
                  <a:lnTo>
                    <a:pt x="2636" y="779"/>
                  </a:lnTo>
                  <a:lnTo>
                    <a:pt x="2659" y="749"/>
                  </a:lnTo>
                  <a:lnTo>
                    <a:pt x="2679" y="716"/>
                  </a:lnTo>
                  <a:lnTo>
                    <a:pt x="2693" y="680"/>
                  </a:lnTo>
                  <a:lnTo>
                    <a:pt x="2701" y="641"/>
                  </a:lnTo>
                  <a:lnTo>
                    <a:pt x="2704" y="601"/>
                  </a:lnTo>
                  <a:lnTo>
                    <a:pt x="2701" y="561"/>
                  </a:lnTo>
                  <a:lnTo>
                    <a:pt x="2693" y="523"/>
                  </a:lnTo>
                  <a:lnTo>
                    <a:pt x="2679" y="487"/>
                  </a:lnTo>
                  <a:lnTo>
                    <a:pt x="2660" y="453"/>
                  </a:lnTo>
                  <a:lnTo>
                    <a:pt x="2637" y="423"/>
                  </a:lnTo>
                  <a:lnTo>
                    <a:pt x="2611" y="397"/>
                  </a:lnTo>
                  <a:lnTo>
                    <a:pt x="2611" y="253"/>
                  </a:lnTo>
                  <a:lnTo>
                    <a:pt x="3196" y="253"/>
                  </a:lnTo>
                  <a:lnTo>
                    <a:pt x="3196" y="3151"/>
                  </a:lnTo>
                  <a:lnTo>
                    <a:pt x="0" y="3151"/>
                  </a:lnTo>
                  <a:lnTo>
                    <a:pt x="0" y="253"/>
                  </a:lnTo>
                  <a:close/>
                  <a:moveTo>
                    <a:pt x="2430" y="0"/>
                  </a:moveTo>
                  <a:lnTo>
                    <a:pt x="2457" y="3"/>
                  </a:lnTo>
                  <a:lnTo>
                    <a:pt x="2483" y="11"/>
                  </a:lnTo>
                  <a:lnTo>
                    <a:pt x="2507" y="23"/>
                  </a:lnTo>
                  <a:lnTo>
                    <a:pt x="2527" y="40"/>
                  </a:lnTo>
                  <a:lnTo>
                    <a:pt x="2543" y="60"/>
                  </a:lnTo>
                  <a:lnTo>
                    <a:pt x="2556" y="83"/>
                  </a:lnTo>
                  <a:lnTo>
                    <a:pt x="2564" y="108"/>
                  </a:lnTo>
                  <a:lnTo>
                    <a:pt x="2566" y="135"/>
                  </a:lnTo>
                  <a:lnTo>
                    <a:pt x="2566" y="624"/>
                  </a:lnTo>
                  <a:lnTo>
                    <a:pt x="2564" y="652"/>
                  </a:lnTo>
                  <a:lnTo>
                    <a:pt x="2556" y="677"/>
                  </a:lnTo>
                  <a:lnTo>
                    <a:pt x="2543" y="700"/>
                  </a:lnTo>
                  <a:lnTo>
                    <a:pt x="2527" y="720"/>
                  </a:lnTo>
                  <a:lnTo>
                    <a:pt x="2507" y="736"/>
                  </a:lnTo>
                  <a:lnTo>
                    <a:pt x="2483" y="749"/>
                  </a:lnTo>
                  <a:lnTo>
                    <a:pt x="2457" y="757"/>
                  </a:lnTo>
                  <a:lnTo>
                    <a:pt x="2430" y="760"/>
                  </a:lnTo>
                  <a:lnTo>
                    <a:pt x="2403" y="757"/>
                  </a:lnTo>
                  <a:lnTo>
                    <a:pt x="2377" y="749"/>
                  </a:lnTo>
                  <a:lnTo>
                    <a:pt x="2354" y="736"/>
                  </a:lnTo>
                  <a:lnTo>
                    <a:pt x="2334" y="720"/>
                  </a:lnTo>
                  <a:lnTo>
                    <a:pt x="2318" y="700"/>
                  </a:lnTo>
                  <a:lnTo>
                    <a:pt x="2305" y="677"/>
                  </a:lnTo>
                  <a:lnTo>
                    <a:pt x="2296" y="652"/>
                  </a:lnTo>
                  <a:lnTo>
                    <a:pt x="2294" y="624"/>
                  </a:lnTo>
                  <a:lnTo>
                    <a:pt x="2294" y="135"/>
                  </a:lnTo>
                  <a:lnTo>
                    <a:pt x="2296" y="108"/>
                  </a:lnTo>
                  <a:lnTo>
                    <a:pt x="2305" y="83"/>
                  </a:lnTo>
                  <a:lnTo>
                    <a:pt x="2318" y="60"/>
                  </a:lnTo>
                  <a:lnTo>
                    <a:pt x="2334" y="40"/>
                  </a:lnTo>
                  <a:lnTo>
                    <a:pt x="2354" y="23"/>
                  </a:lnTo>
                  <a:lnTo>
                    <a:pt x="2377" y="11"/>
                  </a:lnTo>
                  <a:lnTo>
                    <a:pt x="2403" y="3"/>
                  </a:lnTo>
                  <a:lnTo>
                    <a:pt x="2430" y="0"/>
                  </a:lnTo>
                  <a:close/>
                  <a:moveTo>
                    <a:pt x="790" y="0"/>
                  </a:moveTo>
                  <a:lnTo>
                    <a:pt x="817" y="3"/>
                  </a:lnTo>
                  <a:lnTo>
                    <a:pt x="844" y="11"/>
                  </a:lnTo>
                  <a:lnTo>
                    <a:pt x="867" y="23"/>
                  </a:lnTo>
                  <a:lnTo>
                    <a:pt x="887" y="40"/>
                  </a:lnTo>
                  <a:lnTo>
                    <a:pt x="903" y="60"/>
                  </a:lnTo>
                  <a:lnTo>
                    <a:pt x="916" y="83"/>
                  </a:lnTo>
                  <a:lnTo>
                    <a:pt x="924" y="108"/>
                  </a:lnTo>
                  <a:lnTo>
                    <a:pt x="926" y="135"/>
                  </a:lnTo>
                  <a:lnTo>
                    <a:pt x="926" y="624"/>
                  </a:lnTo>
                  <a:lnTo>
                    <a:pt x="924" y="652"/>
                  </a:lnTo>
                  <a:lnTo>
                    <a:pt x="916" y="677"/>
                  </a:lnTo>
                  <a:lnTo>
                    <a:pt x="903" y="700"/>
                  </a:lnTo>
                  <a:lnTo>
                    <a:pt x="887" y="720"/>
                  </a:lnTo>
                  <a:lnTo>
                    <a:pt x="867" y="736"/>
                  </a:lnTo>
                  <a:lnTo>
                    <a:pt x="844" y="749"/>
                  </a:lnTo>
                  <a:lnTo>
                    <a:pt x="817" y="757"/>
                  </a:lnTo>
                  <a:lnTo>
                    <a:pt x="790" y="760"/>
                  </a:lnTo>
                  <a:lnTo>
                    <a:pt x="763" y="757"/>
                  </a:lnTo>
                  <a:lnTo>
                    <a:pt x="737" y="749"/>
                  </a:lnTo>
                  <a:lnTo>
                    <a:pt x="714" y="736"/>
                  </a:lnTo>
                  <a:lnTo>
                    <a:pt x="694" y="720"/>
                  </a:lnTo>
                  <a:lnTo>
                    <a:pt x="678" y="700"/>
                  </a:lnTo>
                  <a:lnTo>
                    <a:pt x="665" y="677"/>
                  </a:lnTo>
                  <a:lnTo>
                    <a:pt x="657" y="652"/>
                  </a:lnTo>
                  <a:lnTo>
                    <a:pt x="655" y="624"/>
                  </a:lnTo>
                  <a:lnTo>
                    <a:pt x="655" y="135"/>
                  </a:lnTo>
                  <a:lnTo>
                    <a:pt x="657" y="108"/>
                  </a:lnTo>
                  <a:lnTo>
                    <a:pt x="665" y="83"/>
                  </a:lnTo>
                  <a:lnTo>
                    <a:pt x="678" y="60"/>
                  </a:lnTo>
                  <a:lnTo>
                    <a:pt x="694" y="40"/>
                  </a:lnTo>
                  <a:lnTo>
                    <a:pt x="714" y="23"/>
                  </a:lnTo>
                  <a:lnTo>
                    <a:pt x="737" y="11"/>
                  </a:lnTo>
                  <a:lnTo>
                    <a:pt x="763" y="3"/>
                  </a:lnTo>
                  <a:lnTo>
                    <a:pt x="790" y="0"/>
                  </a:lnTo>
                  <a:close/>
                </a:path>
              </a:pathLst>
            </a:custGeom>
            <a:solidFill>
              <a:schemeClr val="accent1"/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9525</xdr:colOff>
      <xdr:row>1</xdr:row>
      <xdr:rowOff>47624</xdr:rowOff>
    </xdr:from>
    <xdr:to>
      <xdr:col>3</xdr:col>
      <xdr:colOff>385275</xdr:colOff>
      <xdr:row>1</xdr:row>
      <xdr:rowOff>335624</xdr:rowOff>
    </xdr:to>
    <xdr:sp macro="[0]!VersPlanning" textlink="">
      <xdr:nvSpPr>
        <xdr:cNvPr id="3" name="Rectangle à coins arrondis 2"/>
        <xdr:cNvSpPr/>
      </xdr:nvSpPr>
      <xdr:spPr>
        <a:xfrm>
          <a:off x="85725" y="676274"/>
          <a:ext cx="2376000" cy="288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fr-FR" sz="2400" b="1" baseline="12000"/>
            <a:t>  </a:t>
          </a:r>
          <a:r>
            <a:rPr lang="fr-FR" sz="2800" b="1" baseline="12000">
              <a:latin typeface="Wingdings" panose="05000000000000000000" pitchFamily="2" charset="2"/>
            </a:rPr>
            <a:t>ï</a:t>
          </a:r>
          <a:r>
            <a:rPr lang="fr-FR" sz="2400" b="1" baseline="12000"/>
            <a:t> </a:t>
          </a:r>
          <a:r>
            <a:rPr lang="fr-FR" sz="2400" b="1" baseline="20000"/>
            <a:t>RETOUR PLANNING  </a:t>
          </a:r>
          <a:endParaRPr lang="fr-FR" sz="2000" b="1" baseline="20000">
            <a:latin typeface="Wingdings" panose="05000000000000000000" pitchFamily="2" charset="2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3" name="Saisie" displayName="Saisie" ref="B3:J503" totalsRowShown="0" headerRowDxfId="10" dataDxfId="9">
  <sortState ref="B3:J502">
    <sortCondition ref="B12"/>
  </sortState>
  <tableColumns count="9">
    <tableColumn id="1" name="DATE_x000a_[JJ/MM/AAAA]" dataDxfId="8"/>
    <tableColumn id="2" name="HEURE_x000a_DÉBUT" dataDxfId="7"/>
    <tableColumn id="10" name="HEURE_x000a_DE FIN" dataDxfId="6"/>
    <tableColumn id="3" name="   NOM DU_x000a_RÉSERVANT" dataDxfId="5"/>
    <tableColumn id="6" name="OBJET" dataDxfId="4"/>
    <tableColumn id="7" name="LIEU" dataDxfId="3"/>
    <tableColumn id="8" name="NOTE" dataDxfId="2"/>
    <tableColumn id="5" name="ATT" dataDxfId="1">
      <calculatedColumnFormula>IF(ISBLANK(H4),"","i")</calculatedColumnFormula>
    </tableColumn>
    <tableColumn id="4" name="Valeur unique" dataDxfId="0">
      <calculatedColumnFormula>Saisie[[#This Row],[DATE
'[JJ/MM/AAAA']]]&amp;"|"&amp;COUNTIF($B$4:B4,B4)</calculatedColumnFormula>
    </tableColumn>
  </tableColumns>
  <tableStyleInfo name="TableStyleLight1" showFirstColumn="0" showLastColumn="0" showRowStripes="1" showColumnStripes="0"/>
  <extLst>
    <ext xmlns:x14="http://schemas.microsoft.com/office/spreadsheetml/2009/9/main" uri="{504A1905-F514-4f6f-8877-14C23A59335A}">
      <x14:table altText="Events" altTextSummary="List of daily events such as lunch breaks"/>
    </ext>
  </extLst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Decatur">
  <a:themeElements>
    <a:clrScheme name="Daily Schedule">
      <a:dk1>
        <a:srgbClr val="000000"/>
      </a:dk1>
      <a:lt1>
        <a:srgbClr val="FFFFFF"/>
      </a:lt1>
      <a:dk2>
        <a:srgbClr val="2B2A25"/>
      </a:dk2>
      <a:lt2>
        <a:srgbClr val="C3C397"/>
      </a:lt2>
      <a:accent1>
        <a:srgbClr val="1792E5"/>
      </a:accent1>
      <a:accent2>
        <a:srgbClr val="E8BA35"/>
      </a:accent2>
      <a:accent3>
        <a:srgbClr val="76B335"/>
      </a:accent3>
      <a:accent4>
        <a:srgbClr val="CE4059"/>
      </a:accent4>
      <a:accent5>
        <a:srgbClr val="2DBAA9"/>
      </a:accent5>
      <a:accent6>
        <a:srgbClr val="6A4B9C"/>
      </a:accent6>
      <a:hlink>
        <a:srgbClr val="1792E5"/>
      </a:hlink>
      <a:folHlink>
        <a:srgbClr val="6A4B9C"/>
      </a:folHlink>
    </a:clrScheme>
    <a:fontScheme name="Daily Schedule">
      <a:majorFont>
        <a:latin typeface="Arial"/>
        <a:ea typeface=""/>
        <a:cs typeface=""/>
      </a:majorFont>
      <a:minorFont>
        <a:latin typeface="Calibri"/>
        <a:ea typeface=""/>
        <a:cs typeface=""/>
      </a:minorFont>
    </a:fontScheme>
    <a:fmtScheme name="Decatur">
      <a:fillStyleLst>
        <a:solidFill>
          <a:schemeClr val="phClr"/>
        </a:solidFill>
        <a:gradFill rotWithShape="1">
          <a:gsLst>
            <a:gs pos="0">
              <a:schemeClr val="phClr">
                <a:tint val="90000"/>
                <a:satMod val="110000"/>
              </a:schemeClr>
            </a:gs>
            <a:gs pos="47500">
              <a:schemeClr val="phClr">
                <a:tint val="53000"/>
                <a:satMod val="120000"/>
              </a:schemeClr>
            </a:gs>
            <a:gs pos="58500">
              <a:schemeClr val="phClr">
                <a:tint val="53000"/>
                <a:satMod val="120000"/>
              </a:schemeClr>
            </a:gs>
            <a:gs pos="100000">
              <a:schemeClr val="phClr">
                <a:tint val="90000"/>
                <a:satMod val="110000"/>
              </a:schemeClr>
            </a:gs>
          </a:gsLst>
          <a:lin ang="3600000" scaled="1"/>
        </a:gradFill>
        <a:gradFill rotWithShape="1">
          <a:gsLst>
            <a:gs pos="0">
              <a:schemeClr val="phClr">
                <a:shade val="54000"/>
                <a:satMod val="105000"/>
              </a:schemeClr>
            </a:gs>
            <a:gs pos="47500">
              <a:schemeClr val="phClr">
                <a:shade val="88000"/>
                <a:satMod val="105000"/>
              </a:schemeClr>
            </a:gs>
            <a:gs pos="58500">
              <a:schemeClr val="phClr">
                <a:shade val="88000"/>
                <a:satMod val="105000"/>
              </a:schemeClr>
            </a:gs>
            <a:gs pos="100000">
              <a:schemeClr val="phClr">
                <a:shade val="54000"/>
                <a:satMod val="105000"/>
              </a:schemeClr>
            </a:gs>
          </a:gsLst>
          <a:lin ang="36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82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3600000" algn="r" rotWithShape="0">
              <a:srgbClr val="000000">
                <a:alpha val="30000"/>
              </a:srgbClr>
            </a:outerShdw>
          </a:effectLst>
        </a:effectStyle>
        <a:effectStyle>
          <a:effectLst>
            <a:outerShdw blurRad="63500" dist="25400" dir="3600000" algn="r" rotWithShape="0">
              <a:srgbClr val="000000">
                <a:alpha val="36000"/>
              </a:srgbClr>
            </a:outerShdw>
          </a:effectLst>
          <a:scene3d>
            <a:camera prst="orthographicFront">
              <a:rot lat="0" lon="0" rev="0"/>
            </a:camera>
            <a:lightRig rig="harsh" dir="tl">
              <a:rot lat="0" lon="0" rev="9000000"/>
            </a:lightRig>
          </a:scene3d>
          <a:sp3d prstMaterial="flat">
            <a:bevelT w="38100" h="50800" prst="softRound"/>
          </a:sp3d>
        </a:effectStyle>
        <a:effectStyle>
          <a:effectLst>
            <a:outerShdw blurRad="76200" dist="38100" dir="3600000" algn="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harsh" dir="tl">
              <a:rot lat="0" lon="0" rev="9000000"/>
            </a:lightRig>
          </a:scene3d>
          <a:sp3d contourW="44450" prstMaterial="flat">
            <a:bevelT w="38100" h="50800" prst="softRound"/>
            <a:contourClr>
              <a:schemeClr val="phClr">
                <a:tint val="5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  <a:shade val="52000"/>
                <a:satMod val="105000"/>
              </a:schemeClr>
            </a:gs>
            <a:gs pos="47500">
              <a:schemeClr val="phClr">
                <a:tint val="90000"/>
                <a:shade val="89000"/>
                <a:satMod val="105000"/>
              </a:schemeClr>
            </a:gs>
            <a:gs pos="58500">
              <a:schemeClr val="phClr">
                <a:tint val="85000"/>
                <a:shade val="89000"/>
                <a:satMod val="105000"/>
              </a:schemeClr>
            </a:gs>
            <a:gs pos="100000">
              <a:schemeClr val="phClr">
                <a:tint val="100000"/>
                <a:shade val="52000"/>
                <a:satMod val="105000"/>
              </a:schemeClr>
            </a:gs>
          </a:gsLst>
          <a:lin ang="36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</a:schemeClr>
              <a:schemeClr val="phClr">
                <a:shade val="85000"/>
                <a:satMod val="120000"/>
              </a:schemeClr>
            </a:duotone>
          </a:blip>
          <a:tile tx="0" ty="0" sx="52000" sy="52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image" Target="../media/image2.png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4"/>
    <pageSetUpPr autoPageBreaks="0" fitToPage="1"/>
  </sheetPr>
  <dimension ref="A1:AS37"/>
  <sheetViews>
    <sheetView showZeros="0" tabSelected="1" zoomScaleNormal="100" workbookViewId="0">
      <pane xSplit="3" ySplit="5" topLeftCell="D6" activePane="bottomRight" state="frozen"/>
      <selection activeCell="B1" sqref="B1"/>
      <selection pane="topRight" activeCell="D1" sqref="D1"/>
      <selection pane="bottomLeft" activeCell="B6" sqref="B6"/>
      <selection pane="bottomRight" activeCell="C6" sqref="C6"/>
    </sheetView>
  </sheetViews>
  <sheetFormatPr baseColWidth="10" defaultColWidth="9.33203125" defaultRowHeight="23.25" outlineLevelCol="1"/>
  <cols>
    <col min="1" max="1" width="17.33203125" style="57" hidden="1" customWidth="1"/>
    <col min="2" max="2" width="1.33203125" style="58" customWidth="1"/>
    <col min="3" max="3" width="9.1640625" style="118" customWidth="1"/>
    <col min="4" max="4" width="50.83203125" style="119" customWidth="1"/>
    <col min="5" max="5" width="76.1640625" style="119" customWidth="1"/>
    <col min="6" max="6" width="4.83203125" style="120" customWidth="1"/>
    <col min="7" max="7" width="8.6640625" style="121" hidden="1" customWidth="1"/>
    <col min="8" max="8" width="8.6640625" style="122" hidden="1" customWidth="1"/>
    <col min="9" max="9" width="8.33203125" style="123" hidden="1" customWidth="1"/>
    <col min="10" max="10" width="35.83203125" style="119" customWidth="1"/>
    <col min="11" max="11" width="100.83203125" style="119" hidden="1" customWidth="1" outlineLevel="1"/>
    <col min="12" max="12" width="6.5" style="120" customWidth="1" collapsed="1"/>
    <col min="13" max="13" width="8.6640625" style="124" hidden="1" customWidth="1"/>
    <col min="14" max="14" width="9.83203125" style="125" hidden="1" customWidth="1"/>
    <col min="15" max="15" width="8.33203125" style="126" hidden="1" customWidth="1"/>
    <col min="16" max="16" width="35.83203125" style="127" customWidth="1"/>
    <col min="17" max="17" width="100.83203125" style="128" hidden="1" customWidth="1" outlineLevel="1"/>
    <col min="18" max="18" width="6.33203125" style="120" customWidth="1" collapsed="1"/>
    <col min="19" max="19" width="8.6640625" style="124" hidden="1" customWidth="1"/>
    <col min="20" max="20" width="9.83203125" style="125" hidden="1" customWidth="1"/>
    <col min="21" max="21" width="8.33203125" style="123" hidden="1" customWidth="1"/>
    <col min="22" max="22" width="35.83203125" style="127" customWidth="1"/>
    <col min="23" max="23" width="100.83203125" style="128" hidden="1" customWidth="1" outlineLevel="1"/>
    <col min="24" max="24" width="6.33203125" style="120" customWidth="1" collapsed="1"/>
    <col min="25" max="25" width="8.6640625" style="124" hidden="1" customWidth="1"/>
    <col min="26" max="26" width="8.6640625" style="125" hidden="1" customWidth="1"/>
    <col min="27" max="27" width="8.33203125" style="123" hidden="1" customWidth="1"/>
    <col min="28" max="28" width="35.83203125" style="127" customWidth="1"/>
    <col min="29" max="29" width="100.83203125" style="128" hidden="1" customWidth="1" outlineLevel="1"/>
    <col min="30" max="30" width="6.33203125" style="120" customWidth="1" collapsed="1"/>
    <col min="31" max="31" width="8.6640625" style="124" hidden="1" customWidth="1"/>
    <col min="32" max="32" width="8.6640625" style="125" hidden="1" customWidth="1"/>
    <col min="33" max="33" width="8.33203125" style="123" hidden="1" customWidth="1"/>
    <col min="34" max="34" width="35.83203125" style="127" customWidth="1"/>
    <col min="35" max="35" width="100.83203125" style="128" hidden="1" customWidth="1" outlineLevel="1"/>
    <col min="36" max="36" width="6.33203125" style="120" customWidth="1" collapsed="1"/>
    <col min="37" max="37" width="8.6640625" style="124" hidden="1" customWidth="1"/>
    <col min="38" max="38" width="8.83203125" style="125" hidden="1" customWidth="1"/>
    <col min="39" max="39" width="8.33203125" style="123" hidden="1" customWidth="1"/>
    <col min="40" max="40" width="35.83203125" style="127" customWidth="1"/>
    <col min="41" max="41" width="100.83203125" style="128" hidden="1" customWidth="1" outlineLevel="1"/>
    <col min="42" max="42" width="6.33203125" style="120" customWidth="1" collapsed="1"/>
    <col min="43" max="43" width="8.6640625" style="127" hidden="1" customWidth="1"/>
    <col min="44" max="44" width="11.33203125" style="57" hidden="1" customWidth="1"/>
    <col min="45" max="45" width="8.33203125" style="59" hidden="1" customWidth="1"/>
    <col min="46" max="16384" width="9.33203125" style="58"/>
  </cols>
  <sheetData>
    <row r="1" spans="1:45" s="63" customFormat="1" ht="49.5" customHeight="1">
      <c r="A1" s="146"/>
      <c r="C1" s="148" t="str">
        <f>"PLANNING RÉSERVATION DE SALLE"</f>
        <v>PLANNING RÉSERVATION DE SALLE</v>
      </c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  <c r="AE1" s="148"/>
      <c r="AF1" s="148"/>
      <c r="AG1" s="148"/>
      <c r="AH1" s="148"/>
      <c r="AI1" s="148"/>
      <c r="AJ1" s="148"/>
      <c r="AK1" s="148"/>
      <c r="AL1" s="148"/>
      <c r="AM1" s="148"/>
      <c r="AN1" s="148"/>
      <c r="AO1" s="148"/>
      <c r="AP1" s="148"/>
      <c r="AQ1" s="64"/>
      <c r="AR1" s="62"/>
      <c r="AS1" s="59"/>
    </row>
    <row r="2" spans="1:45" ht="30" customHeight="1" thickBot="1">
      <c r="A2" s="147">
        <v>41648.969513888886</v>
      </c>
      <c r="B2" s="60"/>
      <c r="C2" s="151" t="str">
        <f>"Du "&amp;PROPER(TEXT($A$2,"jj mmmm "))&amp;"au "&amp;PROPER(TEXT($A$2+6,"jj mmmm aaaa "))</f>
        <v xml:space="preserve">Du 09 Janvier au 15 Janvier 2014 </v>
      </c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  <c r="AB2" s="151"/>
      <c r="AC2" s="151"/>
      <c r="AD2" s="151"/>
      <c r="AE2" s="151"/>
      <c r="AF2" s="151"/>
      <c r="AG2" s="151"/>
      <c r="AH2" s="151"/>
      <c r="AI2" s="151"/>
      <c r="AJ2" s="151"/>
      <c r="AK2" s="151"/>
      <c r="AL2" s="151"/>
      <c r="AM2" s="151"/>
      <c r="AN2" s="151"/>
      <c r="AO2" s="151"/>
      <c r="AP2" s="151"/>
      <c r="AQ2" s="61"/>
      <c r="AR2" s="61"/>
      <c r="AS2" s="58"/>
    </row>
    <row r="3" spans="1:45" s="98" customFormat="1" ht="25.5" customHeight="1">
      <c r="A3" s="65">
        <v>1</v>
      </c>
      <c r="C3" s="149" t="s">
        <v>87</v>
      </c>
      <c r="D3" s="150"/>
      <c r="E3" s="132"/>
      <c r="F3" s="132"/>
      <c r="G3" s="133"/>
      <c r="H3" s="133"/>
      <c r="I3" s="133"/>
      <c r="J3" s="134"/>
      <c r="K3" s="134"/>
      <c r="L3" s="134"/>
      <c r="M3" s="133"/>
      <c r="N3" s="133"/>
      <c r="O3" s="133"/>
      <c r="P3" s="134"/>
      <c r="Q3" s="134"/>
      <c r="R3" s="134"/>
      <c r="S3" s="133"/>
      <c r="T3" s="133"/>
      <c r="U3" s="133"/>
      <c r="V3" s="134"/>
      <c r="W3" s="134"/>
      <c r="X3" s="134"/>
      <c r="Y3" s="133"/>
      <c r="Z3" s="133"/>
      <c r="AA3" s="133"/>
      <c r="AB3" s="134"/>
      <c r="AC3" s="134"/>
      <c r="AD3" s="134"/>
      <c r="AE3" s="133"/>
      <c r="AF3" s="133"/>
      <c r="AG3" s="133"/>
      <c r="AH3" s="134"/>
      <c r="AI3" s="134"/>
      <c r="AJ3" s="134"/>
      <c r="AK3" s="133"/>
      <c r="AL3" s="133"/>
      <c r="AM3" s="133"/>
      <c r="AN3" s="134"/>
      <c r="AO3" s="135"/>
      <c r="AP3" s="136"/>
      <c r="AQ3" s="99"/>
      <c r="AR3" s="100"/>
      <c r="AS3" s="101"/>
    </row>
    <row r="4" spans="1:45" ht="31.5" customHeight="1">
      <c r="C4" s="26"/>
      <c r="D4" s="152" t="str">
        <f>PROPER(TEXT($A$2,"JJJj JJ"))</f>
        <v>Jeudi 09</v>
      </c>
      <c r="E4" s="153"/>
      <c r="F4" s="153"/>
      <c r="G4" s="137" t="str">
        <f>LEFT(D4,3)</f>
        <v>Jeu</v>
      </c>
      <c r="H4" s="138"/>
      <c r="I4" s="139"/>
      <c r="J4" s="152" t="str">
        <f>PROPER(TEXT($A$2+1,"JJJj JJ"))</f>
        <v>Vendredi 10</v>
      </c>
      <c r="K4" s="153"/>
      <c r="L4" s="153"/>
      <c r="M4" s="137" t="str">
        <f>LEFT(J4,3)</f>
        <v>Ven</v>
      </c>
      <c r="N4" s="140"/>
      <c r="O4" s="139"/>
      <c r="P4" s="152" t="str">
        <f>PROPER(TEXT($A$2+2,"JJJj JJ"))</f>
        <v>Samedi 11</v>
      </c>
      <c r="Q4" s="153"/>
      <c r="R4" s="153"/>
      <c r="S4" s="137" t="str">
        <f>LEFT(P4,3)</f>
        <v>Sam</v>
      </c>
      <c r="T4" s="140"/>
      <c r="U4" s="141"/>
      <c r="V4" s="152" t="str">
        <f>PROPER(TEXT($A$2+3,"JJjJ JJ"))</f>
        <v>Dimanche 12</v>
      </c>
      <c r="W4" s="153"/>
      <c r="X4" s="153"/>
      <c r="Y4" s="137" t="str">
        <f>LEFT(V4,3)</f>
        <v>Dim</v>
      </c>
      <c r="Z4" s="140"/>
      <c r="AA4" s="141"/>
      <c r="AB4" s="152" t="str">
        <f>PROPER(TEXT($A$2+4,"JJjJ JJ"))</f>
        <v>Lundi 13</v>
      </c>
      <c r="AC4" s="153"/>
      <c r="AD4" s="153"/>
      <c r="AE4" s="137" t="str">
        <f>LEFT(AB4,3)</f>
        <v>Lun</v>
      </c>
      <c r="AF4" s="137"/>
      <c r="AG4" s="141"/>
      <c r="AH4" s="152" t="str">
        <f>PROPER(TEXT($A$2+5,"JJjJ JJ"))</f>
        <v>Mardi 14</v>
      </c>
      <c r="AI4" s="153"/>
      <c r="AJ4" s="153"/>
      <c r="AK4" s="137" t="str">
        <f>LEFT(AH4,3)</f>
        <v>Mar</v>
      </c>
      <c r="AL4" s="137"/>
      <c r="AM4" s="141"/>
      <c r="AN4" s="152" t="str">
        <f>PROPER(TEXT($A$2+6,"JJJJ JJ"))</f>
        <v>Mercredi 15</v>
      </c>
      <c r="AO4" s="153"/>
      <c r="AP4" s="154"/>
      <c r="AQ4" s="102" t="str">
        <f>LEFT(AN4,3)</f>
        <v>Mer</v>
      </c>
      <c r="AR4" s="103"/>
      <c r="AS4" s="104"/>
    </row>
    <row r="5" spans="1:45" ht="31.5" hidden="1" customHeight="1">
      <c r="C5" s="105"/>
      <c r="D5" s="106"/>
      <c r="E5" s="107"/>
      <c r="F5" s="108"/>
      <c r="G5" s="109" t="e">
        <f>DATEVALUE(ValDate)</f>
        <v>#NAME?</v>
      </c>
      <c r="H5" s="110"/>
      <c r="I5" s="111"/>
      <c r="J5" s="106"/>
      <c r="K5" s="107"/>
      <c r="L5" s="108"/>
      <c r="M5" s="109" t="e">
        <f>DATEVALUE(ValDate)+1</f>
        <v>#NAME?</v>
      </c>
      <c r="N5" s="112"/>
      <c r="O5" s="111"/>
      <c r="P5" s="106"/>
      <c r="Q5" s="107"/>
      <c r="R5" s="108"/>
      <c r="S5" s="109" t="e">
        <f>DATEVALUE(ValDate)+2</f>
        <v>#NAME?</v>
      </c>
      <c r="T5" s="112"/>
      <c r="U5" s="113"/>
      <c r="V5" s="106"/>
      <c r="W5" s="107"/>
      <c r="X5" s="108"/>
      <c r="Y5" s="109" t="e">
        <f>DATEVALUE(ValDate)+3</f>
        <v>#NAME?</v>
      </c>
      <c r="Z5" s="112"/>
      <c r="AA5" s="113"/>
      <c r="AB5" s="106"/>
      <c r="AC5" s="107"/>
      <c r="AD5" s="108"/>
      <c r="AE5" s="109" t="e">
        <f>DATEVALUE(ValDate)+4</f>
        <v>#NAME?</v>
      </c>
      <c r="AF5" s="112"/>
      <c r="AG5" s="113"/>
      <c r="AH5" s="106"/>
      <c r="AI5" s="107"/>
      <c r="AJ5" s="108"/>
      <c r="AK5" s="109" t="e">
        <f>DATEVALUE(ValDate)+5</f>
        <v>#NAME?</v>
      </c>
      <c r="AL5" s="112"/>
      <c r="AM5" s="113"/>
      <c r="AN5" s="106"/>
      <c r="AO5" s="107"/>
      <c r="AP5" s="114"/>
      <c r="AQ5" s="115">
        <f>$A$2+6</f>
        <v>41654.969513888886</v>
      </c>
      <c r="AR5" s="116"/>
      <c r="AS5" s="117"/>
    </row>
    <row r="6" spans="1:45" ht="18.75" customHeight="1">
      <c r="A6" s="62" t="str">
        <f>IF(A3=1,"Salle de réunion",IF(A3=2,"Bureau",""))</f>
        <v>Salle de réunion</v>
      </c>
      <c r="C6" s="27">
        <v>0.33333333333333331</v>
      </c>
      <c r="D6" s="35" t="str">
        <f>IFERROR(IF(INDEX(Saisie[],MATCH($A$2&amp;$C6,RechDateEtHeure,0),6)=$A$6,INDEX(Saisie[],MATCH($A$2&amp;$C6,RechDateEtHeure,0),4)&amp;" : "&amp;INDEX(Saisie[],MATCH($A$2&amp;$C6,RechDateEtHeure,0),5),""),"")</f>
        <v/>
      </c>
      <c r="E6" s="45" t="str">
        <f>IFERROR(IF(INDEX(Saisie[],MATCH($A$2&amp;$C6,RechDateEtHeure,0),6)=$A$6,INDEX(Saisie[],MATCH($A$2&amp;$C6,RechDateEtHeure,0),7),""),"")</f>
        <v/>
      </c>
      <c r="F6" s="34" t="str">
        <f>IFERROR(IF(INDEX(Saisie[],MATCH($A$2&amp;$C6,RechDateEtHeure,0),6)=$A$6,INDEX(Saisie[],MATCH($A$2&amp;$C6,RechDateEtHeure,0),8),""),"")</f>
        <v/>
      </c>
      <c r="G6" s="47" t="str">
        <f>IFERROR(IF(D6&lt;&gt;"",INDEX(Saisie[],MATCH($A$2&amp;$C6,RechDateEtHeure,0),3),""),"")</f>
        <v/>
      </c>
      <c r="H6" s="47" t="str">
        <f>IF(AND(G6&lt;&gt;"",OR(G7="",G6&lt;&gt;G7)),G6,IF(H4&gt;=$C6,H4,""))</f>
        <v/>
      </c>
      <c r="I6" s="48" t="b">
        <f>IF(H6="",FALSE,IF(OR(G6=H6,G6=G7),TRUE))</f>
        <v>0</v>
      </c>
      <c r="J6" s="35" t="str">
        <f>IFERROR(IF(INDEX(Saisie[],MATCH($A$2+1&amp;$C6,RechDateEtHeure,0),6)=$A$6,INDEX(Saisie[],MATCH($A$2+1&amp;$C6,RechDateEtHeure,0),4)&amp;" : "&amp;INDEX(Saisie[],MATCH($A$2+1&amp;$C6,RechDateEtHeure,0),5),""),"")</f>
        <v/>
      </c>
      <c r="K6" s="45" t="str">
        <f>IFERROR(IF(INDEX(Saisie[],MATCH($A$2+1&amp;$C6,RechDateEtHeure,0),6)=$A$6,INDEX(Saisie[],MATCH($A$2+1&amp;$C6,RechDateEtHeure,0),7),""),"")</f>
        <v/>
      </c>
      <c r="L6" s="41" t="str">
        <f>IFERROR(IF(INDEX(Saisie[],MATCH($A$2+1&amp;$C6,RechDateEtHeure,0),6)=$A$6,INDEX(Saisie[],MATCH($A$2+1&amp;$C6,RechDateEtHeure,0),8),""),"")</f>
        <v/>
      </c>
      <c r="M6" s="47" t="str">
        <f>IFERROR(IF(J6&lt;&gt;"",INDEX(Saisie[],MATCH($A$2+1&amp;$C6,RechDateEtHeure,0),3),""),"")</f>
        <v/>
      </c>
      <c r="N6" s="47" t="str">
        <f>IF(AND(M6&lt;&gt;"",OR(M7="",M6&lt;&gt;M7)),M6,IF(N4&gt;=$C6,N4,""))</f>
        <v/>
      </c>
      <c r="O6" s="55" t="b">
        <f>IF(N6="",FALSE,IF(OR(M6=N6,M6=M7),TRUE))</f>
        <v>0</v>
      </c>
      <c r="P6" s="37" t="str">
        <f>IFERROR(IF(INDEX(Saisie[],MATCH($A$2+2&amp;$C6,RechDateEtHeure,0),6)=$A$6,INDEX(Saisie[],MATCH($A$2+2&amp;$C6,RechDateEtHeure,0),4)&amp;" : "&amp;INDEX(Saisie[],MATCH($A$2+2&amp;$C6,RechDateEtHeure,0),5),""),"")</f>
        <v/>
      </c>
      <c r="Q6" s="45" t="str">
        <f>IFERROR(IF(INDEX(Saisie[],MATCH($A$2+2&amp;$C6,RechDateEtHeure,0),6)=$A$6,INDEX(Saisie[],MATCH($A$2+2&amp;$C6,RechDateEtHeure,0),7),""),"")</f>
        <v/>
      </c>
      <c r="R6" s="39" t="str">
        <f>IFERROR(IF(INDEX(Saisie[],MATCH($A$2+2&amp;$C6,RechDateEtHeure,0),6)=$A$6,INDEX(Saisie[],MATCH($A$2+2&amp;$C6,RechDateEtHeure,0),8),""),"")</f>
        <v/>
      </c>
      <c r="S6" s="51" t="str">
        <f>IFERROR(IF(P6&lt;&gt;"",INDEX(Saisie[],MATCH($A$2+2&amp;$C6,RechDateEtHeure,0),3),""),"")</f>
        <v/>
      </c>
      <c r="T6" s="51" t="str">
        <f>IF(AND(S6&lt;&gt;"",OR(S7="",S6&lt;&gt;S7)),S6,IF(T4&gt;=$C6,T4,""))</f>
        <v/>
      </c>
      <c r="U6" s="52" t="b">
        <f>IF(T6="",FALSE,IF(OR(S6=T6,S6=S7),TRUE))</f>
        <v>0</v>
      </c>
      <c r="V6" s="37" t="str">
        <f>IFERROR(IF(INDEX(Saisie[],MATCH($A$2+3&amp;$C6,RechDateEtHeure,0),6)=$A$6,INDEX(Saisie[],MATCH($A$2+3&amp;$C6,RechDateEtHeure,0),4)&amp;" : "&amp;INDEX(Saisie[],MATCH($A$2+3&amp;$C6,RechDateEtHeure,0),5),""),"")</f>
        <v/>
      </c>
      <c r="W6" s="45" t="str">
        <f>IFERROR(IF(INDEX(Saisie[],MATCH($A$2+3&amp;$C6,RechDateEtHeure,0),6)=$A$6,INDEX(Saisie[],MATCH($A$2+3&amp;$C6,RechDateEtHeure,0),7),""),"")</f>
        <v/>
      </c>
      <c r="X6" s="39" t="str">
        <f>IFERROR(IF(INDEX(Saisie[],MATCH($A$2+3&amp;$C6,RechDateEtHeure,0),6)=$A$6,INDEX(Saisie[],MATCH($A$2+3&amp;$C6,RechDateEtHeure,0),8),""),"")</f>
        <v/>
      </c>
      <c r="Y6" s="51" t="str">
        <f>IFERROR(IF(V6&lt;&gt;"",INDEX(Saisie[],MATCH($A$2+3&amp;$C6,RechDateEtHeure,0),3),""),"")</f>
        <v/>
      </c>
      <c r="Z6" s="51" t="str">
        <f>IF(AND(Y6&lt;&gt;"",OR(Y7="",Y6&lt;&gt;Y7)),Y6,IF(Z4&gt;=$C6,Z4,""))</f>
        <v/>
      </c>
      <c r="AA6" s="52" t="b">
        <f>IF(Z6="",FALSE,IF(OR(Y6=Z6,Y6=Y7),TRUE))</f>
        <v>0</v>
      </c>
      <c r="AB6" s="37" t="str">
        <f>IFERROR(IF(INDEX(Saisie[],MATCH($A$2+4&amp;$C6,RechDateEtHeure,0),6)=$A$6,INDEX(Saisie[],MATCH($A$2+4&amp;$C6,RechDateEtHeure,0),4)&amp;" : "&amp;INDEX(Saisie[],MATCH($A$2+4&amp;$C6,RechDateEtHeure,0),5),""),"")</f>
        <v/>
      </c>
      <c r="AC6" s="45" t="str">
        <f>IFERROR(IF(INDEX(Saisie[],MATCH($A$2+4&amp;$C6,RechDateEtHeure,0),6)=$A$6,INDEX(Saisie[],MATCH($A$2+4&amp;$C6,RechDateEtHeure,0),7),""),"")</f>
        <v/>
      </c>
      <c r="AD6" s="39" t="str">
        <f>IFERROR(IF(INDEX(Saisie[],MATCH($A$2+4&amp;$C6,RechDateEtHeure,0),6)=$A$6,INDEX(Saisie[],MATCH($A$2+4&amp;$C6,RechDateEtHeure,0),8),""),"")</f>
        <v/>
      </c>
      <c r="AE6" s="51" t="str">
        <f>IFERROR(IF(AB6&lt;&gt;"",INDEX(Saisie[],MATCH($A$2+4&amp;$C6,RechDateEtHeure,0),3),""),"")</f>
        <v/>
      </c>
      <c r="AF6" s="51" t="str">
        <f>IF(AND(AE6&lt;&gt;"",OR(AE7="",AE6&lt;&gt;AE7)),AE6,IF(AF4&gt;=$C6,AF4,""))</f>
        <v/>
      </c>
      <c r="AG6" s="52" t="b">
        <f>IF(AF6="",FALSE,IF(OR(AE6=AF6,AE6=AE7),TRUE))</f>
        <v>0</v>
      </c>
      <c r="AH6" s="37" t="str">
        <f>IFERROR(IF(INDEX(Saisie[],MATCH($A$2+5&amp;$C6,RechDateEtHeure,0),6)=$A$6,INDEX(Saisie[],MATCH($A$2+5&amp;$C6,RechDateEtHeure,0),4)&amp;" : "&amp;INDEX(Saisie[],MATCH($A$2+5&amp;$C6,RechDateEtHeure,0),5),""),"")</f>
        <v/>
      </c>
      <c r="AI6" s="45" t="str">
        <f>IFERROR(IF(INDEX(Saisie[],MATCH($A$2+5&amp;$C6,RechDateEtHeure,0),6)=$A$6,INDEX(Saisie[],MATCH($A$2+5&amp;$C6,RechDateEtHeure,0),7),""),"")</f>
        <v/>
      </c>
      <c r="AJ6" s="39" t="str">
        <f>IFERROR(IF(INDEX(Saisie[],MATCH($A$2+5&amp;$C6,RechDateEtHeure,0),6)=$A$6,INDEX(Saisie[],MATCH($A$2+5&amp;$C6,RechDateEtHeure,0),8),""),"")</f>
        <v/>
      </c>
      <c r="AK6" s="51" t="str">
        <f>IFERROR(IF(AH6&lt;&gt;"",INDEX(Saisie[],MATCH($A$2+5&amp;$C6,RechDateEtHeure,0),3),""),"")</f>
        <v/>
      </c>
      <c r="AL6" s="51" t="str">
        <f>IF(AND(AK6&lt;&gt;"",OR(AK7="",AK6&lt;&gt;AK7)),AK6,IF(AL4&gt;=$C6,AL4,""))</f>
        <v/>
      </c>
      <c r="AM6" s="52" t="b">
        <f>IF(AL6="",FALSE,IF(OR(AK6=AL6,AK6=AK7),TRUE))</f>
        <v>0</v>
      </c>
      <c r="AN6" s="37" t="str">
        <f>IFERROR(IF(INDEX(Saisie[],MATCH($A$2+6&amp;$C6,RechDateEtHeure,0),6)=$A$6,INDEX(Saisie[],MATCH($A$2+6&amp;$C6,RechDateEtHeure,0),4)&amp;" : "&amp;INDEX(Saisie[],MATCH($A$2+6&amp;$C6,RechDateEtHeure,0),5),""),"")</f>
        <v/>
      </c>
      <c r="AO6" s="45" t="str">
        <f>IFERROR(IF(INDEX(Saisie[],MATCH($A$2+6&amp;$C6,RechDateEtHeure,0),6)=$A$6,INDEX(Saisie[],MATCH($A$2+6&amp;$C6,RechDateEtHeure,0),7),""),"")</f>
        <v/>
      </c>
      <c r="AP6" s="43" t="str">
        <f>IFERROR(IF(INDEX(Saisie[],MATCH($A$2+6&amp;$C6,RechDateEtHeure,0),6)=$A$6,INDEX(Saisie[],MATCH($A$2+6&amp;$C6,RechDateEtHeure,0),8),""),"")</f>
        <v/>
      </c>
      <c r="AQ6" s="28" t="str">
        <f>IFERROR(IF(AN6&lt;&gt;"",INDEX(Saisie[],MATCH($A$2+6&amp;$C6,RechDateEtHeure,0),3),""),"")</f>
        <v/>
      </c>
      <c r="AR6" s="28" t="str">
        <f>IF(AND(AQ6&lt;&gt;"",OR(AQ7="",AQ6&lt;&gt;AQ7)),AQ6,IF(AR4&gt;=$C6,AR4,""))</f>
        <v/>
      </c>
      <c r="AS6" s="29" t="b">
        <f>IF(AR6="",FALSE,IF(OR(AQ6=AR6,AQ6=AQ7),TRUE))</f>
        <v>0</v>
      </c>
    </row>
    <row r="7" spans="1:45" ht="18.75" customHeight="1">
      <c r="C7" s="30">
        <v>0.35416666666666669</v>
      </c>
      <c r="D7" s="35" t="str">
        <f>IFERROR(IF(INDEX(Saisie[],MATCH($A$2&amp;$C7,RechDateEtHeure,0),6)=$A$6,INDEX(Saisie[],MATCH($A$2&amp;$C7,RechDateEtHeure,0),4)&amp;" : "&amp;INDEX(Saisie[],MATCH($A$2&amp;$C7,RechDateEtHeure,0),5),""),"")</f>
        <v/>
      </c>
      <c r="E7" s="45" t="str">
        <f>IFERROR(IF(INDEX(Saisie[],MATCH($A$2&amp;$C7,RechDateEtHeure,0),6)=$A$6,INDEX(Saisie[],MATCH($A$2&amp;$C7,RechDateEtHeure,0),7),""),"")</f>
        <v/>
      </c>
      <c r="F7" s="34" t="str">
        <f>IFERROR(IF(INDEX(Saisie[],MATCH($A$2&amp;$C7,RechDateEtHeure,0),6)=$A$6,INDEX(Saisie[],MATCH($A$2&amp;$C7,RechDateEtHeure,0),8),""),"")</f>
        <v/>
      </c>
      <c r="G7" s="47" t="str">
        <f>IFERROR(IF(D7&lt;&gt;"",INDEX(Saisie[],MATCH($A$2&amp;$C7,RechDateEtHeure,0),3),""),"")</f>
        <v/>
      </c>
      <c r="H7" s="47" t="str">
        <f t="shared" ref="H7:H27" si="0">IF(AND(G7&lt;&gt;"",OR(G8="",G7&lt;&gt;G8)),G7,IF(H6&gt;=$C7,H6,""))</f>
        <v/>
      </c>
      <c r="I7" s="48" t="b">
        <f t="shared" ref="I7:I27" si="1">IF(H7="",FALSE,IF(OR(G7=H7,G7=G8),TRUE))</f>
        <v>0</v>
      </c>
      <c r="J7" s="35" t="str">
        <f>IFERROR(IF(INDEX(Saisie[],MATCH($A$2+1&amp;$C7,RechDateEtHeure,0),6)=$A$6,INDEX(Saisie[],MATCH($A$2+1&amp;$C7,RechDateEtHeure,0),4)&amp;" : "&amp;INDEX(Saisie[],MATCH($A$2+1&amp;$C7,RechDateEtHeure,0),5),""),"")</f>
        <v/>
      </c>
      <c r="K7" s="45" t="str">
        <f>IFERROR(IF(INDEX(Saisie[],MATCH($A$2+1&amp;$C7,RechDateEtHeure,0),6)=$A$6,INDEX(Saisie[],MATCH($A$2+1&amp;$C7,RechDateEtHeure,0),7),""),"")</f>
        <v/>
      </c>
      <c r="L7" s="41" t="str">
        <f>IFERROR(IF(INDEX(Saisie[],MATCH($A$2+1&amp;$C7,RechDateEtHeure,0),6)=$A$6,INDEX(Saisie[],MATCH($A$2+1&amp;$C7,RechDateEtHeure,0),8),""),"")</f>
        <v/>
      </c>
      <c r="M7" s="47" t="str">
        <f>IFERROR(IF(J7&lt;&gt;"",INDEX(Saisie[],MATCH($A$2+1&amp;$C7,RechDateEtHeure,0),3),""),"")</f>
        <v/>
      </c>
      <c r="N7" s="47" t="str">
        <f t="shared" ref="N7:N27" si="2">IF(AND(M7&lt;&gt;"",OR(M8="",M7&lt;&gt;M8)),M7,IF(N6&gt;=$C7,N6,""))</f>
        <v/>
      </c>
      <c r="O7" s="55" t="b">
        <f t="shared" ref="O7:O27" si="3">IF(N7="",FALSE,IF(OR(M7=N7,M7=M8),TRUE))</f>
        <v>0</v>
      </c>
      <c r="P7" s="37" t="str">
        <f>IFERROR(IF(INDEX(Saisie[],MATCH($A$2+2&amp;$C7,RechDateEtHeure,0),6)=$A$6,INDEX(Saisie[],MATCH($A$2+2&amp;$C7,RechDateEtHeure,0),4)&amp;" : "&amp;INDEX(Saisie[],MATCH($A$2+2&amp;$C7,RechDateEtHeure,0),5),""),"")</f>
        <v/>
      </c>
      <c r="Q7" s="45" t="str">
        <f>IFERROR(IF(INDEX(Saisie[],MATCH($A$2+2&amp;$C7,RechDateEtHeure,0),6)=$A$6,INDEX(Saisie[],MATCH($A$2+2&amp;$C7,RechDateEtHeure,0),7),""),"")</f>
        <v/>
      </c>
      <c r="R7" s="39" t="str">
        <f>IFERROR(IF(INDEX(Saisie[],MATCH($A$2+2&amp;$C7,RechDateEtHeure,0),6)=$A$6,INDEX(Saisie[],MATCH($A$2+2&amp;$C7,RechDateEtHeure,0),8),""),"")</f>
        <v/>
      </c>
      <c r="S7" s="51" t="str">
        <f>IFERROR(IF(P7&lt;&gt;"",INDEX(Saisie[],MATCH($A$2+2&amp;$C7,RechDateEtHeure,0),3),""),"")</f>
        <v/>
      </c>
      <c r="T7" s="51" t="str">
        <f t="shared" ref="T7:T27" si="4">IF(AND(S7&lt;&gt;"",OR(S8="",S7&lt;&gt;S8)),S7,IF(T6&gt;=$C7,T6,""))</f>
        <v/>
      </c>
      <c r="U7" s="52" t="b">
        <f t="shared" ref="U7:U27" si="5">IF(T7="",FALSE,IF(OR(S7=T7,S7=S8),TRUE))</f>
        <v>0</v>
      </c>
      <c r="V7" s="37" t="str">
        <f>IFERROR(IF(INDEX(Saisie[],MATCH($A$2+3&amp;$C7,RechDateEtHeure,0),6)=$A$6,INDEX(Saisie[],MATCH($A$2+3&amp;$C7,RechDateEtHeure,0),4)&amp;" : "&amp;INDEX(Saisie[],MATCH($A$2+3&amp;$C7,RechDateEtHeure,0),5),""),"")</f>
        <v/>
      </c>
      <c r="W7" s="45" t="str">
        <f>IFERROR(IF(INDEX(Saisie[],MATCH($A$2+3&amp;$C7,RechDateEtHeure,0),6)=$A$6,INDEX(Saisie[],MATCH($A$2+3&amp;$C7,RechDateEtHeure,0),7),""),"")</f>
        <v/>
      </c>
      <c r="X7" s="39" t="str">
        <f>IFERROR(IF(INDEX(Saisie[],MATCH($A$2+3&amp;$C7,RechDateEtHeure,0),6)=$A$6,INDEX(Saisie[],MATCH($A$2+3&amp;$C7,RechDateEtHeure,0),8),""),"")</f>
        <v/>
      </c>
      <c r="Y7" s="51" t="str">
        <f>IFERROR(IF(V7&lt;&gt;"",INDEX(Saisie[],MATCH($A$2+3&amp;$C7,RechDateEtHeure,0),3),""),"")</f>
        <v/>
      </c>
      <c r="Z7" s="51" t="str">
        <f t="shared" ref="Z7:Z27" si="6">IF(AND(Y7&lt;&gt;"",OR(Y8="",Y7&lt;&gt;Y8)),Y7,IF(Z6&gt;=$C7,Z6,""))</f>
        <v/>
      </c>
      <c r="AA7" s="52" t="b">
        <f t="shared" ref="AA7:AA27" si="7">IF(Z7="",FALSE,IF(OR(Y7=Z7,Y7=Y8),TRUE))</f>
        <v>0</v>
      </c>
      <c r="AB7" s="37" t="str">
        <f>IFERROR(IF(INDEX(Saisie[],MATCH($A$2+4&amp;$C7,RechDateEtHeure,0),6)=$A$6,INDEX(Saisie[],MATCH($A$2+4&amp;$C7,RechDateEtHeure,0),4)&amp;" : "&amp;INDEX(Saisie[],MATCH($A$2+4&amp;$C7,RechDateEtHeure,0),5),""),"")</f>
        <v/>
      </c>
      <c r="AC7" s="45" t="str">
        <f>IFERROR(IF(INDEX(Saisie[],MATCH($A$2+4&amp;$C7,RechDateEtHeure,0),6)=$A$6,INDEX(Saisie[],MATCH($A$2+4&amp;$C7,RechDateEtHeure,0),7),""),"")</f>
        <v/>
      </c>
      <c r="AD7" s="39" t="str">
        <f>IFERROR(IF(INDEX(Saisie[],MATCH($A$2+4&amp;$C7,RechDateEtHeure,0),6)=$A$6,INDEX(Saisie[],MATCH($A$2+4&amp;$C7,RechDateEtHeure,0),8),""),"")</f>
        <v/>
      </c>
      <c r="AE7" s="51" t="str">
        <f>IFERROR(IF(AB7&lt;&gt;"",INDEX(Saisie[],MATCH($A$2+4&amp;$C7,RechDateEtHeure,0),3),""),"")</f>
        <v/>
      </c>
      <c r="AF7" s="51" t="str">
        <f t="shared" ref="AF7:AF27" si="8">IF(AND(AE7&lt;&gt;"",OR(AE8="",AE7&lt;&gt;AE8)),AE7,IF(AF6&gt;=$C7,AF6,""))</f>
        <v/>
      </c>
      <c r="AG7" s="52" t="b">
        <f t="shared" ref="AG7:AG27" si="9">IF(AF7="",FALSE,IF(OR(AE7=AF7,AE7=AE8),TRUE))</f>
        <v>0</v>
      </c>
      <c r="AH7" s="37" t="str">
        <f>IFERROR(IF(INDEX(Saisie[],MATCH($A$2+5&amp;$C7,RechDateEtHeure,0),6)=$A$6,INDEX(Saisie[],MATCH($A$2+5&amp;$C7,RechDateEtHeure,0),4)&amp;" : "&amp;INDEX(Saisie[],MATCH($A$2+5&amp;$C7,RechDateEtHeure,0),5),""),"")</f>
        <v/>
      </c>
      <c r="AI7" s="45" t="str">
        <f>IFERROR(IF(INDEX(Saisie[],MATCH($A$2+5&amp;$C7,RechDateEtHeure,0),6)=$A$6,INDEX(Saisie[],MATCH($A$2+5&amp;$C7,RechDateEtHeure,0),7),""),"")</f>
        <v/>
      </c>
      <c r="AJ7" s="39" t="str">
        <f>IFERROR(IF(INDEX(Saisie[],MATCH($A$2+5&amp;$C7,RechDateEtHeure,0),6)=$A$6,INDEX(Saisie[],MATCH($A$2+5&amp;$C7,RechDateEtHeure,0),8),""),"")</f>
        <v/>
      </c>
      <c r="AK7" s="51" t="str">
        <f>IFERROR(IF(AH7&lt;&gt;"",INDEX(Saisie[],MATCH($A$2+5&amp;$C7,RechDateEtHeure,0),3),""),"")</f>
        <v/>
      </c>
      <c r="AL7" s="51" t="str">
        <f t="shared" ref="AL7:AL27" si="10">IF(AND(AK7&lt;&gt;"",OR(AK8="",AK7&lt;&gt;AK8)),AK7,IF(AL6&gt;=$C7,AL6,""))</f>
        <v/>
      </c>
      <c r="AM7" s="52" t="b">
        <f t="shared" ref="AM7:AM27" si="11">IF(AL7="",FALSE,IF(OR(AK7=AL7,AK7=AK8),TRUE))</f>
        <v>0</v>
      </c>
      <c r="AN7" s="37" t="str">
        <f>IFERROR(IF(INDEX(Saisie[],MATCH($A$2+6&amp;$C7,RechDateEtHeure,0),6)=$A$6,INDEX(Saisie[],MATCH($A$2+6&amp;$C7,RechDateEtHeure,0),4)&amp;" : "&amp;INDEX(Saisie[],MATCH($A$2+6&amp;$C7,RechDateEtHeure,0),5),""),"")</f>
        <v/>
      </c>
      <c r="AO7" s="45" t="str">
        <f>IFERROR(IF(INDEX(Saisie[],MATCH($A$2+6&amp;$C7,RechDateEtHeure,0),6)=$A$6,INDEX(Saisie[],MATCH($A$2+6&amp;$C7,RechDateEtHeure,0),7),""),"")</f>
        <v/>
      </c>
      <c r="AP7" s="43" t="str">
        <f>IFERROR(IF(INDEX(Saisie[],MATCH($A$2+6&amp;$C7,RechDateEtHeure,0),6)=$A$6,INDEX(Saisie[],MATCH($A$2+6&amp;$C7,RechDateEtHeure,0),8),""),"")</f>
        <v/>
      </c>
      <c r="AQ7" s="28" t="str">
        <f>IFERROR(IF(AN7&lt;&gt;"",INDEX(Saisie[],MATCH($A$2+6&amp;$C7,RechDateEtHeure,0),3),""),"")</f>
        <v/>
      </c>
      <c r="AR7" s="28" t="str">
        <f t="shared" ref="AR7:AR27" si="12">IF(AND(AQ7&lt;&gt;"",OR(AQ8="",AQ7&lt;&gt;AQ8)),AQ7,IF(AR6&gt;=$C7,AR6,""))</f>
        <v/>
      </c>
      <c r="AS7" s="29" t="b">
        <f t="shared" ref="AS7:AS27" si="13">IF(AR7="",FALSE,IF(OR(AQ7=AR7,AQ7=AQ8),TRUE))</f>
        <v>0</v>
      </c>
    </row>
    <row r="8" spans="1:45" ht="18.75" customHeight="1">
      <c r="C8" s="27">
        <v>0.375</v>
      </c>
      <c r="D8" s="35" t="str">
        <f>IFERROR(IF(INDEX(Saisie[],MATCH($A$2&amp;$C8,RechDateEtHeure,0),6)=$A$6,INDEX(Saisie[],MATCH($A$2&amp;$C8,RechDateEtHeure,0),4)&amp;" : "&amp;INDEX(Saisie[],MATCH($A$2&amp;$C8,RechDateEtHeure,0),5),""),"")</f>
        <v/>
      </c>
      <c r="E8" s="45" t="str">
        <f>IFERROR(IF(INDEX(Saisie[],MATCH($A$2&amp;$C8,RechDateEtHeure,0),6)=$A$6,INDEX(Saisie[],MATCH($A$2&amp;$C8,RechDateEtHeure,0),7),""),"")</f>
        <v/>
      </c>
      <c r="F8" s="34" t="str">
        <f>IFERROR(IF(INDEX(Saisie[],MATCH($A$2&amp;$C8,RechDateEtHeure,0),6)=$A$6,INDEX(Saisie[],MATCH($A$2&amp;$C8,RechDateEtHeure,0),8),""),"")</f>
        <v/>
      </c>
      <c r="G8" s="47" t="str">
        <f>IFERROR(IF(D8&lt;&gt;"",INDEX(Saisie[],MATCH($A$2&amp;$C8,RechDateEtHeure,0),3),""),"")</f>
        <v/>
      </c>
      <c r="H8" s="47" t="str">
        <f t="shared" si="0"/>
        <v/>
      </c>
      <c r="I8" s="48" t="b">
        <f t="shared" si="1"/>
        <v>0</v>
      </c>
      <c r="J8" s="35" t="str">
        <f>IFERROR(IF(INDEX(Saisie[],MATCH($A$2+1&amp;$C8,RechDateEtHeure,0),6)=$A$6,INDEX(Saisie[],MATCH($A$2+1&amp;$C8,RechDateEtHeure,0),4)&amp;" : "&amp;INDEX(Saisie[],MATCH($A$2+1&amp;$C8,RechDateEtHeure,0),5),""),"")</f>
        <v/>
      </c>
      <c r="K8" s="45" t="str">
        <f>IFERROR(IF(INDEX(Saisie[],MATCH($A$2+1&amp;$C8,RechDateEtHeure,0),6)=$A$6,INDEX(Saisie[],MATCH($A$2+1&amp;$C8,RechDateEtHeure,0),7),""),"")</f>
        <v/>
      </c>
      <c r="L8" s="41" t="str">
        <f>IFERROR(IF(INDEX(Saisie[],MATCH($A$2+1&amp;$C8,RechDateEtHeure,0),6)=$A$6,INDEX(Saisie[],MATCH($A$2+1&amp;$C8,RechDateEtHeure,0),8),""),"")</f>
        <v/>
      </c>
      <c r="M8" s="47" t="str">
        <f>IFERROR(IF(J8&lt;&gt;"",INDEX(Saisie[],MATCH($A$2+1&amp;$C8,RechDateEtHeure,0),3),""),"")</f>
        <v/>
      </c>
      <c r="N8" s="47" t="str">
        <f t="shared" si="2"/>
        <v/>
      </c>
      <c r="O8" s="55" t="b">
        <f t="shared" si="3"/>
        <v>0</v>
      </c>
      <c r="P8" s="37" t="str">
        <f>IFERROR(IF(INDEX(Saisie[],MATCH($A$2+2&amp;$C8,RechDateEtHeure,0),6)=$A$6,INDEX(Saisie[],MATCH($A$2+2&amp;$C8,RechDateEtHeure,0),4)&amp;" : "&amp;INDEX(Saisie[],MATCH($A$2+2&amp;$C8,RechDateEtHeure,0),5),""),"")</f>
        <v/>
      </c>
      <c r="Q8" s="45" t="str">
        <f>IFERROR(IF(INDEX(Saisie[],MATCH($A$2+2&amp;$C8,RechDateEtHeure,0),6)=$A$6,INDEX(Saisie[],MATCH($A$2+2&amp;$C8,RechDateEtHeure,0),7),""),"")</f>
        <v/>
      </c>
      <c r="R8" s="39" t="str">
        <f>IFERROR(IF(INDEX(Saisie[],MATCH($A$2+2&amp;$C8,RechDateEtHeure,0),6)=$A$6,INDEX(Saisie[],MATCH($A$2+2&amp;$C8,RechDateEtHeure,0),8),""),"")</f>
        <v/>
      </c>
      <c r="S8" s="51" t="str">
        <f>IFERROR(IF(P8&lt;&gt;"",INDEX(Saisie[],MATCH($A$2+2&amp;$C8,RechDateEtHeure,0),3),""),"")</f>
        <v/>
      </c>
      <c r="T8" s="51" t="str">
        <f t="shared" si="4"/>
        <v/>
      </c>
      <c r="U8" s="52" t="b">
        <f t="shared" si="5"/>
        <v>0</v>
      </c>
      <c r="V8" s="37" t="str">
        <f>IFERROR(IF(INDEX(Saisie[],MATCH($A$2+3&amp;$C8,RechDateEtHeure,0),6)=$A$6,INDEX(Saisie[],MATCH($A$2+3&amp;$C8,RechDateEtHeure,0),4)&amp;" : "&amp;INDEX(Saisie[],MATCH($A$2+3&amp;$C8,RechDateEtHeure,0),5),""),"")</f>
        <v/>
      </c>
      <c r="W8" s="45" t="str">
        <f>IFERROR(IF(INDEX(Saisie[],MATCH($A$2+3&amp;$C8,RechDateEtHeure,0),6)=$A$6,INDEX(Saisie[],MATCH($A$2+3&amp;$C8,RechDateEtHeure,0),7),""),"")</f>
        <v/>
      </c>
      <c r="X8" s="39" t="str">
        <f>IFERROR(IF(INDEX(Saisie[],MATCH($A$2+3&amp;$C8,RechDateEtHeure,0),6)=$A$6,INDEX(Saisie[],MATCH($A$2+3&amp;$C8,RechDateEtHeure,0),8),""),"")</f>
        <v/>
      </c>
      <c r="Y8" s="51" t="str">
        <f>IFERROR(IF(V8&lt;&gt;"",INDEX(Saisie[],MATCH($A$2+3&amp;$C8,RechDateEtHeure,0),3),""),"")</f>
        <v/>
      </c>
      <c r="Z8" s="51" t="str">
        <f t="shared" si="6"/>
        <v/>
      </c>
      <c r="AA8" s="52" t="b">
        <f t="shared" si="7"/>
        <v>0</v>
      </c>
      <c r="AB8" s="37" t="str">
        <f>IFERROR(IF(INDEX(Saisie[],MATCH($A$2+4&amp;$C8,RechDateEtHeure,0),6)=$A$6,INDEX(Saisie[],MATCH($A$2+4&amp;$C8,RechDateEtHeure,0),4)&amp;" : "&amp;INDEX(Saisie[],MATCH($A$2+4&amp;$C8,RechDateEtHeure,0),5),""),"")</f>
        <v/>
      </c>
      <c r="AC8" s="45" t="str">
        <f>IFERROR(IF(INDEX(Saisie[],MATCH($A$2+4&amp;$C8,RechDateEtHeure,0),6)=$A$6,INDEX(Saisie[],MATCH($A$2+4&amp;$C8,RechDateEtHeure,0),7),""),"")</f>
        <v/>
      </c>
      <c r="AD8" s="39" t="str">
        <f>IFERROR(IF(INDEX(Saisie[],MATCH($A$2+4&amp;$C8,RechDateEtHeure,0),6)=$A$6,INDEX(Saisie[],MATCH($A$2+4&amp;$C8,RechDateEtHeure,0),8),""),"")</f>
        <v/>
      </c>
      <c r="AE8" s="51" t="str">
        <f>IFERROR(IF(AB8&lt;&gt;"",INDEX(Saisie[],MATCH($A$2+4&amp;$C8,RechDateEtHeure,0),3),""),"")</f>
        <v/>
      </c>
      <c r="AF8" s="51" t="str">
        <f t="shared" si="8"/>
        <v/>
      </c>
      <c r="AG8" s="52" t="b">
        <f t="shared" si="9"/>
        <v>0</v>
      </c>
      <c r="AH8" s="37" t="str">
        <f>IFERROR(IF(INDEX(Saisie[],MATCH($A$2+5&amp;$C8,RechDateEtHeure,0),6)=$A$6,INDEX(Saisie[],MATCH($A$2+5&amp;$C8,RechDateEtHeure,0),4)&amp;" : "&amp;INDEX(Saisie[],MATCH($A$2+5&amp;$C8,RechDateEtHeure,0),5),""),"")</f>
        <v/>
      </c>
      <c r="AI8" s="45" t="str">
        <f>IFERROR(IF(INDEX(Saisie[],MATCH($A$2+5&amp;$C8,RechDateEtHeure,0),6)=$A$6,INDEX(Saisie[],MATCH($A$2+5&amp;$C8,RechDateEtHeure,0),7),""),"")</f>
        <v/>
      </c>
      <c r="AJ8" s="39" t="str">
        <f>IFERROR(IF(INDEX(Saisie[],MATCH($A$2+5&amp;$C8,RechDateEtHeure,0),6)=$A$6,INDEX(Saisie[],MATCH($A$2+5&amp;$C8,RechDateEtHeure,0),8),""),"")</f>
        <v/>
      </c>
      <c r="AK8" s="51" t="str">
        <f>IFERROR(IF(AH8&lt;&gt;"",INDEX(Saisie[],MATCH($A$2+5&amp;$C8,RechDateEtHeure,0),3),""),"")</f>
        <v/>
      </c>
      <c r="AL8" s="51" t="str">
        <f t="shared" si="10"/>
        <v/>
      </c>
      <c r="AM8" s="52" t="b">
        <f t="shared" si="11"/>
        <v>0</v>
      </c>
      <c r="AN8" s="37" t="str">
        <f>IFERROR(IF(INDEX(Saisie[],MATCH($A$2+6&amp;$C8,RechDateEtHeure,0),6)=$A$6,INDEX(Saisie[],MATCH($A$2+6&amp;$C8,RechDateEtHeure,0),4)&amp;" : "&amp;INDEX(Saisie[],MATCH($A$2+6&amp;$C8,RechDateEtHeure,0),5),""),"")</f>
        <v/>
      </c>
      <c r="AO8" s="45" t="str">
        <f>IFERROR(IF(INDEX(Saisie[],MATCH($A$2+6&amp;$C8,RechDateEtHeure,0),6)=$A$6,INDEX(Saisie[],MATCH($A$2+6&amp;$C8,RechDateEtHeure,0),7),""),"")</f>
        <v/>
      </c>
      <c r="AP8" s="43" t="str">
        <f>IFERROR(IF(INDEX(Saisie[],MATCH($A$2+6&amp;$C8,RechDateEtHeure,0),6)=$A$6,INDEX(Saisie[],MATCH($A$2+6&amp;$C8,RechDateEtHeure,0),8),""),"")</f>
        <v/>
      </c>
      <c r="AQ8" s="28" t="str">
        <f>IFERROR(IF(AN8&lt;&gt;"",INDEX(Saisie[],MATCH($A$2+6&amp;$C8,RechDateEtHeure,0),3),""),"")</f>
        <v/>
      </c>
      <c r="AR8" s="28" t="str">
        <f t="shared" si="12"/>
        <v/>
      </c>
      <c r="AS8" s="29" t="b">
        <f t="shared" si="13"/>
        <v>0</v>
      </c>
    </row>
    <row r="9" spans="1:45" ht="18.75" customHeight="1">
      <c r="C9" s="30">
        <v>0.39583333333333331</v>
      </c>
      <c r="D9" s="35" t="str">
        <f>IFERROR(IF(INDEX(Saisie[],MATCH($A$2&amp;$C9,RechDateEtHeure,0),6)=$A$6,INDEX(Saisie[],MATCH($A$2&amp;$C9,RechDateEtHeure,0),4)&amp;" : "&amp;INDEX(Saisie[],MATCH($A$2&amp;$C9,RechDateEtHeure,0),5),""),"")</f>
        <v/>
      </c>
      <c r="E9" s="45" t="str">
        <f>IFERROR(IF(INDEX(Saisie[],MATCH($A$2&amp;$C9,RechDateEtHeure,0),6)=$A$6,INDEX(Saisie[],MATCH($A$2&amp;$C9,RechDateEtHeure,0),7),""),"")</f>
        <v/>
      </c>
      <c r="F9" s="34" t="str">
        <f>IFERROR(IF(INDEX(Saisie[],MATCH($A$2&amp;$C9,RechDateEtHeure,0),6)=$A$6,INDEX(Saisie[],MATCH($A$2&amp;$C9,RechDateEtHeure,0),8),""),"")</f>
        <v/>
      </c>
      <c r="G9" s="47" t="str">
        <f>IFERROR(IF(D9&lt;&gt;"",INDEX(Saisie[],MATCH($A$2&amp;$C9,RechDateEtHeure,0),3),""),"")</f>
        <v/>
      </c>
      <c r="H9" s="47" t="str">
        <f t="shared" si="0"/>
        <v/>
      </c>
      <c r="I9" s="48" t="b">
        <f t="shared" si="1"/>
        <v>0</v>
      </c>
      <c r="J9" s="35" t="str">
        <f>IFERROR(IF(INDEX(Saisie[],MATCH($A$2+1&amp;$C9,RechDateEtHeure,0),6)=$A$6,INDEX(Saisie[],MATCH($A$2+1&amp;$C9,RechDateEtHeure,0),4)&amp;" : "&amp;INDEX(Saisie[],MATCH($A$2+1&amp;$C9,RechDateEtHeure,0),5),""),"")</f>
        <v/>
      </c>
      <c r="K9" s="45" t="str">
        <f>IFERROR(IF(INDEX(Saisie[],MATCH($A$2+1&amp;$C9,RechDateEtHeure,0),6)=$A$6,INDEX(Saisie[],MATCH($A$2+1&amp;$C9,RechDateEtHeure,0),7),""),"")</f>
        <v/>
      </c>
      <c r="L9" s="41" t="str">
        <f>IFERROR(IF(INDEX(Saisie[],MATCH($A$2+1&amp;$C9,RechDateEtHeure,0),6)=$A$6,INDEX(Saisie[],MATCH($A$2+1&amp;$C9,RechDateEtHeure,0),8),""),"")</f>
        <v/>
      </c>
      <c r="M9" s="47" t="str">
        <f>IFERROR(IF(J9&lt;&gt;"",INDEX(Saisie[],MATCH($A$2+1&amp;$C9,RechDateEtHeure,0),3),""),"")</f>
        <v/>
      </c>
      <c r="N9" s="47" t="str">
        <f t="shared" si="2"/>
        <v/>
      </c>
      <c r="O9" s="55" t="b">
        <f t="shared" si="3"/>
        <v>0</v>
      </c>
      <c r="P9" s="37" t="str">
        <f>IFERROR(IF(INDEX(Saisie[],MATCH($A$2+2&amp;$C9,RechDateEtHeure,0),6)=$A$6,INDEX(Saisie[],MATCH($A$2+2&amp;$C9,RechDateEtHeure,0),4)&amp;" : "&amp;INDEX(Saisie[],MATCH($A$2+2&amp;$C9,RechDateEtHeure,0),5),""),"")</f>
        <v/>
      </c>
      <c r="Q9" s="45" t="str">
        <f>IFERROR(IF(INDEX(Saisie[],MATCH($A$2+2&amp;$C9,RechDateEtHeure,0),6)=$A$6,INDEX(Saisie[],MATCH($A$2+2&amp;$C9,RechDateEtHeure,0),7),""),"")</f>
        <v/>
      </c>
      <c r="R9" s="39" t="str">
        <f>IFERROR(IF(INDEX(Saisie[],MATCH($A$2+2&amp;$C9,RechDateEtHeure,0),6)=$A$6,INDEX(Saisie[],MATCH($A$2+2&amp;$C9,RechDateEtHeure,0),8),""),"")</f>
        <v/>
      </c>
      <c r="S9" s="51" t="str">
        <f>IFERROR(IF(P9&lt;&gt;"",INDEX(Saisie[],MATCH($A$2+2&amp;$C9,RechDateEtHeure,0),3),""),"")</f>
        <v/>
      </c>
      <c r="T9" s="51" t="str">
        <f t="shared" si="4"/>
        <v/>
      </c>
      <c r="U9" s="52" t="b">
        <f t="shared" si="5"/>
        <v>0</v>
      </c>
      <c r="V9" s="37" t="str">
        <f>IFERROR(IF(INDEX(Saisie[],MATCH($A$2+3&amp;$C9,RechDateEtHeure,0),6)=$A$6,INDEX(Saisie[],MATCH($A$2+3&amp;$C9,RechDateEtHeure,0),4)&amp;" : "&amp;INDEX(Saisie[],MATCH($A$2+3&amp;$C9,RechDateEtHeure,0),5),""),"")</f>
        <v/>
      </c>
      <c r="W9" s="45" t="str">
        <f>IFERROR(IF(INDEX(Saisie[],MATCH($A$2+3&amp;$C9,RechDateEtHeure,0),6)=$A$6,INDEX(Saisie[],MATCH($A$2+3&amp;$C9,RechDateEtHeure,0),7),""),"")</f>
        <v/>
      </c>
      <c r="X9" s="39" t="str">
        <f>IFERROR(IF(INDEX(Saisie[],MATCH($A$2+3&amp;$C9,RechDateEtHeure,0),6)=$A$6,INDEX(Saisie[],MATCH($A$2+3&amp;$C9,RechDateEtHeure,0),8),""),"")</f>
        <v/>
      </c>
      <c r="Y9" s="51" t="str">
        <f>IFERROR(IF(V9&lt;&gt;"",INDEX(Saisie[],MATCH($A$2+3&amp;$C9,RechDateEtHeure,0),3),""),"")</f>
        <v/>
      </c>
      <c r="Z9" s="51" t="str">
        <f t="shared" si="6"/>
        <v/>
      </c>
      <c r="AA9" s="52" t="b">
        <f t="shared" si="7"/>
        <v>0</v>
      </c>
      <c r="AB9" s="37" t="str">
        <f>IFERROR(IF(INDEX(Saisie[],MATCH($A$2+4&amp;$C9,RechDateEtHeure,0),6)=$A$6,INDEX(Saisie[],MATCH($A$2+4&amp;$C9,RechDateEtHeure,0),4)&amp;" : "&amp;INDEX(Saisie[],MATCH($A$2+4&amp;$C9,RechDateEtHeure,0),5),""),"")</f>
        <v/>
      </c>
      <c r="AC9" s="45" t="str">
        <f>IFERROR(IF(INDEX(Saisie[],MATCH($A$2+4&amp;$C9,RechDateEtHeure,0),6)=$A$6,INDEX(Saisie[],MATCH($A$2+4&amp;$C9,RechDateEtHeure,0),7),""),"")</f>
        <v/>
      </c>
      <c r="AD9" s="39" t="str">
        <f>IFERROR(IF(INDEX(Saisie[],MATCH($A$2+4&amp;$C9,RechDateEtHeure,0),6)=$A$6,INDEX(Saisie[],MATCH($A$2+4&amp;$C9,RechDateEtHeure,0),8),""),"")</f>
        <v/>
      </c>
      <c r="AE9" s="51" t="str">
        <f>IFERROR(IF(AB9&lt;&gt;"",INDEX(Saisie[],MATCH($A$2+4&amp;$C9,RechDateEtHeure,0),3),""),"")</f>
        <v/>
      </c>
      <c r="AF9" s="51" t="str">
        <f t="shared" si="8"/>
        <v/>
      </c>
      <c r="AG9" s="52" t="b">
        <f t="shared" si="9"/>
        <v>0</v>
      </c>
      <c r="AH9" s="37" t="str">
        <f>IFERROR(IF(INDEX(Saisie[],MATCH($A$2+5&amp;$C9,RechDateEtHeure,0),6)=$A$6,INDEX(Saisie[],MATCH($A$2+5&amp;$C9,RechDateEtHeure,0),4)&amp;" : "&amp;INDEX(Saisie[],MATCH($A$2+5&amp;$C9,RechDateEtHeure,0),5),""),"")</f>
        <v/>
      </c>
      <c r="AI9" s="45" t="str">
        <f>IFERROR(IF(INDEX(Saisie[],MATCH($A$2+5&amp;$C9,RechDateEtHeure,0),6)=$A$6,INDEX(Saisie[],MATCH($A$2+5&amp;$C9,RechDateEtHeure,0),7),""),"")</f>
        <v/>
      </c>
      <c r="AJ9" s="39" t="str">
        <f>IFERROR(IF(INDEX(Saisie[],MATCH($A$2+5&amp;$C9,RechDateEtHeure,0),6)=$A$6,INDEX(Saisie[],MATCH($A$2+5&amp;$C9,RechDateEtHeure,0),8),""),"")</f>
        <v/>
      </c>
      <c r="AK9" s="51" t="str">
        <f>IFERROR(IF(AH9&lt;&gt;"",INDEX(Saisie[],MATCH($A$2+5&amp;$C9,RechDateEtHeure,0),3),""),"")</f>
        <v/>
      </c>
      <c r="AL9" s="51" t="str">
        <f t="shared" si="10"/>
        <v/>
      </c>
      <c r="AM9" s="52" t="b">
        <f t="shared" si="11"/>
        <v>0</v>
      </c>
      <c r="AN9" s="37" t="str">
        <f>IFERROR(IF(INDEX(Saisie[],MATCH($A$2+6&amp;$C9,RechDateEtHeure,0),6)=$A$6,INDEX(Saisie[],MATCH($A$2+6&amp;$C9,RechDateEtHeure,0),4)&amp;" : "&amp;INDEX(Saisie[],MATCH($A$2+6&amp;$C9,RechDateEtHeure,0),5),""),"")</f>
        <v/>
      </c>
      <c r="AO9" s="45" t="str">
        <f>IFERROR(IF(INDEX(Saisie[],MATCH($A$2+6&amp;$C9,RechDateEtHeure,0),6)=$A$6,INDEX(Saisie[],MATCH($A$2+6&amp;$C9,RechDateEtHeure,0),7),""),"")</f>
        <v/>
      </c>
      <c r="AP9" s="43" t="str">
        <f>IFERROR(IF(INDEX(Saisie[],MATCH($A$2+6&amp;$C9,RechDateEtHeure,0),6)=$A$6,INDEX(Saisie[],MATCH($A$2+6&amp;$C9,RechDateEtHeure,0),8),""),"")</f>
        <v/>
      </c>
      <c r="AQ9" s="28" t="str">
        <f>IFERROR(IF(AN9&lt;&gt;"",INDEX(Saisie[],MATCH($A$2+6&amp;$C9,RechDateEtHeure,0),3),""),"")</f>
        <v/>
      </c>
      <c r="AR9" s="28" t="str">
        <f t="shared" si="12"/>
        <v/>
      </c>
      <c r="AS9" s="29" t="b">
        <f t="shared" si="13"/>
        <v>0</v>
      </c>
    </row>
    <row r="10" spans="1:45" ht="18.75" customHeight="1">
      <c r="C10" s="27">
        <v>0.41666666666666669</v>
      </c>
      <c r="D10" s="35" t="str">
        <f>IFERROR(IF(INDEX(Saisie[],MATCH($A$2&amp;$C10,RechDateEtHeure,0),6)=$A$6,INDEX(Saisie[],MATCH($A$2&amp;$C10,RechDateEtHeure,0),4)&amp;" : "&amp;INDEX(Saisie[],MATCH($A$2&amp;$C10,RechDateEtHeure,0),5),""),"")</f>
        <v/>
      </c>
      <c r="E10" s="45" t="str">
        <f>IFERROR(IF(INDEX(Saisie[],MATCH($A$2&amp;$C10,RechDateEtHeure,0),6)=$A$6,INDEX(Saisie[],MATCH($A$2&amp;$C10,RechDateEtHeure,0),7),""),"")</f>
        <v/>
      </c>
      <c r="F10" s="34" t="str">
        <f>IFERROR(IF(INDEX(Saisie[],MATCH($A$2&amp;$C10,RechDateEtHeure,0),6)=$A$6,INDEX(Saisie[],MATCH($A$2&amp;$C10,RechDateEtHeure,0),8),""),"")</f>
        <v/>
      </c>
      <c r="G10" s="47" t="str">
        <f>IFERROR(IF(D10&lt;&gt;"",INDEX(Saisie[],MATCH($A$2&amp;$C10,RechDateEtHeure,0),3),""),"")</f>
        <v/>
      </c>
      <c r="H10" s="47" t="str">
        <f t="shared" si="0"/>
        <v/>
      </c>
      <c r="I10" s="48" t="b">
        <f t="shared" si="1"/>
        <v>0</v>
      </c>
      <c r="J10" s="35" t="str">
        <f>IFERROR(IF(INDEX(Saisie[],MATCH($A$2+1&amp;$C10,RechDateEtHeure,0),6)=$A$6,INDEX(Saisie[],MATCH($A$2+1&amp;$C10,RechDateEtHeure,0),4)&amp;" : "&amp;INDEX(Saisie[],MATCH($A$2+1&amp;$C10,RechDateEtHeure,0),5),""),"")</f>
        <v/>
      </c>
      <c r="K10" s="45" t="str">
        <f>IFERROR(IF(INDEX(Saisie[],MATCH($A$2+1&amp;$C10,RechDateEtHeure,0),6)=$A$6,INDEX(Saisie[],MATCH($A$2+1&amp;$C10,RechDateEtHeure,0),7),""),"")</f>
        <v/>
      </c>
      <c r="L10" s="41" t="str">
        <f>IFERROR(IF(INDEX(Saisie[],MATCH($A$2+1&amp;$C10,RechDateEtHeure,0),6)=$A$6,INDEX(Saisie[],MATCH($A$2+1&amp;$C10,RechDateEtHeure,0),8),""),"")</f>
        <v/>
      </c>
      <c r="M10" s="47" t="str">
        <f>IFERROR(IF(J10&lt;&gt;"",INDEX(Saisie[],MATCH($A$2+1&amp;$C10,RechDateEtHeure,0),3),""),"")</f>
        <v/>
      </c>
      <c r="N10" s="47" t="str">
        <f t="shared" si="2"/>
        <v/>
      </c>
      <c r="O10" s="55" t="b">
        <f t="shared" si="3"/>
        <v>0</v>
      </c>
      <c r="P10" s="37" t="str">
        <f>IFERROR(IF(INDEX(Saisie[],MATCH($A$2+2&amp;$C10,RechDateEtHeure,0),6)=$A$6,INDEX(Saisie[],MATCH($A$2+2&amp;$C10,RechDateEtHeure,0),4)&amp;" : "&amp;INDEX(Saisie[],MATCH($A$2+2&amp;$C10,RechDateEtHeure,0),5),""),"")</f>
        <v/>
      </c>
      <c r="Q10" s="45" t="str">
        <f>IFERROR(IF(INDEX(Saisie[],MATCH($A$2+2&amp;$C10,RechDateEtHeure,0),6)=$A$6,INDEX(Saisie[],MATCH($A$2+2&amp;$C10,RechDateEtHeure,0),7),""),"")</f>
        <v/>
      </c>
      <c r="R10" s="39" t="str">
        <f>IFERROR(IF(INDEX(Saisie[],MATCH($A$2+2&amp;$C10,RechDateEtHeure,0),6)=$A$6,INDEX(Saisie[],MATCH($A$2+2&amp;$C10,RechDateEtHeure,0),8),""),"")</f>
        <v/>
      </c>
      <c r="S10" s="51" t="str">
        <f>IFERROR(IF(P10&lt;&gt;"",INDEX(Saisie[],MATCH($A$2+2&amp;$C10,RechDateEtHeure,0),3),""),"")</f>
        <v/>
      </c>
      <c r="T10" s="51" t="str">
        <f t="shared" si="4"/>
        <v/>
      </c>
      <c r="U10" s="52" t="b">
        <f t="shared" si="5"/>
        <v>0</v>
      </c>
      <c r="V10" s="37" t="str">
        <f>IFERROR(IF(INDEX(Saisie[],MATCH($A$2+3&amp;$C10,RechDateEtHeure,0),6)=$A$6,INDEX(Saisie[],MATCH($A$2+3&amp;$C10,RechDateEtHeure,0),4)&amp;" : "&amp;INDEX(Saisie[],MATCH($A$2+3&amp;$C10,RechDateEtHeure,0),5),""),"")</f>
        <v/>
      </c>
      <c r="W10" s="45" t="str">
        <f>IFERROR(IF(INDEX(Saisie[],MATCH($A$2+3&amp;$C10,RechDateEtHeure,0),6)=$A$6,INDEX(Saisie[],MATCH($A$2+3&amp;$C10,RechDateEtHeure,0),7),""),"")</f>
        <v/>
      </c>
      <c r="X10" s="39" t="str">
        <f>IFERROR(IF(INDEX(Saisie[],MATCH($A$2+3&amp;$C10,RechDateEtHeure,0),6)=$A$6,INDEX(Saisie[],MATCH($A$2+3&amp;$C10,RechDateEtHeure,0),8),""),"")</f>
        <v/>
      </c>
      <c r="Y10" s="51" t="str">
        <f>IFERROR(IF(V10&lt;&gt;"",INDEX(Saisie[],MATCH($A$2+3&amp;$C10,RechDateEtHeure,0),3),""),"")</f>
        <v/>
      </c>
      <c r="Z10" s="51" t="str">
        <f t="shared" si="6"/>
        <v/>
      </c>
      <c r="AA10" s="52" t="b">
        <f t="shared" si="7"/>
        <v>0</v>
      </c>
      <c r="AB10" s="37" t="str">
        <f>IFERROR(IF(INDEX(Saisie[],MATCH($A$2+4&amp;$C10,RechDateEtHeure,0),6)=$A$6,INDEX(Saisie[],MATCH($A$2+4&amp;$C10,RechDateEtHeure,0),4)&amp;" : "&amp;INDEX(Saisie[],MATCH($A$2+4&amp;$C10,RechDateEtHeure,0),5),""),"")</f>
        <v/>
      </c>
      <c r="AC10" s="45" t="str">
        <f>IFERROR(IF(INDEX(Saisie[],MATCH($A$2+4&amp;$C10,RechDateEtHeure,0),6)=$A$6,INDEX(Saisie[],MATCH($A$2+4&amp;$C10,RechDateEtHeure,0),7),""),"")</f>
        <v/>
      </c>
      <c r="AD10" s="39" t="str">
        <f>IFERROR(IF(INDEX(Saisie[],MATCH($A$2+4&amp;$C10,RechDateEtHeure,0),6)=$A$6,INDEX(Saisie[],MATCH($A$2+4&amp;$C10,RechDateEtHeure,0),8),""),"")</f>
        <v/>
      </c>
      <c r="AE10" s="51" t="str">
        <f>IFERROR(IF(AB10&lt;&gt;"",INDEX(Saisie[],MATCH($A$2+4&amp;$C10,RechDateEtHeure,0),3),""),"")</f>
        <v/>
      </c>
      <c r="AF10" s="51" t="str">
        <f t="shared" si="8"/>
        <v/>
      </c>
      <c r="AG10" s="52" t="b">
        <f t="shared" si="9"/>
        <v>0</v>
      </c>
      <c r="AH10" s="37" t="str">
        <f>IFERROR(IF(INDEX(Saisie[],MATCH($A$2+5&amp;$C10,RechDateEtHeure,0),6)=$A$6,INDEX(Saisie[],MATCH($A$2+5&amp;$C10,RechDateEtHeure,0),4)&amp;" : "&amp;INDEX(Saisie[],MATCH($A$2+5&amp;$C10,RechDateEtHeure,0),5),""),"")</f>
        <v/>
      </c>
      <c r="AI10" s="45" t="str">
        <f>IFERROR(IF(INDEX(Saisie[],MATCH($A$2+5&amp;$C10,RechDateEtHeure,0),6)=$A$6,INDEX(Saisie[],MATCH($A$2+5&amp;$C10,RechDateEtHeure,0),7),""),"")</f>
        <v/>
      </c>
      <c r="AJ10" s="39" t="str">
        <f>IFERROR(IF(INDEX(Saisie[],MATCH($A$2+5&amp;$C10,RechDateEtHeure,0),6)=$A$6,INDEX(Saisie[],MATCH($A$2+5&amp;$C10,RechDateEtHeure,0),8),""),"")</f>
        <v/>
      </c>
      <c r="AK10" s="51" t="str">
        <f>IFERROR(IF(AH10&lt;&gt;"",INDEX(Saisie[],MATCH($A$2+5&amp;$C10,RechDateEtHeure,0),3),""),"")</f>
        <v/>
      </c>
      <c r="AL10" s="51" t="str">
        <f t="shared" si="10"/>
        <v/>
      </c>
      <c r="AM10" s="52" t="b">
        <f t="shared" si="11"/>
        <v>0</v>
      </c>
      <c r="AN10" s="37" t="str">
        <f>IFERROR(IF(INDEX(Saisie[],MATCH($A$2+6&amp;$C10,RechDateEtHeure,0),6)=$A$6,INDEX(Saisie[],MATCH($A$2+6&amp;$C10,RechDateEtHeure,0),4)&amp;" : "&amp;INDEX(Saisie[],MATCH($A$2+6&amp;$C10,RechDateEtHeure,0),5),""),"")</f>
        <v/>
      </c>
      <c r="AO10" s="45" t="str">
        <f>IFERROR(IF(INDEX(Saisie[],MATCH($A$2+6&amp;$C10,RechDateEtHeure,0),6)=$A$6,INDEX(Saisie[],MATCH($A$2+6&amp;$C10,RechDateEtHeure,0),7),""),"")</f>
        <v/>
      </c>
      <c r="AP10" s="43" t="str">
        <f>IFERROR(IF(INDEX(Saisie[],MATCH($A$2+6&amp;$C10,RechDateEtHeure,0),6)=$A$6,INDEX(Saisie[],MATCH($A$2+6&amp;$C10,RechDateEtHeure,0),8),""),"")</f>
        <v/>
      </c>
      <c r="AQ10" s="28" t="str">
        <f>IFERROR(IF(AN10&lt;&gt;"",INDEX(Saisie[],MATCH($A$2+6&amp;$C10,RechDateEtHeure,0),3),""),"")</f>
        <v/>
      </c>
      <c r="AR10" s="28" t="str">
        <f t="shared" si="12"/>
        <v/>
      </c>
      <c r="AS10" s="29" t="b">
        <f t="shared" si="13"/>
        <v>0</v>
      </c>
    </row>
    <row r="11" spans="1:45" ht="18.75" customHeight="1">
      <c r="C11" s="30">
        <v>0.4375</v>
      </c>
      <c r="D11" s="35" t="str">
        <f>IFERROR(IF(INDEX(Saisie[],MATCH($A$2&amp;$C11,RechDateEtHeure,0),6)=$A$6,INDEX(Saisie[],MATCH($A$2&amp;$C11,RechDateEtHeure,0),4)&amp;" : "&amp;INDEX(Saisie[],MATCH($A$2&amp;$C11,RechDateEtHeure,0),5),""),"")</f>
        <v/>
      </c>
      <c r="E11" s="45" t="str">
        <f>IFERROR(IF(INDEX(Saisie[],MATCH($A$2&amp;$C11,RechDateEtHeure,0),6)=$A$6,INDEX(Saisie[],MATCH($A$2&amp;$C11,RechDateEtHeure,0),7),""),"")</f>
        <v/>
      </c>
      <c r="F11" s="34" t="str">
        <f>IFERROR(IF(INDEX(Saisie[],MATCH($A$2&amp;$C11,RechDateEtHeure,0),6)=$A$6,INDEX(Saisie[],MATCH($A$2&amp;$C11,RechDateEtHeure,0),8),""),"")</f>
        <v/>
      </c>
      <c r="G11" s="47" t="str">
        <f>IFERROR(IF(D11&lt;&gt;"",INDEX(Saisie[],MATCH($A$2&amp;$C11,RechDateEtHeure,0),3),""),"")</f>
        <v/>
      </c>
      <c r="H11" s="47" t="str">
        <f t="shared" si="0"/>
        <v/>
      </c>
      <c r="I11" s="48" t="b">
        <f t="shared" si="1"/>
        <v>0</v>
      </c>
      <c r="J11" s="35" t="str">
        <f>IFERROR(IF(INDEX(Saisie[],MATCH($A$2+1&amp;$C11,RechDateEtHeure,0),6)=$A$6,INDEX(Saisie[],MATCH($A$2+1&amp;$C11,RechDateEtHeure,0),4)&amp;" : "&amp;INDEX(Saisie[],MATCH($A$2+1&amp;$C11,RechDateEtHeure,0),5),""),"")</f>
        <v/>
      </c>
      <c r="K11" s="45" t="str">
        <f>IFERROR(IF(INDEX(Saisie[],MATCH($A$2+1&amp;$C11,RechDateEtHeure,0),6)=$A$6,INDEX(Saisie[],MATCH($A$2+1&amp;$C11,RechDateEtHeure,0),7),""),"")</f>
        <v/>
      </c>
      <c r="L11" s="41" t="str">
        <f>IFERROR(IF(INDEX(Saisie[],MATCH($A$2+1&amp;$C11,RechDateEtHeure,0),6)=$A$6,INDEX(Saisie[],MATCH($A$2+1&amp;$C11,RechDateEtHeure,0),8),""),"")</f>
        <v/>
      </c>
      <c r="M11" s="47" t="str">
        <f>IFERROR(IF(J11&lt;&gt;"",INDEX(Saisie[],MATCH($A$2+1&amp;$C11,RechDateEtHeure,0),3),""),"")</f>
        <v/>
      </c>
      <c r="N11" s="47" t="str">
        <f t="shared" si="2"/>
        <v/>
      </c>
      <c r="O11" s="55" t="b">
        <f t="shared" si="3"/>
        <v>0</v>
      </c>
      <c r="P11" s="37" t="str">
        <f>IFERROR(IF(INDEX(Saisie[],MATCH($A$2+2&amp;$C11,RechDateEtHeure,0),6)=$A$6,INDEX(Saisie[],MATCH($A$2+2&amp;$C11,RechDateEtHeure,0),4)&amp;" : "&amp;INDEX(Saisie[],MATCH($A$2+2&amp;$C11,RechDateEtHeure,0),5),""),"")</f>
        <v/>
      </c>
      <c r="Q11" s="45" t="str">
        <f>IFERROR(IF(INDEX(Saisie[],MATCH($A$2+2&amp;$C11,RechDateEtHeure,0),6)=$A$6,INDEX(Saisie[],MATCH($A$2+2&amp;$C11,RechDateEtHeure,0),7),""),"")</f>
        <v/>
      </c>
      <c r="R11" s="39" t="str">
        <f>IFERROR(IF(INDEX(Saisie[],MATCH($A$2+2&amp;$C11,RechDateEtHeure,0),6)=$A$6,INDEX(Saisie[],MATCH($A$2+2&amp;$C11,RechDateEtHeure,0),8),""),"")</f>
        <v/>
      </c>
      <c r="S11" s="51" t="str">
        <f>IFERROR(IF(P11&lt;&gt;"",INDEX(Saisie[],MATCH($A$2+2&amp;$C11,RechDateEtHeure,0),3),""),"")</f>
        <v/>
      </c>
      <c r="T11" s="51" t="str">
        <f t="shared" si="4"/>
        <v/>
      </c>
      <c r="U11" s="52" t="b">
        <f t="shared" si="5"/>
        <v>0</v>
      </c>
      <c r="V11" s="37" t="str">
        <f>IFERROR(IF(INDEX(Saisie[],MATCH($A$2+3&amp;$C11,RechDateEtHeure,0),6)=$A$6,INDEX(Saisie[],MATCH($A$2+3&amp;$C11,RechDateEtHeure,0),4)&amp;" : "&amp;INDEX(Saisie[],MATCH($A$2+3&amp;$C11,RechDateEtHeure,0),5),""),"")</f>
        <v/>
      </c>
      <c r="W11" s="45" t="str">
        <f>IFERROR(IF(INDEX(Saisie[],MATCH($A$2+3&amp;$C11,RechDateEtHeure,0),6)=$A$6,INDEX(Saisie[],MATCH($A$2+3&amp;$C11,RechDateEtHeure,0),7),""),"")</f>
        <v/>
      </c>
      <c r="X11" s="39" t="str">
        <f>IFERROR(IF(INDEX(Saisie[],MATCH($A$2+3&amp;$C11,RechDateEtHeure,0),6)=$A$6,INDEX(Saisie[],MATCH($A$2+3&amp;$C11,RechDateEtHeure,0),8),""),"")</f>
        <v/>
      </c>
      <c r="Y11" s="51" t="str">
        <f>IFERROR(IF(V11&lt;&gt;"",INDEX(Saisie[],MATCH($A$2+3&amp;$C11,RechDateEtHeure,0),3),""),"")</f>
        <v/>
      </c>
      <c r="Z11" s="51" t="str">
        <f t="shared" si="6"/>
        <v/>
      </c>
      <c r="AA11" s="52" t="b">
        <f t="shared" si="7"/>
        <v>0</v>
      </c>
      <c r="AB11" s="37" t="str">
        <f>IFERROR(IF(INDEX(Saisie[],MATCH($A$2+4&amp;$C11,RechDateEtHeure,0),6)=$A$6,INDEX(Saisie[],MATCH($A$2+4&amp;$C11,RechDateEtHeure,0),4)&amp;" : "&amp;INDEX(Saisie[],MATCH($A$2+4&amp;$C11,RechDateEtHeure,0),5),""),"")</f>
        <v/>
      </c>
      <c r="AC11" s="45" t="str">
        <f>IFERROR(IF(INDEX(Saisie[],MATCH($A$2+4&amp;$C11,RechDateEtHeure,0),6)=$A$6,INDEX(Saisie[],MATCH($A$2+4&amp;$C11,RechDateEtHeure,0),7),""),"")</f>
        <v/>
      </c>
      <c r="AD11" s="39" t="str">
        <f>IFERROR(IF(INDEX(Saisie[],MATCH($A$2+4&amp;$C11,RechDateEtHeure,0),6)=$A$6,INDEX(Saisie[],MATCH($A$2+4&amp;$C11,RechDateEtHeure,0),8),""),"")</f>
        <v/>
      </c>
      <c r="AE11" s="51" t="str">
        <f>IFERROR(IF(AB11&lt;&gt;"",INDEX(Saisie[],MATCH($A$2+4&amp;$C11,RechDateEtHeure,0),3),""),"")</f>
        <v/>
      </c>
      <c r="AF11" s="51" t="str">
        <f t="shared" si="8"/>
        <v/>
      </c>
      <c r="AG11" s="52" t="b">
        <f t="shared" si="9"/>
        <v>0</v>
      </c>
      <c r="AH11" s="37" t="str">
        <f>IFERROR(IF(INDEX(Saisie[],MATCH($A$2+5&amp;$C11,RechDateEtHeure,0),6)=$A$6,INDEX(Saisie[],MATCH($A$2+5&amp;$C11,RechDateEtHeure,0),4)&amp;" : "&amp;INDEX(Saisie[],MATCH($A$2+5&amp;$C11,RechDateEtHeure,0),5),""),"")</f>
        <v/>
      </c>
      <c r="AI11" s="45" t="str">
        <f>IFERROR(IF(INDEX(Saisie[],MATCH($A$2+5&amp;$C11,RechDateEtHeure,0),6)=$A$6,INDEX(Saisie[],MATCH($A$2+5&amp;$C11,RechDateEtHeure,0),7),""),"")</f>
        <v/>
      </c>
      <c r="AJ11" s="39" t="str">
        <f>IFERROR(IF(INDEX(Saisie[],MATCH($A$2+5&amp;$C11,RechDateEtHeure,0),6)=$A$6,INDEX(Saisie[],MATCH($A$2+5&amp;$C11,RechDateEtHeure,0),8),""),"")</f>
        <v/>
      </c>
      <c r="AK11" s="51" t="str">
        <f>IFERROR(IF(AH11&lt;&gt;"",INDEX(Saisie[],MATCH($A$2+5&amp;$C11,RechDateEtHeure,0),3),""),"")</f>
        <v/>
      </c>
      <c r="AL11" s="51" t="str">
        <f t="shared" si="10"/>
        <v/>
      </c>
      <c r="AM11" s="52" t="b">
        <f t="shared" si="11"/>
        <v>0</v>
      </c>
      <c r="AN11" s="37" t="str">
        <f>IFERROR(IF(INDEX(Saisie[],MATCH($A$2+6&amp;$C11,RechDateEtHeure,0),6)=$A$6,INDEX(Saisie[],MATCH($A$2+6&amp;$C11,RechDateEtHeure,0),4)&amp;" : "&amp;INDEX(Saisie[],MATCH($A$2+6&amp;$C11,RechDateEtHeure,0),5),""),"")</f>
        <v/>
      </c>
      <c r="AO11" s="45" t="str">
        <f>IFERROR(IF(INDEX(Saisie[],MATCH($A$2+6&amp;$C11,RechDateEtHeure,0),6)=$A$6,INDEX(Saisie[],MATCH($A$2+6&amp;$C11,RechDateEtHeure,0),7),""),"")</f>
        <v/>
      </c>
      <c r="AP11" s="43" t="str">
        <f>IFERROR(IF(INDEX(Saisie[],MATCH($A$2+6&amp;$C11,RechDateEtHeure,0),6)=$A$6,INDEX(Saisie[],MATCH($A$2+6&amp;$C11,RechDateEtHeure,0),8),""),"")</f>
        <v/>
      </c>
      <c r="AQ11" s="28" t="str">
        <f>IFERROR(IF(AN11&lt;&gt;"",INDEX(Saisie[],MATCH($A$2+6&amp;$C11,RechDateEtHeure,0),3),""),"")</f>
        <v/>
      </c>
      <c r="AR11" s="28" t="str">
        <f t="shared" si="12"/>
        <v/>
      </c>
      <c r="AS11" s="29" t="b">
        <f t="shared" si="13"/>
        <v>0</v>
      </c>
    </row>
    <row r="12" spans="1:45" ht="18.75" customHeight="1">
      <c r="C12" s="27">
        <v>0.45833333333333331</v>
      </c>
      <c r="D12" s="35" t="str">
        <f>IFERROR(IF(INDEX(Saisie[],MATCH($A$2&amp;$C12,RechDateEtHeure,0),6)=$A$6,INDEX(Saisie[],MATCH($A$2&amp;$C12,RechDateEtHeure,0),4)&amp;" : "&amp;INDEX(Saisie[],MATCH($A$2&amp;$C12,RechDateEtHeure,0),5),""),"")</f>
        <v/>
      </c>
      <c r="E12" s="45" t="str">
        <f>IFERROR(IF(INDEX(Saisie[],MATCH($A$2&amp;$C12,RechDateEtHeure,0),6)=$A$6,INDEX(Saisie[],MATCH($A$2&amp;$C12,RechDateEtHeure,0),7),""),"")</f>
        <v/>
      </c>
      <c r="F12" s="34" t="str">
        <f>IFERROR(IF(INDEX(Saisie[],MATCH($A$2&amp;$C12,RechDateEtHeure,0),6)=$A$6,INDEX(Saisie[],MATCH($A$2&amp;$C12,RechDateEtHeure,0),8),""),"")</f>
        <v/>
      </c>
      <c r="G12" s="47" t="str">
        <f>IFERROR(IF(D12&lt;&gt;"",INDEX(Saisie[],MATCH($A$2&amp;$C12,RechDateEtHeure,0),3),""),"")</f>
        <v/>
      </c>
      <c r="H12" s="47" t="str">
        <f t="shared" si="0"/>
        <v/>
      </c>
      <c r="I12" s="48" t="b">
        <f t="shared" si="1"/>
        <v>0</v>
      </c>
      <c r="J12" s="35" t="str">
        <f>IFERROR(IF(INDEX(Saisie[],MATCH($A$2+1&amp;$C12,RechDateEtHeure,0),6)=$A$6,INDEX(Saisie[],MATCH($A$2+1&amp;$C12,RechDateEtHeure,0),4)&amp;" : "&amp;INDEX(Saisie[],MATCH($A$2+1&amp;$C12,RechDateEtHeure,0),5),""),"")</f>
        <v/>
      </c>
      <c r="K12" s="45" t="str">
        <f>IFERROR(IF(INDEX(Saisie[],MATCH($A$2+1&amp;$C12,RechDateEtHeure,0),6)=$A$6,INDEX(Saisie[],MATCH($A$2+1&amp;$C12,RechDateEtHeure,0),7),""),"")</f>
        <v/>
      </c>
      <c r="L12" s="41" t="str">
        <f>IFERROR(IF(INDEX(Saisie[],MATCH($A$2+1&amp;$C12,RechDateEtHeure,0),6)=$A$6,INDEX(Saisie[],MATCH($A$2+1&amp;$C12,RechDateEtHeure,0),8),""),"")</f>
        <v/>
      </c>
      <c r="M12" s="47" t="str">
        <f>IFERROR(IF(J12&lt;&gt;"",INDEX(Saisie[],MATCH($A$2+1&amp;$C12,RechDateEtHeure,0),3),""),"")</f>
        <v/>
      </c>
      <c r="N12" s="47" t="str">
        <f t="shared" si="2"/>
        <v/>
      </c>
      <c r="O12" s="55" t="b">
        <f t="shared" si="3"/>
        <v>0</v>
      </c>
      <c r="P12" s="37" t="str">
        <f>IFERROR(IF(INDEX(Saisie[],MATCH($A$2+2&amp;$C12,RechDateEtHeure,0),6)=$A$6,INDEX(Saisie[],MATCH($A$2+2&amp;$C12,RechDateEtHeure,0),4)&amp;" : "&amp;INDEX(Saisie[],MATCH($A$2+2&amp;$C12,RechDateEtHeure,0),5),""),"")</f>
        <v/>
      </c>
      <c r="Q12" s="45" t="str">
        <f>IFERROR(IF(INDEX(Saisie[],MATCH($A$2+2&amp;$C12,RechDateEtHeure,0),6)=$A$6,INDEX(Saisie[],MATCH($A$2+2&amp;$C12,RechDateEtHeure,0),7),""),"")</f>
        <v/>
      </c>
      <c r="R12" s="39" t="str">
        <f>IFERROR(IF(INDEX(Saisie[],MATCH($A$2+2&amp;$C12,RechDateEtHeure,0),6)=$A$6,INDEX(Saisie[],MATCH($A$2+2&amp;$C12,RechDateEtHeure,0),8),""),"")</f>
        <v/>
      </c>
      <c r="S12" s="51" t="str">
        <f>IFERROR(IF(P12&lt;&gt;"",INDEX(Saisie[],MATCH($A$2+2&amp;$C12,RechDateEtHeure,0),3),""),"")</f>
        <v/>
      </c>
      <c r="T12" s="51" t="str">
        <f t="shared" si="4"/>
        <v/>
      </c>
      <c r="U12" s="52" t="b">
        <f t="shared" si="5"/>
        <v>0</v>
      </c>
      <c r="V12" s="37" t="str">
        <f>IFERROR(IF(INDEX(Saisie[],MATCH($A$2+3&amp;$C12,RechDateEtHeure,0),6)=$A$6,INDEX(Saisie[],MATCH($A$2+3&amp;$C12,RechDateEtHeure,0),4)&amp;" : "&amp;INDEX(Saisie[],MATCH($A$2+3&amp;$C12,RechDateEtHeure,0),5),""),"")</f>
        <v/>
      </c>
      <c r="W12" s="45" t="str">
        <f>IFERROR(IF(INDEX(Saisie[],MATCH($A$2+3&amp;$C12,RechDateEtHeure,0),6)=$A$6,INDEX(Saisie[],MATCH($A$2+3&amp;$C12,RechDateEtHeure,0),7),""),"")</f>
        <v/>
      </c>
      <c r="X12" s="39" t="str">
        <f>IFERROR(IF(INDEX(Saisie[],MATCH($A$2+3&amp;$C12,RechDateEtHeure,0),6)=$A$6,INDEX(Saisie[],MATCH($A$2+3&amp;$C12,RechDateEtHeure,0),8),""),"")</f>
        <v/>
      </c>
      <c r="Y12" s="51" t="str">
        <f>IFERROR(IF(V12&lt;&gt;"",INDEX(Saisie[],MATCH($A$2+3&amp;$C12,RechDateEtHeure,0),3),""),"")</f>
        <v/>
      </c>
      <c r="Z12" s="51" t="str">
        <f t="shared" si="6"/>
        <v/>
      </c>
      <c r="AA12" s="52" t="b">
        <f t="shared" si="7"/>
        <v>0</v>
      </c>
      <c r="AB12" s="37" t="str">
        <f>IFERROR(IF(INDEX(Saisie[],MATCH($A$2+4&amp;$C12,RechDateEtHeure,0),6)=$A$6,INDEX(Saisie[],MATCH($A$2+4&amp;$C12,RechDateEtHeure,0),4)&amp;" : "&amp;INDEX(Saisie[],MATCH($A$2+4&amp;$C12,RechDateEtHeure,0),5),""),"")</f>
        <v/>
      </c>
      <c r="AC12" s="45" t="str">
        <f>IFERROR(IF(INDEX(Saisie[],MATCH($A$2+4&amp;$C12,RechDateEtHeure,0),6)=$A$6,INDEX(Saisie[],MATCH($A$2+4&amp;$C12,RechDateEtHeure,0),7),""),"")</f>
        <v/>
      </c>
      <c r="AD12" s="39" t="str">
        <f>IFERROR(IF(INDEX(Saisie[],MATCH($A$2+4&amp;$C12,RechDateEtHeure,0),6)=$A$6,INDEX(Saisie[],MATCH($A$2+4&amp;$C12,RechDateEtHeure,0),8),""),"")</f>
        <v/>
      </c>
      <c r="AE12" s="51" t="str">
        <f>IFERROR(IF(AB12&lt;&gt;"",INDEX(Saisie[],MATCH($A$2+4&amp;$C12,RechDateEtHeure,0),3),""),"")</f>
        <v/>
      </c>
      <c r="AF12" s="51" t="str">
        <f t="shared" si="8"/>
        <v/>
      </c>
      <c r="AG12" s="52" t="b">
        <f t="shared" si="9"/>
        <v>0</v>
      </c>
      <c r="AH12" s="37" t="str">
        <f>IFERROR(IF(INDEX(Saisie[],MATCH($A$2+5&amp;$C12,RechDateEtHeure,0),6)=$A$6,INDEX(Saisie[],MATCH($A$2+5&amp;$C12,RechDateEtHeure,0),4)&amp;" : "&amp;INDEX(Saisie[],MATCH($A$2+5&amp;$C12,RechDateEtHeure,0),5),""),"")</f>
        <v/>
      </c>
      <c r="AI12" s="45" t="str">
        <f>IFERROR(IF(INDEX(Saisie[],MATCH($A$2+5&amp;$C12,RechDateEtHeure,0),6)=$A$6,INDEX(Saisie[],MATCH($A$2+5&amp;$C12,RechDateEtHeure,0),7),""),"")</f>
        <v/>
      </c>
      <c r="AJ12" s="39" t="str">
        <f>IFERROR(IF(INDEX(Saisie[],MATCH($A$2+5&amp;$C12,RechDateEtHeure,0),6)=$A$6,INDEX(Saisie[],MATCH($A$2+5&amp;$C12,RechDateEtHeure,0),8),""),"")</f>
        <v/>
      </c>
      <c r="AK12" s="51" t="str">
        <f>IFERROR(IF(AH12&lt;&gt;"",INDEX(Saisie[],MATCH($A$2+5&amp;$C12,RechDateEtHeure,0),3),""),"")</f>
        <v/>
      </c>
      <c r="AL12" s="51" t="str">
        <f t="shared" si="10"/>
        <v/>
      </c>
      <c r="AM12" s="52" t="b">
        <f t="shared" si="11"/>
        <v>0</v>
      </c>
      <c r="AN12" s="37" t="str">
        <f>IFERROR(IF(INDEX(Saisie[],MATCH($A$2+6&amp;$C12,RechDateEtHeure,0),6)=$A$6,INDEX(Saisie[],MATCH($A$2+6&amp;$C12,RechDateEtHeure,0),4)&amp;" : "&amp;INDEX(Saisie[],MATCH($A$2+6&amp;$C12,RechDateEtHeure,0),5),""),"")</f>
        <v/>
      </c>
      <c r="AO12" s="45" t="str">
        <f>IFERROR(IF(INDEX(Saisie[],MATCH($A$2+6&amp;$C12,RechDateEtHeure,0),6)=$A$6,INDEX(Saisie[],MATCH($A$2+6&amp;$C12,RechDateEtHeure,0),7),""),"")</f>
        <v/>
      </c>
      <c r="AP12" s="43" t="str">
        <f>IFERROR(IF(INDEX(Saisie[],MATCH($A$2+6&amp;$C12,RechDateEtHeure,0),6)=$A$6,INDEX(Saisie[],MATCH($A$2+6&amp;$C12,RechDateEtHeure,0),8),""),"")</f>
        <v/>
      </c>
      <c r="AQ12" s="28" t="str">
        <f>IFERROR(IF(AN12&lt;&gt;"",INDEX(Saisie[],MATCH($A$2+6&amp;$C12,RechDateEtHeure,0),3),""),"")</f>
        <v/>
      </c>
      <c r="AR12" s="28" t="str">
        <f t="shared" si="12"/>
        <v/>
      </c>
      <c r="AS12" s="29" t="b">
        <f t="shared" si="13"/>
        <v>0</v>
      </c>
    </row>
    <row r="13" spans="1:45" ht="18.75" customHeight="1">
      <c r="C13" s="30">
        <v>0.47916666666666669</v>
      </c>
      <c r="D13" s="35" t="str">
        <f>IFERROR(IF(INDEX(Saisie[],MATCH($A$2&amp;$C13,RechDateEtHeure,0),6)=$A$6,INDEX(Saisie[],MATCH($A$2&amp;$C13,RechDateEtHeure,0),4)&amp;" : "&amp;INDEX(Saisie[],MATCH($A$2&amp;$C13,RechDateEtHeure,0),5),""),"")</f>
        <v/>
      </c>
      <c r="E13" s="45" t="str">
        <f>IFERROR(IF(INDEX(Saisie[],MATCH($A$2&amp;$C13,RechDateEtHeure,0),6)=$A$6,INDEX(Saisie[],MATCH($A$2&amp;$C13,RechDateEtHeure,0),7),""),"")</f>
        <v/>
      </c>
      <c r="F13" s="34" t="str">
        <f>IFERROR(IF(INDEX(Saisie[],MATCH($A$2&amp;$C13,RechDateEtHeure,0),6)=$A$6,INDEX(Saisie[],MATCH($A$2&amp;$C13,RechDateEtHeure,0),8),""),"")</f>
        <v/>
      </c>
      <c r="G13" s="47" t="str">
        <f>IFERROR(IF(D13&lt;&gt;"",INDEX(Saisie[],MATCH($A$2&amp;$C13,RechDateEtHeure,0),3),""),"")</f>
        <v/>
      </c>
      <c r="H13" s="47" t="str">
        <f t="shared" si="0"/>
        <v/>
      </c>
      <c r="I13" s="48" t="b">
        <f t="shared" si="1"/>
        <v>0</v>
      </c>
      <c r="J13" s="35" t="str">
        <f>IFERROR(IF(INDEX(Saisie[],MATCH($A$2+1&amp;$C13,RechDateEtHeure,0),6)=$A$6,INDEX(Saisie[],MATCH($A$2+1&amp;$C13,RechDateEtHeure,0),4)&amp;" : "&amp;INDEX(Saisie[],MATCH($A$2+1&amp;$C13,RechDateEtHeure,0),5),""),"")</f>
        <v/>
      </c>
      <c r="K13" s="45" t="str">
        <f>IFERROR(IF(INDEX(Saisie[],MATCH($A$2+1&amp;$C13,RechDateEtHeure,0),6)=$A$6,INDEX(Saisie[],MATCH($A$2+1&amp;$C13,RechDateEtHeure,0),7),""),"")</f>
        <v/>
      </c>
      <c r="L13" s="41" t="str">
        <f>IFERROR(IF(INDEX(Saisie[],MATCH($A$2+1&amp;$C13,RechDateEtHeure,0),6)=$A$6,INDEX(Saisie[],MATCH($A$2+1&amp;$C13,RechDateEtHeure,0),8),""),"")</f>
        <v/>
      </c>
      <c r="M13" s="47" t="str">
        <f>IFERROR(IF(J13&lt;&gt;"",INDEX(Saisie[],MATCH($A$2+1&amp;$C13,RechDateEtHeure,0),3),""),"")</f>
        <v/>
      </c>
      <c r="N13" s="47" t="str">
        <f t="shared" si="2"/>
        <v/>
      </c>
      <c r="O13" s="55" t="b">
        <f t="shared" si="3"/>
        <v>0</v>
      </c>
      <c r="P13" s="37" t="str">
        <f>IFERROR(IF(INDEX(Saisie[],MATCH($A$2+2&amp;$C13,RechDateEtHeure,0),6)=$A$6,INDEX(Saisie[],MATCH($A$2+2&amp;$C13,RechDateEtHeure,0),4)&amp;" : "&amp;INDEX(Saisie[],MATCH($A$2+2&amp;$C13,RechDateEtHeure,0),5),""),"")</f>
        <v/>
      </c>
      <c r="Q13" s="45" t="str">
        <f>IFERROR(IF(INDEX(Saisie[],MATCH($A$2+2&amp;$C13,RechDateEtHeure,0),6)=$A$6,INDEX(Saisie[],MATCH($A$2+2&amp;$C13,RechDateEtHeure,0),7),""),"")</f>
        <v/>
      </c>
      <c r="R13" s="39" t="str">
        <f>IFERROR(IF(INDEX(Saisie[],MATCH($A$2+2&amp;$C13,RechDateEtHeure,0),6)=$A$6,INDEX(Saisie[],MATCH($A$2+2&amp;$C13,RechDateEtHeure,0),8),""),"")</f>
        <v/>
      </c>
      <c r="S13" s="51" t="str">
        <f>IFERROR(IF(P13&lt;&gt;"",INDEX(Saisie[],MATCH($A$2+2&amp;$C13,RechDateEtHeure,0),3),""),"")</f>
        <v/>
      </c>
      <c r="T13" s="51" t="str">
        <f t="shared" si="4"/>
        <v/>
      </c>
      <c r="U13" s="52" t="b">
        <f t="shared" si="5"/>
        <v>0</v>
      </c>
      <c r="V13" s="37" t="str">
        <f>IFERROR(IF(INDEX(Saisie[],MATCH($A$2+3&amp;$C13,RechDateEtHeure,0),6)=$A$6,INDEX(Saisie[],MATCH($A$2+3&amp;$C13,RechDateEtHeure,0),4)&amp;" : "&amp;INDEX(Saisie[],MATCH($A$2+3&amp;$C13,RechDateEtHeure,0),5),""),"")</f>
        <v/>
      </c>
      <c r="W13" s="45" t="str">
        <f>IFERROR(IF(INDEX(Saisie[],MATCH($A$2+3&amp;$C13,RechDateEtHeure,0),6)=$A$6,INDEX(Saisie[],MATCH($A$2+3&amp;$C13,RechDateEtHeure,0),7),""),"")</f>
        <v/>
      </c>
      <c r="X13" s="39" t="str">
        <f>IFERROR(IF(INDEX(Saisie[],MATCH($A$2+3&amp;$C13,RechDateEtHeure,0),6)=$A$6,INDEX(Saisie[],MATCH($A$2+3&amp;$C13,RechDateEtHeure,0),8),""),"")</f>
        <v/>
      </c>
      <c r="Y13" s="51" t="str">
        <f>IFERROR(IF(V13&lt;&gt;"",INDEX(Saisie[],MATCH($A$2+3&amp;$C13,RechDateEtHeure,0),3),""),"")</f>
        <v/>
      </c>
      <c r="Z13" s="51" t="str">
        <f t="shared" si="6"/>
        <v/>
      </c>
      <c r="AA13" s="52" t="b">
        <f t="shared" si="7"/>
        <v>0</v>
      </c>
      <c r="AB13" s="37" t="str">
        <f>IFERROR(IF(INDEX(Saisie[],MATCH($A$2+4&amp;$C13,RechDateEtHeure,0),6)=$A$6,INDEX(Saisie[],MATCH($A$2+4&amp;$C13,RechDateEtHeure,0),4)&amp;" : "&amp;INDEX(Saisie[],MATCH($A$2+4&amp;$C13,RechDateEtHeure,0),5),""),"")</f>
        <v/>
      </c>
      <c r="AC13" s="45" t="str">
        <f>IFERROR(IF(INDEX(Saisie[],MATCH($A$2+4&amp;$C13,RechDateEtHeure,0),6)=$A$6,INDEX(Saisie[],MATCH($A$2+4&amp;$C13,RechDateEtHeure,0),7),""),"")</f>
        <v/>
      </c>
      <c r="AD13" s="39" t="str">
        <f>IFERROR(IF(INDEX(Saisie[],MATCH($A$2+4&amp;$C13,RechDateEtHeure,0),6)=$A$6,INDEX(Saisie[],MATCH($A$2+4&amp;$C13,RechDateEtHeure,0),8),""),"")</f>
        <v/>
      </c>
      <c r="AE13" s="51" t="str">
        <f>IFERROR(IF(AB13&lt;&gt;"",INDEX(Saisie[],MATCH($A$2+4&amp;$C13,RechDateEtHeure,0),3),""),"")</f>
        <v/>
      </c>
      <c r="AF13" s="51" t="str">
        <f t="shared" si="8"/>
        <v/>
      </c>
      <c r="AG13" s="52" t="b">
        <f t="shared" si="9"/>
        <v>0</v>
      </c>
      <c r="AH13" s="37" t="str">
        <f>IFERROR(IF(INDEX(Saisie[],MATCH($A$2+5&amp;$C13,RechDateEtHeure,0),6)=$A$6,INDEX(Saisie[],MATCH($A$2+5&amp;$C13,RechDateEtHeure,0),4)&amp;" : "&amp;INDEX(Saisie[],MATCH($A$2+5&amp;$C13,RechDateEtHeure,0),5),""),"")</f>
        <v/>
      </c>
      <c r="AI13" s="45" t="str">
        <f>IFERROR(IF(INDEX(Saisie[],MATCH($A$2+5&amp;$C13,RechDateEtHeure,0),6)=$A$6,INDEX(Saisie[],MATCH($A$2+5&amp;$C13,RechDateEtHeure,0),7),""),"")</f>
        <v/>
      </c>
      <c r="AJ13" s="39" t="str">
        <f>IFERROR(IF(INDEX(Saisie[],MATCH($A$2+5&amp;$C13,RechDateEtHeure,0),6)=$A$6,INDEX(Saisie[],MATCH($A$2+5&amp;$C13,RechDateEtHeure,0),8),""),"")</f>
        <v/>
      </c>
      <c r="AK13" s="51" t="str">
        <f>IFERROR(IF(AH13&lt;&gt;"",INDEX(Saisie[],MATCH($A$2+5&amp;$C13,RechDateEtHeure,0),3),""),"")</f>
        <v/>
      </c>
      <c r="AL13" s="51" t="str">
        <f t="shared" si="10"/>
        <v/>
      </c>
      <c r="AM13" s="52" t="b">
        <f t="shared" si="11"/>
        <v>0</v>
      </c>
      <c r="AN13" s="37" t="str">
        <f>IFERROR(IF(INDEX(Saisie[],MATCH($A$2+6&amp;$C13,RechDateEtHeure,0),6)=$A$6,INDEX(Saisie[],MATCH($A$2+6&amp;$C13,RechDateEtHeure,0),4)&amp;" : "&amp;INDEX(Saisie[],MATCH($A$2+6&amp;$C13,RechDateEtHeure,0),5),""),"")</f>
        <v/>
      </c>
      <c r="AO13" s="45" t="str">
        <f>IFERROR(IF(INDEX(Saisie[],MATCH($A$2+6&amp;$C13,RechDateEtHeure,0),6)=$A$6,INDEX(Saisie[],MATCH($A$2+6&amp;$C13,RechDateEtHeure,0),7),""),"")</f>
        <v/>
      </c>
      <c r="AP13" s="43" t="str">
        <f>IFERROR(IF(INDEX(Saisie[],MATCH($A$2+6&amp;$C13,RechDateEtHeure,0),6)=$A$6,INDEX(Saisie[],MATCH($A$2+6&amp;$C13,RechDateEtHeure,0),8),""),"")</f>
        <v/>
      </c>
      <c r="AQ13" s="28" t="str">
        <f>IFERROR(IF(AN13&lt;&gt;"",INDEX(Saisie[],MATCH($A$2+6&amp;$C13,RechDateEtHeure,0),3),""),"")</f>
        <v/>
      </c>
      <c r="AR13" s="28" t="str">
        <f t="shared" si="12"/>
        <v/>
      </c>
      <c r="AS13" s="29" t="b">
        <f t="shared" si="13"/>
        <v>0</v>
      </c>
    </row>
    <row r="14" spans="1:45" ht="18.75" customHeight="1">
      <c r="C14" s="27">
        <v>0.5</v>
      </c>
      <c r="D14" s="35" t="str">
        <f>IFERROR(IF(INDEX(Saisie[],MATCH($A$2&amp;$C14,RechDateEtHeure,0),6)=$A$6,INDEX(Saisie[],MATCH($A$2&amp;$C14,RechDateEtHeure,0),4)&amp;" : "&amp;INDEX(Saisie[],MATCH($A$2&amp;$C14,RechDateEtHeure,0),5),""),"")</f>
        <v/>
      </c>
      <c r="E14" s="45" t="str">
        <f>IFERROR(IF(INDEX(Saisie[],MATCH($A$2&amp;$C14,RechDateEtHeure,0),6)=$A$6,INDEX(Saisie[],MATCH($A$2&amp;$C14,RechDateEtHeure,0),7),""),"")</f>
        <v/>
      </c>
      <c r="F14" s="39" t="str">
        <f>IFERROR(IF(INDEX(Saisie[],MATCH($A$2&amp;$C14,RechDateEtHeure,0),6)=$A$6,INDEX(Saisie[],MATCH($A$2&amp;$C14,RechDateEtHeure,0),8),""),"")</f>
        <v/>
      </c>
      <c r="G14" s="47" t="str">
        <f>IFERROR(IF(D14&lt;&gt;"",INDEX(Saisie[],MATCH($A$2&amp;$C14,RechDateEtHeure,0),3),""),"")</f>
        <v/>
      </c>
      <c r="H14" s="47" t="str">
        <f t="shared" si="0"/>
        <v/>
      </c>
      <c r="I14" s="48" t="b">
        <f t="shared" si="1"/>
        <v>0</v>
      </c>
      <c r="J14" s="35" t="str">
        <f>IFERROR(IF(INDEX(Saisie[],MATCH($A$2+1&amp;$C14,RechDateEtHeure,0),6)=$A$6,INDEX(Saisie[],MATCH($A$2+1&amp;$C14,RechDateEtHeure,0),4)&amp;" : "&amp;INDEX(Saisie[],MATCH($A$2+1&amp;$C14,RechDateEtHeure,0),5),""),"")</f>
        <v/>
      </c>
      <c r="K14" s="45" t="str">
        <f>IFERROR(IF(INDEX(Saisie[],MATCH($A$2+1&amp;$C14,RechDateEtHeure,0),6)=$A$6,INDEX(Saisie[],MATCH($A$2+1&amp;$C14,RechDateEtHeure,0),7),""),"")</f>
        <v/>
      </c>
      <c r="L14" s="41" t="str">
        <f>IFERROR(IF(INDEX(Saisie[],MATCH($A$2+1&amp;$C14,RechDateEtHeure,0),6)=$A$6,INDEX(Saisie[],MATCH($A$2+1&amp;$C14,RechDateEtHeure,0),8),""),"")</f>
        <v/>
      </c>
      <c r="M14" s="47" t="str">
        <f>IFERROR(IF(J14&lt;&gt;"",INDEX(Saisie[],MATCH($A$2+1&amp;$C14,RechDateEtHeure,0),3),""),"")</f>
        <v/>
      </c>
      <c r="N14" s="47" t="str">
        <f t="shared" si="2"/>
        <v/>
      </c>
      <c r="O14" s="55" t="b">
        <f t="shared" si="3"/>
        <v>0</v>
      </c>
      <c r="P14" s="37" t="str">
        <f>IFERROR(IF(INDEX(Saisie[],MATCH($A$2+2&amp;$C14,RechDateEtHeure,0),6)=$A$6,INDEX(Saisie[],MATCH($A$2+2&amp;$C14,RechDateEtHeure,0),4)&amp;" : "&amp;INDEX(Saisie[],MATCH($A$2+2&amp;$C14,RechDateEtHeure,0),5),""),"")</f>
        <v/>
      </c>
      <c r="Q14" s="45" t="str">
        <f>IFERROR(IF(INDEX(Saisie[],MATCH($A$2+2&amp;$C14,RechDateEtHeure,0),6)=$A$6,INDEX(Saisie[],MATCH($A$2+2&amp;$C14,RechDateEtHeure,0),7),""),"")</f>
        <v/>
      </c>
      <c r="R14" s="39" t="str">
        <f>IFERROR(IF(INDEX(Saisie[],MATCH($A$2+2&amp;$C14,RechDateEtHeure,0),6)=$A$6,INDEX(Saisie[],MATCH($A$2+2&amp;$C14,RechDateEtHeure,0),8),""),"")</f>
        <v/>
      </c>
      <c r="S14" s="51" t="str">
        <f>IFERROR(IF(P14&lt;&gt;"",INDEX(Saisie[],MATCH($A$2+2&amp;$C14,RechDateEtHeure,0),3),""),"")</f>
        <v/>
      </c>
      <c r="T14" s="51" t="str">
        <f t="shared" si="4"/>
        <v/>
      </c>
      <c r="U14" s="52" t="b">
        <f t="shared" si="5"/>
        <v>0</v>
      </c>
      <c r="V14" s="37" t="str">
        <f>IFERROR(IF(INDEX(Saisie[],MATCH($A$2+3&amp;$C14,RechDateEtHeure,0),6)=$A$6,INDEX(Saisie[],MATCH($A$2+3&amp;$C14,RechDateEtHeure,0),4)&amp;" : "&amp;INDEX(Saisie[],MATCH($A$2+3&amp;$C14,RechDateEtHeure,0),5),""),"")</f>
        <v/>
      </c>
      <c r="W14" s="45" t="str">
        <f>IFERROR(IF(INDEX(Saisie[],MATCH($A$2+3&amp;$C14,RechDateEtHeure,0),6)=$A$6,INDEX(Saisie[],MATCH($A$2+3&amp;$C14,RechDateEtHeure,0),7),""),"")</f>
        <v/>
      </c>
      <c r="X14" s="39" t="str">
        <f>IFERROR(IF(INDEX(Saisie[],MATCH($A$2+3&amp;$C14,RechDateEtHeure,0),6)=$A$6,INDEX(Saisie[],MATCH($A$2+3&amp;$C14,RechDateEtHeure,0),8),""),"")</f>
        <v/>
      </c>
      <c r="Y14" s="51" t="str">
        <f>IFERROR(IF(V14&lt;&gt;"",INDEX(Saisie[],MATCH($A$2+3&amp;$C14,RechDateEtHeure,0),3),""),"")</f>
        <v/>
      </c>
      <c r="Z14" s="51" t="str">
        <f t="shared" si="6"/>
        <v/>
      </c>
      <c r="AA14" s="52" t="b">
        <f t="shared" si="7"/>
        <v>0</v>
      </c>
      <c r="AB14" s="37" t="str">
        <f>IFERROR(IF(INDEX(Saisie[],MATCH($A$2+4&amp;$C14,RechDateEtHeure,0),6)=$A$6,INDEX(Saisie[],MATCH($A$2+4&amp;$C14,RechDateEtHeure,0),4)&amp;" : "&amp;INDEX(Saisie[],MATCH($A$2+4&amp;$C14,RechDateEtHeure,0),5),""),"")</f>
        <v/>
      </c>
      <c r="AC14" s="45" t="str">
        <f>IFERROR(IF(INDEX(Saisie[],MATCH($A$2+4&amp;$C14,RechDateEtHeure,0),6)=$A$6,INDEX(Saisie[],MATCH($A$2+4&amp;$C14,RechDateEtHeure,0),7),""),"")</f>
        <v/>
      </c>
      <c r="AD14" s="39" t="str">
        <f>IFERROR(IF(INDEX(Saisie[],MATCH($A$2+4&amp;$C14,RechDateEtHeure,0),6)=$A$6,INDEX(Saisie[],MATCH($A$2+4&amp;$C14,RechDateEtHeure,0),8),""),"")</f>
        <v/>
      </c>
      <c r="AE14" s="51" t="str">
        <f>IFERROR(IF(AB14&lt;&gt;"",INDEX(Saisie[],MATCH($A$2+4&amp;$C14,RechDateEtHeure,0),3),""),"")</f>
        <v/>
      </c>
      <c r="AF14" s="51" t="str">
        <f t="shared" si="8"/>
        <v/>
      </c>
      <c r="AG14" s="52" t="b">
        <f t="shared" si="9"/>
        <v>0</v>
      </c>
      <c r="AH14" s="37" t="str">
        <f>IFERROR(IF(INDEX(Saisie[],MATCH($A$2+5&amp;$C14,RechDateEtHeure,0),6)=$A$6,INDEX(Saisie[],MATCH($A$2+5&amp;$C14,RechDateEtHeure,0),4)&amp;" : "&amp;INDEX(Saisie[],MATCH($A$2+5&amp;$C14,RechDateEtHeure,0),5),""),"")</f>
        <v/>
      </c>
      <c r="AI14" s="45" t="str">
        <f>IFERROR(IF(INDEX(Saisie[],MATCH($A$2+5&amp;$C14,RechDateEtHeure,0),6)=$A$6,INDEX(Saisie[],MATCH($A$2+5&amp;$C14,RechDateEtHeure,0),7),""),"")</f>
        <v/>
      </c>
      <c r="AJ14" s="39" t="str">
        <f>IFERROR(IF(INDEX(Saisie[],MATCH($A$2+5&amp;$C14,RechDateEtHeure,0),6)=$A$6,INDEX(Saisie[],MATCH($A$2+5&amp;$C14,RechDateEtHeure,0),8),""),"")</f>
        <v/>
      </c>
      <c r="AK14" s="51" t="str">
        <f>IFERROR(IF(AH14&lt;&gt;"",INDEX(Saisie[],MATCH($A$2+5&amp;$C14,RechDateEtHeure,0),3),""),"")</f>
        <v/>
      </c>
      <c r="AL14" s="51" t="str">
        <f t="shared" si="10"/>
        <v/>
      </c>
      <c r="AM14" s="52" t="b">
        <f t="shared" si="11"/>
        <v>0</v>
      </c>
      <c r="AN14" s="37" t="str">
        <f>IFERROR(IF(INDEX(Saisie[],MATCH($A$2+6&amp;$C14,RechDateEtHeure,0),6)=$A$6,INDEX(Saisie[],MATCH($A$2+6&amp;$C14,RechDateEtHeure,0),4)&amp;" : "&amp;INDEX(Saisie[],MATCH($A$2+6&amp;$C14,RechDateEtHeure,0),5),""),"")</f>
        <v/>
      </c>
      <c r="AO14" s="45" t="str">
        <f>IFERROR(IF(INDEX(Saisie[],MATCH($A$2+6&amp;$C14,RechDateEtHeure,0),6)=$A$6,INDEX(Saisie[],MATCH($A$2+6&amp;$C14,RechDateEtHeure,0),7),""),"")</f>
        <v/>
      </c>
      <c r="AP14" s="43" t="str">
        <f>IFERROR(IF(INDEX(Saisie[],MATCH($A$2+6&amp;$C14,RechDateEtHeure,0),6)=$A$6,INDEX(Saisie[],MATCH($A$2+6&amp;$C14,RechDateEtHeure,0),8),""),"")</f>
        <v/>
      </c>
      <c r="AQ14" s="28" t="str">
        <f>IFERROR(IF(AN14&lt;&gt;"",INDEX(Saisie[],MATCH($A$2+6&amp;$C14,RechDateEtHeure,0),3),""),"")</f>
        <v/>
      </c>
      <c r="AR14" s="28" t="str">
        <f t="shared" si="12"/>
        <v/>
      </c>
      <c r="AS14" s="29" t="b">
        <f t="shared" si="13"/>
        <v>0</v>
      </c>
    </row>
    <row r="15" spans="1:45" ht="18.75" customHeight="1">
      <c r="C15" s="30">
        <v>0.52083333333333337</v>
      </c>
      <c r="D15" s="35" t="str">
        <f>IFERROR(IF(INDEX(Saisie[],MATCH($A$2&amp;$C15,RechDateEtHeure,0),6)=$A$6,INDEX(Saisie[],MATCH($A$2&amp;$C15,RechDateEtHeure,0),4)&amp;" : "&amp;INDEX(Saisie[],MATCH($A$2&amp;$C15,RechDateEtHeure,0),5),""),"")</f>
        <v/>
      </c>
      <c r="E15" s="45" t="str">
        <f>IFERROR(IF(INDEX(Saisie[],MATCH($A$2&amp;$C15,RechDateEtHeure,0),6)=$A$6,INDEX(Saisie[],MATCH($A$2&amp;$C15,RechDateEtHeure,0),7),""),"")</f>
        <v/>
      </c>
      <c r="F15" s="39" t="str">
        <f>IFERROR(IF(INDEX(Saisie[],MATCH($A$2&amp;$C15,RechDateEtHeure,0),6)=$A$6,INDEX(Saisie[],MATCH($A$2&amp;$C15,RechDateEtHeure,0),8),""),"")</f>
        <v/>
      </c>
      <c r="G15" s="47" t="str">
        <f>IFERROR(IF(D15&lt;&gt;"",INDEX(Saisie[],MATCH($A$2&amp;$C15,RechDateEtHeure,0),3),""),"")</f>
        <v/>
      </c>
      <c r="H15" s="47" t="str">
        <f t="shared" si="0"/>
        <v/>
      </c>
      <c r="I15" s="48" t="b">
        <f t="shared" si="1"/>
        <v>0</v>
      </c>
      <c r="J15" s="35" t="str">
        <f>IFERROR(IF(INDEX(Saisie[],MATCH($A$2+1&amp;$C15,RechDateEtHeure,0),6)=$A$6,INDEX(Saisie[],MATCH($A$2+1&amp;$C15,RechDateEtHeure,0),4)&amp;" : "&amp;INDEX(Saisie[],MATCH($A$2+1&amp;$C15,RechDateEtHeure,0),5),""),"")</f>
        <v/>
      </c>
      <c r="K15" s="45" t="str">
        <f>IFERROR(IF(INDEX(Saisie[],MATCH($A$2+1&amp;$C15,RechDateEtHeure,0),6)=$A$6,INDEX(Saisie[],MATCH($A$2+1&amp;$C15,RechDateEtHeure,0),7),""),"")</f>
        <v/>
      </c>
      <c r="L15" s="41" t="str">
        <f>IFERROR(IF(INDEX(Saisie[],MATCH($A$2+1&amp;$C15,RechDateEtHeure,0),6)=$A$6,INDEX(Saisie[],MATCH($A$2+1&amp;$C15,RechDateEtHeure,0),8),""),"")</f>
        <v/>
      </c>
      <c r="M15" s="47" t="str">
        <f>IFERROR(IF(J15&lt;&gt;"",INDEX(Saisie[],MATCH($A$2+1&amp;$C15,RechDateEtHeure,0),3),""),"")</f>
        <v/>
      </c>
      <c r="N15" s="47" t="str">
        <f t="shared" si="2"/>
        <v/>
      </c>
      <c r="O15" s="55" t="b">
        <f t="shared" si="3"/>
        <v>0</v>
      </c>
      <c r="P15" s="37" t="str">
        <f>IFERROR(IF(INDEX(Saisie[],MATCH($A$2+2&amp;$C15,RechDateEtHeure,0),6)=$A$6,INDEX(Saisie[],MATCH($A$2+2&amp;$C15,RechDateEtHeure,0),4)&amp;" : "&amp;INDEX(Saisie[],MATCH($A$2+2&amp;$C15,RechDateEtHeure,0),5),""),"")</f>
        <v/>
      </c>
      <c r="Q15" s="45" t="str">
        <f>IFERROR(IF(INDEX(Saisie[],MATCH($A$2+2&amp;$C15,RechDateEtHeure,0),6)=$A$6,INDEX(Saisie[],MATCH($A$2+2&amp;$C15,RechDateEtHeure,0),7),""),"")</f>
        <v/>
      </c>
      <c r="R15" s="39" t="str">
        <f>IFERROR(IF(INDEX(Saisie[],MATCH($A$2+2&amp;$C15,RechDateEtHeure,0),6)=$A$6,INDEX(Saisie[],MATCH($A$2+2&amp;$C15,RechDateEtHeure,0),8),""),"")</f>
        <v/>
      </c>
      <c r="S15" s="51" t="str">
        <f>IFERROR(IF(P15&lt;&gt;"",INDEX(Saisie[],MATCH($A$2+2&amp;$C15,RechDateEtHeure,0),3),""),"")</f>
        <v/>
      </c>
      <c r="T15" s="51" t="str">
        <f t="shared" si="4"/>
        <v/>
      </c>
      <c r="U15" s="52" t="b">
        <f t="shared" si="5"/>
        <v>0</v>
      </c>
      <c r="V15" s="37" t="str">
        <f>IFERROR(IF(INDEX(Saisie[],MATCH($A$2+3&amp;$C15,RechDateEtHeure,0),6)=$A$6,INDEX(Saisie[],MATCH($A$2+3&amp;$C15,RechDateEtHeure,0),4)&amp;" : "&amp;INDEX(Saisie[],MATCH($A$2+3&amp;$C15,RechDateEtHeure,0),5),""),"")</f>
        <v/>
      </c>
      <c r="W15" s="45" t="str">
        <f>IFERROR(IF(INDEX(Saisie[],MATCH($A$2+3&amp;$C15,RechDateEtHeure,0),6)=$A$6,INDEX(Saisie[],MATCH($A$2+3&amp;$C15,RechDateEtHeure,0),7),""),"")</f>
        <v/>
      </c>
      <c r="X15" s="39" t="str">
        <f>IFERROR(IF(INDEX(Saisie[],MATCH($A$2+3&amp;$C15,RechDateEtHeure,0),6)=$A$6,INDEX(Saisie[],MATCH($A$2+3&amp;$C15,RechDateEtHeure,0),8),""),"")</f>
        <v/>
      </c>
      <c r="Y15" s="51" t="str">
        <f>IFERROR(IF(V15&lt;&gt;"",INDEX(Saisie[],MATCH($A$2+3&amp;$C15,RechDateEtHeure,0),3),""),"")</f>
        <v/>
      </c>
      <c r="Z15" s="51" t="str">
        <f t="shared" si="6"/>
        <v/>
      </c>
      <c r="AA15" s="52" t="b">
        <f t="shared" si="7"/>
        <v>0</v>
      </c>
      <c r="AB15" s="37" t="str">
        <f>IFERROR(IF(INDEX(Saisie[],MATCH($A$2+4&amp;$C15,RechDateEtHeure,0),6)=$A$6,INDEX(Saisie[],MATCH($A$2+4&amp;$C15,RechDateEtHeure,0),4)&amp;" : "&amp;INDEX(Saisie[],MATCH($A$2+4&amp;$C15,RechDateEtHeure,0),5),""),"")</f>
        <v/>
      </c>
      <c r="AC15" s="45" t="str">
        <f>IFERROR(IF(INDEX(Saisie[],MATCH($A$2+4&amp;$C15,RechDateEtHeure,0),6)=$A$6,INDEX(Saisie[],MATCH($A$2+4&amp;$C15,RechDateEtHeure,0),7),""),"")</f>
        <v/>
      </c>
      <c r="AD15" s="39" t="str">
        <f>IFERROR(IF(INDEX(Saisie[],MATCH($A$2+4&amp;$C15,RechDateEtHeure,0),6)=$A$6,INDEX(Saisie[],MATCH($A$2+4&amp;$C15,RechDateEtHeure,0),8),""),"")</f>
        <v/>
      </c>
      <c r="AE15" s="51" t="str">
        <f>IFERROR(IF(AB15&lt;&gt;"",INDEX(Saisie[],MATCH($A$2+4&amp;$C15,RechDateEtHeure,0),3),""),"")</f>
        <v/>
      </c>
      <c r="AF15" s="51" t="str">
        <f t="shared" si="8"/>
        <v/>
      </c>
      <c r="AG15" s="52" t="b">
        <f t="shared" si="9"/>
        <v>0</v>
      </c>
      <c r="AH15" s="37" t="str">
        <f>IFERROR(IF(INDEX(Saisie[],MATCH($A$2+5&amp;$C15,RechDateEtHeure,0),6)=$A$6,INDEX(Saisie[],MATCH($A$2+5&amp;$C15,RechDateEtHeure,0),4)&amp;" : "&amp;INDEX(Saisie[],MATCH($A$2+5&amp;$C15,RechDateEtHeure,0),5),""),"")</f>
        <v/>
      </c>
      <c r="AI15" s="45" t="str">
        <f>IFERROR(IF(INDEX(Saisie[],MATCH($A$2+5&amp;$C15,RechDateEtHeure,0),6)=$A$6,INDEX(Saisie[],MATCH($A$2+5&amp;$C15,RechDateEtHeure,0),7),""),"")</f>
        <v/>
      </c>
      <c r="AJ15" s="39" t="str">
        <f>IFERROR(IF(INDEX(Saisie[],MATCH($A$2+5&amp;$C15,RechDateEtHeure,0),6)=$A$6,INDEX(Saisie[],MATCH($A$2+5&amp;$C15,RechDateEtHeure,0),8),""),"")</f>
        <v/>
      </c>
      <c r="AK15" s="51" t="str">
        <f>IFERROR(IF(AH15&lt;&gt;"",INDEX(Saisie[],MATCH($A$2+5&amp;$C15,RechDateEtHeure,0),3),""),"")</f>
        <v/>
      </c>
      <c r="AL15" s="51" t="str">
        <f t="shared" si="10"/>
        <v/>
      </c>
      <c r="AM15" s="52" t="b">
        <f t="shared" si="11"/>
        <v>0</v>
      </c>
      <c r="AN15" s="37" t="str">
        <f>IFERROR(IF(INDEX(Saisie[],MATCH($A$2+6&amp;$C15,RechDateEtHeure,0),6)=$A$6,INDEX(Saisie[],MATCH($A$2+6&amp;$C15,RechDateEtHeure,0),4)&amp;" : "&amp;INDEX(Saisie[],MATCH($A$2+6&amp;$C15,RechDateEtHeure,0),5),""),"")</f>
        <v/>
      </c>
      <c r="AO15" s="45" t="str">
        <f>IFERROR(IF(INDEX(Saisie[],MATCH($A$2+6&amp;$C15,RechDateEtHeure,0),6)=$A$6,INDEX(Saisie[],MATCH($A$2+6&amp;$C15,RechDateEtHeure,0),7),""),"")</f>
        <v/>
      </c>
      <c r="AP15" s="43" t="str">
        <f>IFERROR(IF(INDEX(Saisie[],MATCH($A$2+6&amp;$C15,RechDateEtHeure,0),6)=$A$6,INDEX(Saisie[],MATCH($A$2+6&amp;$C15,RechDateEtHeure,0),8),""),"")</f>
        <v/>
      </c>
      <c r="AQ15" s="28" t="str">
        <f>IFERROR(IF(AN15&lt;&gt;"",INDEX(Saisie[],MATCH($A$2+6&amp;$C15,RechDateEtHeure,0),3),""),"")</f>
        <v/>
      </c>
      <c r="AR15" s="28" t="str">
        <f t="shared" si="12"/>
        <v/>
      </c>
      <c r="AS15" s="29" t="b">
        <f t="shared" si="13"/>
        <v>0</v>
      </c>
    </row>
    <row r="16" spans="1:45" ht="18.75" customHeight="1">
      <c r="C16" s="27">
        <v>0.54166666666666663</v>
      </c>
      <c r="D16" s="35" t="str">
        <f>IFERROR(IF(INDEX(Saisie[],MATCH($A$2&amp;$C16,RechDateEtHeure,0),6)=$A$6,INDEX(Saisie[],MATCH($A$2&amp;$C16,RechDateEtHeure,0),4)&amp;" : "&amp;INDEX(Saisie[],MATCH($A$2&amp;$C16,RechDateEtHeure,0),5),""),"")</f>
        <v/>
      </c>
      <c r="E16" s="45" t="str">
        <f>IFERROR(IF(INDEX(Saisie[],MATCH($A$2&amp;$C16,RechDateEtHeure,0),6)=$A$6,INDEX(Saisie[],MATCH($A$2&amp;$C16,RechDateEtHeure,0),7),""),"")</f>
        <v/>
      </c>
      <c r="F16" s="39" t="str">
        <f>IFERROR(IF(INDEX(Saisie[],MATCH($A$2&amp;$C16,RechDateEtHeure,0),6)=$A$6,INDEX(Saisie[],MATCH($A$2&amp;$C16,RechDateEtHeure,0),8),""),"")</f>
        <v/>
      </c>
      <c r="G16" s="47" t="str">
        <f>IFERROR(IF(D16&lt;&gt;"",INDEX(Saisie[],MATCH($A$2&amp;$C16,RechDateEtHeure,0),3),""),"")</f>
        <v/>
      </c>
      <c r="H16" s="47" t="str">
        <f t="shared" si="0"/>
        <v/>
      </c>
      <c r="I16" s="48" t="b">
        <f t="shared" si="1"/>
        <v>0</v>
      </c>
      <c r="J16" s="35" t="str">
        <f>IFERROR(IF(INDEX(Saisie[],MATCH($A$2+1&amp;$C16,RechDateEtHeure,0),6)=$A$6,INDEX(Saisie[],MATCH($A$2+1&amp;$C16,RechDateEtHeure,0),4)&amp;" : "&amp;INDEX(Saisie[],MATCH($A$2+1&amp;$C16,RechDateEtHeure,0),5),""),"")</f>
        <v/>
      </c>
      <c r="K16" s="45" t="str">
        <f>IFERROR(IF(INDEX(Saisie[],MATCH($A$2+1&amp;$C16,RechDateEtHeure,0),6)=$A$6,INDEX(Saisie[],MATCH($A$2+1&amp;$C16,RechDateEtHeure,0),7),""),"")</f>
        <v/>
      </c>
      <c r="L16" s="41" t="str">
        <f>IFERROR(IF(INDEX(Saisie[],MATCH($A$2+1&amp;$C16,RechDateEtHeure,0),6)=$A$6,INDEX(Saisie[],MATCH($A$2+1&amp;$C16,RechDateEtHeure,0),8),""),"")</f>
        <v/>
      </c>
      <c r="M16" s="47" t="str">
        <f>IFERROR(IF(J16&lt;&gt;"",INDEX(Saisie[],MATCH($A$2+1&amp;$C16,RechDateEtHeure,0),3),""),"")</f>
        <v/>
      </c>
      <c r="N16" s="47" t="str">
        <f t="shared" si="2"/>
        <v/>
      </c>
      <c r="O16" s="55" t="b">
        <f t="shared" si="3"/>
        <v>0</v>
      </c>
      <c r="P16" s="37" t="str">
        <f>IFERROR(IF(INDEX(Saisie[],MATCH($A$2+2&amp;$C16,RechDateEtHeure,0),6)=$A$6,INDEX(Saisie[],MATCH($A$2+2&amp;$C16,RechDateEtHeure,0),4)&amp;" : "&amp;INDEX(Saisie[],MATCH($A$2+2&amp;$C16,RechDateEtHeure,0),5),""),"")</f>
        <v/>
      </c>
      <c r="Q16" s="45" t="str">
        <f>IFERROR(IF(INDEX(Saisie[],MATCH($A$2+2&amp;$C16,RechDateEtHeure,0),6)=$A$6,INDEX(Saisie[],MATCH($A$2+2&amp;$C16,RechDateEtHeure,0),7),""),"")</f>
        <v/>
      </c>
      <c r="R16" s="39" t="str">
        <f>IFERROR(IF(INDEX(Saisie[],MATCH($A$2+2&amp;$C16,RechDateEtHeure,0),6)=$A$6,INDEX(Saisie[],MATCH($A$2+2&amp;$C16,RechDateEtHeure,0),8),""),"")</f>
        <v/>
      </c>
      <c r="S16" s="51" t="str">
        <f>IFERROR(IF(P16&lt;&gt;"",INDEX(Saisie[],MATCH($A$2+2&amp;$C16,RechDateEtHeure,0),3),""),"")</f>
        <v/>
      </c>
      <c r="T16" s="51" t="str">
        <f t="shared" si="4"/>
        <v/>
      </c>
      <c r="U16" s="52" t="b">
        <f t="shared" si="5"/>
        <v>0</v>
      </c>
      <c r="V16" s="37" t="str">
        <f>IFERROR(IF(INDEX(Saisie[],MATCH($A$2+3&amp;$C16,RechDateEtHeure,0),6)=$A$6,INDEX(Saisie[],MATCH($A$2+3&amp;$C16,RechDateEtHeure,0),4)&amp;" : "&amp;INDEX(Saisie[],MATCH($A$2+3&amp;$C16,RechDateEtHeure,0),5),""),"")</f>
        <v/>
      </c>
      <c r="W16" s="45" t="str">
        <f>IFERROR(IF(INDEX(Saisie[],MATCH($A$2+3&amp;$C16,RechDateEtHeure,0),6)=$A$6,INDEX(Saisie[],MATCH($A$2+3&amp;$C16,RechDateEtHeure,0),7),""),"")</f>
        <v/>
      </c>
      <c r="X16" s="39" t="str">
        <f>IFERROR(IF(INDEX(Saisie[],MATCH($A$2+3&amp;$C16,RechDateEtHeure,0),6)=$A$6,INDEX(Saisie[],MATCH($A$2+3&amp;$C16,RechDateEtHeure,0),8),""),"")</f>
        <v/>
      </c>
      <c r="Y16" s="51" t="str">
        <f>IFERROR(IF(V16&lt;&gt;"",INDEX(Saisie[],MATCH($A$2+3&amp;$C16,RechDateEtHeure,0),3),""),"")</f>
        <v/>
      </c>
      <c r="Z16" s="51" t="str">
        <f t="shared" si="6"/>
        <v/>
      </c>
      <c r="AA16" s="52" t="b">
        <f t="shared" si="7"/>
        <v>0</v>
      </c>
      <c r="AB16" s="37" t="str">
        <f>IFERROR(IF(INDEX(Saisie[],MATCH($A$2+4&amp;$C16,RechDateEtHeure,0),6)=$A$6,INDEX(Saisie[],MATCH($A$2+4&amp;$C16,RechDateEtHeure,0),4)&amp;" : "&amp;INDEX(Saisie[],MATCH($A$2+4&amp;$C16,RechDateEtHeure,0),5),""),"")</f>
        <v/>
      </c>
      <c r="AC16" s="45" t="str">
        <f>IFERROR(IF(INDEX(Saisie[],MATCH($A$2+4&amp;$C16,RechDateEtHeure,0),6)=$A$6,INDEX(Saisie[],MATCH($A$2+4&amp;$C16,RechDateEtHeure,0),7),""),"")</f>
        <v/>
      </c>
      <c r="AD16" s="39" t="str">
        <f>IFERROR(IF(INDEX(Saisie[],MATCH($A$2+4&amp;$C16,RechDateEtHeure,0),6)=$A$6,INDEX(Saisie[],MATCH($A$2+4&amp;$C16,RechDateEtHeure,0),8),""),"")</f>
        <v/>
      </c>
      <c r="AE16" s="51" t="str">
        <f>IFERROR(IF(AB16&lt;&gt;"",INDEX(Saisie[],MATCH($A$2+4&amp;$C16,RechDateEtHeure,0),3),""),"")</f>
        <v/>
      </c>
      <c r="AF16" s="51" t="str">
        <f t="shared" si="8"/>
        <v/>
      </c>
      <c r="AG16" s="52" t="b">
        <f t="shared" si="9"/>
        <v>0</v>
      </c>
      <c r="AH16" s="37" t="str">
        <f>IFERROR(IF(INDEX(Saisie[],MATCH($A$2+5&amp;$C16,RechDateEtHeure,0),6)=$A$6,INDEX(Saisie[],MATCH($A$2+5&amp;$C16,RechDateEtHeure,0),4)&amp;" : "&amp;INDEX(Saisie[],MATCH($A$2+5&amp;$C16,RechDateEtHeure,0),5),""),"")</f>
        <v/>
      </c>
      <c r="AI16" s="45" t="str">
        <f>IFERROR(IF(INDEX(Saisie[],MATCH($A$2+5&amp;$C16,RechDateEtHeure,0),6)=$A$6,INDEX(Saisie[],MATCH($A$2+5&amp;$C16,RechDateEtHeure,0),7),""),"")</f>
        <v/>
      </c>
      <c r="AJ16" s="39" t="str">
        <f>IFERROR(IF(INDEX(Saisie[],MATCH($A$2+5&amp;$C16,RechDateEtHeure,0),6)=$A$6,INDEX(Saisie[],MATCH($A$2+5&amp;$C16,RechDateEtHeure,0),8),""),"")</f>
        <v/>
      </c>
      <c r="AK16" s="51" t="str">
        <f>IFERROR(IF(AH16&lt;&gt;"",INDEX(Saisie[],MATCH($A$2+5&amp;$C16,RechDateEtHeure,0),3),""),"")</f>
        <v/>
      </c>
      <c r="AL16" s="51" t="str">
        <f t="shared" si="10"/>
        <v/>
      </c>
      <c r="AM16" s="52" t="b">
        <f t="shared" si="11"/>
        <v>0</v>
      </c>
      <c r="AN16" s="37" t="str">
        <f>IFERROR(IF(INDEX(Saisie[],MATCH($A$2+6&amp;$C16,RechDateEtHeure,0),6)=$A$6,INDEX(Saisie[],MATCH($A$2+6&amp;$C16,RechDateEtHeure,0),4)&amp;" : "&amp;INDEX(Saisie[],MATCH($A$2+6&amp;$C16,RechDateEtHeure,0),5),""),"")</f>
        <v/>
      </c>
      <c r="AO16" s="45" t="str">
        <f>IFERROR(IF(INDEX(Saisie[],MATCH($A$2+6&amp;$C16,RechDateEtHeure,0),6)=$A$6,INDEX(Saisie[],MATCH($A$2+6&amp;$C16,RechDateEtHeure,0),7),""),"")</f>
        <v/>
      </c>
      <c r="AP16" s="43" t="str">
        <f>IFERROR(IF(INDEX(Saisie[],MATCH($A$2+6&amp;$C16,RechDateEtHeure,0),6)=$A$6,INDEX(Saisie[],MATCH($A$2+6&amp;$C16,RechDateEtHeure,0),8),""),"")</f>
        <v/>
      </c>
      <c r="AQ16" s="28" t="str">
        <f>IFERROR(IF(AN16&lt;&gt;"",INDEX(Saisie[],MATCH($A$2+6&amp;$C16,RechDateEtHeure,0),3),""),"")</f>
        <v/>
      </c>
      <c r="AR16" s="28" t="str">
        <f t="shared" si="12"/>
        <v/>
      </c>
      <c r="AS16" s="29" t="b">
        <f t="shared" si="13"/>
        <v>0</v>
      </c>
    </row>
    <row r="17" spans="2:45" ht="18.75" customHeight="1">
      <c r="C17" s="30">
        <v>0.5625</v>
      </c>
      <c r="D17" s="35" t="str">
        <f>IFERROR(IF(INDEX(Saisie[],MATCH($A$2&amp;$C17,RechDateEtHeure,0),6)=$A$6,INDEX(Saisie[],MATCH($A$2&amp;$C17,RechDateEtHeure,0),4)&amp;" : "&amp;INDEX(Saisie[],MATCH($A$2&amp;$C17,RechDateEtHeure,0),5),""),"")</f>
        <v/>
      </c>
      <c r="E17" s="45" t="str">
        <f>IFERROR(IF(INDEX(Saisie[],MATCH($A$2&amp;$C17,RechDateEtHeure,0),6)=$A$6,INDEX(Saisie[],MATCH($A$2&amp;$C17,RechDateEtHeure,0),7),""),"")</f>
        <v/>
      </c>
      <c r="F17" s="39" t="str">
        <f>IFERROR(IF(INDEX(Saisie[],MATCH($A$2&amp;$C17,RechDateEtHeure,0),6)=$A$6,INDEX(Saisie[],MATCH($A$2&amp;$C17,RechDateEtHeure,0),8),""),"")</f>
        <v/>
      </c>
      <c r="G17" s="47" t="str">
        <f>IFERROR(IF(D17&lt;&gt;"",INDEX(Saisie[],MATCH($A$2&amp;$C17,RechDateEtHeure,0),3),""),"")</f>
        <v/>
      </c>
      <c r="H17" s="47" t="str">
        <f t="shared" si="0"/>
        <v/>
      </c>
      <c r="I17" s="48" t="b">
        <f t="shared" si="1"/>
        <v>0</v>
      </c>
      <c r="J17" s="35" t="str">
        <f>IFERROR(IF(INDEX(Saisie[],MATCH($A$2+1&amp;$C17,RechDateEtHeure,0),6)=$A$6,INDEX(Saisie[],MATCH($A$2+1&amp;$C17,RechDateEtHeure,0),4)&amp;" : "&amp;INDEX(Saisie[],MATCH($A$2+1&amp;$C17,RechDateEtHeure,0),5),""),"")</f>
        <v/>
      </c>
      <c r="K17" s="45" t="str">
        <f>IFERROR(IF(INDEX(Saisie[],MATCH($A$2+1&amp;$C17,RechDateEtHeure,0),6)=$A$6,INDEX(Saisie[],MATCH($A$2+1&amp;$C17,RechDateEtHeure,0),7),""),"")</f>
        <v/>
      </c>
      <c r="L17" s="41" t="str">
        <f>IFERROR(IF(INDEX(Saisie[],MATCH($A$2+1&amp;$C17,RechDateEtHeure,0),6)=$A$6,INDEX(Saisie[],MATCH($A$2+1&amp;$C17,RechDateEtHeure,0),8),""),"")</f>
        <v/>
      </c>
      <c r="M17" s="47" t="str">
        <f>IFERROR(IF(J17&lt;&gt;"",INDEX(Saisie[],MATCH($A$2+1&amp;$C17,RechDateEtHeure,0),3),""),"")</f>
        <v/>
      </c>
      <c r="N17" s="47" t="str">
        <f t="shared" si="2"/>
        <v/>
      </c>
      <c r="O17" s="55" t="b">
        <f t="shared" si="3"/>
        <v>0</v>
      </c>
      <c r="P17" s="37" t="str">
        <f>IFERROR(IF(INDEX(Saisie[],MATCH($A$2+2&amp;$C17,RechDateEtHeure,0),6)=$A$6,INDEX(Saisie[],MATCH($A$2+2&amp;$C17,RechDateEtHeure,0),4)&amp;" : "&amp;INDEX(Saisie[],MATCH($A$2+2&amp;$C17,RechDateEtHeure,0),5),""),"")</f>
        <v/>
      </c>
      <c r="Q17" s="45" t="str">
        <f>IFERROR(IF(INDEX(Saisie[],MATCH($A$2+2&amp;$C17,RechDateEtHeure,0),6)=$A$6,INDEX(Saisie[],MATCH($A$2+2&amp;$C17,RechDateEtHeure,0),7),""),"")</f>
        <v/>
      </c>
      <c r="R17" s="39" t="str">
        <f>IFERROR(IF(INDEX(Saisie[],MATCH($A$2+2&amp;$C17,RechDateEtHeure,0),6)=$A$6,INDEX(Saisie[],MATCH($A$2+2&amp;$C17,RechDateEtHeure,0),8),""),"")</f>
        <v/>
      </c>
      <c r="S17" s="51" t="str">
        <f>IFERROR(IF(P17&lt;&gt;"",INDEX(Saisie[],MATCH($A$2+2&amp;$C17,RechDateEtHeure,0),3),""),"")</f>
        <v/>
      </c>
      <c r="T17" s="51" t="str">
        <f t="shared" si="4"/>
        <v/>
      </c>
      <c r="U17" s="52" t="b">
        <f t="shared" si="5"/>
        <v>0</v>
      </c>
      <c r="V17" s="37" t="str">
        <f>IFERROR(IF(INDEX(Saisie[],MATCH($A$2+3&amp;$C17,RechDateEtHeure,0),6)=$A$6,INDEX(Saisie[],MATCH($A$2+3&amp;$C17,RechDateEtHeure,0),4)&amp;" : "&amp;INDEX(Saisie[],MATCH($A$2+3&amp;$C17,RechDateEtHeure,0),5),""),"")</f>
        <v/>
      </c>
      <c r="W17" s="45" t="str">
        <f>IFERROR(IF(INDEX(Saisie[],MATCH($A$2+3&amp;$C17,RechDateEtHeure,0),6)=$A$6,INDEX(Saisie[],MATCH($A$2+3&amp;$C17,RechDateEtHeure,0),7),""),"")</f>
        <v/>
      </c>
      <c r="X17" s="39" t="str">
        <f>IFERROR(IF(INDEX(Saisie[],MATCH($A$2+3&amp;$C17,RechDateEtHeure,0),6)=$A$6,INDEX(Saisie[],MATCH($A$2+3&amp;$C17,RechDateEtHeure,0),8),""),"")</f>
        <v/>
      </c>
      <c r="Y17" s="51" t="str">
        <f>IFERROR(IF(V17&lt;&gt;"",INDEX(Saisie[],MATCH($A$2+3&amp;$C17,RechDateEtHeure,0),3),""),"")</f>
        <v/>
      </c>
      <c r="Z17" s="51" t="str">
        <f t="shared" si="6"/>
        <v/>
      </c>
      <c r="AA17" s="52" t="b">
        <f t="shared" si="7"/>
        <v>0</v>
      </c>
      <c r="AB17" s="37" t="str">
        <f>IFERROR(IF(INDEX(Saisie[],MATCH($A$2+4&amp;$C17,RechDateEtHeure,0),6)=$A$6,INDEX(Saisie[],MATCH($A$2+4&amp;$C17,RechDateEtHeure,0),4)&amp;" : "&amp;INDEX(Saisie[],MATCH($A$2+4&amp;$C17,RechDateEtHeure,0),5),""),"")</f>
        <v/>
      </c>
      <c r="AC17" s="45" t="str">
        <f>IFERROR(IF(INDEX(Saisie[],MATCH($A$2+4&amp;$C17,RechDateEtHeure,0),6)=$A$6,INDEX(Saisie[],MATCH($A$2+4&amp;$C17,RechDateEtHeure,0),7),""),"")</f>
        <v/>
      </c>
      <c r="AD17" s="39" t="str">
        <f>IFERROR(IF(INDEX(Saisie[],MATCH($A$2+4&amp;$C17,RechDateEtHeure,0),6)=$A$6,INDEX(Saisie[],MATCH($A$2+4&amp;$C17,RechDateEtHeure,0),8),""),"")</f>
        <v/>
      </c>
      <c r="AE17" s="51" t="str">
        <f>IFERROR(IF(AB17&lt;&gt;"",INDEX(Saisie[],MATCH($A$2+4&amp;$C17,RechDateEtHeure,0),3),""),"")</f>
        <v/>
      </c>
      <c r="AF17" s="51" t="str">
        <f t="shared" si="8"/>
        <v/>
      </c>
      <c r="AG17" s="52" t="b">
        <f t="shared" si="9"/>
        <v>0</v>
      </c>
      <c r="AH17" s="37" t="str">
        <f>IFERROR(IF(INDEX(Saisie[],MATCH($A$2+5&amp;$C17,RechDateEtHeure,0),6)=$A$6,INDEX(Saisie[],MATCH($A$2+5&amp;$C17,RechDateEtHeure,0),4)&amp;" : "&amp;INDEX(Saisie[],MATCH($A$2+5&amp;$C17,RechDateEtHeure,0),5),""),"")</f>
        <v/>
      </c>
      <c r="AI17" s="45" t="str">
        <f>IFERROR(IF(INDEX(Saisie[],MATCH($A$2+5&amp;$C17,RechDateEtHeure,0),6)=$A$6,INDEX(Saisie[],MATCH($A$2+5&amp;$C17,RechDateEtHeure,0),7),""),"")</f>
        <v/>
      </c>
      <c r="AJ17" s="39" t="str">
        <f>IFERROR(IF(INDEX(Saisie[],MATCH($A$2+5&amp;$C17,RechDateEtHeure,0),6)=$A$6,INDEX(Saisie[],MATCH($A$2+5&amp;$C17,RechDateEtHeure,0),8),""),"")</f>
        <v/>
      </c>
      <c r="AK17" s="51" t="str">
        <f>IFERROR(IF(AH17&lt;&gt;"",INDEX(Saisie[],MATCH($A$2+5&amp;$C17,RechDateEtHeure,0),3),""),"")</f>
        <v/>
      </c>
      <c r="AL17" s="51" t="str">
        <f t="shared" si="10"/>
        <v/>
      </c>
      <c r="AM17" s="52" t="b">
        <f t="shared" si="11"/>
        <v>0</v>
      </c>
      <c r="AN17" s="37" t="str">
        <f>IFERROR(IF(INDEX(Saisie[],MATCH($A$2+6&amp;$C17,RechDateEtHeure,0),6)=$A$6,INDEX(Saisie[],MATCH($A$2+6&amp;$C17,RechDateEtHeure,0),4)&amp;" : "&amp;INDEX(Saisie[],MATCH($A$2+6&amp;$C17,RechDateEtHeure,0),5),""),"")</f>
        <v/>
      </c>
      <c r="AO17" s="45" t="str">
        <f>IFERROR(IF(INDEX(Saisie[],MATCH($A$2+6&amp;$C17,RechDateEtHeure,0),6)=$A$6,INDEX(Saisie[],MATCH($A$2+6&amp;$C17,RechDateEtHeure,0),7),""),"")</f>
        <v/>
      </c>
      <c r="AP17" s="43" t="str">
        <f>IFERROR(IF(INDEX(Saisie[],MATCH($A$2+6&amp;$C17,RechDateEtHeure,0),6)=$A$6,INDEX(Saisie[],MATCH($A$2+6&amp;$C17,RechDateEtHeure,0),8),""),"")</f>
        <v/>
      </c>
      <c r="AQ17" s="28" t="str">
        <f>IFERROR(IF(AN17&lt;&gt;"",INDEX(Saisie[],MATCH($A$2+6&amp;$C17,RechDateEtHeure,0),3),""),"")</f>
        <v/>
      </c>
      <c r="AR17" s="28" t="str">
        <f t="shared" si="12"/>
        <v/>
      </c>
      <c r="AS17" s="29" t="b">
        <f t="shared" si="13"/>
        <v>0</v>
      </c>
    </row>
    <row r="18" spans="2:45" ht="18.75" customHeight="1">
      <c r="C18" s="27">
        <v>0.58333333333333337</v>
      </c>
      <c r="D18" s="35" t="str">
        <f>IFERROR(IF(INDEX(Saisie[],MATCH($A$2&amp;$C18,RechDateEtHeure,0),6)=$A$6,INDEX(Saisie[],MATCH($A$2&amp;$C18,RechDateEtHeure,0),4)&amp;" : "&amp;INDEX(Saisie[],MATCH($A$2&amp;$C18,RechDateEtHeure,0),5),""),"")</f>
        <v/>
      </c>
      <c r="E18" s="45" t="str">
        <f>IFERROR(IF(INDEX(Saisie[],MATCH($A$2&amp;$C18,RechDateEtHeure,0),6)=$A$6,INDEX(Saisie[],MATCH($A$2&amp;$C18,RechDateEtHeure,0),7),""),"")</f>
        <v/>
      </c>
      <c r="F18" s="39" t="str">
        <f>IFERROR(IF(INDEX(Saisie[],MATCH($A$2&amp;$C18,RechDateEtHeure,0),6)=$A$6,INDEX(Saisie[],MATCH($A$2&amp;$C18,RechDateEtHeure,0),8),""),"")</f>
        <v/>
      </c>
      <c r="G18" s="47" t="str">
        <f>IFERROR(IF(D18&lt;&gt;"",INDEX(Saisie[],MATCH($A$2&amp;$C18,RechDateEtHeure,0),3),""),"")</f>
        <v/>
      </c>
      <c r="H18" s="47" t="str">
        <f t="shared" si="0"/>
        <v/>
      </c>
      <c r="I18" s="48" t="b">
        <f t="shared" si="1"/>
        <v>0</v>
      </c>
      <c r="J18" s="35" t="str">
        <f>IFERROR(IF(INDEX(Saisie[],MATCH($A$2+1&amp;$C18,RechDateEtHeure,0),6)=$A$6,INDEX(Saisie[],MATCH($A$2+1&amp;$C18,RechDateEtHeure,0),4)&amp;" : "&amp;INDEX(Saisie[],MATCH($A$2+1&amp;$C18,RechDateEtHeure,0),5),""),"")</f>
        <v/>
      </c>
      <c r="K18" s="45" t="str">
        <f>IFERROR(IF(INDEX(Saisie[],MATCH($A$2+1&amp;$C18,RechDateEtHeure,0),6)=$A$6,INDEX(Saisie[],MATCH($A$2+1&amp;$C18,RechDateEtHeure,0),7),""),"")</f>
        <v/>
      </c>
      <c r="L18" s="41" t="str">
        <f>IFERROR(IF(INDEX(Saisie[],MATCH($A$2+1&amp;$C18,RechDateEtHeure,0),6)=$A$6,INDEX(Saisie[],MATCH($A$2+1&amp;$C18,RechDateEtHeure,0),8),""),"")</f>
        <v/>
      </c>
      <c r="M18" s="47" t="str">
        <f>IFERROR(IF(J18&lt;&gt;"",INDEX(Saisie[],MATCH($A$2+1&amp;$C18,RechDateEtHeure,0),3),""),"")</f>
        <v/>
      </c>
      <c r="N18" s="47" t="str">
        <f t="shared" si="2"/>
        <v/>
      </c>
      <c r="O18" s="55" t="b">
        <f t="shared" si="3"/>
        <v>0</v>
      </c>
      <c r="P18" s="37" t="str">
        <f>IFERROR(IF(INDEX(Saisie[],MATCH($A$2+2&amp;$C18,RechDateEtHeure,0),6)=$A$6,INDEX(Saisie[],MATCH($A$2+2&amp;$C18,RechDateEtHeure,0),4)&amp;" : "&amp;INDEX(Saisie[],MATCH($A$2+2&amp;$C18,RechDateEtHeure,0),5),""),"")</f>
        <v/>
      </c>
      <c r="Q18" s="45" t="str">
        <f>IFERROR(IF(INDEX(Saisie[],MATCH($A$2+2&amp;$C18,RechDateEtHeure,0),6)=$A$6,INDEX(Saisie[],MATCH($A$2+2&amp;$C18,RechDateEtHeure,0),7),""),"")</f>
        <v/>
      </c>
      <c r="R18" s="39" t="str">
        <f>IFERROR(IF(INDEX(Saisie[],MATCH($A$2+2&amp;$C18,RechDateEtHeure,0),6)=$A$6,INDEX(Saisie[],MATCH($A$2+2&amp;$C18,RechDateEtHeure,0),8),""),"")</f>
        <v/>
      </c>
      <c r="S18" s="51" t="str">
        <f>IFERROR(IF(P18&lt;&gt;"",INDEX(Saisie[],MATCH($A$2+2&amp;$C18,RechDateEtHeure,0),3),""),"")</f>
        <v/>
      </c>
      <c r="T18" s="51" t="str">
        <f t="shared" si="4"/>
        <v/>
      </c>
      <c r="U18" s="52" t="b">
        <f t="shared" si="5"/>
        <v>0</v>
      </c>
      <c r="V18" s="37" t="str">
        <f>IFERROR(IF(INDEX(Saisie[],MATCH($A$2+3&amp;$C18,RechDateEtHeure,0),6)=$A$6,INDEX(Saisie[],MATCH($A$2+3&amp;$C18,RechDateEtHeure,0),4)&amp;" : "&amp;INDEX(Saisie[],MATCH($A$2+3&amp;$C18,RechDateEtHeure,0),5),""),"")</f>
        <v/>
      </c>
      <c r="W18" s="45" t="str">
        <f>IFERROR(IF(INDEX(Saisie[],MATCH($A$2+3&amp;$C18,RechDateEtHeure,0),6)=$A$6,INDEX(Saisie[],MATCH($A$2+3&amp;$C18,RechDateEtHeure,0),7),""),"")</f>
        <v/>
      </c>
      <c r="X18" s="39" t="str">
        <f>IFERROR(IF(INDEX(Saisie[],MATCH($A$2+3&amp;$C18,RechDateEtHeure,0),6)=$A$6,INDEX(Saisie[],MATCH($A$2+3&amp;$C18,RechDateEtHeure,0),8),""),"")</f>
        <v/>
      </c>
      <c r="Y18" s="51" t="str">
        <f>IFERROR(IF(V18&lt;&gt;"",INDEX(Saisie[],MATCH($A$2+3&amp;$C18,RechDateEtHeure,0),3),""),"")</f>
        <v/>
      </c>
      <c r="Z18" s="51" t="str">
        <f t="shared" si="6"/>
        <v/>
      </c>
      <c r="AA18" s="52" t="b">
        <f t="shared" si="7"/>
        <v>0</v>
      </c>
      <c r="AB18" s="37" t="str">
        <f>IFERROR(IF(INDEX(Saisie[],MATCH($A$2+4&amp;$C18,RechDateEtHeure,0),6)=$A$6,INDEX(Saisie[],MATCH($A$2+4&amp;$C18,RechDateEtHeure,0),4)&amp;" : "&amp;INDEX(Saisie[],MATCH($A$2+4&amp;$C18,RechDateEtHeure,0),5),""),"")</f>
        <v/>
      </c>
      <c r="AC18" s="45" t="str">
        <f>IFERROR(IF(INDEX(Saisie[],MATCH($A$2+4&amp;$C18,RechDateEtHeure,0),6)=$A$6,INDEX(Saisie[],MATCH($A$2+4&amp;$C18,RechDateEtHeure,0),7),""),"")</f>
        <v/>
      </c>
      <c r="AD18" s="39" t="str">
        <f>IFERROR(IF(INDEX(Saisie[],MATCH($A$2+4&amp;$C18,RechDateEtHeure,0),6)=$A$6,INDEX(Saisie[],MATCH($A$2+4&amp;$C18,RechDateEtHeure,0),8),""),"")</f>
        <v/>
      </c>
      <c r="AE18" s="51" t="str">
        <f>IFERROR(IF(AB18&lt;&gt;"",INDEX(Saisie[],MATCH($A$2+4&amp;$C18,RechDateEtHeure,0),3),""),"")</f>
        <v/>
      </c>
      <c r="AF18" s="51" t="str">
        <f t="shared" si="8"/>
        <v/>
      </c>
      <c r="AG18" s="52" t="b">
        <f t="shared" si="9"/>
        <v>0</v>
      </c>
      <c r="AH18" s="37" t="str">
        <f>IFERROR(IF(INDEX(Saisie[],MATCH($A$2+5&amp;$C18,RechDateEtHeure,0),6)=$A$6,INDEX(Saisie[],MATCH($A$2+5&amp;$C18,RechDateEtHeure,0),4)&amp;" : "&amp;INDEX(Saisie[],MATCH($A$2+5&amp;$C18,RechDateEtHeure,0),5),""),"")</f>
        <v/>
      </c>
      <c r="AI18" s="45" t="str">
        <f>IFERROR(IF(INDEX(Saisie[],MATCH($A$2+5&amp;$C18,RechDateEtHeure,0),6)=$A$6,INDEX(Saisie[],MATCH($A$2+5&amp;$C18,RechDateEtHeure,0),7),""),"")</f>
        <v/>
      </c>
      <c r="AJ18" s="39" t="str">
        <f>IFERROR(IF(INDEX(Saisie[],MATCH($A$2+5&amp;$C18,RechDateEtHeure,0),6)=$A$6,INDEX(Saisie[],MATCH($A$2+5&amp;$C18,RechDateEtHeure,0),8),""),"")</f>
        <v/>
      </c>
      <c r="AK18" s="51" t="str">
        <f>IFERROR(IF(AH18&lt;&gt;"",INDEX(Saisie[],MATCH($A$2+5&amp;$C18,RechDateEtHeure,0),3),""),"")</f>
        <v/>
      </c>
      <c r="AL18" s="51" t="str">
        <f t="shared" si="10"/>
        <v/>
      </c>
      <c r="AM18" s="52" t="b">
        <f t="shared" si="11"/>
        <v>0</v>
      </c>
      <c r="AN18" s="37" t="str">
        <f>IFERROR(IF(INDEX(Saisie[],MATCH($A$2+6&amp;$C18,RechDateEtHeure,0),6)=$A$6,INDEX(Saisie[],MATCH($A$2+6&amp;$C18,RechDateEtHeure,0),4)&amp;" : "&amp;INDEX(Saisie[],MATCH($A$2+6&amp;$C18,RechDateEtHeure,0),5),""),"")</f>
        <v/>
      </c>
      <c r="AO18" s="45" t="str">
        <f>IFERROR(IF(INDEX(Saisie[],MATCH($A$2+6&amp;$C18,RechDateEtHeure,0),6)=$A$6,INDEX(Saisie[],MATCH($A$2+6&amp;$C18,RechDateEtHeure,0),7),""),"")</f>
        <v/>
      </c>
      <c r="AP18" s="43" t="str">
        <f>IFERROR(IF(INDEX(Saisie[],MATCH($A$2+6&amp;$C18,RechDateEtHeure,0),6)=$A$6,INDEX(Saisie[],MATCH($A$2+6&amp;$C18,RechDateEtHeure,0),8),""),"")</f>
        <v/>
      </c>
      <c r="AQ18" s="28" t="str">
        <f>IFERROR(IF(AN18&lt;&gt;"",INDEX(Saisie[],MATCH($A$2+6&amp;$C18,RechDateEtHeure,0),3),""),"")</f>
        <v/>
      </c>
      <c r="AR18" s="28" t="str">
        <f t="shared" si="12"/>
        <v/>
      </c>
      <c r="AS18" s="29" t="b">
        <f t="shared" si="13"/>
        <v>0</v>
      </c>
    </row>
    <row r="19" spans="2:45" ht="18.75" customHeight="1">
      <c r="C19" s="30">
        <v>0.60416666666666663</v>
      </c>
      <c r="D19" s="35" t="str">
        <f>IFERROR(IF(INDEX(Saisie[],MATCH($A$2&amp;$C19,RechDateEtHeure,0),6)=$A$6,INDEX(Saisie[],MATCH($A$2&amp;$C19,RechDateEtHeure,0),4)&amp;" : "&amp;INDEX(Saisie[],MATCH($A$2&amp;$C19,RechDateEtHeure,0),5),""),"")</f>
        <v/>
      </c>
      <c r="E19" s="45" t="str">
        <f>IFERROR(IF(INDEX(Saisie[],MATCH($A$2&amp;$C19,RechDateEtHeure,0),6)=$A$6,INDEX(Saisie[],MATCH($A$2&amp;$C19,RechDateEtHeure,0),7),""),"")</f>
        <v/>
      </c>
      <c r="F19" s="39" t="str">
        <f>IFERROR(IF(INDEX(Saisie[],MATCH($A$2&amp;$C19,RechDateEtHeure,0),6)=$A$6,INDEX(Saisie[],MATCH($A$2&amp;$C19,RechDateEtHeure,0),8),""),"")</f>
        <v/>
      </c>
      <c r="G19" s="47" t="str">
        <f>IFERROR(IF(D19&lt;&gt;"",INDEX(Saisie[],MATCH($A$2&amp;$C19,RechDateEtHeure,0),3),""),"")</f>
        <v/>
      </c>
      <c r="H19" s="47" t="str">
        <f t="shared" si="0"/>
        <v/>
      </c>
      <c r="I19" s="48" t="b">
        <f t="shared" si="1"/>
        <v>0</v>
      </c>
      <c r="J19" s="35" t="str">
        <f>IFERROR(IF(INDEX(Saisie[],MATCH($A$2+1&amp;$C19,RechDateEtHeure,0),6)=$A$6,INDEX(Saisie[],MATCH($A$2+1&amp;$C19,RechDateEtHeure,0),4)&amp;" : "&amp;INDEX(Saisie[],MATCH($A$2+1&amp;$C19,RechDateEtHeure,0),5),""),"")</f>
        <v/>
      </c>
      <c r="K19" s="45" t="str">
        <f>IFERROR(IF(INDEX(Saisie[],MATCH($A$2+1&amp;$C19,RechDateEtHeure,0),6)=$A$6,INDEX(Saisie[],MATCH($A$2+1&amp;$C19,RechDateEtHeure,0),7),""),"")</f>
        <v/>
      </c>
      <c r="L19" s="41" t="str">
        <f>IFERROR(IF(INDEX(Saisie[],MATCH($A$2+1&amp;$C19,RechDateEtHeure,0),6)=$A$6,INDEX(Saisie[],MATCH($A$2+1&amp;$C19,RechDateEtHeure,0),8),""),"")</f>
        <v/>
      </c>
      <c r="M19" s="47" t="str">
        <f>IFERROR(IF(J19&lt;&gt;"",INDEX(Saisie[],MATCH($A$2+1&amp;$C19,RechDateEtHeure,0),3),""),"")</f>
        <v/>
      </c>
      <c r="N19" s="47" t="str">
        <f t="shared" si="2"/>
        <v/>
      </c>
      <c r="O19" s="55" t="b">
        <f t="shared" si="3"/>
        <v>0</v>
      </c>
      <c r="P19" s="37" t="str">
        <f>IFERROR(IF(INDEX(Saisie[],MATCH($A$2+2&amp;$C19,RechDateEtHeure,0),6)=$A$6,INDEX(Saisie[],MATCH($A$2+2&amp;$C19,RechDateEtHeure,0),4)&amp;" : "&amp;INDEX(Saisie[],MATCH($A$2+2&amp;$C19,RechDateEtHeure,0),5),""),"")</f>
        <v/>
      </c>
      <c r="Q19" s="45" t="str">
        <f>IFERROR(IF(INDEX(Saisie[],MATCH($A$2+2&amp;$C19,RechDateEtHeure,0),6)=$A$6,INDEX(Saisie[],MATCH($A$2+2&amp;$C19,RechDateEtHeure,0),7),""),"")</f>
        <v/>
      </c>
      <c r="R19" s="39" t="str">
        <f>IFERROR(IF(INDEX(Saisie[],MATCH($A$2+2&amp;$C19,RechDateEtHeure,0),6)=$A$6,INDEX(Saisie[],MATCH($A$2+2&amp;$C19,RechDateEtHeure,0),8),""),"")</f>
        <v/>
      </c>
      <c r="S19" s="51" t="str">
        <f>IFERROR(IF(P19&lt;&gt;"",INDEX(Saisie[],MATCH($A$2+2&amp;$C19,RechDateEtHeure,0),3),""),"")</f>
        <v/>
      </c>
      <c r="T19" s="51" t="str">
        <f t="shared" si="4"/>
        <v/>
      </c>
      <c r="U19" s="52" t="b">
        <f t="shared" si="5"/>
        <v>0</v>
      </c>
      <c r="V19" s="37" t="str">
        <f>IFERROR(IF(INDEX(Saisie[],MATCH($A$2+3&amp;$C19,RechDateEtHeure,0),6)=$A$6,INDEX(Saisie[],MATCH($A$2+3&amp;$C19,RechDateEtHeure,0),4)&amp;" : "&amp;INDEX(Saisie[],MATCH($A$2+3&amp;$C19,RechDateEtHeure,0),5),""),"")</f>
        <v/>
      </c>
      <c r="W19" s="45" t="str">
        <f>IFERROR(IF(INDEX(Saisie[],MATCH($A$2+3&amp;$C19,RechDateEtHeure,0),6)=$A$6,INDEX(Saisie[],MATCH($A$2+3&amp;$C19,RechDateEtHeure,0),7),""),"")</f>
        <v/>
      </c>
      <c r="X19" s="39" t="str">
        <f>IFERROR(IF(INDEX(Saisie[],MATCH($A$2+3&amp;$C19,RechDateEtHeure,0),6)=$A$6,INDEX(Saisie[],MATCH($A$2+3&amp;$C19,RechDateEtHeure,0),8),""),"")</f>
        <v/>
      </c>
      <c r="Y19" s="51" t="str">
        <f>IFERROR(IF(V19&lt;&gt;"",INDEX(Saisie[],MATCH($A$2+3&amp;$C19,RechDateEtHeure,0),3),""),"")</f>
        <v/>
      </c>
      <c r="Z19" s="51" t="str">
        <f t="shared" si="6"/>
        <v/>
      </c>
      <c r="AA19" s="52" t="b">
        <f t="shared" si="7"/>
        <v>0</v>
      </c>
      <c r="AB19" s="37" t="str">
        <f>IFERROR(IF(INDEX(Saisie[],MATCH($A$2+4&amp;$C19,RechDateEtHeure,0),6)=$A$6,INDEX(Saisie[],MATCH($A$2+4&amp;$C19,RechDateEtHeure,0),4)&amp;" : "&amp;INDEX(Saisie[],MATCH($A$2+4&amp;$C19,RechDateEtHeure,0),5),""),"")</f>
        <v/>
      </c>
      <c r="AC19" s="45" t="str">
        <f>IFERROR(IF(INDEX(Saisie[],MATCH($A$2+4&amp;$C19,RechDateEtHeure,0),6)=$A$6,INDEX(Saisie[],MATCH($A$2+4&amp;$C19,RechDateEtHeure,0),7),""),"")</f>
        <v/>
      </c>
      <c r="AD19" s="39" t="str">
        <f>IFERROR(IF(INDEX(Saisie[],MATCH($A$2+4&amp;$C19,RechDateEtHeure,0),6)=$A$6,INDEX(Saisie[],MATCH($A$2+4&amp;$C19,RechDateEtHeure,0),8),""),"")</f>
        <v/>
      </c>
      <c r="AE19" s="51" t="str">
        <f>IFERROR(IF(AB19&lt;&gt;"",INDEX(Saisie[],MATCH($A$2+4&amp;$C19,RechDateEtHeure,0),3),""),"")</f>
        <v/>
      </c>
      <c r="AF19" s="51" t="str">
        <f t="shared" si="8"/>
        <v/>
      </c>
      <c r="AG19" s="52" t="b">
        <f t="shared" si="9"/>
        <v>0</v>
      </c>
      <c r="AH19" s="37" t="str">
        <f>IFERROR(IF(INDEX(Saisie[],MATCH($A$2+5&amp;$C19,RechDateEtHeure,0),6)=$A$6,INDEX(Saisie[],MATCH($A$2+5&amp;$C19,RechDateEtHeure,0),4)&amp;" : "&amp;INDEX(Saisie[],MATCH($A$2+5&amp;$C19,RechDateEtHeure,0),5),""),"")</f>
        <v/>
      </c>
      <c r="AI19" s="45" t="str">
        <f>IFERROR(IF(INDEX(Saisie[],MATCH($A$2+5&amp;$C19,RechDateEtHeure,0),6)=$A$6,INDEX(Saisie[],MATCH($A$2+5&amp;$C19,RechDateEtHeure,0),7),""),"")</f>
        <v/>
      </c>
      <c r="AJ19" s="39" t="str">
        <f>IFERROR(IF(INDEX(Saisie[],MATCH($A$2+5&amp;$C19,RechDateEtHeure,0),6)=$A$6,INDEX(Saisie[],MATCH($A$2+5&amp;$C19,RechDateEtHeure,0),8),""),"")</f>
        <v/>
      </c>
      <c r="AK19" s="51" t="str">
        <f>IFERROR(IF(AH19&lt;&gt;"",INDEX(Saisie[],MATCH($A$2+5&amp;$C19,RechDateEtHeure,0),3),""),"")</f>
        <v/>
      </c>
      <c r="AL19" s="51" t="str">
        <f t="shared" si="10"/>
        <v/>
      </c>
      <c r="AM19" s="52" t="b">
        <f t="shared" si="11"/>
        <v>0</v>
      </c>
      <c r="AN19" s="37" t="str">
        <f>IFERROR(IF(INDEX(Saisie[],MATCH($A$2+6&amp;$C19,RechDateEtHeure,0),6)=$A$6,INDEX(Saisie[],MATCH($A$2+6&amp;$C19,RechDateEtHeure,0),4)&amp;" : "&amp;INDEX(Saisie[],MATCH($A$2+6&amp;$C19,RechDateEtHeure,0),5),""),"")</f>
        <v/>
      </c>
      <c r="AO19" s="45" t="str">
        <f>IFERROR(IF(INDEX(Saisie[],MATCH($A$2+6&amp;$C19,RechDateEtHeure,0),6)=$A$6,INDEX(Saisie[],MATCH($A$2+6&amp;$C19,RechDateEtHeure,0),7),""),"")</f>
        <v/>
      </c>
      <c r="AP19" s="43" t="str">
        <f>IFERROR(IF(INDEX(Saisie[],MATCH($A$2+6&amp;$C19,RechDateEtHeure,0),6)=$A$6,INDEX(Saisie[],MATCH($A$2+6&amp;$C19,RechDateEtHeure,0),8),""),"")</f>
        <v/>
      </c>
      <c r="AQ19" s="28" t="str">
        <f>IFERROR(IF(AN19&lt;&gt;"",INDEX(Saisie[],MATCH($A$2+6&amp;$C19,RechDateEtHeure,0),3),""),"")</f>
        <v/>
      </c>
      <c r="AR19" s="28" t="str">
        <f t="shared" si="12"/>
        <v/>
      </c>
      <c r="AS19" s="29" t="b">
        <f t="shared" si="13"/>
        <v>0</v>
      </c>
    </row>
    <row r="20" spans="2:45" ht="18.75" customHeight="1">
      <c r="C20" s="27">
        <v>0.625</v>
      </c>
      <c r="D20" s="35" t="str">
        <f>IFERROR(IF(INDEX(Saisie[],MATCH($A$2&amp;$C20,RechDateEtHeure,0),6)=$A$6,INDEX(Saisie[],MATCH($A$2&amp;$C20,RechDateEtHeure,0),4)&amp;" : "&amp;INDEX(Saisie[],MATCH($A$2&amp;$C20,RechDateEtHeure,0),5),""),"")</f>
        <v/>
      </c>
      <c r="E20" s="45" t="str">
        <f>IFERROR(IF(INDEX(Saisie[],MATCH($A$2&amp;$C20,RechDateEtHeure,0),6)=$A$6,INDEX(Saisie[],MATCH($A$2&amp;$C20,RechDateEtHeure,0),7),""),"")</f>
        <v/>
      </c>
      <c r="F20" s="39" t="str">
        <f>IFERROR(IF(INDEX(Saisie[],MATCH($A$2&amp;$C20,RechDateEtHeure,0),6)=$A$6,INDEX(Saisie[],MATCH($A$2&amp;$C20,RechDateEtHeure,0),8),""),"")</f>
        <v/>
      </c>
      <c r="G20" s="47" t="str">
        <f>IFERROR(IF(D20&lt;&gt;"",INDEX(Saisie[],MATCH($A$2&amp;$C20,RechDateEtHeure,0),3),""),"")</f>
        <v/>
      </c>
      <c r="H20" s="47" t="str">
        <f t="shared" si="0"/>
        <v/>
      </c>
      <c r="I20" s="48" t="b">
        <f t="shared" si="1"/>
        <v>0</v>
      </c>
      <c r="J20" s="35" t="str">
        <f>IFERROR(IF(INDEX(Saisie[],MATCH($A$2+1&amp;$C20,RechDateEtHeure,0),6)=$A$6,INDEX(Saisie[],MATCH($A$2+1&amp;$C20,RechDateEtHeure,0),4)&amp;" : "&amp;INDEX(Saisie[],MATCH($A$2+1&amp;$C20,RechDateEtHeure,0),5),""),"")</f>
        <v/>
      </c>
      <c r="K20" s="45" t="str">
        <f>IFERROR(IF(INDEX(Saisie[],MATCH($A$2+1&amp;$C20,RechDateEtHeure,0),6)=$A$6,INDEX(Saisie[],MATCH($A$2+1&amp;$C20,RechDateEtHeure,0),7),""),"")</f>
        <v/>
      </c>
      <c r="L20" s="41" t="str">
        <f>IFERROR(IF(INDEX(Saisie[],MATCH($A$2+1&amp;$C20,RechDateEtHeure,0),6)=$A$6,INDEX(Saisie[],MATCH($A$2+1&amp;$C20,RechDateEtHeure,0),8),""),"")</f>
        <v/>
      </c>
      <c r="M20" s="47" t="str">
        <f>IFERROR(IF(J20&lt;&gt;"",INDEX(Saisie[],MATCH($A$2+1&amp;$C20,RechDateEtHeure,0),3),""),"")</f>
        <v/>
      </c>
      <c r="N20" s="47" t="str">
        <f t="shared" si="2"/>
        <v/>
      </c>
      <c r="O20" s="55" t="b">
        <f t="shared" si="3"/>
        <v>0</v>
      </c>
      <c r="P20" s="37" t="str">
        <f>IFERROR(IF(INDEX(Saisie[],MATCH($A$2+2&amp;$C20,RechDateEtHeure,0),6)=$A$6,INDEX(Saisie[],MATCH($A$2+2&amp;$C20,RechDateEtHeure,0),4)&amp;" : "&amp;INDEX(Saisie[],MATCH($A$2+2&amp;$C20,RechDateEtHeure,0),5),""),"")</f>
        <v/>
      </c>
      <c r="Q20" s="45" t="str">
        <f>IFERROR(IF(INDEX(Saisie[],MATCH($A$2+2&amp;$C20,RechDateEtHeure,0),6)=$A$6,INDEX(Saisie[],MATCH($A$2+2&amp;$C20,RechDateEtHeure,0),7),""),"")</f>
        <v/>
      </c>
      <c r="R20" s="39" t="str">
        <f>IFERROR(IF(INDEX(Saisie[],MATCH($A$2+2&amp;$C20,RechDateEtHeure,0),6)=$A$6,INDEX(Saisie[],MATCH($A$2+2&amp;$C20,RechDateEtHeure,0),8),""),"")</f>
        <v/>
      </c>
      <c r="S20" s="51" t="str">
        <f>IFERROR(IF(P20&lt;&gt;"",INDEX(Saisie[],MATCH($A$2+2&amp;$C20,RechDateEtHeure,0),3),""),"")</f>
        <v/>
      </c>
      <c r="T20" s="51" t="str">
        <f t="shared" si="4"/>
        <v/>
      </c>
      <c r="U20" s="52" t="b">
        <f t="shared" si="5"/>
        <v>0</v>
      </c>
      <c r="V20" s="37" t="str">
        <f>IFERROR(IF(INDEX(Saisie[],MATCH($A$2+3&amp;$C20,RechDateEtHeure,0),6)=$A$6,INDEX(Saisie[],MATCH($A$2+3&amp;$C20,RechDateEtHeure,0),4)&amp;" : "&amp;INDEX(Saisie[],MATCH($A$2+3&amp;$C20,RechDateEtHeure,0),5),""),"")</f>
        <v/>
      </c>
      <c r="W20" s="45" t="str">
        <f>IFERROR(IF(INDEX(Saisie[],MATCH($A$2+3&amp;$C20,RechDateEtHeure,0),6)=$A$6,INDEX(Saisie[],MATCH($A$2+3&amp;$C20,RechDateEtHeure,0),7),""),"")</f>
        <v/>
      </c>
      <c r="X20" s="39" t="str">
        <f>IFERROR(IF(INDEX(Saisie[],MATCH($A$2+3&amp;$C20,RechDateEtHeure,0),6)=$A$6,INDEX(Saisie[],MATCH($A$2+3&amp;$C20,RechDateEtHeure,0),8),""),"")</f>
        <v/>
      </c>
      <c r="Y20" s="51" t="str">
        <f>IFERROR(IF(V20&lt;&gt;"",INDEX(Saisie[],MATCH($A$2+3&amp;$C20,RechDateEtHeure,0),3),""),"")</f>
        <v/>
      </c>
      <c r="Z20" s="51" t="str">
        <f t="shared" si="6"/>
        <v/>
      </c>
      <c r="AA20" s="52" t="b">
        <f t="shared" si="7"/>
        <v>0</v>
      </c>
      <c r="AB20" s="37" t="str">
        <f>IFERROR(IF(INDEX(Saisie[],MATCH($A$2+4&amp;$C20,RechDateEtHeure,0),6)=$A$6,INDEX(Saisie[],MATCH($A$2+4&amp;$C20,RechDateEtHeure,0),4)&amp;" : "&amp;INDEX(Saisie[],MATCH($A$2+4&amp;$C20,RechDateEtHeure,0),5),""),"")</f>
        <v/>
      </c>
      <c r="AC20" s="45" t="str">
        <f>IFERROR(IF(INDEX(Saisie[],MATCH($A$2+4&amp;$C20,RechDateEtHeure,0),6)=$A$6,INDEX(Saisie[],MATCH($A$2+4&amp;$C20,RechDateEtHeure,0),7),""),"")</f>
        <v/>
      </c>
      <c r="AD20" s="39" t="str">
        <f>IFERROR(IF(INDEX(Saisie[],MATCH($A$2+4&amp;$C20,RechDateEtHeure,0),6)=$A$6,INDEX(Saisie[],MATCH($A$2+4&amp;$C20,RechDateEtHeure,0),8),""),"")</f>
        <v/>
      </c>
      <c r="AE20" s="51" t="str">
        <f>IFERROR(IF(AB20&lt;&gt;"",INDEX(Saisie[],MATCH($A$2+4&amp;$C20,RechDateEtHeure,0),3),""),"")</f>
        <v/>
      </c>
      <c r="AF20" s="51" t="str">
        <f t="shared" si="8"/>
        <v/>
      </c>
      <c r="AG20" s="52" t="b">
        <f t="shared" si="9"/>
        <v>0</v>
      </c>
      <c r="AH20" s="37" t="str">
        <f>IFERROR(IF(INDEX(Saisie[],MATCH($A$2+5&amp;$C20,RechDateEtHeure,0),6)=$A$6,INDEX(Saisie[],MATCH($A$2+5&amp;$C20,RechDateEtHeure,0),4)&amp;" : "&amp;INDEX(Saisie[],MATCH($A$2+5&amp;$C20,RechDateEtHeure,0),5),""),"")</f>
        <v/>
      </c>
      <c r="AI20" s="45" t="str">
        <f>IFERROR(IF(INDEX(Saisie[],MATCH($A$2+5&amp;$C20,RechDateEtHeure,0),6)=$A$6,INDEX(Saisie[],MATCH($A$2+5&amp;$C20,RechDateEtHeure,0),7),""),"")</f>
        <v/>
      </c>
      <c r="AJ20" s="39" t="str">
        <f>IFERROR(IF(INDEX(Saisie[],MATCH($A$2+5&amp;$C20,RechDateEtHeure,0),6)=$A$6,INDEX(Saisie[],MATCH($A$2+5&amp;$C20,RechDateEtHeure,0),8),""),"")</f>
        <v/>
      </c>
      <c r="AK20" s="51" t="str">
        <f>IFERROR(IF(AH20&lt;&gt;"",INDEX(Saisie[],MATCH($A$2+5&amp;$C20,RechDateEtHeure,0),3),""),"")</f>
        <v/>
      </c>
      <c r="AL20" s="51" t="str">
        <f t="shared" si="10"/>
        <v/>
      </c>
      <c r="AM20" s="52" t="b">
        <f t="shared" si="11"/>
        <v>0</v>
      </c>
      <c r="AN20" s="37" t="str">
        <f>IFERROR(IF(INDEX(Saisie[],MATCH($A$2+6&amp;$C20,RechDateEtHeure,0),6)=$A$6,INDEX(Saisie[],MATCH($A$2+6&amp;$C20,RechDateEtHeure,0),4)&amp;" : "&amp;INDEX(Saisie[],MATCH($A$2+6&amp;$C20,RechDateEtHeure,0),5),""),"")</f>
        <v/>
      </c>
      <c r="AO20" s="45" t="str">
        <f>IFERROR(IF(INDEX(Saisie[],MATCH($A$2+6&amp;$C20,RechDateEtHeure,0),6)=$A$6,INDEX(Saisie[],MATCH($A$2+6&amp;$C20,RechDateEtHeure,0),7),""),"")</f>
        <v/>
      </c>
      <c r="AP20" s="43" t="str">
        <f>IFERROR(IF(INDEX(Saisie[],MATCH($A$2+6&amp;$C20,RechDateEtHeure,0),6)=$A$6,INDEX(Saisie[],MATCH($A$2+6&amp;$C20,RechDateEtHeure,0),8),""),"")</f>
        <v/>
      </c>
      <c r="AQ20" s="28" t="str">
        <f>IFERROR(IF(AN20&lt;&gt;"",INDEX(Saisie[],MATCH($A$2+6&amp;$C20,RechDateEtHeure,0),3),""),"")</f>
        <v/>
      </c>
      <c r="AR20" s="28" t="str">
        <f t="shared" si="12"/>
        <v/>
      </c>
      <c r="AS20" s="29" t="b">
        <f t="shared" si="13"/>
        <v>0</v>
      </c>
    </row>
    <row r="21" spans="2:45" ht="18.75" customHeight="1">
      <c r="C21" s="30">
        <v>0.64583333333333337</v>
      </c>
      <c r="D21" s="35" t="str">
        <f>IFERROR(IF(INDEX(Saisie[],MATCH($A$2&amp;$C21,RechDateEtHeure,0),6)=$A$6,INDEX(Saisie[],MATCH($A$2&amp;$C21,RechDateEtHeure,0),4)&amp;" : "&amp;INDEX(Saisie[],MATCH($A$2&amp;$C21,RechDateEtHeure,0),5),""),"")</f>
        <v/>
      </c>
      <c r="E21" s="45" t="str">
        <f>IFERROR(IF(INDEX(Saisie[],MATCH($A$2&amp;$C21,RechDateEtHeure,0),6)=$A$6,INDEX(Saisie[],MATCH($A$2&amp;$C21,RechDateEtHeure,0),7),""),"")</f>
        <v/>
      </c>
      <c r="F21" s="39" t="str">
        <f>IFERROR(IF(INDEX(Saisie[],MATCH($A$2&amp;$C21,RechDateEtHeure,0),6)=$A$6,INDEX(Saisie[],MATCH($A$2&amp;$C21,RechDateEtHeure,0),8),""),"")</f>
        <v/>
      </c>
      <c r="G21" s="47" t="str">
        <f>IFERROR(IF(D21&lt;&gt;"",INDEX(Saisie[],MATCH($A$2&amp;$C21,RechDateEtHeure,0),3),""),"")</f>
        <v/>
      </c>
      <c r="H21" s="47" t="str">
        <f t="shared" si="0"/>
        <v/>
      </c>
      <c r="I21" s="48" t="b">
        <f t="shared" si="1"/>
        <v>0</v>
      </c>
      <c r="J21" s="35" t="str">
        <f>IFERROR(IF(INDEX(Saisie[],MATCH($A$2+1&amp;$C21,RechDateEtHeure,0),6)=$A$6,INDEX(Saisie[],MATCH($A$2+1&amp;$C21,RechDateEtHeure,0),4)&amp;" : "&amp;INDEX(Saisie[],MATCH($A$2+1&amp;$C21,RechDateEtHeure,0),5),""),"")</f>
        <v/>
      </c>
      <c r="K21" s="45" t="str">
        <f>IFERROR(IF(INDEX(Saisie[],MATCH($A$2+1&amp;$C21,RechDateEtHeure,0),6)=$A$6,INDEX(Saisie[],MATCH($A$2+1&amp;$C21,RechDateEtHeure,0),7),""),"")</f>
        <v/>
      </c>
      <c r="L21" s="41" t="str">
        <f>IFERROR(IF(INDEX(Saisie[],MATCH($A$2+1&amp;$C21,RechDateEtHeure,0),6)=$A$6,INDEX(Saisie[],MATCH($A$2+1&amp;$C21,RechDateEtHeure,0),8),""),"")</f>
        <v/>
      </c>
      <c r="M21" s="47" t="str">
        <f>IFERROR(IF(J21&lt;&gt;"",INDEX(Saisie[],MATCH($A$2+1&amp;$C21,RechDateEtHeure,0),3),""),"")</f>
        <v/>
      </c>
      <c r="N21" s="47" t="str">
        <f t="shared" si="2"/>
        <v/>
      </c>
      <c r="O21" s="55" t="b">
        <f t="shared" si="3"/>
        <v>0</v>
      </c>
      <c r="P21" s="37" t="str">
        <f>IFERROR(IF(INDEX(Saisie[],MATCH($A$2+2&amp;$C21,RechDateEtHeure,0),6)=$A$6,INDEX(Saisie[],MATCH($A$2+2&amp;$C21,RechDateEtHeure,0),4)&amp;" : "&amp;INDEX(Saisie[],MATCH($A$2+2&amp;$C21,RechDateEtHeure,0),5),""),"")</f>
        <v/>
      </c>
      <c r="Q21" s="45" t="str">
        <f>IFERROR(IF(INDEX(Saisie[],MATCH($A$2+2&amp;$C21,RechDateEtHeure,0),6)=$A$6,INDEX(Saisie[],MATCH($A$2+2&amp;$C21,RechDateEtHeure,0),7),""),"")</f>
        <v/>
      </c>
      <c r="R21" s="39" t="str">
        <f>IFERROR(IF(INDEX(Saisie[],MATCH($A$2+2&amp;$C21,RechDateEtHeure,0),6)=$A$6,INDEX(Saisie[],MATCH($A$2+2&amp;$C21,RechDateEtHeure,0),8),""),"")</f>
        <v/>
      </c>
      <c r="S21" s="51" t="str">
        <f>IFERROR(IF(P21&lt;&gt;"",INDEX(Saisie[],MATCH($A$2+2&amp;$C21,RechDateEtHeure,0),3),""),"")</f>
        <v/>
      </c>
      <c r="T21" s="51" t="str">
        <f t="shared" si="4"/>
        <v/>
      </c>
      <c r="U21" s="52" t="b">
        <f t="shared" si="5"/>
        <v>0</v>
      </c>
      <c r="V21" s="37" t="str">
        <f>IFERROR(IF(INDEX(Saisie[],MATCH($A$2+3&amp;$C21,RechDateEtHeure,0),6)=$A$6,INDEX(Saisie[],MATCH($A$2+3&amp;$C21,RechDateEtHeure,0),4)&amp;" : "&amp;INDEX(Saisie[],MATCH($A$2+3&amp;$C21,RechDateEtHeure,0),5),""),"")</f>
        <v/>
      </c>
      <c r="W21" s="45" t="str">
        <f>IFERROR(IF(INDEX(Saisie[],MATCH($A$2+3&amp;$C21,RechDateEtHeure,0),6)=$A$6,INDEX(Saisie[],MATCH($A$2+3&amp;$C21,RechDateEtHeure,0),7),""),"")</f>
        <v/>
      </c>
      <c r="X21" s="39" t="str">
        <f>IFERROR(IF(INDEX(Saisie[],MATCH($A$2+3&amp;$C21,RechDateEtHeure,0),6)=$A$6,INDEX(Saisie[],MATCH($A$2+3&amp;$C21,RechDateEtHeure,0),8),""),"")</f>
        <v/>
      </c>
      <c r="Y21" s="51" t="str">
        <f>IFERROR(IF(V21&lt;&gt;"",INDEX(Saisie[],MATCH($A$2+3&amp;$C21,RechDateEtHeure,0),3),""),"")</f>
        <v/>
      </c>
      <c r="Z21" s="51" t="str">
        <f t="shared" si="6"/>
        <v/>
      </c>
      <c r="AA21" s="52" t="b">
        <f t="shared" si="7"/>
        <v>0</v>
      </c>
      <c r="AB21" s="37" t="str">
        <f>IFERROR(IF(INDEX(Saisie[],MATCH($A$2+4&amp;$C21,RechDateEtHeure,0),6)=$A$6,INDEX(Saisie[],MATCH($A$2+4&amp;$C21,RechDateEtHeure,0),4)&amp;" : "&amp;INDEX(Saisie[],MATCH($A$2+4&amp;$C21,RechDateEtHeure,0),5),""),"")</f>
        <v/>
      </c>
      <c r="AC21" s="45" t="str">
        <f>IFERROR(IF(INDEX(Saisie[],MATCH($A$2+4&amp;$C21,RechDateEtHeure,0),6)=$A$6,INDEX(Saisie[],MATCH($A$2+4&amp;$C21,RechDateEtHeure,0),7),""),"")</f>
        <v/>
      </c>
      <c r="AD21" s="39" t="str">
        <f>IFERROR(IF(INDEX(Saisie[],MATCH($A$2+4&amp;$C21,RechDateEtHeure,0),6)=$A$6,INDEX(Saisie[],MATCH($A$2+4&amp;$C21,RechDateEtHeure,0),8),""),"")</f>
        <v/>
      </c>
      <c r="AE21" s="51" t="str">
        <f>IFERROR(IF(AB21&lt;&gt;"",INDEX(Saisie[],MATCH($A$2+4&amp;$C21,RechDateEtHeure,0),3),""),"")</f>
        <v/>
      </c>
      <c r="AF21" s="51" t="str">
        <f t="shared" si="8"/>
        <v/>
      </c>
      <c r="AG21" s="52" t="b">
        <f t="shared" si="9"/>
        <v>0</v>
      </c>
      <c r="AH21" s="37" t="str">
        <f>IFERROR(IF(INDEX(Saisie[],MATCH($A$2+5&amp;$C21,RechDateEtHeure,0),6)=$A$6,INDEX(Saisie[],MATCH($A$2+5&amp;$C21,RechDateEtHeure,0),4)&amp;" : "&amp;INDEX(Saisie[],MATCH($A$2+5&amp;$C21,RechDateEtHeure,0),5),""),"")</f>
        <v/>
      </c>
      <c r="AI21" s="45" t="str">
        <f>IFERROR(IF(INDEX(Saisie[],MATCH($A$2+5&amp;$C21,RechDateEtHeure,0),6)=$A$6,INDEX(Saisie[],MATCH($A$2+5&amp;$C21,RechDateEtHeure,0),7),""),"")</f>
        <v/>
      </c>
      <c r="AJ21" s="39" t="str">
        <f>IFERROR(IF(INDEX(Saisie[],MATCH($A$2+5&amp;$C21,RechDateEtHeure,0),6)=$A$6,INDEX(Saisie[],MATCH($A$2+5&amp;$C21,RechDateEtHeure,0),8),""),"")</f>
        <v/>
      </c>
      <c r="AK21" s="51" t="str">
        <f>IFERROR(IF(AH21&lt;&gt;"",INDEX(Saisie[],MATCH($A$2+5&amp;$C21,RechDateEtHeure,0),3),""),"")</f>
        <v/>
      </c>
      <c r="AL21" s="51" t="str">
        <f t="shared" si="10"/>
        <v/>
      </c>
      <c r="AM21" s="52" t="b">
        <f t="shared" si="11"/>
        <v>0</v>
      </c>
      <c r="AN21" s="37" t="str">
        <f>IFERROR(IF(INDEX(Saisie[],MATCH($A$2+6&amp;$C21,RechDateEtHeure,0),6)=$A$6,INDEX(Saisie[],MATCH($A$2+6&amp;$C21,RechDateEtHeure,0),4)&amp;" : "&amp;INDEX(Saisie[],MATCH($A$2+6&amp;$C21,RechDateEtHeure,0),5),""),"")</f>
        <v/>
      </c>
      <c r="AO21" s="45" t="str">
        <f>IFERROR(IF(INDEX(Saisie[],MATCH($A$2+6&amp;$C21,RechDateEtHeure,0),6)=$A$6,INDEX(Saisie[],MATCH($A$2+6&amp;$C21,RechDateEtHeure,0),7),""),"")</f>
        <v/>
      </c>
      <c r="AP21" s="43" t="str">
        <f>IFERROR(IF(INDEX(Saisie[],MATCH($A$2+6&amp;$C21,RechDateEtHeure,0),6)=$A$6,INDEX(Saisie[],MATCH($A$2+6&amp;$C21,RechDateEtHeure,0),8),""),"")</f>
        <v/>
      </c>
      <c r="AQ21" s="28" t="str">
        <f>IFERROR(IF(AN21&lt;&gt;"",INDEX(Saisie[],MATCH($A$2+6&amp;$C21,RechDateEtHeure,0),3),""),"")</f>
        <v/>
      </c>
      <c r="AR21" s="28" t="str">
        <f t="shared" si="12"/>
        <v/>
      </c>
      <c r="AS21" s="29" t="b">
        <f t="shared" si="13"/>
        <v>0</v>
      </c>
    </row>
    <row r="22" spans="2:45" ht="18.75" customHeight="1">
      <c r="C22" s="27">
        <v>0.66666666666666663</v>
      </c>
      <c r="D22" s="35" t="str">
        <f>IFERROR(IF(INDEX(Saisie[],MATCH($A$2&amp;$C22,RechDateEtHeure,0),6)=$A$6,INDEX(Saisie[],MATCH($A$2&amp;$C22,RechDateEtHeure,0),4)&amp;" : "&amp;INDEX(Saisie[],MATCH($A$2&amp;$C22,RechDateEtHeure,0),5),""),"")</f>
        <v/>
      </c>
      <c r="E22" s="45" t="str">
        <f>IFERROR(IF(INDEX(Saisie[],MATCH($A$2&amp;$C22,RechDateEtHeure,0),6)=$A$6,INDEX(Saisie[],MATCH($A$2&amp;$C22,RechDateEtHeure,0),7),""),"")</f>
        <v/>
      </c>
      <c r="F22" s="39" t="str">
        <f>IFERROR(IF(INDEX(Saisie[],MATCH($A$2&amp;$C22,RechDateEtHeure,0),6)=$A$6,INDEX(Saisie[],MATCH($A$2&amp;$C22,RechDateEtHeure,0),8),""),"")</f>
        <v/>
      </c>
      <c r="G22" s="47" t="str">
        <f>IFERROR(IF(D22&lt;&gt;"",INDEX(Saisie[],MATCH($A$2&amp;$C22,RechDateEtHeure,0),3),""),"")</f>
        <v/>
      </c>
      <c r="H22" s="47" t="str">
        <f t="shared" si="0"/>
        <v/>
      </c>
      <c r="I22" s="48" t="b">
        <f t="shared" si="1"/>
        <v>0</v>
      </c>
      <c r="J22" s="35" t="str">
        <f>IFERROR(IF(INDEX(Saisie[],MATCH($A$2+1&amp;$C22,RechDateEtHeure,0),6)=$A$6,INDEX(Saisie[],MATCH($A$2+1&amp;$C22,RechDateEtHeure,0),4)&amp;" : "&amp;INDEX(Saisie[],MATCH($A$2+1&amp;$C22,RechDateEtHeure,0),5),""),"")</f>
        <v/>
      </c>
      <c r="K22" s="45" t="str">
        <f>IFERROR(IF(INDEX(Saisie[],MATCH($A$2+1&amp;$C22,RechDateEtHeure,0),6)=$A$6,INDEX(Saisie[],MATCH($A$2+1&amp;$C22,RechDateEtHeure,0),7),""),"")</f>
        <v/>
      </c>
      <c r="L22" s="41" t="str">
        <f>IFERROR(IF(INDEX(Saisie[],MATCH($A$2+1&amp;$C22,RechDateEtHeure,0),6)=$A$6,INDEX(Saisie[],MATCH($A$2+1&amp;$C22,RechDateEtHeure,0),8),""),"")</f>
        <v/>
      </c>
      <c r="M22" s="47" t="str">
        <f>IFERROR(IF(J22&lt;&gt;"",INDEX(Saisie[],MATCH($A$2+1&amp;$C22,RechDateEtHeure,0),3),""),"")</f>
        <v/>
      </c>
      <c r="N22" s="47" t="str">
        <f t="shared" si="2"/>
        <v/>
      </c>
      <c r="O22" s="55" t="b">
        <f t="shared" si="3"/>
        <v>0</v>
      </c>
      <c r="P22" s="37" t="str">
        <f>IFERROR(IF(INDEX(Saisie[],MATCH($A$2+2&amp;$C22,RechDateEtHeure,0),6)=$A$6,INDEX(Saisie[],MATCH($A$2+2&amp;$C22,RechDateEtHeure,0),4)&amp;" : "&amp;INDEX(Saisie[],MATCH($A$2+2&amp;$C22,RechDateEtHeure,0),5),""),"")</f>
        <v/>
      </c>
      <c r="Q22" s="45" t="str">
        <f>IFERROR(IF(INDEX(Saisie[],MATCH($A$2+2&amp;$C22,RechDateEtHeure,0),6)=$A$6,INDEX(Saisie[],MATCH($A$2+2&amp;$C22,RechDateEtHeure,0),7),""),"")</f>
        <v/>
      </c>
      <c r="R22" s="39" t="str">
        <f>IFERROR(IF(INDEX(Saisie[],MATCH($A$2+2&amp;$C22,RechDateEtHeure,0),6)=$A$6,INDEX(Saisie[],MATCH($A$2+2&amp;$C22,RechDateEtHeure,0),8),""),"")</f>
        <v/>
      </c>
      <c r="S22" s="51" t="str">
        <f>IFERROR(IF(P22&lt;&gt;"",INDEX(Saisie[],MATCH($A$2+2&amp;$C22,RechDateEtHeure,0),3),""),"")</f>
        <v/>
      </c>
      <c r="T22" s="51" t="str">
        <f t="shared" si="4"/>
        <v/>
      </c>
      <c r="U22" s="52" t="b">
        <f t="shared" si="5"/>
        <v>0</v>
      </c>
      <c r="V22" s="37" t="str">
        <f>IFERROR(IF(INDEX(Saisie[],MATCH($A$2+3&amp;$C22,RechDateEtHeure,0),6)=$A$6,INDEX(Saisie[],MATCH($A$2+3&amp;$C22,RechDateEtHeure,0),4)&amp;" : "&amp;INDEX(Saisie[],MATCH($A$2+3&amp;$C22,RechDateEtHeure,0),5),""),"")</f>
        <v/>
      </c>
      <c r="W22" s="45" t="str">
        <f>IFERROR(IF(INDEX(Saisie[],MATCH($A$2+3&amp;$C22,RechDateEtHeure,0),6)=$A$6,INDEX(Saisie[],MATCH($A$2+3&amp;$C22,RechDateEtHeure,0),7),""),"")</f>
        <v/>
      </c>
      <c r="X22" s="39" t="str">
        <f>IFERROR(IF(INDEX(Saisie[],MATCH($A$2+3&amp;$C22,RechDateEtHeure,0),6)=$A$6,INDEX(Saisie[],MATCH($A$2+3&amp;$C22,RechDateEtHeure,0),8),""),"")</f>
        <v/>
      </c>
      <c r="Y22" s="51" t="str">
        <f>IFERROR(IF(V22&lt;&gt;"",INDEX(Saisie[],MATCH($A$2+3&amp;$C22,RechDateEtHeure,0),3),""),"")</f>
        <v/>
      </c>
      <c r="Z22" s="51" t="str">
        <f t="shared" si="6"/>
        <v/>
      </c>
      <c r="AA22" s="52" t="b">
        <f t="shared" si="7"/>
        <v>0</v>
      </c>
      <c r="AB22" s="37" t="str">
        <f>IFERROR(IF(INDEX(Saisie[],MATCH($A$2+4&amp;$C22,RechDateEtHeure,0),6)=$A$6,INDEX(Saisie[],MATCH($A$2+4&amp;$C22,RechDateEtHeure,0),4)&amp;" : "&amp;INDEX(Saisie[],MATCH($A$2+4&amp;$C22,RechDateEtHeure,0),5),""),"")</f>
        <v/>
      </c>
      <c r="AC22" s="45" t="str">
        <f>IFERROR(IF(INDEX(Saisie[],MATCH($A$2+4&amp;$C22,RechDateEtHeure,0),6)=$A$6,INDEX(Saisie[],MATCH($A$2+4&amp;$C22,RechDateEtHeure,0),7),""),"")</f>
        <v/>
      </c>
      <c r="AD22" s="39" t="str">
        <f>IFERROR(IF(INDEX(Saisie[],MATCH($A$2+4&amp;$C22,RechDateEtHeure,0),6)=$A$6,INDEX(Saisie[],MATCH($A$2+4&amp;$C22,RechDateEtHeure,0),8),""),"")</f>
        <v/>
      </c>
      <c r="AE22" s="51" t="str">
        <f>IFERROR(IF(AB22&lt;&gt;"",INDEX(Saisie[],MATCH($A$2+4&amp;$C22,RechDateEtHeure,0),3),""),"")</f>
        <v/>
      </c>
      <c r="AF22" s="51" t="str">
        <f t="shared" si="8"/>
        <v/>
      </c>
      <c r="AG22" s="52" t="b">
        <f t="shared" si="9"/>
        <v>0</v>
      </c>
      <c r="AH22" s="37" t="str">
        <f>IFERROR(IF(INDEX(Saisie[],MATCH($A$2+5&amp;$C22,RechDateEtHeure,0),6)=$A$6,INDEX(Saisie[],MATCH($A$2+5&amp;$C22,RechDateEtHeure,0),4)&amp;" : "&amp;INDEX(Saisie[],MATCH($A$2+5&amp;$C22,RechDateEtHeure,0),5),""),"")</f>
        <v/>
      </c>
      <c r="AI22" s="45" t="str">
        <f>IFERROR(IF(INDEX(Saisie[],MATCH($A$2+5&amp;$C22,RechDateEtHeure,0),6)=$A$6,INDEX(Saisie[],MATCH($A$2+5&amp;$C22,RechDateEtHeure,0),7),""),"")</f>
        <v/>
      </c>
      <c r="AJ22" s="39" t="str">
        <f>IFERROR(IF(INDEX(Saisie[],MATCH($A$2+5&amp;$C22,RechDateEtHeure,0),6)=$A$6,INDEX(Saisie[],MATCH($A$2+5&amp;$C22,RechDateEtHeure,0),8),""),"")</f>
        <v/>
      </c>
      <c r="AK22" s="51" t="str">
        <f>IFERROR(IF(AH22&lt;&gt;"",INDEX(Saisie[],MATCH($A$2+5&amp;$C22,RechDateEtHeure,0),3),""),"")</f>
        <v/>
      </c>
      <c r="AL22" s="51" t="str">
        <f t="shared" si="10"/>
        <v/>
      </c>
      <c r="AM22" s="52" t="b">
        <f t="shared" si="11"/>
        <v>0</v>
      </c>
      <c r="AN22" s="37" t="str">
        <f>IFERROR(IF(INDEX(Saisie[],MATCH($A$2+6&amp;$C22,RechDateEtHeure,0),6)=$A$6,INDEX(Saisie[],MATCH($A$2+6&amp;$C22,RechDateEtHeure,0),4)&amp;" : "&amp;INDEX(Saisie[],MATCH($A$2+6&amp;$C22,RechDateEtHeure,0),5),""),"")</f>
        <v/>
      </c>
      <c r="AO22" s="45" t="str">
        <f>IFERROR(IF(INDEX(Saisie[],MATCH($A$2+6&amp;$C22,RechDateEtHeure,0),6)=$A$6,INDEX(Saisie[],MATCH($A$2+6&amp;$C22,RechDateEtHeure,0),7),""),"")</f>
        <v/>
      </c>
      <c r="AP22" s="43" t="str">
        <f>IFERROR(IF(INDEX(Saisie[],MATCH($A$2+6&amp;$C22,RechDateEtHeure,0),6)=$A$6,INDEX(Saisie[],MATCH($A$2+6&amp;$C22,RechDateEtHeure,0),8),""),"")</f>
        <v/>
      </c>
      <c r="AQ22" s="28" t="str">
        <f>IFERROR(IF(AN22&lt;&gt;"",INDEX(Saisie[],MATCH($A$2+6&amp;$C22,RechDateEtHeure,0),3),""),"")</f>
        <v/>
      </c>
      <c r="AR22" s="28" t="str">
        <f t="shared" si="12"/>
        <v/>
      </c>
      <c r="AS22" s="29" t="b">
        <f t="shared" si="13"/>
        <v>0</v>
      </c>
    </row>
    <row r="23" spans="2:45" ht="18.75" customHeight="1">
      <c r="C23" s="30">
        <v>0.6875</v>
      </c>
      <c r="D23" s="35" t="str">
        <f>IFERROR(IF(INDEX(Saisie[],MATCH($A$2&amp;$C23,RechDateEtHeure,0),6)=$A$6,INDEX(Saisie[],MATCH($A$2&amp;$C23,RechDateEtHeure,0),4)&amp;" : "&amp;INDEX(Saisie[],MATCH($A$2&amp;$C23,RechDateEtHeure,0),5),""),"")</f>
        <v/>
      </c>
      <c r="E23" s="45" t="str">
        <f>IFERROR(IF(INDEX(Saisie[],MATCH($A$2&amp;$C23,RechDateEtHeure,0),6)=$A$6,INDEX(Saisie[],MATCH($A$2&amp;$C23,RechDateEtHeure,0),7),""),"")</f>
        <v/>
      </c>
      <c r="F23" s="39" t="str">
        <f>IFERROR(IF(INDEX(Saisie[],MATCH($A$2&amp;$C23,RechDateEtHeure,0),6)=$A$6,INDEX(Saisie[],MATCH($A$2&amp;$C23,RechDateEtHeure,0),8),""),"")</f>
        <v/>
      </c>
      <c r="G23" s="47" t="str">
        <f>IFERROR(IF(D23&lt;&gt;"",INDEX(Saisie[],MATCH($A$2&amp;$C23,RechDateEtHeure,0),3),""),"")</f>
        <v/>
      </c>
      <c r="H23" s="47" t="str">
        <f t="shared" si="0"/>
        <v/>
      </c>
      <c r="I23" s="48" t="b">
        <f t="shared" si="1"/>
        <v>0</v>
      </c>
      <c r="J23" s="35" t="str">
        <f>IFERROR(IF(INDEX(Saisie[],MATCH($A$2+1&amp;$C23,RechDateEtHeure,0),6)=$A$6,INDEX(Saisie[],MATCH($A$2+1&amp;$C23,RechDateEtHeure,0),4)&amp;" : "&amp;INDEX(Saisie[],MATCH($A$2+1&amp;$C23,RechDateEtHeure,0),5),""),"")</f>
        <v/>
      </c>
      <c r="K23" s="45" t="str">
        <f>IFERROR(IF(INDEX(Saisie[],MATCH($A$2+1&amp;$C23,RechDateEtHeure,0),6)=$A$6,INDEX(Saisie[],MATCH($A$2+1&amp;$C23,RechDateEtHeure,0),7),""),"")</f>
        <v/>
      </c>
      <c r="L23" s="41" t="str">
        <f>IFERROR(IF(INDEX(Saisie[],MATCH($A$2+1&amp;$C23,RechDateEtHeure,0),6)=$A$6,INDEX(Saisie[],MATCH($A$2+1&amp;$C23,RechDateEtHeure,0),8),""),"")</f>
        <v/>
      </c>
      <c r="M23" s="47" t="str">
        <f>IFERROR(IF(J23&lt;&gt;"",INDEX(Saisie[],MATCH($A$2+1&amp;$C23,RechDateEtHeure,0),3),""),"")</f>
        <v/>
      </c>
      <c r="N23" s="47" t="str">
        <f t="shared" si="2"/>
        <v/>
      </c>
      <c r="O23" s="55" t="b">
        <f t="shared" si="3"/>
        <v>0</v>
      </c>
      <c r="P23" s="37" t="str">
        <f>IFERROR(IF(INDEX(Saisie[],MATCH($A$2+2&amp;$C23,RechDateEtHeure,0),6)=$A$6,INDEX(Saisie[],MATCH($A$2+2&amp;$C23,RechDateEtHeure,0),4)&amp;" : "&amp;INDEX(Saisie[],MATCH($A$2+2&amp;$C23,RechDateEtHeure,0),5),""),"")</f>
        <v/>
      </c>
      <c r="Q23" s="45" t="str">
        <f>IFERROR(IF(INDEX(Saisie[],MATCH($A$2+2&amp;$C23,RechDateEtHeure,0),6)=$A$6,INDEX(Saisie[],MATCH($A$2+2&amp;$C23,RechDateEtHeure,0),7),""),"")</f>
        <v/>
      </c>
      <c r="R23" s="39" t="str">
        <f>IFERROR(IF(INDEX(Saisie[],MATCH($A$2+2&amp;$C23,RechDateEtHeure,0),6)=$A$6,INDEX(Saisie[],MATCH($A$2+2&amp;$C23,RechDateEtHeure,0),8),""),"")</f>
        <v/>
      </c>
      <c r="S23" s="51" t="str">
        <f>IFERROR(IF(P23&lt;&gt;"",INDEX(Saisie[],MATCH($A$2+2&amp;$C23,RechDateEtHeure,0),3),""),"")</f>
        <v/>
      </c>
      <c r="T23" s="51" t="str">
        <f t="shared" si="4"/>
        <v/>
      </c>
      <c r="U23" s="52" t="b">
        <f t="shared" si="5"/>
        <v>0</v>
      </c>
      <c r="V23" s="37" t="str">
        <f>IFERROR(IF(INDEX(Saisie[],MATCH($A$2+3&amp;$C23,RechDateEtHeure,0),6)=$A$6,INDEX(Saisie[],MATCH($A$2+3&amp;$C23,RechDateEtHeure,0),4)&amp;" : "&amp;INDEX(Saisie[],MATCH($A$2+3&amp;$C23,RechDateEtHeure,0),5),""),"")</f>
        <v/>
      </c>
      <c r="W23" s="45" t="str">
        <f>IFERROR(IF(INDEX(Saisie[],MATCH($A$2+3&amp;$C23,RechDateEtHeure,0),6)=$A$6,INDEX(Saisie[],MATCH($A$2+3&amp;$C23,RechDateEtHeure,0),7),""),"")</f>
        <v/>
      </c>
      <c r="X23" s="39" t="str">
        <f>IFERROR(IF(INDEX(Saisie[],MATCH($A$2+3&amp;$C23,RechDateEtHeure,0),6)=$A$6,INDEX(Saisie[],MATCH($A$2+3&amp;$C23,RechDateEtHeure,0),8),""),"")</f>
        <v/>
      </c>
      <c r="Y23" s="51" t="str">
        <f>IFERROR(IF(V23&lt;&gt;"",INDEX(Saisie[],MATCH($A$2+3&amp;$C23,RechDateEtHeure,0),3),""),"")</f>
        <v/>
      </c>
      <c r="Z23" s="51" t="str">
        <f t="shared" si="6"/>
        <v/>
      </c>
      <c r="AA23" s="52" t="b">
        <f t="shared" si="7"/>
        <v>0</v>
      </c>
      <c r="AB23" s="37" t="str">
        <f>IFERROR(IF(INDEX(Saisie[],MATCH($A$2+4&amp;$C23,RechDateEtHeure,0),6)=$A$6,INDEX(Saisie[],MATCH($A$2+4&amp;$C23,RechDateEtHeure,0),4)&amp;" : "&amp;INDEX(Saisie[],MATCH($A$2+4&amp;$C23,RechDateEtHeure,0),5),""),"")</f>
        <v/>
      </c>
      <c r="AC23" s="45" t="str">
        <f>IFERROR(IF(INDEX(Saisie[],MATCH($A$2+4&amp;$C23,RechDateEtHeure,0),6)=$A$6,INDEX(Saisie[],MATCH($A$2+4&amp;$C23,RechDateEtHeure,0),7),""),"")</f>
        <v/>
      </c>
      <c r="AD23" s="39" t="str">
        <f>IFERROR(IF(INDEX(Saisie[],MATCH($A$2+4&amp;$C23,RechDateEtHeure,0),6)=$A$6,INDEX(Saisie[],MATCH($A$2+4&amp;$C23,RechDateEtHeure,0),8),""),"")</f>
        <v/>
      </c>
      <c r="AE23" s="51" t="str">
        <f>IFERROR(IF(AB23&lt;&gt;"",INDEX(Saisie[],MATCH($A$2+4&amp;$C23,RechDateEtHeure,0),3),""),"")</f>
        <v/>
      </c>
      <c r="AF23" s="51" t="str">
        <f t="shared" si="8"/>
        <v/>
      </c>
      <c r="AG23" s="52" t="b">
        <f t="shared" si="9"/>
        <v>0</v>
      </c>
      <c r="AH23" s="37" t="str">
        <f>IFERROR(IF(INDEX(Saisie[],MATCH($A$2+5&amp;$C23,RechDateEtHeure,0),6)=$A$6,INDEX(Saisie[],MATCH($A$2+5&amp;$C23,RechDateEtHeure,0),4)&amp;" : "&amp;INDEX(Saisie[],MATCH($A$2+5&amp;$C23,RechDateEtHeure,0),5),""),"")</f>
        <v/>
      </c>
      <c r="AI23" s="45" t="str">
        <f>IFERROR(IF(INDEX(Saisie[],MATCH($A$2+5&amp;$C23,RechDateEtHeure,0),6)=$A$6,INDEX(Saisie[],MATCH($A$2+5&amp;$C23,RechDateEtHeure,0),7),""),"")</f>
        <v/>
      </c>
      <c r="AJ23" s="39" t="str">
        <f>IFERROR(IF(INDEX(Saisie[],MATCH($A$2+5&amp;$C23,RechDateEtHeure,0),6)=$A$6,INDEX(Saisie[],MATCH($A$2+5&amp;$C23,RechDateEtHeure,0),8),""),"")</f>
        <v/>
      </c>
      <c r="AK23" s="51" t="str">
        <f>IFERROR(IF(AH23&lt;&gt;"",INDEX(Saisie[],MATCH($A$2+5&amp;$C23,RechDateEtHeure,0),3),""),"")</f>
        <v/>
      </c>
      <c r="AL23" s="51" t="str">
        <f t="shared" si="10"/>
        <v/>
      </c>
      <c r="AM23" s="52" t="b">
        <f t="shared" si="11"/>
        <v>0</v>
      </c>
      <c r="AN23" s="37" t="str">
        <f>IFERROR(IF(INDEX(Saisie[],MATCH($A$2+6&amp;$C23,RechDateEtHeure,0),6)=$A$6,INDEX(Saisie[],MATCH($A$2+6&amp;$C23,RechDateEtHeure,0),4)&amp;" : "&amp;INDEX(Saisie[],MATCH($A$2+6&amp;$C23,RechDateEtHeure,0),5),""),"")</f>
        <v/>
      </c>
      <c r="AO23" s="45" t="str">
        <f>IFERROR(IF(INDEX(Saisie[],MATCH($A$2+6&amp;$C23,RechDateEtHeure,0),6)=$A$6,INDEX(Saisie[],MATCH($A$2+6&amp;$C23,RechDateEtHeure,0),7),""),"")</f>
        <v/>
      </c>
      <c r="AP23" s="43" t="str">
        <f>IFERROR(IF(INDEX(Saisie[],MATCH($A$2+6&amp;$C23,RechDateEtHeure,0),6)=$A$6,INDEX(Saisie[],MATCH($A$2+6&amp;$C23,RechDateEtHeure,0),8),""),"")</f>
        <v/>
      </c>
      <c r="AQ23" s="28" t="str">
        <f>IFERROR(IF(AN23&lt;&gt;"",INDEX(Saisie[],MATCH($A$2+6&amp;$C23,RechDateEtHeure,0),3),""),"")</f>
        <v/>
      </c>
      <c r="AR23" s="28" t="str">
        <f t="shared" si="12"/>
        <v/>
      </c>
      <c r="AS23" s="29" t="b">
        <f t="shared" si="13"/>
        <v>0</v>
      </c>
    </row>
    <row r="24" spans="2:45" ht="18.75" customHeight="1">
      <c r="C24" s="27">
        <v>0.70833333333333337</v>
      </c>
      <c r="D24" s="35" t="str">
        <f>IFERROR(IF(INDEX(Saisie[],MATCH($A$2&amp;$C24,RechDateEtHeure,0),6)=$A$6,INDEX(Saisie[],MATCH($A$2&amp;$C24,RechDateEtHeure,0),4)&amp;" : "&amp;INDEX(Saisie[],MATCH($A$2&amp;$C24,RechDateEtHeure,0),5),""),"")</f>
        <v/>
      </c>
      <c r="E24" s="45" t="str">
        <f>IFERROR(IF(INDEX(Saisie[],MATCH($A$2&amp;$C24,RechDateEtHeure,0),6)=$A$6,INDEX(Saisie[],MATCH($A$2&amp;$C24,RechDateEtHeure,0),7),""),"")</f>
        <v/>
      </c>
      <c r="F24" s="39" t="str">
        <f>IFERROR(IF(INDEX(Saisie[],MATCH($A$2&amp;$C24,RechDateEtHeure,0),6)=$A$6,INDEX(Saisie[],MATCH($A$2&amp;$C24,RechDateEtHeure,0),8),""),"")</f>
        <v/>
      </c>
      <c r="G24" s="47" t="str">
        <f>IFERROR(IF(D24&lt;&gt;"",INDEX(Saisie[],MATCH($A$2&amp;$C24,RechDateEtHeure,0),3),""),"")</f>
        <v/>
      </c>
      <c r="H24" s="47" t="str">
        <f t="shared" si="0"/>
        <v/>
      </c>
      <c r="I24" s="48" t="b">
        <f t="shared" si="1"/>
        <v>0</v>
      </c>
      <c r="J24" s="35" t="str">
        <f>IFERROR(IF(INDEX(Saisie[],MATCH($A$2+1&amp;$C24,RechDateEtHeure,0),6)=$A$6,INDEX(Saisie[],MATCH($A$2+1&amp;$C24,RechDateEtHeure,0),4)&amp;" : "&amp;INDEX(Saisie[],MATCH($A$2+1&amp;$C24,RechDateEtHeure,0),5),""),"")</f>
        <v/>
      </c>
      <c r="K24" s="45" t="str">
        <f>IFERROR(IF(INDEX(Saisie[],MATCH($A$2+1&amp;$C24,RechDateEtHeure,0),6)=$A$6,INDEX(Saisie[],MATCH($A$2+1&amp;$C24,RechDateEtHeure,0),7),""),"")</f>
        <v/>
      </c>
      <c r="L24" s="41" t="str">
        <f>IFERROR(IF(INDEX(Saisie[],MATCH($A$2+1&amp;$C24,RechDateEtHeure,0),6)=$A$6,INDEX(Saisie[],MATCH($A$2+1&amp;$C24,RechDateEtHeure,0),8),""),"")</f>
        <v/>
      </c>
      <c r="M24" s="47" t="str">
        <f>IFERROR(IF(J24&lt;&gt;"",INDEX(Saisie[],MATCH($A$2+1&amp;$C24,RechDateEtHeure,0),3),""),"")</f>
        <v/>
      </c>
      <c r="N24" s="47" t="str">
        <f t="shared" si="2"/>
        <v/>
      </c>
      <c r="O24" s="55" t="b">
        <f t="shared" si="3"/>
        <v>0</v>
      </c>
      <c r="P24" s="37" t="str">
        <f>IFERROR(IF(INDEX(Saisie[],MATCH($A$2+2&amp;$C24,RechDateEtHeure,0),6)=$A$6,INDEX(Saisie[],MATCH($A$2+2&amp;$C24,RechDateEtHeure,0),4)&amp;" : "&amp;INDEX(Saisie[],MATCH($A$2+2&amp;$C24,RechDateEtHeure,0),5),""),"")</f>
        <v/>
      </c>
      <c r="Q24" s="45" t="str">
        <f>IFERROR(IF(INDEX(Saisie[],MATCH($A$2+2&amp;$C24,RechDateEtHeure,0),6)=$A$6,INDEX(Saisie[],MATCH($A$2+2&amp;$C24,RechDateEtHeure,0),7),""),"")</f>
        <v/>
      </c>
      <c r="R24" s="39" t="str">
        <f>IFERROR(IF(INDEX(Saisie[],MATCH($A$2+2&amp;$C24,RechDateEtHeure,0),6)=$A$6,INDEX(Saisie[],MATCH($A$2+2&amp;$C24,RechDateEtHeure,0),8),""),"")</f>
        <v/>
      </c>
      <c r="S24" s="51" t="str">
        <f>IFERROR(IF(P24&lt;&gt;"",INDEX(Saisie[],MATCH($A$2+2&amp;$C24,RechDateEtHeure,0),3),""),"")</f>
        <v/>
      </c>
      <c r="T24" s="51" t="str">
        <f t="shared" si="4"/>
        <v/>
      </c>
      <c r="U24" s="52" t="b">
        <f t="shared" si="5"/>
        <v>0</v>
      </c>
      <c r="V24" s="37" t="str">
        <f>IFERROR(IF(INDEX(Saisie[],MATCH($A$2+3&amp;$C24,RechDateEtHeure,0),6)=$A$6,INDEX(Saisie[],MATCH($A$2+3&amp;$C24,RechDateEtHeure,0),4)&amp;" : "&amp;INDEX(Saisie[],MATCH($A$2+3&amp;$C24,RechDateEtHeure,0),5),""),"")</f>
        <v/>
      </c>
      <c r="W24" s="45" t="str">
        <f>IFERROR(IF(INDEX(Saisie[],MATCH($A$2+3&amp;$C24,RechDateEtHeure,0),6)=$A$6,INDEX(Saisie[],MATCH($A$2+3&amp;$C24,RechDateEtHeure,0),7),""),"")</f>
        <v/>
      </c>
      <c r="X24" s="39" t="str">
        <f>IFERROR(IF(INDEX(Saisie[],MATCH($A$2+3&amp;$C24,RechDateEtHeure,0),6)=$A$6,INDEX(Saisie[],MATCH($A$2+3&amp;$C24,RechDateEtHeure,0),8),""),"")</f>
        <v/>
      </c>
      <c r="Y24" s="51" t="str">
        <f>IFERROR(IF(V24&lt;&gt;"",INDEX(Saisie[],MATCH($A$2+3&amp;$C24,RechDateEtHeure,0),3),""),"")</f>
        <v/>
      </c>
      <c r="Z24" s="51" t="str">
        <f t="shared" si="6"/>
        <v/>
      </c>
      <c r="AA24" s="52" t="b">
        <f t="shared" si="7"/>
        <v>0</v>
      </c>
      <c r="AB24" s="37" t="str">
        <f>IFERROR(IF(INDEX(Saisie[],MATCH($A$2+4&amp;$C24,RechDateEtHeure,0),6)=$A$6,INDEX(Saisie[],MATCH($A$2+4&amp;$C24,RechDateEtHeure,0),4)&amp;" : "&amp;INDEX(Saisie[],MATCH($A$2+4&amp;$C24,RechDateEtHeure,0),5),""),"")</f>
        <v/>
      </c>
      <c r="AC24" s="45" t="str">
        <f>IFERROR(IF(INDEX(Saisie[],MATCH($A$2+4&amp;$C24,RechDateEtHeure,0),6)=$A$6,INDEX(Saisie[],MATCH($A$2+4&amp;$C24,RechDateEtHeure,0),7),""),"")</f>
        <v/>
      </c>
      <c r="AD24" s="39" t="str">
        <f>IFERROR(IF(INDEX(Saisie[],MATCH($A$2+4&amp;$C24,RechDateEtHeure,0),6)=$A$6,INDEX(Saisie[],MATCH($A$2+4&amp;$C24,RechDateEtHeure,0),8),""),"")</f>
        <v/>
      </c>
      <c r="AE24" s="51" t="str">
        <f>IFERROR(IF(AB24&lt;&gt;"",INDEX(Saisie[],MATCH($A$2+4&amp;$C24,RechDateEtHeure,0),3),""),"")</f>
        <v/>
      </c>
      <c r="AF24" s="51" t="str">
        <f t="shared" si="8"/>
        <v/>
      </c>
      <c r="AG24" s="52" t="b">
        <f t="shared" si="9"/>
        <v>0</v>
      </c>
      <c r="AH24" s="37" t="str">
        <f>IFERROR(IF(INDEX(Saisie[],MATCH($A$2+5&amp;$C24,RechDateEtHeure,0),6)=$A$6,INDEX(Saisie[],MATCH($A$2+5&amp;$C24,RechDateEtHeure,0),4)&amp;" : "&amp;INDEX(Saisie[],MATCH($A$2+5&amp;$C24,RechDateEtHeure,0),5),""),"")</f>
        <v/>
      </c>
      <c r="AI24" s="45" t="str">
        <f>IFERROR(IF(INDEX(Saisie[],MATCH($A$2+5&amp;$C24,RechDateEtHeure,0),6)=$A$6,INDEX(Saisie[],MATCH($A$2+5&amp;$C24,RechDateEtHeure,0),7),""),"")</f>
        <v/>
      </c>
      <c r="AJ24" s="39" t="str">
        <f>IFERROR(IF(INDEX(Saisie[],MATCH($A$2+5&amp;$C24,RechDateEtHeure,0),6)=$A$6,INDEX(Saisie[],MATCH($A$2+5&amp;$C24,RechDateEtHeure,0),8),""),"")</f>
        <v/>
      </c>
      <c r="AK24" s="51" t="str">
        <f>IFERROR(IF(AH24&lt;&gt;"",INDEX(Saisie[],MATCH($A$2+5&amp;$C24,RechDateEtHeure,0),3),""),"")</f>
        <v/>
      </c>
      <c r="AL24" s="51" t="str">
        <f t="shared" si="10"/>
        <v/>
      </c>
      <c r="AM24" s="52" t="b">
        <f t="shared" si="11"/>
        <v>0</v>
      </c>
      <c r="AN24" s="37" t="str">
        <f>IFERROR(IF(INDEX(Saisie[],MATCH($A$2+6&amp;$C24,RechDateEtHeure,0),6)=$A$6,INDEX(Saisie[],MATCH($A$2+6&amp;$C24,RechDateEtHeure,0),4)&amp;" : "&amp;INDEX(Saisie[],MATCH($A$2+6&amp;$C24,RechDateEtHeure,0),5),""),"")</f>
        <v/>
      </c>
      <c r="AO24" s="45" t="str">
        <f>IFERROR(IF(INDEX(Saisie[],MATCH($A$2+6&amp;$C24,RechDateEtHeure,0),6)=$A$6,INDEX(Saisie[],MATCH($A$2+6&amp;$C24,RechDateEtHeure,0),7),""),"")</f>
        <v/>
      </c>
      <c r="AP24" s="43" t="str">
        <f>IFERROR(IF(INDEX(Saisie[],MATCH($A$2+6&amp;$C24,RechDateEtHeure,0),6)=$A$6,INDEX(Saisie[],MATCH($A$2+6&amp;$C24,RechDateEtHeure,0),8),""),"")</f>
        <v/>
      </c>
      <c r="AQ24" s="28" t="str">
        <f>IFERROR(IF(AN24&lt;&gt;"",INDEX(Saisie[],MATCH($A$2+6&amp;$C24,RechDateEtHeure,0),3),""),"")</f>
        <v/>
      </c>
      <c r="AR24" s="28" t="str">
        <f t="shared" si="12"/>
        <v/>
      </c>
      <c r="AS24" s="29" t="b">
        <f t="shared" si="13"/>
        <v>0</v>
      </c>
    </row>
    <row r="25" spans="2:45" ht="18.75" customHeight="1">
      <c r="C25" s="30">
        <v>0.72916666666666663</v>
      </c>
      <c r="D25" s="35" t="str">
        <f>IFERROR(IF(INDEX(Saisie[],MATCH($A$2&amp;$C25,RechDateEtHeure,0),6)=$A$6,INDEX(Saisie[],MATCH($A$2&amp;$C25,RechDateEtHeure,0),4)&amp;" : "&amp;INDEX(Saisie[],MATCH($A$2&amp;$C25,RechDateEtHeure,0),5),""),"")</f>
        <v/>
      </c>
      <c r="E25" s="45" t="str">
        <f>IFERROR(IF(INDEX(Saisie[],MATCH($A$2&amp;$C25,RechDateEtHeure,0),6)=$A$6,INDEX(Saisie[],MATCH($A$2&amp;$C25,RechDateEtHeure,0),7),""),"")</f>
        <v/>
      </c>
      <c r="F25" s="39" t="str">
        <f>IFERROR(IF(INDEX(Saisie[],MATCH($A$2&amp;$C25,RechDateEtHeure,0),6)=$A$6,INDEX(Saisie[],MATCH($A$2&amp;$C25,RechDateEtHeure,0),8),""),"")</f>
        <v/>
      </c>
      <c r="G25" s="47" t="str">
        <f>IFERROR(IF(D25&lt;&gt;"",INDEX(Saisie[],MATCH($A$2&amp;$C25,RechDateEtHeure,0),3),""),"")</f>
        <v/>
      </c>
      <c r="H25" s="47" t="str">
        <f t="shared" si="0"/>
        <v/>
      </c>
      <c r="I25" s="48" t="b">
        <f t="shared" si="1"/>
        <v>0</v>
      </c>
      <c r="J25" s="35" t="str">
        <f>IFERROR(IF(INDEX(Saisie[],MATCH($A$2+1&amp;$C25,RechDateEtHeure,0),6)=$A$6,INDEX(Saisie[],MATCH($A$2+1&amp;$C25,RechDateEtHeure,0),4)&amp;" : "&amp;INDEX(Saisie[],MATCH($A$2+1&amp;$C25,RechDateEtHeure,0),5),""),"")</f>
        <v/>
      </c>
      <c r="K25" s="45" t="str">
        <f>IFERROR(IF(INDEX(Saisie[],MATCH($A$2+1&amp;$C25,RechDateEtHeure,0),6)=$A$6,INDEX(Saisie[],MATCH($A$2+1&amp;$C25,RechDateEtHeure,0),7),""),"")</f>
        <v/>
      </c>
      <c r="L25" s="41" t="str">
        <f>IFERROR(IF(INDEX(Saisie[],MATCH($A$2+1&amp;$C25,RechDateEtHeure,0),6)=$A$6,INDEX(Saisie[],MATCH($A$2+1&amp;$C25,RechDateEtHeure,0),8),""),"")</f>
        <v/>
      </c>
      <c r="M25" s="47" t="str">
        <f>IFERROR(IF(J25&lt;&gt;"",INDEX(Saisie[],MATCH($A$2+1&amp;$C25,RechDateEtHeure,0),3),""),"")</f>
        <v/>
      </c>
      <c r="N25" s="47" t="str">
        <f t="shared" si="2"/>
        <v/>
      </c>
      <c r="O25" s="55" t="b">
        <f t="shared" si="3"/>
        <v>0</v>
      </c>
      <c r="P25" s="37" t="str">
        <f>IFERROR(IF(INDEX(Saisie[],MATCH($A$2+2&amp;$C25,RechDateEtHeure,0),6)=$A$6,INDEX(Saisie[],MATCH($A$2+2&amp;$C25,RechDateEtHeure,0),4)&amp;" : "&amp;INDEX(Saisie[],MATCH($A$2+2&amp;$C25,RechDateEtHeure,0),5),""),"")</f>
        <v/>
      </c>
      <c r="Q25" s="45" t="str">
        <f>IFERROR(IF(INDEX(Saisie[],MATCH($A$2+2&amp;$C25,RechDateEtHeure,0),6)=$A$6,INDEX(Saisie[],MATCH($A$2+2&amp;$C25,RechDateEtHeure,0),7),""),"")</f>
        <v/>
      </c>
      <c r="R25" s="39" t="str">
        <f>IFERROR(IF(INDEX(Saisie[],MATCH($A$2+2&amp;$C25,RechDateEtHeure,0),6)=$A$6,INDEX(Saisie[],MATCH($A$2+2&amp;$C25,RechDateEtHeure,0),8),""),"")</f>
        <v/>
      </c>
      <c r="S25" s="51" t="str">
        <f>IFERROR(IF(P25&lt;&gt;"",INDEX(Saisie[],MATCH($A$2+2&amp;$C25,RechDateEtHeure,0),3),""),"")</f>
        <v/>
      </c>
      <c r="T25" s="51" t="str">
        <f t="shared" si="4"/>
        <v/>
      </c>
      <c r="U25" s="52" t="b">
        <f t="shared" si="5"/>
        <v>0</v>
      </c>
      <c r="V25" s="37" t="str">
        <f>IFERROR(IF(INDEX(Saisie[],MATCH($A$2+3&amp;$C25,RechDateEtHeure,0),6)=$A$6,INDEX(Saisie[],MATCH($A$2+3&amp;$C25,RechDateEtHeure,0),4)&amp;" : "&amp;INDEX(Saisie[],MATCH($A$2+3&amp;$C25,RechDateEtHeure,0),5),""),"")</f>
        <v/>
      </c>
      <c r="W25" s="45" t="str">
        <f>IFERROR(IF(INDEX(Saisie[],MATCH($A$2+3&amp;$C25,RechDateEtHeure,0),6)=$A$6,INDEX(Saisie[],MATCH($A$2+3&amp;$C25,RechDateEtHeure,0),7),""),"")</f>
        <v/>
      </c>
      <c r="X25" s="39" t="str">
        <f>IFERROR(IF(INDEX(Saisie[],MATCH($A$2+3&amp;$C25,RechDateEtHeure,0),6)=$A$6,INDEX(Saisie[],MATCH($A$2+3&amp;$C25,RechDateEtHeure,0),8),""),"")</f>
        <v/>
      </c>
      <c r="Y25" s="51" t="str">
        <f>IFERROR(IF(V25&lt;&gt;"",INDEX(Saisie[],MATCH($A$2+3&amp;$C25,RechDateEtHeure,0),3),""),"")</f>
        <v/>
      </c>
      <c r="Z25" s="51" t="str">
        <f t="shared" si="6"/>
        <v/>
      </c>
      <c r="AA25" s="52" t="b">
        <f t="shared" si="7"/>
        <v>0</v>
      </c>
      <c r="AB25" s="37" t="str">
        <f>IFERROR(IF(INDEX(Saisie[],MATCH($A$2+4&amp;$C25,RechDateEtHeure,0),6)=$A$6,INDEX(Saisie[],MATCH($A$2+4&amp;$C25,RechDateEtHeure,0),4)&amp;" : "&amp;INDEX(Saisie[],MATCH($A$2+4&amp;$C25,RechDateEtHeure,0),5),""),"")</f>
        <v/>
      </c>
      <c r="AC25" s="45" t="str">
        <f>IFERROR(IF(INDEX(Saisie[],MATCH($A$2+4&amp;$C25,RechDateEtHeure,0),6)=$A$6,INDEX(Saisie[],MATCH($A$2+4&amp;$C25,RechDateEtHeure,0),7),""),"")</f>
        <v/>
      </c>
      <c r="AD25" s="39" t="str">
        <f>IFERROR(IF(INDEX(Saisie[],MATCH($A$2+4&amp;$C25,RechDateEtHeure,0),6)=$A$6,INDEX(Saisie[],MATCH($A$2+4&amp;$C25,RechDateEtHeure,0),8),""),"")</f>
        <v/>
      </c>
      <c r="AE25" s="51" t="str">
        <f>IFERROR(IF(AB25&lt;&gt;"",INDEX(Saisie[],MATCH($A$2+4&amp;$C25,RechDateEtHeure,0),3),""),"")</f>
        <v/>
      </c>
      <c r="AF25" s="51" t="str">
        <f t="shared" si="8"/>
        <v/>
      </c>
      <c r="AG25" s="52" t="b">
        <f t="shared" si="9"/>
        <v>0</v>
      </c>
      <c r="AH25" s="37" t="str">
        <f>IFERROR(IF(INDEX(Saisie[],MATCH($A$2+5&amp;$C25,RechDateEtHeure,0),6)=$A$6,INDEX(Saisie[],MATCH($A$2+5&amp;$C25,RechDateEtHeure,0),4)&amp;" : "&amp;INDEX(Saisie[],MATCH($A$2+5&amp;$C25,RechDateEtHeure,0),5),""),"")</f>
        <v/>
      </c>
      <c r="AI25" s="45" t="str">
        <f>IFERROR(IF(INDEX(Saisie[],MATCH($A$2+5&amp;$C25,RechDateEtHeure,0),6)=$A$6,INDEX(Saisie[],MATCH($A$2+5&amp;$C25,RechDateEtHeure,0),7),""),"")</f>
        <v/>
      </c>
      <c r="AJ25" s="39" t="str">
        <f>IFERROR(IF(INDEX(Saisie[],MATCH($A$2+5&amp;$C25,RechDateEtHeure,0),6)=$A$6,INDEX(Saisie[],MATCH($A$2+5&amp;$C25,RechDateEtHeure,0),8),""),"")</f>
        <v/>
      </c>
      <c r="AK25" s="51" t="str">
        <f>IFERROR(IF(AH25&lt;&gt;"",INDEX(Saisie[],MATCH($A$2+5&amp;$C25,RechDateEtHeure,0),3),""),"")</f>
        <v/>
      </c>
      <c r="AL25" s="51" t="str">
        <f t="shared" si="10"/>
        <v/>
      </c>
      <c r="AM25" s="52" t="b">
        <f t="shared" si="11"/>
        <v>0</v>
      </c>
      <c r="AN25" s="37" t="str">
        <f>IFERROR(IF(INDEX(Saisie[],MATCH($A$2+6&amp;$C25,RechDateEtHeure,0),6)=$A$6,INDEX(Saisie[],MATCH($A$2+6&amp;$C25,RechDateEtHeure,0),4)&amp;" : "&amp;INDEX(Saisie[],MATCH($A$2+6&amp;$C25,RechDateEtHeure,0),5),""),"")</f>
        <v/>
      </c>
      <c r="AO25" s="45" t="str">
        <f>IFERROR(IF(INDEX(Saisie[],MATCH($A$2+6&amp;$C25,RechDateEtHeure,0),6)=$A$6,INDEX(Saisie[],MATCH($A$2+6&amp;$C25,RechDateEtHeure,0),7),""),"")</f>
        <v/>
      </c>
      <c r="AP25" s="43" t="str">
        <f>IFERROR(IF(INDEX(Saisie[],MATCH($A$2+6&amp;$C25,RechDateEtHeure,0),6)=$A$6,INDEX(Saisie[],MATCH($A$2+6&amp;$C25,RechDateEtHeure,0),8),""),"")</f>
        <v/>
      </c>
      <c r="AQ25" s="28" t="str">
        <f>IFERROR(IF(AN25&lt;&gt;"",INDEX(Saisie[],MATCH($A$2+6&amp;$C25,RechDateEtHeure,0),3),""),"")</f>
        <v/>
      </c>
      <c r="AR25" s="28" t="str">
        <f t="shared" si="12"/>
        <v/>
      </c>
      <c r="AS25" s="29" t="b">
        <f t="shared" si="13"/>
        <v>0</v>
      </c>
    </row>
    <row r="26" spans="2:45" ht="18.75" customHeight="1">
      <c r="C26" s="27">
        <v>0.75</v>
      </c>
      <c r="D26" s="35" t="str">
        <f>IFERROR(IF(INDEX(Saisie[],MATCH($A$2&amp;$C26,RechDateEtHeure,0),6)=$A$6,INDEX(Saisie[],MATCH($A$2&amp;$C26,RechDateEtHeure,0),4)&amp;" : "&amp;INDEX(Saisie[],MATCH($A$2&amp;$C26,RechDateEtHeure,0),5),""),"")</f>
        <v/>
      </c>
      <c r="E26" s="45" t="str">
        <f>IFERROR(IF(INDEX(Saisie[],MATCH($A$2&amp;$C26,RechDateEtHeure,0),6)=$A$6,INDEX(Saisie[],MATCH($A$2&amp;$C26,RechDateEtHeure,0),7),""),"")</f>
        <v/>
      </c>
      <c r="F26" s="39" t="str">
        <f>IFERROR(IF(INDEX(Saisie[],MATCH($A$2&amp;$C26,RechDateEtHeure,0),6)=$A$6,INDEX(Saisie[],MATCH($A$2&amp;$C26,RechDateEtHeure,0),8),""),"")</f>
        <v/>
      </c>
      <c r="G26" s="47" t="str">
        <f>IFERROR(IF(D26&lt;&gt;"",INDEX(Saisie[],MATCH($A$2&amp;$C26,RechDateEtHeure,0),3),""),"")</f>
        <v/>
      </c>
      <c r="H26" s="47" t="str">
        <f t="shared" si="0"/>
        <v/>
      </c>
      <c r="I26" s="48" t="b">
        <f t="shared" si="1"/>
        <v>0</v>
      </c>
      <c r="J26" s="35" t="str">
        <f>IFERROR(IF(INDEX(Saisie[],MATCH($A$2+1&amp;$C26,RechDateEtHeure,0),6)=$A$6,INDEX(Saisie[],MATCH($A$2+1&amp;$C26,RechDateEtHeure,0),4)&amp;" : "&amp;INDEX(Saisie[],MATCH($A$2+1&amp;$C26,RechDateEtHeure,0),5),""),"")</f>
        <v/>
      </c>
      <c r="K26" s="45" t="str">
        <f>IFERROR(IF(INDEX(Saisie[],MATCH($A$2+1&amp;$C26,RechDateEtHeure,0),6)=$A$6,INDEX(Saisie[],MATCH($A$2+1&amp;$C26,RechDateEtHeure,0),7),""),"")</f>
        <v/>
      </c>
      <c r="L26" s="41" t="str">
        <f>IFERROR(IF(INDEX(Saisie[],MATCH($A$2+1&amp;$C26,RechDateEtHeure,0),6)=$A$6,INDEX(Saisie[],MATCH($A$2+1&amp;$C26,RechDateEtHeure,0),8),""),"")</f>
        <v/>
      </c>
      <c r="M26" s="47" t="str">
        <f>IFERROR(IF(J26&lt;&gt;"",INDEX(Saisie[],MATCH($A$2+1&amp;$C26,RechDateEtHeure,0),3),""),"")</f>
        <v/>
      </c>
      <c r="N26" s="47" t="str">
        <f t="shared" si="2"/>
        <v/>
      </c>
      <c r="O26" s="55" t="b">
        <f t="shared" si="3"/>
        <v>0</v>
      </c>
      <c r="P26" s="37" t="str">
        <f>IFERROR(IF(INDEX(Saisie[],MATCH($A$2+2&amp;$C26,RechDateEtHeure,0),6)=$A$6,INDEX(Saisie[],MATCH($A$2+2&amp;$C26,RechDateEtHeure,0),4)&amp;" : "&amp;INDEX(Saisie[],MATCH($A$2+2&amp;$C26,RechDateEtHeure,0),5),""),"")</f>
        <v/>
      </c>
      <c r="Q26" s="45" t="str">
        <f>IFERROR(IF(INDEX(Saisie[],MATCH($A$2+2&amp;$C26,RechDateEtHeure,0),6)=$A$6,INDEX(Saisie[],MATCH($A$2+2&amp;$C26,RechDateEtHeure,0),7),""),"")</f>
        <v/>
      </c>
      <c r="R26" s="39" t="str">
        <f>IFERROR(IF(INDEX(Saisie[],MATCH($A$2+2&amp;$C26,RechDateEtHeure,0),6)=$A$6,INDEX(Saisie[],MATCH($A$2+2&amp;$C26,RechDateEtHeure,0),8),""),"")</f>
        <v/>
      </c>
      <c r="S26" s="51" t="str">
        <f>IFERROR(IF(P26&lt;&gt;"",INDEX(Saisie[],MATCH($A$2+2&amp;$C26,RechDateEtHeure,0),3),""),"")</f>
        <v/>
      </c>
      <c r="T26" s="51" t="str">
        <f t="shared" si="4"/>
        <v/>
      </c>
      <c r="U26" s="52" t="b">
        <f t="shared" si="5"/>
        <v>0</v>
      </c>
      <c r="V26" s="37" t="str">
        <f>IFERROR(IF(INDEX(Saisie[],MATCH($A$2+3&amp;$C26,RechDateEtHeure,0),6)=$A$6,INDEX(Saisie[],MATCH($A$2+3&amp;$C26,RechDateEtHeure,0),4)&amp;" : "&amp;INDEX(Saisie[],MATCH($A$2+3&amp;$C26,RechDateEtHeure,0),5),""),"")</f>
        <v/>
      </c>
      <c r="W26" s="45" t="str">
        <f>IFERROR(IF(INDEX(Saisie[],MATCH($A$2+3&amp;$C26,RechDateEtHeure,0),6)=$A$6,INDEX(Saisie[],MATCH($A$2+3&amp;$C26,RechDateEtHeure,0),7),""),"")</f>
        <v/>
      </c>
      <c r="X26" s="39" t="str">
        <f>IFERROR(IF(INDEX(Saisie[],MATCH($A$2+3&amp;$C26,RechDateEtHeure,0),6)=$A$6,INDEX(Saisie[],MATCH($A$2+3&amp;$C26,RechDateEtHeure,0),8),""),"")</f>
        <v/>
      </c>
      <c r="Y26" s="51" t="str">
        <f>IFERROR(IF(V26&lt;&gt;"",INDEX(Saisie[],MATCH($A$2+3&amp;$C26,RechDateEtHeure,0),3),""),"")</f>
        <v/>
      </c>
      <c r="Z26" s="51" t="str">
        <f t="shared" si="6"/>
        <v/>
      </c>
      <c r="AA26" s="52" t="b">
        <f t="shared" si="7"/>
        <v>0</v>
      </c>
      <c r="AB26" s="37" t="str">
        <f>IFERROR(IF(INDEX(Saisie[],MATCH($A$2+4&amp;$C26,RechDateEtHeure,0),6)=$A$6,INDEX(Saisie[],MATCH($A$2+4&amp;$C26,RechDateEtHeure,0),4)&amp;" : "&amp;INDEX(Saisie[],MATCH($A$2+4&amp;$C26,RechDateEtHeure,0),5),""),"")</f>
        <v/>
      </c>
      <c r="AC26" s="45" t="str">
        <f>IFERROR(IF(INDEX(Saisie[],MATCH($A$2+4&amp;$C26,RechDateEtHeure,0),6)=$A$6,INDEX(Saisie[],MATCH($A$2+4&amp;$C26,RechDateEtHeure,0),7),""),"")</f>
        <v/>
      </c>
      <c r="AD26" s="39" t="str">
        <f>IFERROR(IF(INDEX(Saisie[],MATCH($A$2+4&amp;$C26,RechDateEtHeure,0),6)=$A$6,INDEX(Saisie[],MATCH($A$2+4&amp;$C26,RechDateEtHeure,0),8),""),"")</f>
        <v/>
      </c>
      <c r="AE26" s="51" t="str">
        <f>IFERROR(IF(AB26&lt;&gt;"",INDEX(Saisie[],MATCH($A$2+4&amp;$C26,RechDateEtHeure,0),3),""),"")</f>
        <v/>
      </c>
      <c r="AF26" s="51" t="str">
        <f t="shared" si="8"/>
        <v/>
      </c>
      <c r="AG26" s="52" t="b">
        <f t="shared" si="9"/>
        <v>0</v>
      </c>
      <c r="AH26" s="37" t="str">
        <f>IFERROR(IF(INDEX(Saisie[],MATCH($A$2+5&amp;$C26,RechDateEtHeure,0),6)=$A$6,INDEX(Saisie[],MATCH($A$2+5&amp;$C26,RechDateEtHeure,0),4)&amp;" : "&amp;INDEX(Saisie[],MATCH($A$2+5&amp;$C26,RechDateEtHeure,0),5),""),"")</f>
        <v/>
      </c>
      <c r="AI26" s="45" t="str">
        <f>IFERROR(IF(INDEX(Saisie[],MATCH($A$2+5&amp;$C26,RechDateEtHeure,0),6)=$A$6,INDEX(Saisie[],MATCH($A$2+5&amp;$C26,RechDateEtHeure,0),7),""),"")</f>
        <v/>
      </c>
      <c r="AJ26" s="39" t="str">
        <f>IFERROR(IF(INDEX(Saisie[],MATCH($A$2+5&amp;$C26,RechDateEtHeure,0),6)=$A$6,INDEX(Saisie[],MATCH($A$2+5&amp;$C26,RechDateEtHeure,0),8),""),"")</f>
        <v/>
      </c>
      <c r="AK26" s="51" t="str">
        <f>IFERROR(IF(AH26&lt;&gt;"",INDEX(Saisie[],MATCH($A$2+5&amp;$C26,RechDateEtHeure,0),3),""),"")</f>
        <v/>
      </c>
      <c r="AL26" s="51" t="str">
        <f t="shared" si="10"/>
        <v/>
      </c>
      <c r="AM26" s="52" t="b">
        <f t="shared" si="11"/>
        <v>0</v>
      </c>
      <c r="AN26" s="37" t="str">
        <f>IFERROR(IF(INDEX(Saisie[],MATCH($A$2+6&amp;$C26,RechDateEtHeure,0),6)=$A$6,INDEX(Saisie[],MATCH($A$2+6&amp;$C26,RechDateEtHeure,0),4)&amp;" : "&amp;INDEX(Saisie[],MATCH($A$2+6&amp;$C26,RechDateEtHeure,0),5),""),"")</f>
        <v/>
      </c>
      <c r="AO26" s="45" t="str">
        <f>IFERROR(IF(INDEX(Saisie[],MATCH($A$2+6&amp;$C26,RechDateEtHeure,0),6)=$A$6,INDEX(Saisie[],MATCH($A$2+6&amp;$C26,RechDateEtHeure,0),7),""),"")</f>
        <v/>
      </c>
      <c r="AP26" s="43" t="str">
        <f>IFERROR(IF(INDEX(Saisie[],MATCH($A$2+6&amp;$C26,RechDateEtHeure,0),6)=$A$6,INDEX(Saisie[],MATCH($A$2+6&amp;$C26,RechDateEtHeure,0),8),""),"")</f>
        <v/>
      </c>
      <c r="AQ26" s="28" t="str">
        <f>IFERROR(IF(AN26&lt;&gt;"",INDEX(Saisie[],MATCH($A$2+6&amp;$C26,RechDateEtHeure,0),3),""),"")</f>
        <v/>
      </c>
      <c r="AR26" s="28" t="str">
        <f t="shared" si="12"/>
        <v/>
      </c>
      <c r="AS26" s="29" t="b">
        <f t="shared" si="13"/>
        <v>0</v>
      </c>
    </row>
    <row r="27" spans="2:45" ht="18.75" customHeight="1">
      <c r="C27" s="30">
        <v>0.77083333333333337</v>
      </c>
      <c r="D27" s="35" t="str">
        <f>IFERROR(IF(INDEX(Saisie[],MATCH($A$2&amp;$C27,RechDateEtHeure,0),6)=$A$6,INDEX(Saisie[],MATCH($A$2&amp;$C27,RechDateEtHeure,0),4)&amp;" : "&amp;INDEX(Saisie[],MATCH($A$2&amp;$C27,RechDateEtHeure,0),5),""),"")</f>
        <v/>
      </c>
      <c r="E27" s="45" t="str">
        <f>IFERROR(IF(INDEX(Saisie[],MATCH($A$2&amp;$C27,RechDateEtHeure,0),6)=$A$6,INDEX(Saisie[],MATCH($A$2&amp;$C27,RechDateEtHeure,0),7),""),"")</f>
        <v/>
      </c>
      <c r="F27" s="39" t="str">
        <f>IFERROR(IF(INDEX(Saisie[],MATCH($A$2&amp;$C27,RechDateEtHeure,0),6)=$A$6,INDEX(Saisie[],MATCH($A$2&amp;$C27,RechDateEtHeure,0),8),""),"")</f>
        <v/>
      </c>
      <c r="G27" s="47" t="str">
        <f>IFERROR(IF(D27&lt;&gt;"",INDEX(Saisie[],MATCH($A$2&amp;$C27,RechDateEtHeure,0),3),""),"")</f>
        <v/>
      </c>
      <c r="H27" s="47" t="str">
        <f t="shared" si="0"/>
        <v/>
      </c>
      <c r="I27" s="48" t="b">
        <f t="shared" si="1"/>
        <v>0</v>
      </c>
      <c r="J27" s="35" t="str">
        <f>IFERROR(IF(INDEX(Saisie[],MATCH($A$2+1&amp;$C27,RechDateEtHeure,0),6)=$A$6,INDEX(Saisie[],MATCH($A$2+1&amp;$C27,RechDateEtHeure,0),4)&amp;" : "&amp;INDEX(Saisie[],MATCH($A$2+1&amp;$C27,RechDateEtHeure,0),5),""),"")</f>
        <v/>
      </c>
      <c r="K27" s="45" t="str">
        <f>IFERROR(IF(INDEX(Saisie[],MATCH($A$2+1&amp;$C27,RechDateEtHeure,0),6)=$A$6,INDEX(Saisie[],MATCH($A$2+1&amp;$C27,RechDateEtHeure,0),7),""),"")</f>
        <v/>
      </c>
      <c r="L27" s="41" t="str">
        <f>IFERROR(IF(INDEX(Saisie[],MATCH($A$2+1&amp;$C27,RechDateEtHeure,0),6)=$A$6,INDEX(Saisie[],MATCH($A$2+1&amp;$C27,RechDateEtHeure,0),8),""),"")</f>
        <v/>
      </c>
      <c r="M27" s="47" t="str">
        <f>IFERROR(IF(J27&lt;&gt;"",INDEX(Saisie[],MATCH($A$2+1&amp;$C27,RechDateEtHeure,0),3),""),"")</f>
        <v/>
      </c>
      <c r="N27" s="47" t="str">
        <f t="shared" si="2"/>
        <v/>
      </c>
      <c r="O27" s="55" t="b">
        <f t="shared" si="3"/>
        <v>0</v>
      </c>
      <c r="P27" s="37" t="str">
        <f>IFERROR(IF(INDEX(Saisie[],MATCH($A$2+2&amp;$C27,RechDateEtHeure,0),6)=$A$6,INDEX(Saisie[],MATCH($A$2+2&amp;$C27,RechDateEtHeure,0),4)&amp;" : "&amp;INDEX(Saisie[],MATCH($A$2+2&amp;$C27,RechDateEtHeure,0),5),""),"")</f>
        <v/>
      </c>
      <c r="Q27" s="45" t="str">
        <f>IFERROR(IF(INDEX(Saisie[],MATCH($A$2+2&amp;$C27,RechDateEtHeure,0),6)=$A$6,INDEX(Saisie[],MATCH($A$2+2&amp;$C27,RechDateEtHeure,0),7),""),"")</f>
        <v/>
      </c>
      <c r="R27" s="39" t="str">
        <f>IFERROR(IF(INDEX(Saisie[],MATCH($A$2+2&amp;$C27,RechDateEtHeure,0),6)=$A$6,INDEX(Saisie[],MATCH($A$2+2&amp;$C27,RechDateEtHeure,0),8),""),"")</f>
        <v/>
      </c>
      <c r="S27" s="51" t="str">
        <f>IFERROR(IF(P27&lt;&gt;"",INDEX(Saisie[],MATCH($A$2+2&amp;$C27,RechDateEtHeure,0),3),""),"")</f>
        <v/>
      </c>
      <c r="T27" s="51" t="str">
        <f t="shared" si="4"/>
        <v/>
      </c>
      <c r="U27" s="52" t="b">
        <f t="shared" si="5"/>
        <v>0</v>
      </c>
      <c r="V27" s="37" t="str">
        <f>IFERROR(IF(INDEX(Saisie[],MATCH($A$2+3&amp;$C27,RechDateEtHeure,0),6)=$A$6,INDEX(Saisie[],MATCH($A$2+3&amp;$C27,RechDateEtHeure,0),4)&amp;" : "&amp;INDEX(Saisie[],MATCH($A$2+3&amp;$C27,RechDateEtHeure,0),5),""),"")</f>
        <v/>
      </c>
      <c r="W27" s="45" t="str">
        <f>IFERROR(IF(INDEX(Saisie[],MATCH($A$2+3&amp;$C27,RechDateEtHeure,0),6)=$A$6,INDEX(Saisie[],MATCH($A$2+3&amp;$C27,RechDateEtHeure,0),7),""),"")</f>
        <v/>
      </c>
      <c r="X27" s="39" t="str">
        <f>IFERROR(IF(INDEX(Saisie[],MATCH($A$2+3&amp;$C27,RechDateEtHeure,0),6)=$A$6,INDEX(Saisie[],MATCH($A$2+3&amp;$C27,RechDateEtHeure,0),8),""),"")</f>
        <v/>
      </c>
      <c r="Y27" s="51" t="str">
        <f>IFERROR(IF(V27&lt;&gt;"",INDEX(Saisie[],MATCH($A$2+3&amp;$C27,RechDateEtHeure,0),3),""),"")</f>
        <v/>
      </c>
      <c r="Z27" s="51" t="str">
        <f t="shared" si="6"/>
        <v/>
      </c>
      <c r="AA27" s="52" t="b">
        <f t="shared" si="7"/>
        <v>0</v>
      </c>
      <c r="AB27" s="37" t="str">
        <f>IFERROR(IF(INDEX(Saisie[],MATCH($A$2+4&amp;$C27,RechDateEtHeure,0),6)=$A$6,INDEX(Saisie[],MATCH($A$2+4&amp;$C27,RechDateEtHeure,0),4)&amp;" : "&amp;INDEX(Saisie[],MATCH($A$2+4&amp;$C27,RechDateEtHeure,0),5),""),"")</f>
        <v/>
      </c>
      <c r="AC27" s="45" t="str">
        <f>IFERROR(IF(INDEX(Saisie[],MATCH($A$2+4&amp;$C27,RechDateEtHeure,0),6)=$A$6,INDEX(Saisie[],MATCH($A$2+4&amp;$C27,RechDateEtHeure,0),7),""),"")</f>
        <v/>
      </c>
      <c r="AD27" s="39" t="str">
        <f>IFERROR(IF(INDEX(Saisie[],MATCH($A$2+4&amp;$C27,RechDateEtHeure,0),6)=$A$6,INDEX(Saisie[],MATCH($A$2+4&amp;$C27,RechDateEtHeure,0),8),""),"")</f>
        <v/>
      </c>
      <c r="AE27" s="51" t="str">
        <f>IFERROR(IF(AB27&lt;&gt;"",INDEX(Saisie[],MATCH($A$2+4&amp;$C27,RechDateEtHeure,0),3),""),"")</f>
        <v/>
      </c>
      <c r="AF27" s="51" t="str">
        <f t="shared" si="8"/>
        <v/>
      </c>
      <c r="AG27" s="52" t="b">
        <f t="shared" si="9"/>
        <v>0</v>
      </c>
      <c r="AH27" s="37" t="str">
        <f>IFERROR(IF(INDEX(Saisie[],MATCH($A$2+5&amp;$C27,RechDateEtHeure,0),6)=$A$6,INDEX(Saisie[],MATCH($A$2+5&amp;$C27,RechDateEtHeure,0),4)&amp;" : "&amp;INDEX(Saisie[],MATCH($A$2+5&amp;$C27,RechDateEtHeure,0),5),""),"")</f>
        <v/>
      </c>
      <c r="AI27" s="45" t="str">
        <f>IFERROR(IF(INDEX(Saisie[],MATCH($A$2+5&amp;$C27,RechDateEtHeure,0),6)=$A$6,INDEX(Saisie[],MATCH($A$2+5&amp;$C27,RechDateEtHeure,0),7),""),"")</f>
        <v/>
      </c>
      <c r="AJ27" s="39" t="str">
        <f>IFERROR(IF(INDEX(Saisie[],MATCH($A$2+5&amp;$C27,RechDateEtHeure,0),6)=$A$6,INDEX(Saisie[],MATCH($A$2+5&amp;$C27,RechDateEtHeure,0),8),""),"")</f>
        <v/>
      </c>
      <c r="AK27" s="51" t="str">
        <f>IFERROR(IF(AH27&lt;&gt;"",INDEX(Saisie[],MATCH($A$2+5&amp;$C27,RechDateEtHeure,0),3),""),"")</f>
        <v/>
      </c>
      <c r="AL27" s="51" t="str">
        <f t="shared" si="10"/>
        <v/>
      </c>
      <c r="AM27" s="52" t="b">
        <f t="shared" si="11"/>
        <v>0</v>
      </c>
      <c r="AN27" s="37" t="str">
        <f>IFERROR(IF(INDEX(Saisie[],MATCH($A$2+6&amp;$C27,RechDateEtHeure,0),6)=$A$6,INDEX(Saisie[],MATCH($A$2+6&amp;$C27,RechDateEtHeure,0),4)&amp;" : "&amp;INDEX(Saisie[],MATCH($A$2+6&amp;$C27,RechDateEtHeure,0),5),""),"")</f>
        <v/>
      </c>
      <c r="AO27" s="45" t="str">
        <f>IFERROR(IF(INDEX(Saisie[],MATCH($A$2+6&amp;$C27,RechDateEtHeure,0),6)=$A$6,INDEX(Saisie[],MATCH($A$2+6&amp;$C27,RechDateEtHeure,0),7),""),"")</f>
        <v/>
      </c>
      <c r="AP27" s="43" t="str">
        <f>IFERROR(IF(INDEX(Saisie[],MATCH($A$2+6&amp;$C27,RechDateEtHeure,0),6)=$A$6,INDEX(Saisie[],MATCH($A$2+6&amp;$C27,RechDateEtHeure,0),8),""),"")</f>
        <v/>
      </c>
      <c r="AQ27" s="28" t="str">
        <f>IFERROR(IF(AN27&lt;&gt;"",INDEX(Saisie[],MATCH($A$2+6&amp;$C27,RechDateEtHeure,0),3),""),"")</f>
        <v/>
      </c>
      <c r="AR27" s="28" t="str">
        <f t="shared" si="12"/>
        <v/>
      </c>
      <c r="AS27" s="29" t="b">
        <f t="shared" si="13"/>
        <v>0</v>
      </c>
    </row>
    <row r="28" spans="2:45" ht="18.75" customHeight="1" thickBot="1">
      <c r="C28" s="31">
        <v>0.79166666666666663</v>
      </c>
      <c r="D28" s="36" t="str">
        <f>IFERROR(IF(INDEX(Saisie[],MATCH($A$2&amp;$C28,RechDateEtHeure,0),6)=$A$6,INDEX(Saisie[],MATCH($A$2&amp;$C28,RechDateEtHeure,0),4)&amp;" : "&amp;INDEX(Saisie[],MATCH($A$2&amp;$C28,RechDateEtHeure,0),5),""),"")</f>
        <v/>
      </c>
      <c r="E28" s="46" t="str">
        <f>IFERROR(IF(INDEX(Saisie[],MATCH($A$2&amp;$C28,RechDateEtHeure,0),6)=$A$6,INDEX(Saisie[],MATCH($A$2&amp;$C28,RechDateEtHeure,0),7),""),"")</f>
        <v/>
      </c>
      <c r="F28" s="40" t="str">
        <f>IFERROR(IF(INDEX(Saisie[],MATCH($A$2&amp;$C28,RechDateEtHeure,0),6)=$A$6,INDEX(Saisie[],MATCH($A$2&amp;$C28,RechDateEtHeure,0),8),""),"")</f>
        <v/>
      </c>
      <c r="G28" s="49" t="str">
        <f>IFERROR(IF(D28&lt;&gt;"",INDEX(Saisie[],MATCH($A$2&amp;$C28,RechDateEtHeure,0),3),""),"")</f>
        <v/>
      </c>
      <c r="H28" s="49" t="str">
        <f t="shared" ref="H28" si="14">IF(AND(G28&lt;&gt;"",OR(G29="",G28&lt;&gt;G29)),G28,IF(H27&gt;=$C28,H27,""))</f>
        <v/>
      </c>
      <c r="I28" s="50" t="b">
        <f>IF(H27="",FALSE,IF(OR(G27=H27,G27=G28),TRUE))</f>
        <v>0</v>
      </c>
      <c r="J28" s="36" t="str">
        <f>IFERROR(IF(INDEX(Saisie[],MATCH($A$2+1&amp;$C28,RechDateEtHeure,0),6)=$A$6,INDEX(Saisie[],MATCH($A$2+1&amp;$C28,RechDateEtHeure,0),4)&amp;" : "&amp;INDEX(Saisie[],MATCH($A$2+1&amp;$C28,RechDateEtHeure,0),5),""),"")</f>
        <v/>
      </c>
      <c r="K28" s="46" t="str">
        <f>IFERROR(IF(INDEX(Saisie[],MATCH($A$2+1&amp;$C28,RechDateEtHeure,0),6)=$A$6,INDEX(Saisie[],MATCH($A$2+1&amp;$C28,RechDateEtHeure,0),7),""),"")</f>
        <v/>
      </c>
      <c r="L28" s="42" t="str">
        <f>IFERROR(IF(INDEX(Saisie[],MATCH($A$2+1&amp;$C28,RechDateEtHeure,0),6)=$A$6,INDEX(Saisie[],MATCH($A$2+1&amp;$C28,RechDateEtHeure,0),8),""),"")</f>
        <v/>
      </c>
      <c r="M28" s="49" t="str">
        <f>IFERROR(IF(J28&lt;&gt;"",INDEX(Saisie[],MATCH($A$2+1&amp;$C28,RechDateEtHeure,0),3),""),"")</f>
        <v/>
      </c>
      <c r="N28" s="49" t="str">
        <f t="shared" ref="N28" si="15">IF(AND(M28&lt;&gt;"",OR(M29="",M28&lt;&gt;M29)),M28,IF(N27&gt;=$C28,N27,""))</f>
        <v/>
      </c>
      <c r="O28" s="56" t="b">
        <f>IF(N27="",FALSE,IF(OR(M27=N27,M27=M28),TRUE))</f>
        <v>0</v>
      </c>
      <c r="P28" s="38" t="str">
        <f>IFERROR(IF(INDEX(Saisie[],MATCH($A$2+2&amp;$C28,RechDateEtHeure,0),6)=$A$6,INDEX(Saisie[],MATCH($A$2+2&amp;$C28,RechDateEtHeure,0),4)&amp;" : "&amp;INDEX(Saisie[],MATCH($A$2+2&amp;$C28,RechDateEtHeure,0),5),""),"")</f>
        <v/>
      </c>
      <c r="Q28" s="46" t="str">
        <f>IFERROR(IF(INDEX(Saisie[],MATCH($A$2+2&amp;$C28,RechDateEtHeure,0),6)=$A$6,INDEX(Saisie[],MATCH($A$2+2&amp;$C28,RechDateEtHeure,0),7),""),"")</f>
        <v/>
      </c>
      <c r="R28" s="40" t="str">
        <f>IFERROR(IF(INDEX(Saisie[],MATCH($A$2+2&amp;$C28,RechDateEtHeure,0),6)=$A$6,INDEX(Saisie[],MATCH($A$2+2&amp;$C28,RechDateEtHeure,0),8),""),"")</f>
        <v/>
      </c>
      <c r="S28" s="53" t="str">
        <f>IFERROR(IF(P28&lt;&gt;"",INDEX(Saisie[],MATCH($A$2+2&amp;$C28,RechDateEtHeure,0),3),""),"")</f>
        <v/>
      </c>
      <c r="T28" s="53" t="str">
        <f t="shared" ref="T28" si="16">IF(AND(S28&lt;&gt;"",OR(S29="",S28&lt;&gt;S29)),S28,IF(T27&gt;=$C28,T27,""))</f>
        <v/>
      </c>
      <c r="U28" s="54" t="b">
        <f>IF(T27="",FALSE,IF(OR(S27=T27,S27=S28),TRUE))</f>
        <v>0</v>
      </c>
      <c r="V28" s="38" t="str">
        <f>IFERROR(IF(INDEX(Saisie[],MATCH($A$2+3&amp;$C28,RechDateEtHeure,0),6)=$A$6,INDEX(Saisie[],MATCH($A$2+3&amp;$C28,RechDateEtHeure,0),4)&amp;" : "&amp;INDEX(Saisie[],MATCH($A$2+3&amp;$C28,RechDateEtHeure,0),5),""),"")</f>
        <v/>
      </c>
      <c r="W28" s="46" t="str">
        <f>IFERROR(IF(INDEX(Saisie[],MATCH($A$2+3&amp;$C28,RechDateEtHeure,0),6)=$A$6,INDEX(Saisie[],MATCH($A$2+3&amp;$C28,RechDateEtHeure,0),7),""),"")</f>
        <v/>
      </c>
      <c r="X28" s="40" t="str">
        <f>IFERROR(IF(INDEX(Saisie[],MATCH($A$2+3&amp;$C28,RechDateEtHeure,0),6)=$A$6,INDEX(Saisie[],MATCH($A$2+3&amp;$C28,RechDateEtHeure,0),8),""),"")</f>
        <v/>
      </c>
      <c r="Y28" s="53" t="str">
        <f>IFERROR(IF(V28&lt;&gt;"",INDEX(Saisie[],MATCH($A$2+3&amp;$C28,RechDateEtHeure,0),3),""),"")</f>
        <v/>
      </c>
      <c r="Z28" s="53" t="str">
        <f t="shared" ref="Z28" si="17">IF(AND(Y28&lt;&gt;"",OR(Y29="",Y28&lt;&gt;Y29)),Y28,IF(Z27&gt;=$C28,Z27,""))</f>
        <v/>
      </c>
      <c r="AA28" s="54" t="b">
        <f>IF(Z27="",FALSE,IF(OR(Y27=Z27,Y27=Y28),TRUE))</f>
        <v>0</v>
      </c>
      <c r="AB28" s="38" t="str">
        <f>IFERROR(IF(INDEX(Saisie[],MATCH($A$2+4&amp;$C28,RechDateEtHeure,0),6)=$A$6,INDEX(Saisie[],MATCH($A$2+4&amp;$C28,RechDateEtHeure,0),4)&amp;" : "&amp;INDEX(Saisie[],MATCH($A$2+4&amp;$C28,RechDateEtHeure,0),5),""),"")</f>
        <v/>
      </c>
      <c r="AC28" s="46" t="str">
        <f>IFERROR(IF(INDEX(Saisie[],MATCH($A$2+4&amp;$C28,RechDateEtHeure,0),6)=$A$6,INDEX(Saisie[],MATCH($A$2+4&amp;$C28,RechDateEtHeure,0),7),""),"")</f>
        <v/>
      </c>
      <c r="AD28" s="40" t="str">
        <f>IFERROR(IF(INDEX(Saisie[],MATCH($A$2+4&amp;$C28,RechDateEtHeure,0),6)=$A$6,INDEX(Saisie[],MATCH($A$2+4&amp;$C28,RechDateEtHeure,0),8),""),"")</f>
        <v/>
      </c>
      <c r="AE28" s="53" t="str">
        <f>IFERROR(IF(AB28&lt;&gt;"",INDEX(Saisie[],MATCH($A$2+4&amp;$C28,RechDateEtHeure,0),3),""),"")</f>
        <v/>
      </c>
      <c r="AF28" s="53" t="str">
        <f t="shared" ref="AF28" si="18">IF(AND(AE28&lt;&gt;"",OR(AE29="",AE28&lt;&gt;AE29)),AE28,IF(AF27&gt;=$C28,AF27,""))</f>
        <v/>
      </c>
      <c r="AG28" s="54" t="b">
        <f>IF(AF27="",FALSE,IF(OR(AE27=AF27,AE27=AE28),TRUE))</f>
        <v>0</v>
      </c>
      <c r="AH28" s="38" t="str">
        <f>IFERROR(IF(INDEX(Saisie[],MATCH($A$2+5&amp;$C28,RechDateEtHeure,0),6)=$A$6,INDEX(Saisie[],MATCH($A$2+5&amp;$C28,RechDateEtHeure,0),4)&amp;" : "&amp;INDEX(Saisie[],MATCH($A$2+5&amp;$C28,RechDateEtHeure,0),5),""),"")</f>
        <v/>
      </c>
      <c r="AI28" s="46" t="str">
        <f>IFERROR(IF(INDEX(Saisie[],MATCH($A$2+5&amp;$C28,RechDateEtHeure,0),6)=$A$6,INDEX(Saisie[],MATCH($A$2+5&amp;$C28,RechDateEtHeure,0),7),""),"")</f>
        <v/>
      </c>
      <c r="AJ28" s="40" t="str">
        <f>IFERROR(IF(INDEX(Saisie[],MATCH($A$2+5&amp;$C28,RechDateEtHeure,0),6)=$A$6,INDEX(Saisie[],MATCH($A$2+5&amp;$C28,RechDateEtHeure,0),8),""),"")</f>
        <v/>
      </c>
      <c r="AK28" s="53" t="str">
        <f>IFERROR(IF(AH28&lt;&gt;"",INDEX(Saisie[],MATCH($A$2+5&amp;$C28,RechDateEtHeure,0),3),""),"")</f>
        <v/>
      </c>
      <c r="AL28" s="53" t="str">
        <f t="shared" ref="AL28" si="19">IF(AND(AK28&lt;&gt;"",OR(AK29="",AK28&lt;&gt;AK29)),AK28,IF(AL27&gt;=$C28,AL27,""))</f>
        <v/>
      </c>
      <c r="AM28" s="54" t="b">
        <f>IF(AL27="",FALSE,IF(OR(AK27=AL27,AK27=AK28),TRUE))</f>
        <v>0</v>
      </c>
      <c r="AN28" s="38" t="str">
        <f>IFERROR(IF(INDEX(Saisie[],MATCH($A$2+6&amp;$C28,RechDateEtHeure,0),6)=$A$6,INDEX(Saisie[],MATCH($A$2+6&amp;$C28,RechDateEtHeure,0),4)&amp;" : "&amp;INDEX(Saisie[],MATCH($A$2+6&amp;$C28,RechDateEtHeure,0),5),""),"")</f>
        <v/>
      </c>
      <c r="AO28" s="46" t="str">
        <f>IFERROR(IF(INDEX(Saisie[],MATCH($A$2+6&amp;$C28,RechDateEtHeure,0),6)=$A$6,INDEX(Saisie[],MATCH($A$2+6&amp;$C28,RechDateEtHeure,0),7),""),"")</f>
        <v/>
      </c>
      <c r="AP28" s="44" t="str">
        <f>IFERROR(IF(INDEX(Saisie[],MATCH($A$2+6&amp;$C28,RechDateEtHeure,0),6)=$A$6,INDEX(Saisie[],MATCH($A$2+6&amp;$C28,RechDateEtHeure,0),8),""),"")</f>
        <v/>
      </c>
      <c r="AQ28" s="32" t="str">
        <f>IFERROR(IF(AN28&lt;&gt;"",INDEX(Saisie[],MATCH($A$2+6&amp;$C28,RechDateEtHeure,0),3),""),"")</f>
        <v/>
      </c>
      <c r="AR28" s="32" t="str">
        <f t="shared" ref="AR28" si="20">IF(AND(AQ28&lt;&gt;"",OR(AQ29="",AQ28&lt;&gt;AQ29)),AQ28,IF(AR27&gt;=$C28,AR27,""))</f>
        <v/>
      </c>
      <c r="AS28" s="33" t="b">
        <f>IF(AR27="",FALSE,IF(OR(AQ27=AR27,AQ27=AQ28),TRUE))</f>
        <v>0</v>
      </c>
    </row>
    <row r="29" spans="2:45" ht="15" customHeight="1"/>
    <row r="30" spans="2:45" ht="15" customHeight="1"/>
    <row r="31" spans="2:45" ht="15" customHeight="1">
      <c r="B31" s="129"/>
    </row>
    <row r="32" spans="2:45" ht="15" customHeight="1"/>
    <row r="33" spans="3:44" ht="15" customHeight="1"/>
    <row r="34" spans="3:44" ht="15" customHeight="1"/>
    <row r="35" spans="3:44" ht="15" customHeight="1">
      <c r="C35" s="130"/>
      <c r="G35" s="122"/>
      <c r="H35" s="121"/>
      <c r="I35" s="131"/>
      <c r="J35" s="127"/>
      <c r="K35" s="127"/>
      <c r="M35" s="125"/>
      <c r="N35" s="124"/>
      <c r="Q35" s="64"/>
      <c r="S35" s="125"/>
      <c r="T35" s="124"/>
      <c r="W35" s="64"/>
      <c r="Y35" s="125"/>
      <c r="Z35" s="124"/>
      <c r="AC35" s="64"/>
      <c r="AE35" s="125"/>
      <c r="AF35" s="124"/>
      <c r="AI35" s="64"/>
      <c r="AK35" s="125"/>
      <c r="AL35" s="124"/>
      <c r="AO35" s="64"/>
      <c r="AQ35" s="57"/>
      <c r="AR35" s="58"/>
    </row>
    <row r="36" spans="3:44" ht="15" customHeight="1"/>
    <row r="37" spans="3:44" ht="15" customHeight="1"/>
  </sheetData>
  <sheetProtection formatCells="0" formatColumns="0" formatRows="0" insertColumns="0" insertRows="0" insertHyperlinks="0" deleteColumns="0" deleteRows="0" selectLockedCells="1" sort="0" autoFilter="0" pivotTables="0"/>
  <mergeCells count="10">
    <mergeCell ref="C1:AP1"/>
    <mergeCell ref="C3:D3"/>
    <mergeCell ref="C2:AP2"/>
    <mergeCell ref="D4:F4"/>
    <mergeCell ref="J4:L4"/>
    <mergeCell ref="P4:R4"/>
    <mergeCell ref="AB4:AD4"/>
    <mergeCell ref="AH4:AJ4"/>
    <mergeCell ref="AN4:AP4"/>
    <mergeCell ref="V4:X4"/>
  </mergeCells>
  <conditionalFormatting sqref="P6:P28">
    <cfRule type="expression" dxfId="48" priority="24">
      <formula>U6=TRUE</formula>
    </cfRule>
  </conditionalFormatting>
  <conditionalFormatting sqref="V6:V28">
    <cfRule type="expression" dxfId="47" priority="14">
      <formula>AA6=TRUE</formula>
    </cfRule>
  </conditionalFormatting>
  <conditionalFormatting sqref="AB6:AB28">
    <cfRule type="expression" dxfId="46" priority="11">
      <formula>AG6=TRUE</formula>
    </cfRule>
  </conditionalFormatting>
  <conditionalFormatting sqref="AH6:AH28">
    <cfRule type="expression" dxfId="45" priority="7">
      <formula>AM6=TRUE</formula>
    </cfRule>
  </conditionalFormatting>
  <conditionalFormatting sqref="C6:AS28">
    <cfRule type="expression" dxfId="44" priority="228">
      <formula>MOD(ROW(),2)=0</formula>
    </cfRule>
  </conditionalFormatting>
  <conditionalFormatting sqref="AO6:AO28">
    <cfRule type="expression" dxfId="43" priority="3">
      <formula>AS6=TRUE</formula>
    </cfRule>
  </conditionalFormatting>
  <conditionalFormatting sqref="J6:J28">
    <cfRule type="expression" dxfId="42" priority="33">
      <formula>O6=TRUE</formula>
    </cfRule>
  </conditionalFormatting>
  <conditionalFormatting sqref="J6:L28">
    <cfRule type="expression" dxfId="41" priority="94">
      <formula>OR(JoursFériés2013=$M$5,JoursFériés2014=$M$5,JoursFériés2015=$M$5)</formula>
    </cfRule>
    <cfRule type="expression" dxfId="40" priority="223">
      <formula>OR($M$4="Sam",$M$4="Dim")</formula>
    </cfRule>
  </conditionalFormatting>
  <conditionalFormatting sqref="P6:R28">
    <cfRule type="expression" dxfId="39" priority="92">
      <formula>OR(JoursFériés2013=$S$5,JoursFériés2014=$S$5,JoursFériés2015=$G$5)</formula>
    </cfRule>
    <cfRule type="expression" dxfId="38" priority="218">
      <formula>OR($S$4="Sam",$S$4="Dim")</formula>
    </cfRule>
  </conditionalFormatting>
  <conditionalFormatting sqref="V6:X28">
    <cfRule type="expression" dxfId="37" priority="91">
      <formula>OR(JoursFériés2013=$Y$5,JoursFériés2014=$Y$5,JoursFériés2015=$Y$5)</formula>
    </cfRule>
    <cfRule type="expression" dxfId="36" priority="226">
      <formula>OR($Y$4="Sam",$Y$4="Dim")</formula>
    </cfRule>
  </conditionalFormatting>
  <conditionalFormatting sqref="AB6:AD28">
    <cfRule type="expression" dxfId="35" priority="90">
      <formula>OR(JoursFériés2013=$AE$5,JoursFériés2014=$AE$5,JoursFériés2015=$AE$5)</formula>
    </cfRule>
    <cfRule type="expression" dxfId="34" priority="217">
      <formula>OR($AE$4="Sam",$AE$4="Dim")</formula>
    </cfRule>
  </conditionalFormatting>
  <conditionalFormatting sqref="AH6:AJ28">
    <cfRule type="expression" dxfId="33" priority="89">
      <formula>OR(JoursFériés2013=$AK$5,JoursFériés2014=$AK$5,JoursFériés2015=$AK$5)</formula>
    </cfRule>
    <cfRule type="expression" dxfId="32" priority="216">
      <formula>OR($AK$4="Sam",$AK$4="Dim")</formula>
    </cfRule>
  </conditionalFormatting>
  <conditionalFormatting sqref="AN6:AP28">
    <cfRule type="expression" dxfId="31" priority="76">
      <formula>OR(JoursFériés2013=$AQ$5,JoursFériés2014=$AQ$5,JoursFériés2015=$AQ$5)</formula>
    </cfRule>
    <cfRule type="expression" dxfId="30" priority="212">
      <formula>OR($AQ$4="Sam",$AQ$4="Dim")</formula>
    </cfRule>
  </conditionalFormatting>
  <conditionalFormatting sqref="D6:F28">
    <cfRule type="expression" dxfId="29" priority="96">
      <formula>OR($G$4="Sam",$G$4="Dim")</formula>
    </cfRule>
    <cfRule type="expression" dxfId="28" priority="211">
      <formula>OR(JoursFériés2013=$G$5,JoursFériés2014=$G$5,JoursFériés2015=$G$5)</formula>
    </cfRule>
  </conditionalFormatting>
  <conditionalFormatting sqref="D6:D28">
    <cfRule type="expression" dxfId="27" priority="73">
      <formula>I6=TRUE</formula>
    </cfRule>
  </conditionalFormatting>
  <conditionalFormatting sqref="E6:E28">
    <cfRule type="expression" dxfId="26" priority="72">
      <formula>I6=TRUE</formula>
    </cfRule>
  </conditionalFormatting>
  <conditionalFormatting sqref="F6:F28">
    <cfRule type="expression" dxfId="25" priority="69">
      <formula>I6=TRUE</formula>
    </cfRule>
  </conditionalFormatting>
  <conditionalFormatting sqref="Q6:Q28">
    <cfRule type="expression" dxfId="24" priority="23">
      <formula>U6=TRUE</formula>
    </cfRule>
  </conditionalFormatting>
  <conditionalFormatting sqref="K6:K28">
    <cfRule type="expression" dxfId="23" priority="29">
      <formula>O6=TRUE</formula>
    </cfRule>
  </conditionalFormatting>
  <conditionalFormatting sqref="L6:L28">
    <cfRule type="expression" dxfId="22" priority="25">
      <formula>O6=TRUE</formula>
    </cfRule>
  </conditionalFormatting>
  <conditionalFormatting sqref="R6:R28">
    <cfRule type="expression" dxfId="21" priority="21">
      <formula>U6=TRUE</formula>
    </cfRule>
  </conditionalFormatting>
  <conditionalFormatting sqref="W6:W28">
    <cfRule type="expression" dxfId="20" priority="13">
      <formula>AA6=TRUE</formula>
    </cfRule>
  </conditionalFormatting>
  <conditionalFormatting sqref="X6:X28">
    <cfRule type="expression" dxfId="19" priority="12">
      <formula>AA6=TRUE</formula>
    </cfRule>
  </conditionalFormatting>
  <conditionalFormatting sqref="AC6:AC28">
    <cfRule type="expression" dxfId="18" priority="9">
      <formula>AG6=TRUE</formula>
    </cfRule>
  </conditionalFormatting>
  <conditionalFormatting sqref="AD6:AD28">
    <cfRule type="expression" dxfId="17" priority="8">
      <formula>AG6=TRUE</formula>
    </cfRule>
  </conditionalFormatting>
  <conditionalFormatting sqref="AI6:AI28">
    <cfRule type="expression" dxfId="16" priority="6">
      <formula>AM6=TRUE</formula>
    </cfRule>
  </conditionalFormatting>
  <conditionalFormatting sqref="AJ6:AJ28">
    <cfRule type="expression" dxfId="15" priority="5">
      <formula>AM6=TRUE</formula>
    </cfRule>
  </conditionalFormatting>
  <conditionalFormatting sqref="AP6:AP28">
    <cfRule type="expression" dxfId="14" priority="1">
      <formula>AS6=TRUE</formula>
    </cfRule>
  </conditionalFormatting>
  <conditionalFormatting sqref="AN6:AN28">
    <cfRule type="expression" dxfId="13" priority="4">
      <formula>AS6=TRUE</formula>
    </cfRule>
  </conditionalFormatting>
  <printOptions horizontalCentered="1"/>
  <pageMargins left="0.25" right="0.25" top="0.75" bottom="0.75" header="0.3" footer="0.3"/>
  <pageSetup fitToHeight="0" orientation="landscape" r:id="rId1"/>
  <drawing r:id="rId2"/>
  <legacyDrawing r:id="rId3"/>
  <picture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5" name="Lieu">
              <controlPr defaultSize="0" autoLine="0" autoPict="0">
                <anchor moveWithCells="1">
                  <from>
                    <xdr:col>3</xdr:col>
                    <xdr:colOff>952500</xdr:colOff>
                    <xdr:row>2</xdr:row>
                    <xdr:rowOff>57150</xdr:rowOff>
                  </from>
                  <to>
                    <xdr:col>3</xdr:col>
                    <xdr:colOff>2419350</xdr:colOff>
                    <xdr:row>2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3" tint="0.749992370372631"/>
    <pageSetUpPr autoPageBreaks="0" fitToPage="1"/>
  </sheetPr>
  <dimension ref="B1:K503"/>
  <sheetViews>
    <sheetView showGridLines="0" zoomScaleNormal="100" workbookViewId="0">
      <pane ySplit="3" topLeftCell="A4" activePane="bottomLeft" state="frozen"/>
      <selection pane="bottomLeft" activeCell="H7" sqref="H7"/>
    </sheetView>
  </sheetViews>
  <sheetFormatPr baseColWidth="10" defaultColWidth="9.33203125" defaultRowHeight="15.75"/>
  <cols>
    <col min="1" max="1" width="1.33203125" style="66" customWidth="1"/>
    <col min="2" max="2" width="25.33203125" style="91" bestFit="1" customWidth="1"/>
    <col min="3" max="4" width="9.6640625" style="92" customWidth="1"/>
    <col min="5" max="5" width="24" style="66" customWidth="1"/>
    <col min="6" max="6" width="55.83203125" style="66" customWidth="1"/>
    <col min="7" max="7" width="24.1640625" style="66" customWidth="1"/>
    <col min="8" max="8" width="60.83203125" style="66" customWidth="1"/>
    <col min="9" max="9" width="6.5" style="93" hidden="1" customWidth="1"/>
    <col min="10" max="10" width="28.6640625" style="94" hidden="1" customWidth="1"/>
    <col min="11" max="12" width="9.5" style="66" customWidth="1"/>
    <col min="13" max="13" width="9.33203125" style="66" customWidth="1"/>
    <col min="14" max="16384" width="9.33203125" style="66"/>
  </cols>
  <sheetData>
    <row r="1" spans="2:11" ht="49.5" customHeight="1">
      <c r="B1" s="155" t="s">
        <v>5</v>
      </c>
      <c r="C1" s="155"/>
      <c r="D1" s="155"/>
      <c r="E1" s="155"/>
      <c r="F1" s="155"/>
      <c r="G1" s="155"/>
      <c r="H1" s="155"/>
      <c r="I1" s="155"/>
      <c r="J1" s="155"/>
    </row>
    <row r="2" spans="2:11" ht="30" customHeight="1">
      <c r="B2" s="66"/>
      <c r="C2" s="66"/>
      <c r="D2" s="66"/>
      <c r="I2" s="66"/>
      <c r="J2" s="66"/>
      <c r="K2" s="66" t="s">
        <v>1</v>
      </c>
    </row>
    <row r="3" spans="2:11" ht="42.75" customHeight="1">
      <c r="B3" s="95" t="s">
        <v>86</v>
      </c>
      <c r="C3" s="96" t="s">
        <v>22</v>
      </c>
      <c r="D3" s="96" t="s">
        <v>21</v>
      </c>
      <c r="E3" s="96" t="s">
        <v>23</v>
      </c>
      <c r="F3" s="96" t="s">
        <v>18</v>
      </c>
      <c r="G3" s="96" t="s">
        <v>2</v>
      </c>
      <c r="H3" s="97" t="s">
        <v>20</v>
      </c>
      <c r="I3" s="67" t="s">
        <v>85</v>
      </c>
      <c r="J3" s="68" t="s">
        <v>19</v>
      </c>
      <c r="K3" s="66" t="s">
        <v>1</v>
      </c>
    </row>
    <row r="4" spans="2:11" s="69" customFormat="1" ht="21" customHeight="1">
      <c r="B4" s="70">
        <v>41647</v>
      </c>
      <c r="C4" s="71">
        <v>0.375</v>
      </c>
      <c r="D4" s="71">
        <v>0.52083333333333337</v>
      </c>
      <c r="E4" s="142" t="s">
        <v>88</v>
      </c>
      <c r="F4" s="142" t="s">
        <v>102</v>
      </c>
      <c r="G4" s="72" t="s">
        <v>47</v>
      </c>
      <c r="H4" s="144" t="s">
        <v>95</v>
      </c>
      <c r="I4" s="73" t="str">
        <f t="shared" ref="I4:I67" si="0">IF(ISBLANK(H4),"","i")</f>
        <v>i</v>
      </c>
      <c r="J4" s="74" t="str">
        <f>Saisie[[#This Row],[DATE
'[JJ/MM/AAAA']]]&amp;"|"&amp;COUNTIF($B$4:B4,B4)</f>
        <v>41647|1</v>
      </c>
    </row>
    <row r="5" spans="2:11" s="69" customFormat="1" ht="21" customHeight="1">
      <c r="B5" s="75">
        <v>41648</v>
      </c>
      <c r="C5" s="76">
        <v>0.375</v>
      </c>
      <c r="D5" s="76">
        <v>0.52083333333333337</v>
      </c>
      <c r="E5" s="143" t="s">
        <v>89</v>
      </c>
      <c r="F5" s="143" t="s">
        <v>101</v>
      </c>
      <c r="G5" s="78" t="s">
        <v>47</v>
      </c>
      <c r="H5" s="145" t="s">
        <v>96</v>
      </c>
      <c r="I5" s="80" t="str">
        <f t="shared" si="0"/>
        <v>i</v>
      </c>
      <c r="J5" s="74" t="str">
        <f>Saisie[[#This Row],[DATE
'[JJ/MM/AAAA']]]&amp;"|"&amp;COUNTIF($B$4:B5,B5)</f>
        <v>41648|1</v>
      </c>
    </row>
    <row r="6" spans="2:11" s="69" customFormat="1" ht="21" customHeight="1">
      <c r="B6" s="75">
        <v>41648</v>
      </c>
      <c r="C6" s="76">
        <v>0.375</v>
      </c>
      <c r="D6" s="76">
        <v>0.45833333333333331</v>
      </c>
      <c r="E6" s="143" t="s">
        <v>90</v>
      </c>
      <c r="F6" s="143" t="s">
        <v>103</v>
      </c>
      <c r="G6" s="78" t="s">
        <v>47</v>
      </c>
      <c r="H6" s="145" t="s">
        <v>97</v>
      </c>
      <c r="I6" s="80" t="str">
        <f t="shared" si="0"/>
        <v>i</v>
      </c>
      <c r="J6" s="74" t="str">
        <f>Saisie[[#This Row],[DATE
'[JJ/MM/AAAA']]]&amp;"|"&amp;COUNTIF($B$4:B6,B6)</f>
        <v>41648|2</v>
      </c>
    </row>
    <row r="7" spans="2:11" ht="21" customHeight="1">
      <c r="B7" s="75">
        <v>41648</v>
      </c>
      <c r="C7" s="76">
        <v>0.58333333333333337</v>
      </c>
      <c r="D7" s="76">
        <v>0.6875</v>
      </c>
      <c r="E7" s="143" t="s">
        <v>91</v>
      </c>
      <c r="F7" s="143" t="s">
        <v>104</v>
      </c>
      <c r="G7" s="78" t="s">
        <v>47</v>
      </c>
      <c r="H7" s="145"/>
      <c r="I7" s="80" t="str">
        <f>IF(ISBLANK(H7),"","i")</f>
        <v/>
      </c>
      <c r="J7" s="74" t="str">
        <f>Saisie[[#This Row],[DATE
'[JJ/MM/AAAA']]]&amp;"|"&amp;COUNTIF($B$4:B30,B7)</f>
        <v>41648|3</v>
      </c>
    </row>
    <row r="8" spans="2:11" s="69" customFormat="1" ht="21" customHeight="1">
      <c r="B8" s="75">
        <v>41649</v>
      </c>
      <c r="C8" s="76">
        <v>0.375</v>
      </c>
      <c r="D8" s="76">
        <v>0.45833333333333331</v>
      </c>
      <c r="E8" s="143" t="s">
        <v>92</v>
      </c>
      <c r="F8" s="143" t="s">
        <v>105</v>
      </c>
      <c r="G8" s="78" t="s">
        <v>81</v>
      </c>
      <c r="H8" s="145" t="s">
        <v>98</v>
      </c>
      <c r="I8" s="80" t="str">
        <f t="shared" si="0"/>
        <v>i</v>
      </c>
      <c r="J8" s="74" t="str">
        <f>Saisie[[#This Row],[DATE
'[JJ/MM/AAAA']]]&amp;"|"&amp;COUNTIF($B$4:B8,B8)</f>
        <v>41649|1</v>
      </c>
    </row>
    <row r="9" spans="2:11" s="69" customFormat="1" ht="21" customHeight="1">
      <c r="B9" s="75">
        <v>41649</v>
      </c>
      <c r="C9" s="76">
        <v>0.5</v>
      </c>
      <c r="D9" s="76">
        <v>0.54166666666666663</v>
      </c>
      <c r="E9" s="143" t="s">
        <v>93</v>
      </c>
      <c r="F9" s="143" t="s">
        <v>106</v>
      </c>
      <c r="G9" s="78" t="s">
        <v>81</v>
      </c>
      <c r="H9" s="145" t="s">
        <v>99</v>
      </c>
      <c r="I9" s="80" t="str">
        <f t="shared" si="0"/>
        <v>i</v>
      </c>
      <c r="J9" s="74" t="str">
        <f>Saisie[[#This Row],[DATE
'[JJ/MM/AAAA']]]&amp;"|"&amp;COUNTIF($B$4:B9,B9)</f>
        <v>41649|2</v>
      </c>
    </row>
    <row r="10" spans="2:11" s="69" customFormat="1" ht="21" customHeight="1">
      <c r="B10" s="75">
        <v>41649</v>
      </c>
      <c r="C10" s="76">
        <v>0.41666666666666669</v>
      </c>
      <c r="D10" s="76">
        <v>0.58333333333333337</v>
      </c>
      <c r="E10" s="143" t="s">
        <v>94</v>
      </c>
      <c r="F10" s="143" t="s">
        <v>107</v>
      </c>
      <c r="G10" s="78" t="s">
        <v>81</v>
      </c>
      <c r="H10" s="145" t="s">
        <v>100</v>
      </c>
      <c r="I10" s="80" t="str">
        <f t="shared" si="0"/>
        <v>i</v>
      </c>
      <c r="J10" s="74" t="str">
        <f>Saisie[[#This Row],[DATE
'[JJ/MM/AAAA']]]&amp;"|"&amp;COUNTIF($B$4:B10,B10)</f>
        <v>41649|3</v>
      </c>
    </row>
    <row r="11" spans="2:11" s="69" customFormat="1" ht="21" customHeight="1">
      <c r="B11" s="75"/>
      <c r="C11" s="76"/>
      <c r="D11" s="76"/>
      <c r="E11" s="77"/>
      <c r="F11" s="78"/>
      <c r="G11" s="78"/>
      <c r="H11" s="79"/>
      <c r="I11" s="80" t="str">
        <f t="shared" si="0"/>
        <v/>
      </c>
      <c r="J11" s="74" t="str">
        <f>Saisie[[#This Row],[DATE
'[JJ/MM/AAAA']]]&amp;"|"&amp;COUNTIF($B$4:B11,B11)</f>
        <v>|0</v>
      </c>
    </row>
    <row r="12" spans="2:11" s="69" customFormat="1" ht="21" customHeight="1">
      <c r="B12" s="75"/>
      <c r="C12" s="76"/>
      <c r="D12" s="76"/>
      <c r="E12" s="82"/>
      <c r="F12" s="83"/>
      <c r="G12" s="78"/>
      <c r="H12" s="84"/>
      <c r="I12" s="80" t="str">
        <f t="shared" si="0"/>
        <v/>
      </c>
      <c r="J12" s="74" t="str">
        <f>Saisie[[#This Row],[DATE
'[JJ/MM/AAAA']]]&amp;"|"&amp;COUNTIF($B$4:B12,B12)</f>
        <v>|0</v>
      </c>
    </row>
    <row r="13" spans="2:11" s="69" customFormat="1" ht="21" customHeight="1">
      <c r="B13" s="75"/>
      <c r="C13" s="76"/>
      <c r="D13" s="76"/>
      <c r="E13" s="85"/>
      <c r="F13" s="85"/>
      <c r="G13" s="78"/>
      <c r="H13" s="86"/>
      <c r="I13" s="80" t="str">
        <f t="shared" si="0"/>
        <v/>
      </c>
      <c r="J13" s="74" t="str">
        <f>Saisie[[#This Row],[DATE
'[JJ/MM/AAAA']]]&amp;"|"&amp;COUNTIF($B$4:B13,B13)</f>
        <v>|0</v>
      </c>
      <c r="K13" s="69" t="s">
        <v>1</v>
      </c>
    </row>
    <row r="14" spans="2:11" s="69" customFormat="1" ht="21" customHeight="1">
      <c r="B14" s="75"/>
      <c r="C14" s="76"/>
      <c r="D14" s="76"/>
      <c r="E14" s="87"/>
      <c r="F14" s="87"/>
      <c r="G14" s="78"/>
      <c r="H14" s="81"/>
      <c r="I14" s="80" t="str">
        <f t="shared" si="0"/>
        <v/>
      </c>
      <c r="J14" s="74" t="str">
        <f>Saisie[[#This Row],[DATE
'[JJ/MM/AAAA']]]&amp;"|"&amp;COUNTIF($B$4:B14,B14)</f>
        <v>|0</v>
      </c>
      <c r="K14" s="69" t="s">
        <v>1</v>
      </c>
    </row>
    <row r="15" spans="2:11" ht="21" customHeight="1">
      <c r="B15" s="75"/>
      <c r="C15" s="76"/>
      <c r="D15" s="76"/>
      <c r="E15" s="82"/>
      <c r="F15" s="82"/>
      <c r="G15" s="78"/>
      <c r="H15" s="84"/>
      <c r="I15" s="80" t="str">
        <f t="shared" si="0"/>
        <v/>
      </c>
      <c r="J15" s="74" t="str">
        <f>Saisie[[#This Row],[DATE
'[JJ/MM/AAAA']]]&amp;"|"&amp;COUNTIF($B$4:B15,B15)</f>
        <v>|0</v>
      </c>
    </row>
    <row r="16" spans="2:11" ht="21" customHeight="1">
      <c r="B16" s="75"/>
      <c r="C16" s="76"/>
      <c r="D16" s="76"/>
      <c r="E16" s="82"/>
      <c r="F16" s="82"/>
      <c r="G16" s="78"/>
      <c r="H16" s="81"/>
      <c r="I16" s="80" t="str">
        <f t="shared" si="0"/>
        <v/>
      </c>
      <c r="J16" s="74" t="str">
        <f>Saisie[[#This Row],[DATE
'[JJ/MM/AAAA']]]&amp;"|"&amp;COUNTIF($B$4:B16,B16)</f>
        <v>|0</v>
      </c>
    </row>
    <row r="17" spans="2:10" ht="21" customHeight="1">
      <c r="B17" s="75"/>
      <c r="C17" s="76"/>
      <c r="D17" s="76"/>
      <c r="E17" s="88"/>
      <c r="F17" s="88"/>
      <c r="G17" s="78"/>
      <c r="H17" s="81"/>
      <c r="I17" s="80" t="str">
        <f t="shared" si="0"/>
        <v/>
      </c>
      <c r="J17" s="74" t="str">
        <f>Saisie[[#This Row],[DATE
'[JJ/MM/AAAA']]]&amp;"|"&amp;COUNTIF($B$4:B17,B17)</f>
        <v>|0</v>
      </c>
    </row>
    <row r="18" spans="2:10" ht="21" customHeight="1">
      <c r="B18" s="75"/>
      <c r="C18" s="76"/>
      <c r="D18" s="76"/>
      <c r="E18" s="89"/>
      <c r="F18" s="88"/>
      <c r="G18" s="78"/>
      <c r="H18" s="81"/>
      <c r="I18" s="80" t="str">
        <f t="shared" si="0"/>
        <v/>
      </c>
      <c r="J18" s="74" t="str">
        <f>Saisie[[#This Row],[DATE
'[JJ/MM/AAAA']]]&amp;"|"&amp;COUNTIF($B$4:B18,B18)</f>
        <v>|0</v>
      </c>
    </row>
    <row r="19" spans="2:10" ht="21" customHeight="1">
      <c r="B19" s="75"/>
      <c r="C19" s="76"/>
      <c r="D19" s="76"/>
      <c r="E19" s="77"/>
      <c r="F19" s="78"/>
      <c r="G19" s="78"/>
      <c r="H19" s="79"/>
      <c r="I19" s="80" t="str">
        <f t="shared" si="0"/>
        <v/>
      </c>
      <c r="J19" s="74" t="str">
        <f>Saisie[[#This Row],[DATE
'[JJ/MM/AAAA']]]&amp;"|"&amp;COUNTIF($B$4:B19,B19)</f>
        <v>|0</v>
      </c>
    </row>
    <row r="20" spans="2:10" ht="21" customHeight="1">
      <c r="B20" s="75"/>
      <c r="C20" s="76"/>
      <c r="D20" s="76"/>
      <c r="E20" s="82"/>
      <c r="F20" s="82"/>
      <c r="G20" s="78"/>
      <c r="H20" s="81"/>
      <c r="I20" s="80" t="str">
        <f t="shared" si="0"/>
        <v/>
      </c>
      <c r="J20" s="74" t="str">
        <f>Saisie[[#This Row],[DATE
'[JJ/MM/AAAA']]]&amp;"|"&amp;COUNTIF($B$4:B20,B20)</f>
        <v>|0</v>
      </c>
    </row>
    <row r="21" spans="2:10" ht="21" customHeight="1">
      <c r="B21" s="75"/>
      <c r="C21" s="76"/>
      <c r="D21" s="76"/>
      <c r="E21" s="82"/>
      <c r="F21" s="82"/>
      <c r="G21" s="78"/>
      <c r="H21" s="81"/>
      <c r="I21" s="80" t="str">
        <f t="shared" si="0"/>
        <v/>
      </c>
      <c r="J21" s="74" t="str">
        <f>Saisie[[#This Row],[DATE
'[JJ/MM/AAAA']]]&amp;"|"&amp;COUNTIF($B$4:B21,B21)</f>
        <v>|0</v>
      </c>
    </row>
    <row r="22" spans="2:10" ht="21" customHeight="1">
      <c r="B22" s="75"/>
      <c r="C22" s="76"/>
      <c r="D22" s="76"/>
      <c r="E22" s="82"/>
      <c r="F22" s="82"/>
      <c r="G22" s="78"/>
      <c r="H22" s="81"/>
      <c r="I22" s="80" t="str">
        <f t="shared" si="0"/>
        <v/>
      </c>
      <c r="J22" s="74" t="str">
        <f>Saisie[[#This Row],[DATE
'[JJ/MM/AAAA']]]&amp;"|"&amp;COUNTIF($B$4:B22,B22)</f>
        <v>|0</v>
      </c>
    </row>
    <row r="23" spans="2:10" ht="21" customHeight="1">
      <c r="B23" s="75"/>
      <c r="C23" s="76"/>
      <c r="D23" s="76"/>
      <c r="E23" s="82"/>
      <c r="F23" s="82"/>
      <c r="G23" s="78"/>
      <c r="H23" s="81"/>
      <c r="I23" s="80" t="str">
        <f t="shared" si="0"/>
        <v/>
      </c>
      <c r="J23" s="74" t="str">
        <f>Saisie[[#This Row],[DATE
'[JJ/MM/AAAA']]]&amp;"|"&amp;COUNTIF($B$4:B23,B23)</f>
        <v>|0</v>
      </c>
    </row>
    <row r="24" spans="2:10" ht="21" customHeight="1">
      <c r="B24" s="75"/>
      <c r="C24" s="76"/>
      <c r="D24" s="76"/>
      <c r="E24" s="82"/>
      <c r="F24" s="82"/>
      <c r="G24" s="78"/>
      <c r="H24" s="81"/>
      <c r="I24" s="80" t="str">
        <f t="shared" si="0"/>
        <v/>
      </c>
      <c r="J24" s="74" t="str">
        <f>Saisie[[#This Row],[DATE
'[JJ/MM/AAAA']]]&amp;"|"&amp;COUNTIF($B$4:B24,B24)</f>
        <v>|0</v>
      </c>
    </row>
    <row r="25" spans="2:10" ht="21" customHeight="1">
      <c r="B25" s="75"/>
      <c r="C25" s="76"/>
      <c r="D25" s="76"/>
      <c r="E25" s="82"/>
      <c r="F25" s="82"/>
      <c r="G25" s="78"/>
      <c r="H25" s="81"/>
      <c r="I25" s="80" t="str">
        <f t="shared" si="0"/>
        <v/>
      </c>
      <c r="J25" s="74" t="str">
        <f>Saisie[[#This Row],[DATE
'[JJ/MM/AAAA']]]&amp;"|"&amp;COUNTIF($B$4:B25,B25)</f>
        <v>|0</v>
      </c>
    </row>
    <row r="26" spans="2:10" ht="21" customHeight="1">
      <c r="B26" s="75"/>
      <c r="C26" s="76"/>
      <c r="D26" s="76"/>
      <c r="E26" s="82"/>
      <c r="F26" s="82"/>
      <c r="G26" s="78"/>
      <c r="H26" s="81"/>
      <c r="I26" s="80" t="str">
        <f t="shared" si="0"/>
        <v/>
      </c>
      <c r="J26" s="74" t="str">
        <f>Saisie[[#This Row],[DATE
'[JJ/MM/AAAA']]]&amp;"|"&amp;COUNTIF($B$4:B26,B26)</f>
        <v>|0</v>
      </c>
    </row>
    <row r="27" spans="2:10" ht="21" customHeight="1">
      <c r="B27" s="75"/>
      <c r="C27" s="76"/>
      <c r="D27" s="76"/>
      <c r="E27" s="82"/>
      <c r="F27" s="82"/>
      <c r="G27" s="78"/>
      <c r="H27" s="81"/>
      <c r="I27" s="80" t="str">
        <f t="shared" si="0"/>
        <v/>
      </c>
      <c r="J27" s="74" t="str">
        <f>Saisie[[#This Row],[DATE
'[JJ/MM/AAAA']]]&amp;"|"&amp;COUNTIF($B$4:B27,B27)</f>
        <v>|0</v>
      </c>
    </row>
    <row r="28" spans="2:10" ht="21" customHeight="1">
      <c r="B28" s="75"/>
      <c r="C28" s="76"/>
      <c r="D28" s="76"/>
      <c r="E28" s="82"/>
      <c r="F28" s="82"/>
      <c r="G28" s="78"/>
      <c r="H28" s="81"/>
      <c r="I28" s="80" t="str">
        <f t="shared" si="0"/>
        <v/>
      </c>
      <c r="J28" s="74" t="str">
        <f>Saisie[[#This Row],[DATE
'[JJ/MM/AAAA']]]&amp;"|"&amp;COUNTIF($B$4:B28,B28)</f>
        <v>|0</v>
      </c>
    </row>
    <row r="29" spans="2:10" ht="21" customHeight="1">
      <c r="B29" s="75"/>
      <c r="C29" s="76"/>
      <c r="D29" s="76"/>
      <c r="E29" s="82"/>
      <c r="F29" s="82"/>
      <c r="G29" s="78"/>
      <c r="H29" s="81"/>
      <c r="I29" s="80" t="str">
        <f t="shared" si="0"/>
        <v/>
      </c>
      <c r="J29" s="74" t="str">
        <f>Saisie[[#This Row],[DATE
'[JJ/MM/AAAA']]]&amp;"|"&amp;COUNTIF($B$4:B29,B29)</f>
        <v>|0</v>
      </c>
    </row>
    <row r="30" spans="2:10" ht="21" customHeight="1">
      <c r="B30" s="75"/>
      <c r="C30" s="76"/>
      <c r="D30" s="76"/>
      <c r="E30" s="82"/>
      <c r="F30" s="82"/>
      <c r="G30" s="78"/>
      <c r="H30" s="81"/>
      <c r="I30" s="80" t="str">
        <f t="shared" si="0"/>
        <v/>
      </c>
      <c r="J30" s="74" t="str">
        <f>Saisie[[#This Row],[DATE
'[JJ/MM/AAAA']]]&amp;"|"&amp;COUNTIF($B$4:B30,B30)</f>
        <v>|0</v>
      </c>
    </row>
    <row r="31" spans="2:10" ht="21" customHeight="1">
      <c r="B31" s="75"/>
      <c r="C31" s="76"/>
      <c r="D31" s="76"/>
      <c r="E31" s="78"/>
      <c r="F31" s="78"/>
      <c r="G31" s="78"/>
      <c r="H31" s="81"/>
      <c r="I31" s="80" t="str">
        <f t="shared" si="0"/>
        <v/>
      </c>
      <c r="J31" s="74" t="str">
        <f>Saisie[[#This Row],[DATE
'[JJ/MM/AAAA']]]&amp;"|"&amp;COUNTIF($B$4:B31,B31)</f>
        <v>|0</v>
      </c>
    </row>
    <row r="32" spans="2:10" ht="21" customHeight="1">
      <c r="B32" s="75"/>
      <c r="C32" s="76"/>
      <c r="D32" s="76"/>
      <c r="E32" s="78"/>
      <c r="F32" s="78"/>
      <c r="G32" s="78"/>
      <c r="H32" s="81"/>
      <c r="I32" s="80" t="str">
        <f t="shared" si="0"/>
        <v/>
      </c>
      <c r="J32" s="74" t="str">
        <f>Saisie[[#This Row],[DATE
'[JJ/MM/AAAA']]]&amp;"|"&amp;COUNTIF($B$4:B32,B32)</f>
        <v>|0</v>
      </c>
    </row>
    <row r="33" spans="2:10" ht="21" customHeight="1">
      <c r="B33" s="75"/>
      <c r="C33" s="76"/>
      <c r="D33" s="76"/>
      <c r="E33" s="78"/>
      <c r="F33" s="78"/>
      <c r="G33" s="78"/>
      <c r="H33" s="81"/>
      <c r="I33" s="80" t="str">
        <f t="shared" si="0"/>
        <v/>
      </c>
      <c r="J33" s="74" t="str">
        <f>Saisie[[#This Row],[DATE
'[JJ/MM/AAAA']]]&amp;"|"&amp;COUNTIF($B$4:B33,B33)</f>
        <v>|0</v>
      </c>
    </row>
    <row r="34" spans="2:10" ht="21" customHeight="1">
      <c r="B34" s="75"/>
      <c r="C34" s="76"/>
      <c r="D34" s="76"/>
      <c r="E34" s="78"/>
      <c r="F34" s="78"/>
      <c r="G34" s="78"/>
      <c r="H34" s="81"/>
      <c r="I34" s="80" t="str">
        <f t="shared" si="0"/>
        <v/>
      </c>
      <c r="J34" s="74" t="str">
        <f>Saisie[[#This Row],[DATE
'[JJ/MM/AAAA']]]&amp;"|"&amp;COUNTIF($B$4:B34,B34)</f>
        <v>|0</v>
      </c>
    </row>
    <row r="35" spans="2:10" ht="21" customHeight="1">
      <c r="B35" s="75"/>
      <c r="C35" s="76"/>
      <c r="D35" s="76"/>
      <c r="E35" s="78"/>
      <c r="F35" s="78"/>
      <c r="G35" s="78"/>
      <c r="H35" s="81"/>
      <c r="I35" s="80" t="str">
        <f t="shared" si="0"/>
        <v/>
      </c>
      <c r="J35" s="74" t="str">
        <f>Saisie[[#This Row],[DATE
'[JJ/MM/AAAA']]]&amp;"|"&amp;COUNTIF($B$4:B35,B35)</f>
        <v>|0</v>
      </c>
    </row>
    <row r="36" spans="2:10" ht="21" customHeight="1">
      <c r="B36" s="75"/>
      <c r="C36" s="76"/>
      <c r="D36" s="76"/>
      <c r="E36" s="78"/>
      <c r="F36" s="78"/>
      <c r="G36" s="78"/>
      <c r="H36" s="81"/>
      <c r="I36" s="80" t="str">
        <f t="shared" si="0"/>
        <v/>
      </c>
      <c r="J36" s="74" t="str">
        <f>Saisie[[#This Row],[DATE
'[JJ/MM/AAAA']]]&amp;"|"&amp;COUNTIF($B$4:B36,B36)</f>
        <v>|0</v>
      </c>
    </row>
    <row r="37" spans="2:10" ht="21" customHeight="1">
      <c r="B37" s="75"/>
      <c r="C37" s="76"/>
      <c r="D37" s="76"/>
      <c r="E37" s="78"/>
      <c r="F37" s="78"/>
      <c r="G37" s="78"/>
      <c r="H37" s="81"/>
      <c r="I37" s="80" t="str">
        <f t="shared" si="0"/>
        <v/>
      </c>
      <c r="J37" s="74" t="str">
        <f>Saisie[[#This Row],[DATE
'[JJ/MM/AAAA']]]&amp;"|"&amp;COUNTIF($B$4:B37,B37)</f>
        <v>|0</v>
      </c>
    </row>
    <row r="38" spans="2:10" ht="21" customHeight="1">
      <c r="B38" s="75"/>
      <c r="C38" s="76"/>
      <c r="D38" s="76"/>
      <c r="E38" s="78"/>
      <c r="F38" s="78"/>
      <c r="G38" s="78"/>
      <c r="H38" s="81"/>
      <c r="I38" s="80" t="str">
        <f t="shared" si="0"/>
        <v/>
      </c>
      <c r="J38" s="74" t="str">
        <f>Saisie[[#This Row],[DATE
'[JJ/MM/AAAA']]]&amp;"|"&amp;COUNTIF($B$4:B38,B38)</f>
        <v>|0</v>
      </c>
    </row>
    <row r="39" spans="2:10" ht="21" customHeight="1">
      <c r="B39" s="75"/>
      <c r="C39" s="76"/>
      <c r="D39" s="76"/>
      <c r="E39" s="78"/>
      <c r="F39" s="78"/>
      <c r="G39" s="78"/>
      <c r="H39" s="81"/>
      <c r="I39" s="80" t="str">
        <f t="shared" si="0"/>
        <v/>
      </c>
      <c r="J39" s="74" t="str">
        <f>Saisie[[#This Row],[DATE
'[JJ/MM/AAAA']]]&amp;"|"&amp;COUNTIF($B$4:B39,B39)</f>
        <v>|0</v>
      </c>
    </row>
    <row r="40" spans="2:10" ht="21" customHeight="1">
      <c r="B40" s="75"/>
      <c r="C40" s="76"/>
      <c r="D40" s="76"/>
      <c r="E40" s="78"/>
      <c r="F40" s="78"/>
      <c r="G40" s="78"/>
      <c r="H40" s="81"/>
      <c r="I40" s="80" t="str">
        <f t="shared" si="0"/>
        <v/>
      </c>
      <c r="J40" s="74" t="str">
        <f>Saisie[[#This Row],[DATE
'[JJ/MM/AAAA']]]&amp;"|"&amp;COUNTIF($B$4:B40,B40)</f>
        <v>|0</v>
      </c>
    </row>
    <row r="41" spans="2:10" ht="21" customHeight="1">
      <c r="B41" s="75"/>
      <c r="C41" s="76"/>
      <c r="D41" s="76"/>
      <c r="E41" s="78"/>
      <c r="F41" s="78"/>
      <c r="G41" s="78"/>
      <c r="H41" s="81"/>
      <c r="I41" s="80" t="str">
        <f t="shared" si="0"/>
        <v/>
      </c>
      <c r="J41" s="74" t="str">
        <f>Saisie[[#This Row],[DATE
'[JJ/MM/AAAA']]]&amp;"|"&amp;COUNTIF($B$4:B41,B41)</f>
        <v>|0</v>
      </c>
    </row>
    <row r="42" spans="2:10" ht="21" customHeight="1">
      <c r="B42" s="75"/>
      <c r="C42" s="76"/>
      <c r="D42" s="76"/>
      <c r="E42" s="78"/>
      <c r="F42" s="78"/>
      <c r="G42" s="78"/>
      <c r="H42" s="81"/>
      <c r="I42" s="80" t="str">
        <f t="shared" si="0"/>
        <v/>
      </c>
      <c r="J42" s="74" t="str">
        <f>Saisie[[#This Row],[DATE
'[JJ/MM/AAAA']]]&amp;"|"&amp;COUNTIF($B$4:B42,B42)</f>
        <v>|0</v>
      </c>
    </row>
    <row r="43" spans="2:10" ht="21" customHeight="1">
      <c r="B43" s="75"/>
      <c r="C43" s="76"/>
      <c r="D43" s="76"/>
      <c r="E43" s="78"/>
      <c r="F43" s="78"/>
      <c r="G43" s="78"/>
      <c r="H43" s="81"/>
      <c r="I43" s="80" t="str">
        <f t="shared" si="0"/>
        <v/>
      </c>
      <c r="J43" s="74" t="str">
        <f>Saisie[[#This Row],[DATE
'[JJ/MM/AAAA']]]&amp;"|"&amp;COUNTIF($B$4:B43,B43)</f>
        <v>|0</v>
      </c>
    </row>
    <row r="44" spans="2:10" ht="21" customHeight="1">
      <c r="B44" s="75"/>
      <c r="C44" s="76"/>
      <c r="D44" s="76"/>
      <c r="E44" s="78"/>
      <c r="F44" s="78"/>
      <c r="G44" s="78"/>
      <c r="H44" s="81"/>
      <c r="I44" s="80" t="str">
        <f t="shared" si="0"/>
        <v/>
      </c>
      <c r="J44" s="74" t="str">
        <f>Saisie[[#This Row],[DATE
'[JJ/MM/AAAA']]]&amp;"|"&amp;COUNTIF($B$4:B44,B44)</f>
        <v>|0</v>
      </c>
    </row>
    <row r="45" spans="2:10" ht="21" customHeight="1">
      <c r="B45" s="75"/>
      <c r="C45" s="76"/>
      <c r="D45" s="76"/>
      <c r="E45" s="78"/>
      <c r="F45" s="78"/>
      <c r="G45" s="78"/>
      <c r="H45" s="81"/>
      <c r="I45" s="80" t="str">
        <f t="shared" si="0"/>
        <v/>
      </c>
      <c r="J45" s="74" t="str">
        <f>Saisie[[#This Row],[DATE
'[JJ/MM/AAAA']]]&amp;"|"&amp;COUNTIF($B$4:B45,B45)</f>
        <v>|0</v>
      </c>
    </row>
    <row r="46" spans="2:10" ht="21" customHeight="1">
      <c r="B46" s="75"/>
      <c r="C46" s="76"/>
      <c r="D46" s="76"/>
      <c r="E46" s="78"/>
      <c r="F46" s="78"/>
      <c r="G46" s="78"/>
      <c r="H46" s="81"/>
      <c r="I46" s="80" t="str">
        <f t="shared" si="0"/>
        <v/>
      </c>
      <c r="J46" s="74" t="str">
        <f>Saisie[[#This Row],[DATE
'[JJ/MM/AAAA']]]&amp;"|"&amp;COUNTIF($B$4:B46,B46)</f>
        <v>|0</v>
      </c>
    </row>
    <row r="47" spans="2:10" ht="21" customHeight="1">
      <c r="B47" s="75"/>
      <c r="C47" s="76"/>
      <c r="D47" s="76"/>
      <c r="E47" s="78"/>
      <c r="F47" s="78"/>
      <c r="G47" s="78"/>
      <c r="H47" s="81"/>
      <c r="I47" s="80" t="str">
        <f t="shared" si="0"/>
        <v/>
      </c>
      <c r="J47" s="74" t="str">
        <f>Saisie[[#This Row],[DATE
'[JJ/MM/AAAA']]]&amp;"|"&amp;COUNTIF($B$4:B47,B47)</f>
        <v>|0</v>
      </c>
    </row>
    <row r="48" spans="2:10" ht="21" customHeight="1">
      <c r="B48" s="75"/>
      <c r="C48" s="76"/>
      <c r="D48" s="76"/>
      <c r="E48" s="78"/>
      <c r="F48" s="78"/>
      <c r="G48" s="78"/>
      <c r="H48" s="81"/>
      <c r="I48" s="80" t="str">
        <f t="shared" si="0"/>
        <v/>
      </c>
      <c r="J48" s="74" t="str">
        <f>Saisie[[#This Row],[DATE
'[JJ/MM/AAAA']]]&amp;"|"&amp;COUNTIF($B$4:B48,B48)</f>
        <v>|0</v>
      </c>
    </row>
    <row r="49" spans="2:10" ht="21" customHeight="1">
      <c r="B49" s="75"/>
      <c r="C49" s="76"/>
      <c r="D49" s="76"/>
      <c r="E49" s="78"/>
      <c r="F49" s="78"/>
      <c r="G49" s="78"/>
      <c r="H49" s="81"/>
      <c r="I49" s="80" t="str">
        <f t="shared" si="0"/>
        <v/>
      </c>
      <c r="J49" s="74" t="str">
        <f>Saisie[[#This Row],[DATE
'[JJ/MM/AAAA']]]&amp;"|"&amp;COUNTIF($B$4:B49,B49)</f>
        <v>|0</v>
      </c>
    </row>
    <row r="50" spans="2:10" ht="21" customHeight="1">
      <c r="B50" s="75"/>
      <c r="C50" s="76"/>
      <c r="D50" s="76"/>
      <c r="E50" s="78"/>
      <c r="F50" s="78"/>
      <c r="G50" s="78"/>
      <c r="H50" s="81"/>
      <c r="I50" s="80" t="str">
        <f t="shared" si="0"/>
        <v/>
      </c>
      <c r="J50" s="74" t="str">
        <f>Saisie[[#This Row],[DATE
'[JJ/MM/AAAA']]]&amp;"|"&amp;COUNTIF($B$4:B50,B50)</f>
        <v>|0</v>
      </c>
    </row>
    <row r="51" spans="2:10" ht="21" customHeight="1">
      <c r="B51" s="75"/>
      <c r="C51" s="76"/>
      <c r="D51" s="76"/>
      <c r="E51" s="78"/>
      <c r="F51" s="78"/>
      <c r="G51" s="78"/>
      <c r="H51" s="81"/>
      <c r="I51" s="80" t="str">
        <f t="shared" si="0"/>
        <v/>
      </c>
      <c r="J51" s="74" t="str">
        <f>Saisie[[#This Row],[DATE
'[JJ/MM/AAAA']]]&amp;"|"&amp;COUNTIF($B$4:B51,B51)</f>
        <v>|0</v>
      </c>
    </row>
    <row r="52" spans="2:10" ht="21" customHeight="1">
      <c r="B52" s="75"/>
      <c r="C52" s="76"/>
      <c r="D52" s="76"/>
      <c r="E52" s="78"/>
      <c r="F52" s="78"/>
      <c r="G52" s="78"/>
      <c r="H52" s="81"/>
      <c r="I52" s="80" t="str">
        <f t="shared" si="0"/>
        <v/>
      </c>
      <c r="J52" s="90" t="str">
        <f>Saisie[[#This Row],[DATE
'[JJ/MM/AAAA']]]&amp;"|"&amp;COUNTIF($B$4:B52,B52)</f>
        <v>|0</v>
      </c>
    </row>
    <row r="53" spans="2:10" ht="21" customHeight="1">
      <c r="B53" s="75"/>
      <c r="C53" s="76"/>
      <c r="D53" s="76"/>
      <c r="E53" s="78"/>
      <c r="F53" s="78"/>
      <c r="G53" s="78"/>
      <c r="H53" s="81"/>
      <c r="I53" s="80" t="str">
        <f t="shared" si="0"/>
        <v/>
      </c>
      <c r="J53" s="90" t="str">
        <f>Saisie[[#This Row],[DATE
'[JJ/MM/AAAA']]]&amp;"|"&amp;COUNTIF($B$4:B53,B53)</f>
        <v>|0</v>
      </c>
    </row>
    <row r="54" spans="2:10" ht="21" customHeight="1">
      <c r="B54" s="75"/>
      <c r="C54" s="76"/>
      <c r="D54" s="76"/>
      <c r="E54" s="78"/>
      <c r="F54" s="78"/>
      <c r="G54" s="78"/>
      <c r="H54" s="81"/>
      <c r="I54" s="80" t="str">
        <f t="shared" si="0"/>
        <v/>
      </c>
      <c r="J54" s="90" t="str">
        <f>Saisie[[#This Row],[DATE
'[JJ/MM/AAAA']]]&amp;"|"&amp;COUNTIF($B$4:B54,B54)</f>
        <v>|0</v>
      </c>
    </row>
    <row r="55" spans="2:10" ht="21" customHeight="1">
      <c r="B55" s="75"/>
      <c r="C55" s="76"/>
      <c r="D55" s="76"/>
      <c r="E55" s="78"/>
      <c r="F55" s="78"/>
      <c r="G55" s="78"/>
      <c r="H55" s="81"/>
      <c r="I55" s="80" t="str">
        <f t="shared" si="0"/>
        <v/>
      </c>
      <c r="J55" s="90" t="str">
        <f>Saisie[[#This Row],[DATE
'[JJ/MM/AAAA']]]&amp;"|"&amp;COUNTIF($B$4:B55,B55)</f>
        <v>|0</v>
      </c>
    </row>
    <row r="56" spans="2:10" ht="21" customHeight="1">
      <c r="B56" s="75"/>
      <c r="C56" s="76"/>
      <c r="D56" s="76"/>
      <c r="E56" s="78"/>
      <c r="F56" s="78"/>
      <c r="G56" s="78"/>
      <c r="H56" s="81"/>
      <c r="I56" s="80" t="str">
        <f t="shared" si="0"/>
        <v/>
      </c>
      <c r="J56" s="90" t="str">
        <f>Saisie[[#This Row],[DATE
'[JJ/MM/AAAA']]]&amp;"|"&amp;COUNTIF($B$4:B56,B56)</f>
        <v>|0</v>
      </c>
    </row>
    <row r="57" spans="2:10" ht="21" customHeight="1">
      <c r="B57" s="75"/>
      <c r="C57" s="76"/>
      <c r="D57" s="76"/>
      <c r="E57" s="78"/>
      <c r="F57" s="78"/>
      <c r="G57" s="78"/>
      <c r="H57" s="81"/>
      <c r="I57" s="80" t="str">
        <f t="shared" si="0"/>
        <v/>
      </c>
      <c r="J57" s="90" t="str">
        <f>Saisie[[#This Row],[DATE
'[JJ/MM/AAAA']]]&amp;"|"&amp;COUNTIF($B$4:B57,B57)</f>
        <v>|0</v>
      </c>
    </row>
    <row r="58" spans="2:10" ht="21" customHeight="1">
      <c r="B58" s="75"/>
      <c r="C58" s="76"/>
      <c r="D58" s="76"/>
      <c r="E58" s="78"/>
      <c r="F58" s="78"/>
      <c r="G58" s="78"/>
      <c r="H58" s="81"/>
      <c r="I58" s="80" t="str">
        <f t="shared" si="0"/>
        <v/>
      </c>
      <c r="J58" s="90" t="str">
        <f>Saisie[[#This Row],[DATE
'[JJ/MM/AAAA']]]&amp;"|"&amp;COUNTIF($B$4:B58,B58)</f>
        <v>|0</v>
      </c>
    </row>
    <row r="59" spans="2:10" ht="21" customHeight="1">
      <c r="B59" s="75"/>
      <c r="C59" s="76"/>
      <c r="D59" s="76"/>
      <c r="E59" s="78"/>
      <c r="F59" s="78"/>
      <c r="G59" s="78"/>
      <c r="H59" s="81"/>
      <c r="I59" s="80" t="str">
        <f t="shared" si="0"/>
        <v/>
      </c>
      <c r="J59" s="90" t="str">
        <f>Saisie[[#This Row],[DATE
'[JJ/MM/AAAA']]]&amp;"|"&amp;COUNTIF($B$4:B59,B59)</f>
        <v>|0</v>
      </c>
    </row>
    <row r="60" spans="2:10" ht="21" customHeight="1">
      <c r="B60" s="75"/>
      <c r="C60" s="76"/>
      <c r="D60" s="76"/>
      <c r="E60" s="78"/>
      <c r="F60" s="78"/>
      <c r="G60" s="78"/>
      <c r="H60" s="81"/>
      <c r="I60" s="80" t="str">
        <f t="shared" si="0"/>
        <v/>
      </c>
      <c r="J60" s="90" t="str">
        <f>Saisie[[#This Row],[DATE
'[JJ/MM/AAAA']]]&amp;"|"&amp;COUNTIF($B$4:B60,B60)</f>
        <v>|0</v>
      </c>
    </row>
    <row r="61" spans="2:10" ht="21" customHeight="1">
      <c r="B61" s="75"/>
      <c r="C61" s="76"/>
      <c r="D61" s="76"/>
      <c r="E61" s="78"/>
      <c r="F61" s="78"/>
      <c r="G61" s="78"/>
      <c r="H61" s="81"/>
      <c r="I61" s="80" t="str">
        <f t="shared" si="0"/>
        <v/>
      </c>
      <c r="J61" s="90" t="str">
        <f>Saisie[[#This Row],[DATE
'[JJ/MM/AAAA']]]&amp;"|"&amp;COUNTIF($B$4:B61,B61)</f>
        <v>|0</v>
      </c>
    </row>
    <row r="62" spans="2:10" ht="21" customHeight="1">
      <c r="B62" s="75"/>
      <c r="C62" s="76"/>
      <c r="D62" s="76"/>
      <c r="E62" s="78"/>
      <c r="F62" s="78"/>
      <c r="G62" s="78"/>
      <c r="H62" s="81"/>
      <c r="I62" s="80" t="str">
        <f t="shared" si="0"/>
        <v/>
      </c>
      <c r="J62" s="90" t="str">
        <f>Saisie[[#This Row],[DATE
'[JJ/MM/AAAA']]]&amp;"|"&amp;COUNTIF($B$4:B62,B62)</f>
        <v>|0</v>
      </c>
    </row>
    <row r="63" spans="2:10" ht="21" customHeight="1">
      <c r="B63" s="75"/>
      <c r="C63" s="76"/>
      <c r="D63" s="76"/>
      <c r="E63" s="78"/>
      <c r="F63" s="78"/>
      <c r="G63" s="78"/>
      <c r="H63" s="81"/>
      <c r="I63" s="80" t="str">
        <f t="shared" si="0"/>
        <v/>
      </c>
      <c r="J63" s="90" t="str">
        <f>Saisie[[#This Row],[DATE
'[JJ/MM/AAAA']]]&amp;"|"&amp;COUNTIF($B$4:B63,B63)</f>
        <v>|0</v>
      </c>
    </row>
    <row r="64" spans="2:10" ht="21" customHeight="1">
      <c r="B64" s="75"/>
      <c r="C64" s="76"/>
      <c r="D64" s="76"/>
      <c r="E64" s="78"/>
      <c r="F64" s="78"/>
      <c r="G64" s="78"/>
      <c r="H64" s="81"/>
      <c r="I64" s="80" t="str">
        <f t="shared" si="0"/>
        <v/>
      </c>
      <c r="J64" s="90" t="str">
        <f>Saisie[[#This Row],[DATE
'[JJ/MM/AAAA']]]&amp;"|"&amp;COUNTIF($B$4:B64,B64)</f>
        <v>|0</v>
      </c>
    </row>
    <row r="65" spans="2:10" ht="21" customHeight="1">
      <c r="B65" s="75"/>
      <c r="C65" s="76"/>
      <c r="D65" s="76"/>
      <c r="E65" s="78"/>
      <c r="F65" s="78"/>
      <c r="G65" s="78"/>
      <c r="H65" s="81"/>
      <c r="I65" s="80" t="str">
        <f t="shared" si="0"/>
        <v/>
      </c>
      <c r="J65" s="90" t="str">
        <f>Saisie[[#This Row],[DATE
'[JJ/MM/AAAA']]]&amp;"|"&amp;COUNTIF($B$4:B65,B65)</f>
        <v>|0</v>
      </c>
    </row>
    <row r="66" spans="2:10" ht="21" customHeight="1">
      <c r="B66" s="75"/>
      <c r="C66" s="76"/>
      <c r="D66" s="76"/>
      <c r="E66" s="78"/>
      <c r="F66" s="78"/>
      <c r="G66" s="78"/>
      <c r="H66" s="81"/>
      <c r="I66" s="80" t="str">
        <f t="shared" si="0"/>
        <v/>
      </c>
      <c r="J66" s="90" t="str">
        <f>Saisie[[#This Row],[DATE
'[JJ/MM/AAAA']]]&amp;"|"&amp;COUNTIF($B$4:B66,B66)</f>
        <v>|0</v>
      </c>
    </row>
    <row r="67" spans="2:10" ht="21" customHeight="1">
      <c r="B67" s="75"/>
      <c r="C67" s="76"/>
      <c r="D67" s="76"/>
      <c r="E67" s="78"/>
      <c r="F67" s="78"/>
      <c r="G67" s="78"/>
      <c r="H67" s="81"/>
      <c r="I67" s="80" t="str">
        <f t="shared" si="0"/>
        <v/>
      </c>
      <c r="J67" s="90" t="str">
        <f>Saisie[[#This Row],[DATE
'[JJ/MM/AAAA']]]&amp;"|"&amp;COUNTIF($B$4:B67,B67)</f>
        <v>|0</v>
      </c>
    </row>
    <row r="68" spans="2:10" ht="21" customHeight="1">
      <c r="B68" s="75"/>
      <c r="C68" s="76"/>
      <c r="D68" s="76"/>
      <c r="E68" s="78"/>
      <c r="F68" s="78"/>
      <c r="G68" s="78"/>
      <c r="H68" s="81"/>
      <c r="I68" s="80" t="str">
        <f t="shared" ref="I68:I131" si="1">IF(ISBLANK(H68),"","i")</f>
        <v/>
      </c>
      <c r="J68" s="90" t="str">
        <f>Saisie[[#This Row],[DATE
'[JJ/MM/AAAA']]]&amp;"|"&amp;COUNTIF($B$4:B68,B68)</f>
        <v>|0</v>
      </c>
    </row>
    <row r="69" spans="2:10" ht="21" customHeight="1">
      <c r="B69" s="75"/>
      <c r="C69" s="76"/>
      <c r="D69" s="76"/>
      <c r="E69" s="78"/>
      <c r="F69" s="78"/>
      <c r="G69" s="78"/>
      <c r="H69" s="81"/>
      <c r="I69" s="80" t="str">
        <f t="shared" si="1"/>
        <v/>
      </c>
      <c r="J69" s="90" t="str">
        <f>Saisie[[#This Row],[DATE
'[JJ/MM/AAAA']]]&amp;"|"&amp;COUNTIF($B$4:B69,B69)</f>
        <v>|0</v>
      </c>
    </row>
    <row r="70" spans="2:10" ht="21" customHeight="1">
      <c r="B70" s="75"/>
      <c r="C70" s="76"/>
      <c r="D70" s="76"/>
      <c r="E70" s="78"/>
      <c r="F70" s="78"/>
      <c r="G70" s="78"/>
      <c r="H70" s="81"/>
      <c r="I70" s="80" t="str">
        <f t="shared" si="1"/>
        <v/>
      </c>
      <c r="J70" s="90" t="str">
        <f>Saisie[[#This Row],[DATE
'[JJ/MM/AAAA']]]&amp;"|"&amp;COUNTIF($B$4:B70,B70)</f>
        <v>|0</v>
      </c>
    </row>
    <row r="71" spans="2:10" ht="21" customHeight="1">
      <c r="B71" s="75"/>
      <c r="C71" s="76"/>
      <c r="D71" s="76"/>
      <c r="E71" s="78"/>
      <c r="F71" s="78"/>
      <c r="G71" s="78"/>
      <c r="H71" s="81"/>
      <c r="I71" s="80" t="str">
        <f t="shared" si="1"/>
        <v/>
      </c>
      <c r="J71" s="90" t="str">
        <f>Saisie[[#This Row],[DATE
'[JJ/MM/AAAA']]]&amp;"|"&amp;COUNTIF($B$4:B71,B71)</f>
        <v>|0</v>
      </c>
    </row>
    <row r="72" spans="2:10" ht="21" customHeight="1">
      <c r="B72" s="75"/>
      <c r="C72" s="76"/>
      <c r="D72" s="76"/>
      <c r="E72" s="78"/>
      <c r="F72" s="78"/>
      <c r="G72" s="78"/>
      <c r="H72" s="81"/>
      <c r="I72" s="80" t="str">
        <f t="shared" si="1"/>
        <v/>
      </c>
      <c r="J72" s="90" t="str">
        <f>Saisie[[#This Row],[DATE
'[JJ/MM/AAAA']]]&amp;"|"&amp;COUNTIF($B$4:B72,B72)</f>
        <v>|0</v>
      </c>
    </row>
    <row r="73" spans="2:10" ht="21" customHeight="1">
      <c r="B73" s="75"/>
      <c r="C73" s="76"/>
      <c r="D73" s="76"/>
      <c r="E73" s="78"/>
      <c r="F73" s="78"/>
      <c r="G73" s="78"/>
      <c r="H73" s="81"/>
      <c r="I73" s="80" t="str">
        <f t="shared" si="1"/>
        <v/>
      </c>
      <c r="J73" s="90" t="str">
        <f>Saisie[[#This Row],[DATE
'[JJ/MM/AAAA']]]&amp;"|"&amp;COUNTIF($B$4:B73,B73)</f>
        <v>|0</v>
      </c>
    </row>
    <row r="74" spans="2:10" ht="21" customHeight="1">
      <c r="B74" s="75"/>
      <c r="C74" s="76"/>
      <c r="D74" s="76"/>
      <c r="E74" s="78"/>
      <c r="F74" s="78"/>
      <c r="G74" s="78"/>
      <c r="H74" s="81"/>
      <c r="I74" s="80" t="str">
        <f t="shared" si="1"/>
        <v/>
      </c>
      <c r="J74" s="90" t="str">
        <f>Saisie[[#This Row],[DATE
'[JJ/MM/AAAA']]]&amp;"|"&amp;COUNTIF($B$4:B74,B74)</f>
        <v>|0</v>
      </c>
    </row>
    <row r="75" spans="2:10" ht="21" customHeight="1">
      <c r="B75" s="75"/>
      <c r="C75" s="76"/>
      <c r="D75" s="76"/>
      <c r="E75" s="78"/>
      <c r="F75" s="78"/>
      <c r="G75" s="78"/>
      <c r="H75" s="81"/>
      <c r="I75" s="80" t="str">
        <f t="shared" si="1"/>
        <v/>
      </c>
      <c r="J75" s="90" t="str">
        <f>Saisie[[#This Row],[DATE
'[JJ/MM/AAAA']]]&amp;"|"&amp;COUNTIF($B$4:B75,B75)</f>
        <v>|0</v>
      </c>
    </row>
    <row r="76" spans="2:10" ht="21" customHeight="1">
      <c r="B76" s="75"/>
      <c r="C76" s="76"/>
      <c r="D76" s="76"/>
      <c r="E76" s="78"/>
      <c r="F76" s="78"/>
      <c r="G76" s="78"/>
      <c r="H76" s="81"/>
      <c r="I76" s="80" t="str">
        <f t="shared" si="1"/>
        <v/>
      </c>
      <c r="J76" s="90" t="str">
        <f>Saisie[[#This Row],[DATE
'[JJ/MM/AAAA']]]&amp;"|"&amp;COUNTIF($B$4:B76,B76)</f>
        <v>|0</v>
      </c>
    </row>
    <row r="77" spans="2:10" ht="21" customHeight="1">
      <c r="B77" s="75"/>
      <c r="C77" s="76"/>
      <c r="D77" s="76"/>
      <c r="E77" s="78"/>
      <c r="F77" s="78"/>
      <c r="G77" s="78"/>
      <c r="H77" s="81"/>
      <c r="I77" s="80" t="str">
        <f t="shared" si="1"/>
        <v/>
      </c>
      <c r="J77" s="90" t="str">
        <f>Saisie[[#This Row],[DATE
'[JJ/MM/AAAA']]]&amp;"|"&amp;COUNTIF($B$4:B77,B77)</f>
        <v>|0</v>
      </c>
    </row>
    <row r="78" spans="2:10" ht="21" customHeight="1">
      <c r="B78" s="75"/>
      <c r="C78" s="76"/>
      <c r="D78" s="76"/>
      <c r="E78" s="78"/>
      <c r="F78" s="78"/>
      <c r="G78" s="78"/>
      <c r="H78" s="81"/>
      <c r="I78" s="80" t="str">
        <f t="shared" si="1"/>
        <v/>
      </c>
      <c r="J78" s="90" t="str">
        <f>Saisie[[#This Row],[DATE
'[JJ/MM/AAAA']]]&amp;"|"&amp;COUNTIF($B$4:B78,B78)</f>
        <v>|0</v>
      </c>
    </row>
    <row r="79" spans="2:10" ht="21" customHeight="1">
      <c r="B79" s="75"/>
      <c r="C79" s="76"/>
      <c r="D79" s="76"/>
      <c r="E79" s="78"/>
      <c r="F79" s="78"/>
      <c r="G79" s="78"/>
      <c r="H79" s="81"/>
      <c r="I79" s="80" t="str">
        <f t="shared" si="1"/>
        <v/>
      </c>
      <c r="J79" s="90" t="str">
        <f>Saisie[[#This Row],[DATE
'[JJ/MM/AAAA']]]&amp;"|"&amp;COUNTIF($B$4:B79,B79)</f>
        <v>|0</v>
      </c>
    </row>
    <row r="80" spans="2:10" ht="21" customHeight="1">
      <c r="B80" s="75"/>
      <c r="C80" s="76"/>
      <c r="D80" s="76"/>
      <c r="E80" s="78"/>
      <c r="F80" s="78"/>
      <c r="G80" s="78"/>
      <c r="H80" s="81"/>
      <c r="I80" s="80" t="str">
        <f t="shared" si="1"/>
        <v/>
      </c>
      <c r="J80" s="90" t="str">
        <f>Saisie[[#This Row],[DATE
'[JJ/MM/AAAA']]]&amp;"|"&amp;COUNTIF($B$4:B80,B80)</f>
        <v>|0</v>
      </c>
    </row>
    <row r="81" spans="2:10" ht="21" customHeight="1">
      <c r="B81" s="75"/>
      <c r="C81" s="76"/>
      <c r="D81" s="76"/>
      <c r="E81" s="78"/>
      <c r="F81" s="78"/>
      <c r="G81" s="78"/>
      <c r="H81" s="81"/>
      <c r="I81" s="80" t="str">
        <f t="shared" si="1"/>
        <v/>
      </c>
      <c r="J81" s="90" t="str">
        <f>Saisie[[#This Row],[DATE
'[JJ/MM/AAAA']]]&amp;"|"&amp;COUNTIF($B$4:B81,B81)</f>
        <v>|0</v>
      </c>
    </row>
    <row r="82" spans="2:10" ht="21" customHeight="1">
      <c r="B82" s="75"/>
      <c r="C82" s="76"/>
      <c r="D82" s="76"/>
      <c r="E82" s="78"/>
      <c r="F82" s="78"/>
      <c r="G82" s="78"/>
      <c r="H82" s="81"/>
      <c r="I82" s="80" t="str">
        <f t="shared" si="1"/>
        <v/>
      </c>
      <c r="J82" s="90" t="str">
        <f>Saisie[[#This Row],[DATE
'[JJ/MM/AAAA']]]&amp;"|"&amp;COUNTIF($B$4:B82,B82)</f>
        <v>|0</v>
      </c>
    </row>
    <row r="83" spans="2:10" ht="21" customHeight="1">
      <c r="B83" s="75"/>
      <c r="C83" s="76"/>
      <c r="D83" s="76"/>
      <c r="E83" s="78"/>
      <c r="F83" s="78"/>
      <c r="G83" s="78"/>
      <c r="H83" s="81"/>
      <c r="I83" s="80" t="str">
        <f t="shared" si="1"/>
        <v/>
      </c>
      <c r="J83" s="90" t="str">
        <f>Saisie[[#This Row],[DATE
'[JJ/MM/AAAA']]]&amp;"|"&amp;COUNTIF($B$4:B83,B83)</f>
        <v>|0</v>
      </c>
    </row>
    <row r="84" spans="2:10" ht="21" customHeight="1">
      <c r="B84" s="75"/>
      <c r="C84" s="76"/>
      <c r="D84" s="76"/>
      <c r="E84" s="78"/>
      <c r="F84" s="78"/>
      <c r="G84" s="78"/>
      <c r="H84" s="81"/>
      <c r="I84" s="80" t="str">
        <f t="shared" si="1"/>
        <v/>
      </c>
      <c r="J84" s="90" t="str">
        <f>Saisie[[#This Row],[DATE
'[JJ/MM/AAAA']]]&amp;"|"&amp;COUNTIF($B$4:B84,B84)</f>
        <v>|0</v>
      </c>
    </row>
    <row r="85" spans="2:10" ht="21" customHeight="1">
      <c r="B85" s="75"/>
      <c r="C85" s="76"/>
      <c r="D85" s="76"/>
      <c r="E85" s="78"/>
      <c r="F85" s="78"/>
      <c r="G85" s="78"/>
      <c r="H85" s="81"/>
      <c r="I85" s="80" t="str">
        <f t="shared" si="1"/>
        <v/>
      </c>
      <c r="J85" s="90" t="str">
        <f>Saisie[[#This Row],[DATE
'[JJ/MM/AAAA']]]&amp;"|"&amp;COUNTIF($B$4:B85,B85)</f>
        <v>|0</v>
      </c>
    </row>
    <row r="86" spans="2:10" ht="21" customHeight="1">
      <c r="B86" s="75"/>
      <c r="C86" s="76"/>
      <c r="D86" s="76"/>
      <c r="E86" s="78"/>
      <c r="F86" s="78"/>
      <c r="G86" s="78"/>
      <c r="H86" s="81"/>
      <c r="I86" s="80" t="str">
        <f t="shared" si="1"/>
        <v/>
      </c>
      <c r="J86" s="90" t="str">
        <f>Saisie[[#This Row],[DATE
'[JJ/MM/AAAA']]]&amp;"|"&amp;COUNTIF($B$4:B86,B86)</f>
        <v>|0</v>
      </c>
    </row>
    <row r="87" spans="2:10" ht="21" customHeight="1">
      <c r="B87" s="75"/>
      <c r="C87" s="76"/>
      <c r="D87" s="76"/>
      <c r="E87" s="78"/>
      <c r="F87" s="78"/>
      <c r="G87" s="78"/>
      <c r="H87" s="81"/>
      <c r="I87" s="80" t="str">
        <f t="shared" si="1"/>
        <v/>
      </c>
      <c r="J87" s="90" t="str">
        <f>Saisie[[#This Row],[DATE
'[JJ/MM/AAAA']]]&amp;"|"&amp;COUNTIF($B$4:B87,B87)</f>
        <v>|0</v>
      </c>
    </row>
    <row r="88" spans="2:10" ht="21" customHeight="1">
      <c r="B88" s="75"/>
      <c r="C88" s="76"/>
      <c r="D88" s="76"/>
      <c r="E88" s="78"/>
      <c r="F88" s="78"/>
      <c r="G88" s="78"/>
      <c r="H88" s="81"/>
      <c r="I88" s="80" t="str">
        <f t="shared" si="1"/>
        <v/>
      </c>
      <c r="J88" s="90" t="str">
        <f>Saisie[[#This Row],[DATE
'[JJ/MM/AAAA']]]&amp;"|"&amp;COUNTIF($B$4:B88,B88)</f>
        <v>|0</v>
      </c>
    </row>
    <row r="89" spans="2:10" ht="21" customHeight="1">
      <c r="B89" s="75"/>
      <c r="C89" s="76"/>
      <c r="D89" s="76"/>
      <c r="E89" s="78"/>
      <c r="F89" s="78"/>
      <c r="G89" s="78"/>
      <c r="H89" s="81"/>
      <c r="I89" s="80" t="str">
        <f t="shared" si="1"/>
        <v/>
      </c>
      <c r="J89" s="90" t="str">
        <f>Saisie[[#This Row],[DATE
'[JJ/MM/AAAA']]]&amp;"|"&amp;COUNTIF($B$4:B89,B89)</f>
        <v>|0</v>
      </c>
    </row>
    <row r="90" spans="2:10" ht="21" customHeight="1">
      <c r="B90" s="75"/>
      <c r="C90" s="76"/>
      <c r="D90" s="76"/>
      <c r="E90" s="78"/>
      <c r="F90" s="78"/>
      <c r="G90" s="78"/>
      <c r="H90" s="81"/>
      <c r="I90" s="80" t="str">
        <f t="shared" si="1"/>
        <v/>
      </c>
      <c r="J90" s="90" t="str">
        <f>Saisie[[#This Row],[DATE
'[JJ/MM/AAAA']]]&amp;"|"&amp;COUNTIF($B$4:B90,B90)</f>
        <v>|0</v>
      </c>
    </row>
    <row r="91" spans="2:10" ht="21" customHeight="1">
      <c r="B91" s="75"/>
      <c r="C91" s="76"/>
      <c r="D91" s="76"/>
      <c r="E91" s="78"/>
      <c r="F91" s="78"/>
      <c r="G91" s="78"/>
      <c r="H91" s="81"/>
      <c r="I91" s="80" t="str">
        <f t="shared" si="1"/>
        <v/>
      </c>
      <c r="J91" s="90" t="str">
        <f>Saisie[[#This Row],[DATE
'[JJ/MM/AAAA']]]&amp;"|"&amp;COUNTIF($B$4:B91,B91)</f>
        <v>|0</v>
      </c>
    </row>
    <row r="92" spans="2:10" ht="21" customHeight="1">
      <c r="B92" s="75"/>
      <c r="C92" s="76"/>
      <c r="D92" s="76"/>
      <c r="E92" s="78"/>
      <c r="F92" s="78"/>
      <c r="G92" s="78"/>
      <c r="H92" s="81"/>
      <c r="I92" s="80" t="str">
        <f t="shared" si="1"/>
        <v/>
      </c>
      <c r="J92" s="90" t="str">
        <f>Saisie[[#This Row],[DATE
'[JJ/MM/AAAA']]]&amp;"|"&amp;COUNTIF($B$4:B92,B92)</f>
        <v>|0</v>
      </c>
    </row>
    <row r="93" spans="2:10" ht="21" customHeight="1">
      <c r="B93" s="75"/>
      <c r="C93" s="76"/>
      <c r="D93" s="76"/>
      <c r="E93" s="78"/>
      <c r="F93" s="78"/>
      <c r="G93" s="78"/>
      <c r="H93" s="81"/>
      <c r="I93" s="80" t="str">
        <f t="shared" si="1"/>
        <v/>
      </c>
      <c r="J93" s="90" t="str">
        <f>Saisie[[#This Row],[DATE
'[JJ/MM/AAAA']]]&amp;"|"&amp;COUNTIF($B$4:B93,B93)</f>
        <v>|0</v>
      </c>
    </row>
    <row r="94" spans="2:10" ht="21" customHeight="1">
      <c r="B94" s="75"/>
      <c r="C94" s="76"/>
      <c r="D94" s="76"/>
      <c r="E94" s="78"/>
      <c r="F94" s="78"/>
      <c r="G94" s="78"/>
      <c r="H94" s="81"/>
      <c r="I94" s="80" t="str">
        <f t="shared" si="1"/>
        <v/>
      </c>
      <c r="J94" s="90" t="str">
        <f>Saisie[[#This Row],[DATE
'[JJ/MM/AAAA']]]&amp;"|"&amp;COUNTIF($B$4:B94,B94)</f>
        <v>|0</v>
      </c>
    </row>
    <row r="95" spans="2:10" ht="21" customHeight="1">
      <c r="B95" s="75"/>
      <c r="C95" s="76"/>
      <c r="D95" s="76"/>
      <c r="E95" s="78"/>
      <c r="F95" s="78"/>
      <c r="G95" s="78"/>
      <c r="H95" s="81"/>
      <c r="I95" s="80" t="str">
        <f t="shared" si="1"/>
        <v/>
      </c>
      <c r="J95" s="90" t="str">
        <f>Saisie[[#This Row],[DATE
'[JJ/MM/AAAA']]]&amp;"|"&amp;COUNTIF($B$4:B95,B95)</f>
        <v>|0</v>
      </c>
    </row>
    <row r="96" spans="2:10" ht="21" customHeight="1">
      <c r="B96" s="75"/>
      <c r="C96" s="76"/>
      <c r="D96" s="76"/>
      <c r="E96" s="78"/>
      <c r="F96" s="78"/>
      <c r="G96" s="78"/>
      <c r="H96" s="81"/>
      <c r="I96" s="80" t="str">
        <f t="shared" si="1"/>
        <v/>
      </c>
      <c r="J96" s="90" t="str">
        <f>Saisie[[#This Row],[DATE
'[JJ/MM/AAAA']]]&amp;"|"&amp;COUNTIF($B$4:B96,B96)</f>
        <v>|0</v>
      </c>
    </row>
    <row r="97" spans="2:10" ht="21" customHeight="1">
      <c r="B97" s="75"/>
      <c r="C97" s="76"/>
      <c r="D97" s="76"/>
      <c r="E97" s="78"/>
      <c r="F97" s="78"/>
      <c r="G97" s="78"/>
      <c r="H97" s="81"/>
      <c r="I97" s="80" t="str">
        <f t="shared" si="1"/>
        <v/>
      </c>
      <c r="J97" s="90" t="str">
        <f>Saisie[[#This Row],[DATE
'[JJ/MM/AAAA']]]&amp;"|"&amp;COUNTIF($B$4:B97,B97)</f>
        <v>|0</v>
      </c>
    </row>
    <row r="98" spans="2:10" ht="21" customHeight="1">
      <c r="B98" s="75"/>
      <c r="C98" s="76"/>
      <c r="D98" s="76"/>
      <c r="E98" s="78"/>
      <c r="F98" s="78"/>
      <c r="G98" s="78"/>
      <c r="H98" s="81"/>
      <c r="I98" s="80" t="str">
        <f t="shared" si="1"/>
        <v/>
      </c>
      <c r="J98" s="90" t="str">
        <f>Saisie[[#This Row],[DATE
'[JJ/MM/AAAA']]]&amp;"|"&amp;COUNTIF($B$4:B98,B98)</f>
        <v>|0</v>
      </c>
    </row>
    <row r="99" spans="2:10" ht="21" customHeight="1">
      <c r="B99" s="75"/>
      <c r="C99" s="76"/>
      <c r="D99" s="76"/>
      <c r="E99" s="78"/>
      <c r="F99" s="78"/>
      <c r="G99" s="78"/>
      <c r="H99" s="81"/>
      <c r="I99" s="80" t="str">
        <f t="shared" si="1"/>
        <v/>
      </c>
      <c r="J99" s="90" t="str">
        <f>Saisie[[#This Row],[DATE
'[JJ/MM/AAAA']]]&amp;"|"&amp;COUNTIF($B$4:B99,B99)</f>
        <v>|0</v>
      </c>
    </row>
    <row r="100" spans="2:10" ht="21" customHeight="1">
      <c r="B100" s="75"/>
      <c r="C100" s="76"/>
      <c r="D100" s="76"/>
      <c r="E100" s="78"/>
      <c r="F100" s="78"/>
      <c r="G100" s="78"/>
      <c r="H100" s="81"/>
      <c r="I100" s="80" t="str">
        <f t="shared" si="1"/>
        <v/>
      </c>
      <c r="J100" s="90" t="str">
        <f>Saisie[[#This Row],[DATE
'[JJ/MM/AAAA']]]&amp;"|"&amp;COUNTIF($B$4:B100,B100)</f>
        <v>|0</v>
      </c>
    </row>
    <row r="101" spans="2:10" ht="21" customHeight="1">
      <c r="B101" s="75"/>
      <c r="C101" s="76"/>
      <c r="D101" s="76"/>
      <c r="E101" s="78"/>
      <c r="F101" s="78"/>
      <c r="G101" s="78"/>
      <c r="H101" s="81"/>
      <c r="I101" s="80" t="str">
        <f t="shared" si="1"/>
        <v/>
      </c>
      <c r="J101" s="90" t="str">
        <f>Saisie[[#This Row],[DATE
'[JJ/MM/AAAA']]]&amp;"|"&amp;COUNTIF($B$4:B101,B101)</f>
        <v>|0</v>
      </c>
    </row>
    <row r="102" spans="2:10" ht="21" customHeight="1">
      <c r="B102" s="75"/>
      <c r="C102" s="76"/>
      <c r="D102" s="76"/>
      <c r="E102" s="78"/>
      <c r="F102" s="78"/>
      <c r="G102" s="78"/>
      <c r="H102" s="81"/>
      <c r="I102" s="80" t="str">
        <f t="shared" si="1"/>
        <v/>
      </c>
      <c r="J102" s="90" t="str">
        <f>Saisie[[#This Row],[DATE
'[JJ/MM/AAAA']]]&amp;"|"&amp;COUNTIF($B$4:B102,B102)</f>
        <v>|0</v>
      </c>
    </row>
    <row r="103" spans="2:10" ht="21" customHeight="1">
      <c r="B103" s="75"/>
      <c r="C103" s="76"/>
      <c r="D103" s="76"/>
      <c r="E103" s="78"/>
      <c r="F103" s="78"/>
      <c r="G103" s="78"/>
      <c r="H103" s="81"/>
      <c r="I103" s="80" t="str">
        <f t="shared" si="1"/>
        <v/>
      </c>
      <c r="J103" s="90" t="str">
        <f>Saisie[[#This Row],[DATE
'[JJ/MM/AAAA']]]&amp;"|"&amp;COUNTIF($B$4:B103,B103)</f>
        <v>|0</v>
      </c>
    </row>
    <row r="104" spans="2:10" ht="21" customHeight="1">
      <c r="B104" s="75"/>
      <c r="C104" s="76"/>
      <c r="D104" s="76"/>
      <c r="E104" s="78"/>
      <c r="F104" s="78"/>
      <c r="G104" s="78"/>
      <c r="H104" s="81"/>
      <c r="I104" s="80" t="str">
        <f t="shared" si="1"/>
        <v/>
      </c>
      <c r="J104" s="90" t="str">
        <f>Saisie[[#This Row],[DATE
'[JJ/MM/AAAA']]]&amp;"|"&amp;COUNTIF($B$4:B104,B104)</f>
        <v>|0</v>
      </c>
    </row>
    <row r="105" spans="2:10" ht="21" customHeight="1">
      <c r="B105" s="75"/>
      <c r="C105" s="76"/>
      <c r="D105" s="76"/>
      <c r="E105" s="78"/>
      <c r="F105" s="78"/>
      <c r="G105" s="78"/>
      <c r="H105" s="81"/>
      <c r="I105" s="80" t="str">
        <f t="shared" si="1"/>
        <v/>
      </c>
      <c r="J105" s="90" t="str">
        <f>Saisie[[#This Row],[DATE
'[JJ/MM/AAAA']]]&amp;"|"&amp;COUNTIF($B$4:B105,B105)</f>
        <v>|0</v>
      </c>
    </row>
    <row r="106" spans="2:10" ht="21" customHeight="1">
      <c r="B106" s="75"/>
      <c r="C106" s="76"/>
      <c r="D106" s="76"/>
      <c r="E106" s="78"/>
      <c r="F106" s="78"/>
      <c r="G106" s="78"/>
      <c r="H106" s="81"/>
      <c r="I106" s="80" t="str">
        <f t="shared" si="1"/>
        <v/>
      </c>
      <c r="J106" s="90" t="str">
        <f>Saisie[[#This Row],[DATE
'[JJ/MM/AAAA']]]&amp;"|"&amp;COUNTIF($B$4:B106,B106)</f>
        <v>|0</v>
      </c>
    </row>
    <row r="107" spans="2:10" ht="21" customHeight="1">
      <c r="B107" s="75"/>
      <c r="C107" s="76"/>
      <c r="D107" s="76"/>
      <c r="E107" s="78"/>
      <c r="F107" s="78"/>
      <c r="G107" s="78"/>
      <c r="H107" s="81"/>
      <c r="I107" s="80" t="str">
        <f t="shared" si="1"/>
        <v/>
      </c>
      <c r="J107" s="90" t="str">
        <f>Saisie[[#This Row],[DATE
'[JJ/MM/AAAA']]]&amp;"|"&amp;COUNTIF($B$4:B107,B107)</f>
        <v>|0</v>
      </c>
    </row>
    <row r="108" spans="2:10" ht="21" customHeight="1">
      <c r="B108" s="75"/>
      <c r="C108" s="76"/>
      <c r="D108" s="76"/>
      <c r="E108" s="78"/>
      <c r="F108" s="78"/>
      <c r="G108" s="78"/>
      <c r="H108" s="81"/>
      <c r="I108" s="80" t="str">
        <f t="shared" si="1"/>
        <v/>
      </c>
      <c r="J108" s="90" t="str">
        <f>Saisie[[#This Row],[DATE
'[JJ/MM/AAAA']]]&amp;"|"&amp;COUNTIF($B$4:B108,B108)</f>
        <v>|0</v>
      </c>
    </row>
    <row r="109" spans="2:10" ht="21" customHeight="1">
      <c r="B109" s="75"/>
      <c r="C109" s="76"/>
      <c r="D109" s="76"/>
      <c r="E109" s="78"/>
      <c r="F109" s="78"/>
      <c r="G109" s="78"/>
      <c r="H109" s="81"/>
      <c r="I109" s="80" t="str">
        <f t="shared" si="1"/>
        <v/>
      </c>
      <c r="J109" s="90" t="str">
        <f>Saisie[[#This Row],[DATE
'[JJ/MM/AAAA']]]&amp;"|"&amp;COUNTIF($B$4:B109,B109)</f>
        <v>|0</v>
      </c>
    </row>
    <row r="110" spans="2:10" ht="21" customHeight="1">
      <c r="B110" s="75"/>
      <c r="C110" s="76"/>
      <c r="D110" s="76"/>
      <c r="E110" s="78"/>
      <c r="F110" s="78"/>
      <c r="G110" s="78"/>
      <c r="H110" s="81"/>
      <c r="I110" s="80" t="str">
        <f t="shared" si="1"/>
        <v/>
      </c>
      <c r="J110" s="90" t="str">
        <f>Saisie[[#This Row],[DATE
'[JJ/MM/AAAA']]]&amp;"|"&amp;COUNTIF($B$4:B110,B110)</f>
        <v>|0</v>
      </c>
    </row>
    <row r="111" spans="2:10" ht="21" customHeight="1">
      <c r="B111" s="75"/>
      <c r="C111" s="76"/>
      <c r="D111" s="76"/>
      <c r="E111" s="78"/>
      <c r="F111" s="78"/>
      <c r="G111" s="78"/>
      <c r="H111" s="81"/>
      <c r="I111" s="80" t="str">
        <f t="shared" si="1"/>
        <v/>
      </c>
      <c r="J111" s="90" t="str">
        <f>Saisie[[#This Row],[DATE
'[JJ/MM/AAAA']]]&amp;"|"&amp;COUNTIF($B$4:B111,B111)</f>
        <v>|0</v>
      </c>
    </row>
    <row r="112" spans="2:10" ht="21" customHeight="1">
      <c r="B112" s="75"/>
      <c r="C112" s="76"/>
      <c r="D112" s="76"/>
      <c r="E112" s="78"/>
      <c r="F112" s="78"/>
      <c r="G112" s="78"/>
      <c r="H112" s="81"/>
      <c r="I112" s="80" t="str">
        <f t="shared" si="1"/>
        <v/>
      </c>
      <c r="J112" s="90" t="str">
        <f>Saisie[[#This Row],[DATE
'[JJ/MM/AAAA']]]&amp;"|"&amp;COUNTIF($B$4:B112,B112)</f>
        <v>|0</v>
      </c>
    </row>
    <row r="113" spans="2:10" ht="21" customHeight="1">
      <c r="B113" s="75"/>
      <c r="C113" s="76"/>
      <c r="D113" s="76"/>
      <c r="E113" s="78"/>
      <c r="F113" s="78"/>
      <c r="G113" s="78"/>
      <c r="H113" s="81"/>
      <c r="I113" s="80" t="str">
        <f t="shared" si="1"/>
        <v/>
      </c>
      <c r="J113" s="90" t="str">
        <f>Saisie[[#This Row],[DATE
'[JJ/MM/AAAA']]]&amp;"|"&amp;COUNTIF($B$4:B113,B113)</f>
        <v>|0</v>
      </c>
    </row>
    <row r="114" spans="2:10" ht="21" customHeight="1">
      <c r="B114" s="75"/>
      <c r="C114" s="76"/>
      <c r="D114" s="76"/>
      <c r="E114" s="78"/>
      <c r="F114" s="78"/>
      <c r="G114" s="78"/>
      <c r="H114" s="81"/>
      <c r="I114" s="80" t="str">
        <f t="shared" si="1"/>
        <v/>
      </c>
      <c r="J114" s="90" t="str">
        <f>Saisie[[#This Row],[DATE
'[JJ/MM/AAAA']]]&amp;"|"&amp;COUNTIF($B$4:B114,B114)</f>
        <v>|0</v>
      </c>
    </row>
    <row r="115" spans="2:10" ht="21" customHeight="1">
      <c r="B115" s="75"/>
      <c r="C115" s="76"/>
      <c r="D115" s="76"/>
      <c r="E115" s="78"/>
      <c r="F115" s="78"/>
      <c r="G115" s="78"/>
      <c r="H115" s="81"/>
      <c r="I115" s="80" t="str">
        <f t="shared" si="1"/>
        <v/>
      </c>
      <c r="J115" s="90" t="str">
        <f>Saisie[[#This Row],[DATE
'[JJ/MM/AAAA']]]&amp;"|"&amp;COUNTIF($B$4:B115,B115)</f>
        <v>|0</v>
      </c>
    </row>
    <row r="116" spans="2:10" ht="21" customHeight="1">
      <c r="B116" s="75"/>
      <c r="C116" s="76"/>
      <c r="D116" s="76"/>
      <c r="E116" s="78"/>
      <c r="F116" s="78"/>
      <c r="G116" s="78"/>
      <c r="H116" s="81"/>
      <c r="I116" s="80" t="str">
        <f t="shared" si="1"/>
        <v/>
      </c>
      <c r="J116" s="90" t="str">
        <f>Saisie[[#This Row],[DATE
'[JJ/MM/AAAA']]]&amp;"|"&amp;COUNTIF($B$4:B116,B116)</f>
        <v>|0</v>
      </c>
    </row>
    <row r="117" spans="2:10" ht="21" customHeight="1">
      <c r="B117" s="75"/>
      <c r="C117" s="76"/>
      <c r="D117" s="76"/>
      <c r="E117" s="78"/>
      <c r="F117" s="78"/>
      <c r="G117" s="78"/>
      <c r="H117" s="81"/>
      <c r="I117" s="80" t="str">
        <f t="shared" si="1"/>
        <v/>
      </c>
      <c r="J117" s="90" t="str">
        <f>Saisie[[#This Row],[DATE
'[JJ/MM/AAAA']]]&amp;"|"&amp;COUNTIF($B$4:B117,B117)</f>
        <v>|0</v>
      </c>
    </row>
    <row r="118" spans="2:10" ht="21" customHeight="1">
      <c r="B118" s="75"/>
      <c r="C118" s="76"/>
      <c r="D118" s="76"/>
      <c r="E118" s="78"/>
      <c r="F118" s="78"/>
      <c r="G118" s="78"/>
      <c r="H118" s="81"/>
      <c r="I118" s="80" t="str">
        <f t="shared" si="1"/>
        <v/>
      </c>
      <c r="J118" s="90" t="str">
        <f>Saisie[[#This Row],[DATE
'[JJ/MM/AAAA']]]&amp;"|"&amp;COUNTIF($B$4:B118,B118)</f>
        <v>|0</v>
      </c>
    </row>
    <row r="119" spans="2:10" ht="21" customHeight="1">
      <c r="B119" s="75"/>
      <c r="C119" s="76"/>
      <c r="D119" s="76"/>
      <c r="E119" s="78"/>
      <c r="F119" s="78"/>
      <c r="G119" s="78"/>
      <c r="H119" s="81"/>
      <c r="I119" s="80" t="str">
        <f t="shared" si="1"/>
        <v/>
      </c>
      <c r="J119" s="90" t="str">
        <f>Saisie[[#This Row],[DATE
'[JJ/MM/AAAA']]]&amp;"|"&amp;COUNTIF($B$4:B119,B119)</f>
        <v>|0</v>
      </c>
    </row>
    <row r="120" spans="2:10" ht="21" customHeight="1">
      <c r="B120" s="75"/>
      <c r="C120" s="76"/>
      <c r="D120" s="76"/>
      <c r="E120" s="78"/>
      <c r="F120" s="78"/>
      <c r="G120" s="78"/>
      <c r="H120" s="81"/>
      <c r="I120" s="80" t="str">
        <f t="shared" si="1"/>
        <v/>
      </c>
      <c r="J120" s="90" t="str">
        <f>Saisie[[#This Row],[DATE
'[JJ/MM/AAAA']]]&amp;"|"&amp;COUNTIF($B$4:B120,B120)</f>
        <v>|0</v>
      </c>
    </row>
    <row r="121" spans="2:10" ht="21" customHeight="1">
      <c r="B121" s="75"/>
      <c r="C121" s="76"/>
      <c r="D121" s="76"/>
      <c r="E121" s="78"/>
      <c r="F121" s="78"/>
      <c r="G121" s="78"/>
      <c r="H121" s="81"/>
      <c r="I121" s="80" t="str">
        <f t="shared" si="1"/>
        <v/>
      </c>
      <c r="J121" s="90" t="str">
        <f>Saisie[[#This Row],[DATE
'[JJ/MM/AAAA']]]&amp;"|"&amp;COUNTIF($B$4:B121,B121)</f>
        <v>|0</v>
      </c>
    </row>
    <row r="122" spans="2:10" ht="21" customHeight="1">
      <c r="B122" s="75"/>
      <c r="C122" s="76"/>
      <c r="D122" s="76"/>
      <c r="E122" s="78"/>
      <c r="F122" s="78"/>
      <c r="G122" s="78"/>
      <c r="H122" s="81"/>
      <c r="I122" s="80" t="str">
        <f t="shared" si="1"/>
        <v/>
      </c>
      <c r="J122" s="90" t="str">
        <f>Saisie[[#This Row],[DATE
'[JJ/MM/AAAA']]]&amp;"|"&amp;COUNTIF($B$4:B122,B122)</f>
        <v>|0</v>
      </c>
    </row>
    <row r="123" spans="2:10" ht="21" customHeight="1">
      <c r="B123" s="75"/>
      <c r="C123" s="76"/>
      <c r="D123" s="76"/>
      <c r="E123" s="78"/>
      <c r="F123" s="78"/>
      <c r="G123" s="78"/>
      <c r="H123" s="81"/>
      <c r="I123" s="80" t="str">
        <f t="shared" si="1"/>
        <v/>
      </c>
      <c r="J123" s="90" t="str">
        <f>Saisie[[#This Row],[DATE
'[JJ/MM/AAAA']]]&amp;"|"&amp;COUNTIF($B$4:B123,B123)</f>
        <v>|0</v>
      </c>
    </row>
    <row r="124" spans="2:10" ht="21" customHeight="1">
      <c r="B124" s="75"/>
      <c r="C124" s="76"/>
      <c r="D124" s="76"/>
      <c r="E124" s="78"/>
      <c r="F124" s="78"/>
      <c r="G124" s="78"/>
      <c r="H124" s="81"/>
      <c r="I124" s="80" t="str">
        <f t="shared" si="1"/>
        <v/>
      </c>
      <c r="J124" s="90" t="str">
        <f>Saisie[[#This Row],[DATE
'[JJ/MM/AAAA']]]&amp;"|"&amp;COUNTIF($B$4:B124,B124)</f>
        <v>|0</v>
      </c>
    </row>
    <row r="125" spans="2:10" ht="21" customHeight="1">
      <c r="B125" s="75"/>
      <c r="C125" s="76"/>
      <c r="D125" s="76"/>
      <c r="E125" s="78"/>
      <c r="F125" s="78"/>
      <c r="G125" s="78"/>
      <c r="H125" s="81"/>
      <c r="I125" s="80" t="str">
        <f t="shared" si="1"/>
        <v/>
      </c>
      <c r="J125" s="90" t="str">
        <f>Saisie[[#This Row],[DATE
'[JJ/MM/AAAA']]]&amp;"|"&amp;COUNTIF($B$4:B125,B125)</f>
        <v>|0</v>
      </c>
    </row>
    <row r="126" spans="2:10" ht="21" customHeight="1">
      <c r="B126" s="75"/>
      <c r="C126" s="76"/>
      <c r="D126" s="76"/>
      <c r="E126" s="78"/>
      <c r="F126" s="78"/>
      <c r="G126" s="78"/>
      <c r="H126" s="81"/>
      <c r="I126" s="80" t="str">
        <f t="shared" si="1"/>
        <v/>
      </c>
      <c r="J126" s="90" t="str">
        <f>Saisie[[#This Row],[DATE
'[JJ/MM/AAAA']]]&amp;"|"&amp;COUNTIF($B$4:B126,B126)</f>
        <v>|0</v>
      </c>
    </row>
    <row r="127" spans="2:10" ht="21" customHeight="1">
      <c r="B127" s="75"/>
      <c r="C127" s="76"/>
      <c r="D127" s="76"/>
      <c r="E127" s="78"/>
      <c r="F127" s="78"/>
      <c r="G127" s="78"/>
      <c r="H127" s="81"/>
      <c r="I127" s="80" t="str">
        <f t="shared" si="1"/>
        <v/>
      </c>
      <c r="J127" s="90" t="str">
        <f>Saisie[[#This Row],[DATE
'[JJ/MM/AAAA']]]&amp;"|"&amp;COUNTIF($B$4:B127,B127)</f>
        <v>|0</v>
      </c>
    </row>
    <row r="128" spans="2:10" ht="21" customHeight="1">
      <c r="B128" s="75"/>
      <c r="C128" s="76"/>
      <c r="D128" s="76"/>
      <c r="E128" s="78"/>
      <c r="F128" s="78"/>
      <c r="G128" s="78"/>
      <c r="H128" s="81"/>
      <c r="I128" s="80" t="str">
        <f t="shared" si="1"/>
        <v/>
      </c>
      <c r="J128" s="90" t="str">
        <f>Saisie[[#This Row],[DATE
'[JJ/MM/AAAA']]]&amp;"|"&amp;COUNTIF($B$4:B128,B128)</f>
        <v>|0</v>
      </c>
    </row>
    <row r="129" spans="2:10" ht="21" customHeight="1">
      <c r="B129" s="75"/>
      <c r="C129" s="76"/>
      <c r="D129" s="76"/>
      <c r="E129" s="78"/>
      <c r="F129" s="78"/>
      <c r="G129" s="78"/>
      <c r="H129" s="81"/>
      <c r="I129" s="80" t="str">
        <f t="shared" si="1"/>
        <v/>
      </c>
      <c r="J129" s="90" t="str">
        <f>Saisie[[#This Row],[DATE
'[JJ/MM/AAAA']]]&amp;"|"&amp;COUNTIF($B$4:B129,B129)</f>
        <v>|0</v>
      </c>
    </row>
    <row r="130" spans="2:10" ht="21" customHeight="1">
      <c r="B130" s="75"/>
      <c r="C130" s="76"/>
      <c r="D130" s="76"/>
      <c r="E130" s="78"/>
      <c r="F130" s="78"/>
      <c r="G130" s="78"/>
      <c r="H130" s="81"/>
      <c r="I130" s="80" t="str">
        <f t="shared" si="1"/>
        <v/>
      </c>
      <c r="J130" s="90" t="str">
        <f>Saisie[[#This Row],[DATE
'[JJ/MM/AAAA']]]&amp;"|"&amp;COUNTIF($B$4:B130,B130)</f>
        <v>|0</v>
      </c>
    </row>
    <row r="131" spans="2:10" ht="21" customHeight="1">
      <c r="B131" s="75"/>
      <c r="C131" s="76"/>
      <c r="D131" s="76"/>
      <c r="E131" s="78"/>
      <c r="F131" s="78"/>
      <c r="G131" s="78"/>
      <c r="H131" s="81"/>
      <c r="I131" s="80" t="str">
        <f t="shared" si="1"/>
        <v/>
      </c>
      <c r="J131" s="90" t="str">
        <f>Saisie[[#This Row],[DATE
'[JJ/MM/AAAA']]]&amp;"|"&amp;COUNTIF($B$4:B131,B131)</f>
        <v>|0</v>
      </c>
    </row>
    <row r="132" spans="2:10" ht="21" customHeight="1">
      <c r="B132" s="75"/>
      <c r="C132" s="76"/>
      <c r="D132" s="76"/>
      <c r="E132" s="78"/>
      <c r="F132" s="78"/>
      <c r="G132" s="78"/>
      <c r="H132" s="81"/>
      <c r="I132" s="80" t="str">
        <f t="shared" ref="I132:I195" si="2">IF(ISBLANK(H132),"","i")</f>
        <v/>
      </c>
      <c r="J132" s="90" t="str">
        <f>Saisie[[#This Row],[DATE
'[JJ/MM/AAAA']]]&amp;"|"&amp;COUNTIF($B$4:B132,B132)</f>
        <v>|0</v>
      </c>
    </row>
    <row r="133" spans="2:10" ht="21" customHeight="1">
      <c r="B133" s="75"/>
      <c r="C133" s="76"/>
      <c r="D133" s="76"/>
      <c r="E133" s="78"/>
      <c r="F133" s="78"/>
      <c r="G133" s="78"/>
      <c r="H133" s="81"/>
      <c r="I133" s="80" t="str">
        <f t="shared" si="2"/>
        <v/>
      </c>
      <c r="J133" s="90" t="str">
        <f>Saisie[[#This Row],[DATE
'[JJ/MM/AAAA']]]&amp;"|"&amp;COUNTIF($B$4:B133,B133)</f>
        <v>|0</v>
      </c>
    </row>
    <row r="134" spans="2:10" ht="21" customHeight="1">
      <c r="B134" s="75"/>
      <c r="C134" s="76"/>
      <c r="D134" s="76"/>
      <c r="E134" s="78"/>
      <c r="F134" s="78"/>
      <c r="G134" s="78"/>
      <c r="H134" s="81"/>
      <c r="I134" s="80" t="str">
        <f t="shared" si="2"/>
        <v/>
      </c>
      <c r="J134" s="90" t="str">
        <f>Saisie[[#This Row],[DATE
'[JJ/MM/AAAA']]]&amp;"|"&amp;COUNTIF($B$4:B134,B134)</f>
        <v>|0</v>
      </c>
    </row>
    <row r="135" spans="2:10" ht="21" customHeight="1">
      <c r="B135" s="75"/>
      <c r="C135" s="76"/>
      <c r="D135" s="76"/>
      <c r="E135" s="78"/>
      <c r="F135" s="78"/>
      <c r="G135" s="78"/>
      <c r="H135" s="81"/>
      <c r="I135" s="80" t="str">
        <f t="shared" si="2"/>
        <v/>
      </c>
      <c r="J135" s="90" t="str">
        <f>Saisie[[#This Row],[DATE
'[JJ/MM/AAAA']]]&amp;"|"&amp;COUNTIF($B$4:B135,B135)</f>
        <v>|0</v>
      </c>
    </row>
    <row r="136" spans="2:10" ht="21" customHeight="1">
      <c r="B136" s="75"/>
      <c r="C136" s="76"/>
      <c r="D136" s="76"/>
      <c r="E136" s="78"/>
      <c r="F136" s="78"/>
      <c r="G136" s="78"/>
      <c r="H136" s="81"/>
      <c r="I136" s="80" t="str">
        <f t="shared" si="2"/>
        <v/>
      </c>
      <c r="J136" s="90" t="str">
        <f>Saisie[[#This Row],[DATE
'[JJ/MM/AAAA']]]&amp;"|"&amp;COUNTIF($B$4:B136,B136)</f>
        <v>|0</v>
      </c>
    </row>
    <row r="137" spans="2:10" ht="21" customHeight="1">
      <c r="B137" s="75"/>
      <c r="C137" s="76"/>
      <c r="D137" s="76"/>
      <c r="E137" s="78"/>
      <c r="F137" s="78"/>
      <c r="G137" s="78"/>
      <c r="H137" s="81"/>
      <c r="I137" s="80" t="str">
        <f t="shared" si="2"/>
        <v/>
      </c>
      <c r="J137" s="90" t="str">
        <f>Saisie[[#This Row],[DATE
'[JJ/MM/AAAA']]]&amp;"|"&amp;COUNTIF($B$4:B137,B137)</f>
        <v>|0</v>
      </c>
    </row>
    <row r="138" spans="2:10" ht="21" customHeight="1">
      <c r="B138" s="75"/>
      <c r="C138" s="76"/>
      <c r="D138" s="76"/>
      <c r="E138" s="78"/>
      <c r="F138" s="78"/>
      <c r="G138" s="78"/>
      <c r="H138" s="81"/>
      <c r="I138" s="80" t="str">
        <f t="shared" si="2"/>
        <v/>
      </c>
      <c r="J138" s="90" t="str">
        <f>Saisie[[#This Row],[DATE
'[JJ/MM/AAAA']]]&amp;"|"&amp;COUNTIF($B$4:B138,B138)</f>
        <v>|0</v>
      </c>
    </row>
    <row r="139" spans="2:10" ht="21" customHeight="1">
      <c r="B139" s="75"/>
      <c r="C139" s="76"/>
      <c r="D139" s="76"/>
      <c r="E139" s="78"/>
      <c r="F139" s="78"/>
      <c r="G139" s="78"/>
      <c r="H139" s="81"/>
      <c r="I139" s="80" t="str">
        <f t="shared" si="2"/>
        <v/>
      </c>
      <c r="J139" s="90" t="str">
        <f>Saisie[[#This Row],[DATE
'[JJ/MM/AAAA']]]&amp;"|"&amp;COUNTIF($B$4:B139,B139)</f>
        <v>|0</v>
      </c>
    </row>
    <row r="140" spans="2:10" ht="21" customHeight="1">
      <c r="B140" s="75"/>
      <c r="C140" s="76"/>
      <c r="D140" s="76"/>
      <c r="E140" s="78"/>
      <c r="F140" s="78"/>
      <c r="G140" s="78"/>
      <c r="H140" s="81"/>
      <c r="I140" s="80" t="str">
        <f t="shared" si="2"/>
        <v/>
      </c>
      <c r="J140" s="90" t="str">
        <f>Saisie[[#This Row],[DATE
'[JJ/MM/AAAA']]]&amp;"|"&amp;COUNTIF($B$4:B140,B140)</f>
        <v>|0</v>
      </c>
    </row>
    <row r="141" spans="2:10" ht="21" customHeight="1">
      <c r="B141" s="75"/>
      <c r="C141" s="76"/>
      <c r="D141" s="76"/>
      <c r="E141" s="78"/>
      <c r="F141" s="78"/>
      <c r="G141" s="78"/>
      <c r="H141" s="81"/>
      <c r="I141" s="80" t="str">
        <f t="shared" si="2"/>
        <v/>
      </c>
      <c r="J141" s="90" t="str">
        <f>Saisie[[#This Row],[DATE
'[JJ/MM/AAAA']]]&amp;"|"&amp;COUNTIF($B$4:B141,B141)</f>
        <v>|0</v>
      </c>
    </row>
    <row r="142" spans="2:10" ht="21" customHeight="1">
      <c r="B142" s="75"/>
      <c r="C142" s="76"/>
      <c r="D142" s="76"/>
      <c r="E142" s="78"/>
      <c r="F142" s="78"/>
      <c r="G142" s="78"/>
      <c r="H142" s="81"/>
      <c r="I142" s="80" t="str">
        <f t="shared" si="2"/>
        <v/>
      </c>
      <c r="J142" s="90" t="str">
        <f>Saisie[[#This Row],[DATE
'[JJ/MM/AAAA']]]&amp;"|"&amp;COUNTIF($B$4:B142,B142)</f>
        <v>|0</v>
      </c>
    </row>
    <row r="143" spans="2:10" ht="21" customHeight="1">
      <c r="B143" s="75"/>
      <c r="C143" s="76"/>
      <c r="D143" s="76"/>
      <c r="E143" s="78"/>
      <c r="F143" s="78"/>
      <c r="G143" s="78"/>
      <c r="H143" s="81"/>
      <c r="I143" s="80" t="str">
        <f t="shared" si="2"/>
        <v/>
      </c>
      <c r="J143" s="90" t="str">
        <f>Saisie[[#This Row],[DATE
'[JJ/MM/AAAA']]]&amp;"|"&amp;COUNTIF($B$4:B143,B143)</f>
        <v>|0</v>
      </c>
    </row>
    <row r="144" spans="2:10" ht="21" customHeight="1">
      <c r="B144" s="75"/>
      <c r="C144" s="76"/>
      <c r="D144" s="76"/>
      <c r="E144" s="78"/>
      <c r="F144" s="78"/>
      <c r="G144" s="78"/>
      <c r="H144" s="81"/>
      <c r="I144" s="80" t="str">
        <f t="shared" si="2"/>
        <v/>
      </c>
      <c r="J144" s="90" t="str">
        <f>Saisie[[#This Row],[DATE
'[JJ/MM/AAAA']]]&amp;"|"&amp;COUNTIF($B$4:B144,B144)</f>
        <v>|0</v>
      </c>
    </row>
    <row r="145" spans="2:10" ht="21" customHeight="1">
      <c r="B145" s="75"/>
      <c r="C145" s="76"/>
      <c r="D145" s="76"/>
      <c r="E145" s="78"/>
      <c r="F145" s="78"/>
      <c r="G145" s="78"/>
      <c r="H145" s="81"/>
      <c r="I145" s="80" t="str">
        <f t="shared" si="2"/>
        <v/>
      </c>
      <c r="J145" s="90" t="str">
        <f>Saisie[[#This Row],[DATE
'[JJ/MM/AAAA']]]&amp;"|"&amp;COUNTIF($B$4:B145,B145)</f>
        <v>|0</v>
      </c>
    </row>
    <row r="146" spans="2:10" ht="21" customHeight="1">
      <c r="B146" s="75"/>
      <c r="C146" s="76"/>
      <c r="D146" s="76"/>
      <c r="E146" s="78"/>
      <c r="F146" s="78"/>
      <c r="G146" s="78"/>
      <c r="H146" s="81"/>
      <c r="I146" s="80" t="str">
        <f t="shared" si="2"/>
        <v/>
      </c>
      <c r="J146" s="90" t="str">
        <f>Saisie[[#This Row],[DATE
'[JJ/MM/AAAA']]]&amp;"|"&amp;COUNTIF($B$4:B146,B146)</f>
        <v>|0</v>
      </c>
    </row>
    <row r="147" spans="2:10" ht="21" customHeight="1">
      <c r="B147" s="75"/>
      <c r="C147" s="76"/>
      <c r="D147" s="76"/>
      <c r="E147" s="78"/>
      <c r="F147" s="78"/>
      <c r="G147" s="78"/>
      <c r="H147" s="81"/>
      <c r="I147" s="80" t="str">
        <f t="shared" si="2"/>
        <v/>
      </c>
      <c r="J147" s="90" t="str">
        <f>Saisie[[#This Row],[DATE
'[JJ/MM/AAAA']]]&amp;"|"&amp;COUNTIF($B$4:B147,B147)</f>
        <v>|0</v>
      </c>
    </row>
    <row r="148" spans="2:10" ht="21" customHeight="1">
      <c r="B148" s="75"/>
      <c r="C148" s="76"/>
      <c r="D148" s="76"/>
      <c r="E148" s="78"/>
      <c r="F148" s="78"/>
      <c r="G148" s="78"/>
      <c r="H148" s="81"/>
      <c r="I148" s="80" t="str">
        <f t="shared" si="2"/>
        <v/>
      </c>
      <c r="J148" s="90" t="str">
        <f>Saisie[[#This Row],[DATE
'[JJ/MM/AAAA']]]&amp;"|"&amp;COUNTIF($B$4:B148,B148)</f>
        <v>|0</v>
      </c>
    </row>
    <row r="149" spans="2:10" ht="21" customHeight="1">
      <c r="B149" s="75"/>
      <c r="C149" s="76"/>
      <c r="D149" s="76"/>
      <c r="E149" s="78"/>
      <c r="F149" s="78"/>
      <c r="G149" s="78"/>
      <c r="H149" s="81"/>
      <c r="I149" s="80" t="str">
        <f t="shared" si="2"/>
        <v/>
      </c>
      <c r="J149" s="90" t="str">
        <f>Saisie[[#This Row],[DATE
'[JJ/MM/AAAA']]]&amp;"|"&amp;COUNTIF($B$4:B149,B149)</f>
        <v>|0</v>
      </c>
    </row>
    <row r="150" spans="2:10" ht="21" customHeight="1">
      <c r="B150" s="75"/>
      <c r="C150" s="76"/>
      <c r="D150" s="76"/>
      <c r="E150" s="78"/>
      <c r="F150" s="78"/>
      <c r="G150" s="78"/>
      <c r="H150" s="81"/>
      <c r="I150" s="80" t="str">
        <f t="shared" si="2"/>
        <v/>
      </c>
      <c r="J150" s="90" t="str">
        <f>Saisie[[#This Row],[DATE
'[JJ/MM/AAAA']]]&amp;"|"&amp;COUNTIF($B$4:B150,B150)</f>
        <v>|0</v>
      </c>
    </row>
    <row r="151" spans="2:10" ht="21" customHeight="1">
      <c r="B151" s="75"/>
      <c r="C151" s="76"/>
      <c r="D151" s="76"/>
      <c r="E151" s="78"/>
      <c r="F151" s="78"/>
      <c r="G151" s="78"/>
      <c r="H151" s="81"/>
      <c r="I151" s="80" t="str">
        <f t="shared" si="2"/>
        <v/>
      </c>
      <c r="J151" s="90" t="str">
        <f>Saisie[[#This Row],[DATE
'[JJ/MM/AAAA']]]&amp;"|"&amp;COUNTIF($B$4:B151,B151)</f>
        <v>|0</v>
      </c>
    </row>
    <row r="152" spans="2:10" ht="21" customHeight="1">
      <c r="B152" s="75"/>
      <c r="C152" s="76"/>
      <c r="D152" s="76"/>
      <c r="E152" s="78"/>
      <c r="F152" s="78"/>
      <c r="G152" s="78"/>
      <c r="H152" s="81"/>
      <c r="I152" s="80" t="str">
        <f t="shared" si="2"/>
        <v/>
      </c>
      <c r="J152" s="90" t="str">
        <f>Saisie[[#This Row],[DATE
'[JJ/MM/AAAA']]]&amp;"|"&amp;COUNTIF($B$4:B152,B152)</f>
        <v>|0</v>
      </c>
    </row>
    <row r="153" spans="2:10" ht="21" customHeight="1">
      <c r="B153" s="75"/>
      <c r="C153" s="76"/>
      <c r="D153" s="76"/>
      <c r="E153" s="78"/>
      <c r="F153" s="78"/>
      <c r="G153" s="78"/>
      <c r="H153" s="81"/>
      <c r="I153" s="80" t="str">
        <f t="shared" si="2"/>
        <v/>
      </c>
      <c r="J153" s="90" t="str">
        <f>Saisie[[#This Row],[DATE
'[JJ/MM/AAAA']]]&amp;"|"&amp;COUNTIF($B$4:B153,B153)</f>
        <v>|0</v>
      </c>
    </row>
    <row r="154" spans="2:10" ht="21" customHeight="1">
      <c r="B154" s="75"/>
      <c r="C154" s="76"/>
      <c r="D154" s="76"/>
      <c r="E154" s="78"/>
      <c r="F154" s="78"/>
      <c r="G154" s="78"/>
      <c r="H154" s="81"/>
      <c r="I154" s="80" t="str">
        <f t="shared" si="2"/>
        <v/>
      </c>
      <c r="J154" s="90" t="str">
        <f>Saisie[[#This Row],[DATE
'[JJ/MM/AAAA']]]&amp;"|"&amp;COUNTIF($B$4:B154,B154)</f>
        <v>|0</v>
      </c>
    </row>
    <row r="155" spans="2:10" ht="21" customHeight="1">
      <c r="B155" s="75"/>
      <c r="C155" s="76"/>
      <c r="D155" s="76"/>
      <c r="E155" s="78"/>
      <c r="F155" s="78"/>
      <c r="G155" s="78"/>
      <c r="H155" s="81"/>
      <c r="I155" s="80" t="str">
        <f t="shared" si="2"/>
        <v/>
      </c>
      <c r="J155" s="90" t="str">
        <f>Saisie[[#This Row],[DATE
'[JJ/MM/AAAA']]]&amp;"|"&amp;COUNTIF($B$4:B155,B155)</f>
        <v>|0</v>
      </c>
    </row>
    <row r="156" spans="2:10" ht="21" customHeight="1">
      <c r="B156" s="75"/>
      <c r="C156" s="76"/>
      <c r="D156" s="76"/>
      <c r="E156" s="78"/>
      <c r="F156" s="78"/>
      <c r="G156" s="78"/>
      <c r="H156" s="81"/>
      <c r="I156" s="80" t="str">
        <f t="shared" si="2"/>
        <v/>
      </c>
      <c r="J156" s="90" t="str">
        <f>Saisie[[#This Row],[DATE
'[JJ/MM/AAAA']]]&amp;"|"&amp;COUNTIF($B$4:B156,B156)</f>
        <v>|0</v>
      </c>
    </row>
    <row r="157" spans="2:10" ht="21" customHeight="1">
      <c r="B157" s="75"/>
      <c r="C157" s="76"/>
      <c r="D157" s="76"/>
      <c r="E157" s="78"/>
      <c r="F157" s="78"/>
      <c r="G157" s="78"/>
      <c r="H157" s="81"/>
      <c r="I157" s="80" t="str">
        <f t="shared" si="2"/>
        <v/>
      </c>
      <c r="J157" s="90" t="str">
        <f>Saisie[[#This Row],[DATE
'[JJ/MM/AAAA']]]&amp;"|"&amp;COUNTIF($B$4:B157,B157)</f>
        <v>|0</v>
      </c>
    </row>
    <row r="158" spans="2:10" ht="21" customHeight="1">
      <c r="B158" s="75"/>
      <c r="C158" s="76"/>
      <c r="D158" s="76"/>
      <c r="E158" s="78"/>
      <c r="F158" s="78"/>
      <c r="G158" s="78"/>
      <c r="H158" s="81"/>
      <c r="I158" s="80" t="str">
        <f t="shared" si="2"/>
        <v/>
      </c>
      <c r="J158" s="90" t="str">
        <f>Saisie[[#This Row],[DATE
'[JJ/MM/AAAA']]]&amp;"|"&amp;COUNTIF($B$4:B158,B158)</f>
        <v>|0</v>
      </c>
    </row>
    <row r="159" spans="2:10" ht="21" customHeight="1">
      <c r="B159" s="75"/>
      <c r="C159" s="76"/>
      <c r="D159" s="76"/>
      <c r="E159" s="78"/>
      <c r="F159" s="78"/>
      <c r="G159" s="78"/>
      <c r="H159" s="81"/>
      <c r="I159" s="80" t="str">
        <f t="shared" si="2"/>
        <v/>
      </c>
      <c r="J159" s="90" t="str">
        <f>Saisie[[#This Row],[DATE
'[JJ/MM/AAAA']]]&amp;"|"&amp;COUNTIF($B$4:B159,B159)</f>
        <v>|0</v>
      </c>
    </row>
    <row r="160" spans="2:10" ht="21" customHeight="1">
      <c r="B160" s="75"/>
      <c r="C160" s="76"/>
      <c r="D160" s="76"/>
      <c r="E160" s="78"/>
      <c r="F160" s="78"/>
      <c r="G160" s="78"/>
      <c r="H160" s="81"/>
      <c r="I160" s="80" t="str">
        <f t="shared" si="2"/>
        <v/>
      </c>
      <c r="J160" s="90" t="str">
        <f>Saisie[[#This Row],[DATE
'[JJ/MM/AAAA']]]&amp;"|"&amp;COUNTIF($B$4:B160,B160)</f>
        <v>|0</v>
      </c>
    </row>
    <row r="161" spans="2:10" ht="21" customHeight="1">
      <c r="B161" s="75"/>
      <c r="C161" s="76"/>
      <c r="D161" s="76"/>
      <c r="E161" s="78"/>
      <c r="F161" s="78"/>
      <c r="G161" s="78"/>
      <c r="H161" s="81"/>
      <c r="I161" s="80" t="str">
        <f t="shared" si="2"/>
        <v/>
      </c>
      <c r="J161" s="90" t="str">
        <f>Saisie[[#This Row],[DATE
'[JJ/MM/AAAA']]]&amp;"|"&amp;COUNTIF($B$4:B161,B161)</f>
        <v>|0</v>
      </c>
    </row>
    <row r="162" spans="2:10" ht="21" customHeight="1">
      <c r="B162" s="75"/>
      <c r="C162" s="76"/>
      <c r="D162" s="76"/>
      <c r="E162" s="78"/>
      <c r="F162" s="78"/>
      <c r="G162" s="78"/>
      <c r="H162" s="81"/>
      <c r="I162" s="80" t="str">
        <f t="shared" si="2"/>
        <v/>
      </c>
      <c r="J162" s="90" t="str">
        <f>Saisie[[#This Row],[DATE
'[JJ/MM/AAAA']]]&amp;"|"&amp;COUNTIF($B$4:B162,B162)</f>
        <v>|0</v>
      </c>
    </row>
    <row r="163" spans="2:10" ht="21" customHeight="1">
      <c r="B163" s="75"/>
      <c r="C163" s="76"/>
      <c r="D163" s="76"/>
      <c r="E163" s="78"/>
      <c r="F163" s="78"/>
      <c r="G163" s="78"/>
      <c r="H163" s="81"/>
      <c r="I163" s="80" t="str">
        <f t="shared" si="2"/>
        <v/>
      </c>
      <c r="J163" s="90" t="str">
        <f>Saisie[[#This Row],[DATE
'[JJ/MM/AAAA']]]&amp;"|"&amp;COUNTIF($B$4:B163,B163)</f>
        <v>|0</v>
      </c>
    </row>
    <row r="164" spans="2:10" ht="21" customHeight="1">
      <c r="B164" s="75"/>
      <c r="C164" s="76"/>
      <c r="D164" s="76"/>
      <c r="E164" s="78"/>
      <c r="F164" s="78"/>
      <c r="G164" s="78"/>
      <c r="H164" s="81"/>
      <c r="I164" s="80" t="str">
        <f t="shared" si="2"/>
        <v/>
      </c>
      <c r="J164" s="90" t="str">
        <f>Saisie[[#This Row],[DATE
'[JJ/MM/AAAA']]]&amp;"|"&amp;COUNTIF($B$4:B164,B164)</f>
        <v>|0</v>
      </c>
    </row>
    <row r="165" spans="2:10" ht="21" customHeight="1">
      <c r="B165" s="75"/>
      <c r="C165" s="76"/>
      <c r="D165" s="76"/>
      <c r="E165" s="78"/>
      <c r="F165" s="78"/>
      <c r="G165" s="78"/>
      <c r="H165" s="81"/>
      <c r="I165" s="80" t="str">
        <f t="shared" si="2"/>
        <v/>
      </c>
      <c r="J165" s="90" t="str">
        <f>Saisie[[#This Row],[DATE
'[JJ/MM/AAAA']]]&amp;"|"&amp;COUNTIF($B$4:B165,B165)</f>
        <v>|0</v>
      </c>
    </row>
    <row r="166" spans="2:10" ht="21" customHeight="1">
      <c r="B166" s="75"/>
      <c r="C166" s="76"/>
      <c r="D166" s="76"/>
      <c r="E166" s="78"/>
      <c r="F166" s="78"/>
      <c r="G166" s="78"/>
      <c r="H166" s="81"/>
      <c r="I166" s="80" t="str">
        <f t="shared" si="2"/>
        <v/>
      </c>
      <c r="J166" s="90" t="str">
        <f>Saisie[[#This Row],[DATE
'[JJ/MM/AAAA']]]&amp;"|"&amp;COUNTIF($B$4:B166,B166)</f>
        <v>|0</v>
      </c>
    </row>
    <row r="167" spans="2:10" ht="21" customHeight="1">
      <c r="B167" s="75"/>
      <c r="C167" s="76"/>
      <c r="D167" s="76"/>
      <c r="E167" s="78"/>
      <c r="F167" s="78"/>
      <c r="G167" s="78"/>
      <c r="H167" s="81"/>
      <c r="I167" s="80" t="str">
        <f t="shared" si="2"/>
        <v/>
      </c>
      <c r="J167" s="90" t="str">
        <f>Saisie[[#This Row],[DATE
'[JJ/MM/AAAA']]]&amp;"|"&amp;COUNTIF($B$4:B167,B167)</f>
        <v>|0</v>
      </c>
    </row>
    <row r="168" spans="2:10" ht="21" customHeight="1">
      <c r="B168" s="75"/>
      <c r="C168" s="76"/>
      <c r="D168" s="76"/>
      <c r="E168" s="78"/>
      <c r="F168" s="78"/>
      <c r="G168" s="78"/>
      <c r="H168" s="81"/>
      <c r="I168" s="80" t="str">
        <f t="shared" si="2"/>
        <v/>
      </c>
      <c r="J168" s="90" t="str">
        <f>Saisie[[#This Row],[DATE
'[JJ/MM/AAAA']]]&amp;"|"&amp;COUNTIF($B$4:B168,B168)</f>
        <v>|0</v>
      </c>
    </row>
    <row r="169" spans="2:10" ht="21" customHeight="1">
      <c r="B169" s="75"/>
      <c r="C169" s="76"/>
      <c r="D169" s="76"/>
      <c r="E169" s="78"/>
      <c r="F169" s="78"/>
      <c r="G169" s="78"/>
      <c r="H169" s="81"/>
      <c r="I169" s="80" t="str">
        <f t="shared" si="2"/>
        <v/>
      </c>
      <c r="J169" s="90" t="str">
        <f>Saisie[[#This Row],[DATE
'[JJ/MM/AAAA']]]&amp;"|"&amp;COUNTIF($B$4:B169,B169)</f>
        <v>|0</v>
      </c>
    </row>
    <row r="170" spans="2:10" ht="21" customHeight="1">
      <c r="B170" s="75"/>
      <c r="C170" s="76"/>
      <c r="D170" s="76"/>
      <c r="E170" s="78"/>
      <c r="F170" s="78"/>
      <c r="G170" s="78"/>
      <c r="H170" s="81"/>
      <c r="I170" s="80" t="str">
        <f t="shared" si="2"/>
        <v/>
      </c>
      <c r="J170" s="90" t="str">
        <f>Saisie[[#This Row],[DATE
'[JJ/MM/AAAA']]]&amp;"|"&amp;COUNTIF($B$4:B170,B170)</f>
        <v>|0</v>
      </c>
    </row>
    <row r="171" spans="2:10" ht="21" customHeight="1">
      <c r="B171" s="75"/>
      <c r="C171" s="76"/>
      <c r="D171" s="76"/>
      <c r="E171" s="78"/>
      <c r="F171" s="78"/>
      <c r="G171" s="78"/>
      <c r="H171" s="81"/>
      <c r="I171" s="80" t="str">
        <f t="shared" si="2"/>
        <v/>
      </c>
      <c r="J171" s="90" t="str">
        <f>Saisie[[#This Row],[DATE
'[JJ/MM/AAAA']]]&amp;"|"&amp;COUNTIF($B$4:B171,B171)</f>
        <v>|0</v>
      </c>
    </row>
    <row r="172" spans="2:10" ht="21" customHeight="1">
      <c r="B172" s="75"/>
      <c r="C172" s="76"/>
      <c r="D172" s="76"/>
      <c r="E172" s="78"/>
      <c r="F172" s="78"/>
      <c r="G172" s="78"/>
      <c r="H172" s="81"/>
      <c r="I172" s="80" t="str">
        <f t="shared" si="2"/>
        <v/>
      </c>
      <c r="J172" s="90" t="str">
        <f>Saisie[[#This Row],[DATE
'[JJ/MM/AAAA']]]&amp;"|"&amp;COUNTIF($B$4:B172,B172)</f>
        <v>|0</v>
      </c>
    </row>
    <row r="173" spans="2:10" ht="21" customHeight="1">
      <c r="B173" s="75"/>
      <c r="C173" s="76"/>
      <c r="D173" s="76"/>
      <c r="E173" s="78"/>
      <c r="F173" s="78"/>
      <c r="G173" s="78"/>
      <c r="H173" s="81"/>
      <c r="I173" s="80" t="str">
        <f t="shared" si="2"/>
        <v/>
      </c>
      <c r="J173" s="90" t="str">
        <f>Saisie[[#This Row],[DATE
'[JJ/MM/AAAA']]]&amp;"|"&amp;COUNTIF($B$4:B173,B173)</f>
        <v>|0</v>
      </c>
    </row>
    <row r="174" spans="2:10" ht="21" customHeight="1">
      <c r="B174" s="75"/>
      <c r="C174" s="76"/>
      <c r="D174" s="76"/>
      <c r="E174" s="78"/>
      <c r="F174" s="78"/>
      <c r="G174" s="78"/>
      <c r="H174" s="81"/>
      <c r="I174" s="80" t="str">
        <f t="shared" si="2"/>
        <v/>
      </c>
      <c r="J174" s="90" t="str">
        <f>Saisie[[#This Row],[DATE
'[JJ/MM/AAAA']]]&amp;"|"&amp;COUNTIF($B$4:B174,B174)</f>
        <v>|0</v>
      </c>
    </row>
    <row r="175" spans="2:10" ht="21" customHeight="1">
      <c r="B175" s="75"/>
      <c r="C175" s="76"/>
      <c r="D175" s="76"/>
      <c r="E175" s="78"/>
      <c r="F175" s="78"/>
      <c r="G175" s="78"/>
      <c r="H175" s="81"/>
      <c r="I175" s="80" t="str">
        <f t="shared" si="2"/>
        <v/>
      </c>
      <c r="J175" s="90" t="str">
        <f>Saisie[[#This Row],[DATE
'[JJ/MM/AAAA']]]&amp;"|"&amp;COUNTIF($B$4:B175,B175)</f>
        <v>|0</v>
      </c>
    </row>
    <row r="176" spans="2:10" ht="21" customHeight="1">
      <c r="B176" s="75"/>
      <c r="C176" s="76"/>
      <c r="D176" s="76"/>
      <c r="E176" s="78"/>
      <c r="F176" s="78"/>
      <c r="G176" s="78"/>
      <c r="H176" s="81"/>
      <c r="I176" s="80" t="str">
        <f t="shared" si="2"/>
        <v/>
      </c>
      <c r="J176" s="90" t="str">
        <f>Saisie[[#This Row],[DATE
'[JJ/MM/AAAA']]]&amp;"|"&amp;COUNTIF($B$4:B176,B176)</f>
        <v>|0</v>
      </c>
    </row>
    <row r="177" spans="2:10" ht="21" customHeight="1">
      <c r="B177" s="75"/>
      <c r="C177" s="76"/>
      <c r="D177" s="76"/>
      <c r="E177" s="78"/>
      <c r="F177" s="78"/>
      <c r="G177" s="78"/>
      <c r="H177" s="81"/>
      <c r="I177" s="80" t="str">
        <f t="shared" si="2"/>
        <v/>
      </c>
      <c r="J177" s="90" t="str">
        <f>Saisie[[#This Row],[DATE
'[JJ/MM/AAAA']]]&amp;"|"&amp;COUNTIF($B$4:B177,B177)</f>
        <v>|0</v>
      </c>
    </row>
    <row r="178" spans="2:10" ht="21" customHeight="1">
      <c r="B178" s="75"/>
      <c r="C178" s="76"/>
      <c r="D178" s="76"/>
      <c r="E178" s="78"/>
      <c r="F178" s="78"/>
      <c r="G178" s="78"/>
      <c r="H178" s="81"/>
      <c r="I178" s="80" t="str">
        <f t="shared" si="2"/>
        <v/>
      </c>
      <c r="J178" s="90" t="str">
        <f>Saisie[[#This Row],[DATE
'[JJ/MM/AAAA']]]&amp;"|"&amp;COUNTIF($B$4:B178,B178)</f>
        <v>|0</v>
      </c>
    </row>
    <row r="179" spans="2:10" ht="21" customHeight="1">
      <c r="B179" s="75"/>
      <c r="C179" s="76"/>
      <c r="D179" s="76"/>
      <c r="E179" s="78"/>
      <c r="F179" s="78"/>
      <c r="G179" s="78"/>
      <c r="H179" s="81"/>
      <c r="I179" s="80" t="str">
        <f t="shared" si="2"/>
        <v/>
      </c>
      <c r="J179" s="90" t="str">
        <f>Saisie[[#This Row],[DATE
'[JJ/MM/AAAA']]]&amp;"|"&amp;COUNTIF($B$4:B179,B179)</f>
        <v>|0</v>
      </c>
    </row>
    <row r="180" spans="2:10" ht="21" customHeight="1">
      <c r="B180" s="75"/>
      <c r="C180" s="76"/>
      <c r="D180" s="76"/>
      <c r="E180" s="78"/>
      <c r="F180" s="78"/>
      <c r="G180" s="78"/>
      <c r="H180" s="81"/>
      <c r="I180" s="80" t="str">
        <f t="shared" si="2"/>
        <v/>
      </c>
      <c r="J180" s="90" t="str">
        <f>Saisie[[#This Row],[DATE
'[JJ/MM/AAAA']]]&amp;"|"&amp;COUNTIF($B$4:B180,B180)</f>
        <v>|0</v>
      </c>
    </row>
    <row r="181" spans="2:10" ht="21" customHeight="1">
      <c r="B181" s="75"/>
      <c r="C181" s="76"/>
      <c r="D181" s="76"/>
      <c r="E181" s="78"/>
      <c r="F181" s="78"/>
      <c r="G181" s="78"/>
      <c r="H181" s="81"/>
      <c r="I181" s="80" t="str">
        <f t="shared" si="2"/>
        <v/>
      </c>
      <c r="J181" s="90" t="str">
        <f>Saisie[[#This Row],[DATE
'[JJ/MM/AAAA']]]&amp;"|"&amp;COUNTIF($B$4:B181,B181)</f>
        <v>|0</v>
      </c>
    </row>
    <row r="182" spans="2:10" ht="21" customHeight="1">
      <c r="B182" s="75"/>
      <c r="C182" s="76"/>
      <c r="D182" s="76"/>
      <c r="E182" s="78"/>
      <c r="F182" s="78"/>
      <c r="G182" s="78"/>
      <c r="H182" s="81"/>
      <c r="I182" s="80" t="str">
        <f t="shared" si="2"/>
        <v/>
      </c>
      <c r="J182" s="90" t="str">
        <f>Saisie[[#This Row],[DATE
'[JJ/MM/AAAA']]]&amp;"|"&amp;COUNTIF($B$4:B182,B182)</f>
        <v>|0</v>
      </c>
    </row>
    <row r="183" spans="2:10" ht="21" customHeight="1">
      <c r="B183" s="75"/>
      <c r="C183" s="76"/>
      <c r="D183" s="76"/>
      <c r="E183" s="78"/>
      <c r="F183" s="78"/>
      <c r="G183" s="78"/>
      <c r="H183" s="81"/>
      <c r="I183" s="80" t="str">
        <f t="shared" si="2"/>
        <v/>
      </c>
      <c r="J183" s="90" t="str">
        <f>Saisie[[#This Row],[DATE
'[JJ/MM/AAAA']]]&amp;"|"&amp;COUNTIF($B$4:B183,B183)</f>
        <v>|0</v>
      </c>
    </row>
    <row r="184" spans="2:10" ht="21" customHeight="1">
      <c r="B184" s="75"/>
      <c r="C184" s="76"/>
      <c r="D184" s="76"/>
      <c r="E184" s="78"/>
      <c r="F184" s="78"/>
      <c r="G184" s="78"/>
      <c r="H184" s="81"/>
      <c r="I184" s="80" t="str">
        <f t="shared" si="2"/>
        <v/>
      </c>
      <c r="J184" s="90" t="str">
        <f>Saisie[[#This Row],[DATE
'[JJ/MM/AAAA']]]&amp;"|"&amp;COUNTIF($B$4:B184,B184)</f>
        <v>|0</v>
      </c>
    </row>
    <row r="185" spans="2:10" ht="21" customHeight="1">
      <c r="B185" s="75"/>
      <c r="C185" s="76"/>
      <c r="D185" s="76"/>
      <c r="E185" s="78"/>
      <c r="F185" s="78"/>
      <c r="G185" s="78"/>
      <c r="H185" s="81"/>
      <c r="I185" s="80" t="str">
        <f t="shared" si="2"/>
        <v/>
      </c>
      <c r="J185" s="90" t="str">
        <f>Saisie[[#This Row],[DATE
'[JJ/MM/AAAA']]]&amp;"|"&amp;COUNTIF($B$4:B185,B185)</f>
        <v>|0</v>
      </c>
    </row>
    <row r="186" spans="2:10" ht="21" customHeight="1">
      <c r="B186" s="75"/>
      <c r="C186" s="76"/>
      <c r="D186" s="76"/>
      <c r="E186" s="78"/>
      <c r="F186" s="78"/>
      <c r="G186" s="78"/>
      <c r="H186" s="81"/>
      <c r="I186" s="80" t="str">
        <f t="shared" si="2"/>
        <v/>
      </c>
      <c r="J186" s="90" t="str">
        <f>Saisie[[#This Row],[DATE
'[JJ/MM/AAAA']]]&amp;"|"&amp;COUNTIF($B$4:B186,B186)</f>
        <v>|0</v>
      </c>
    </row>
    <row r="187" spans="2:10" ht="21" customHeight="1">
      <c r="B187" s="75"/>
      <c r="C187" s="76"/>
      <c r="D187" s="76"/>
      <c r="E187" s="78"/>
      <c r="F187" s="78"/>
      <c r="G187" s="78"/>
      <c r="H187" s="81"/>
      <c r="I187" s="80" t="str">
        <f t="shared" si="2"/>
        <v/>
      </c>
      <c r="J187" s="90" t="str">
        <f>Saisie[[#This Row],[DATE
'[JJ/MM/AAAA']]]&amp;"|"&amp;COUNTIF($B$4:B187,B187)</f>
        <v>|0</v>
      </c>
    </row>
    <row r="188" spans="2:10" ht="21" customHeight="1">
      <c r="B188" s="75"/>
      <c r="C188" s="76"/>
      <c r="D188" s="76"/>
      <c r="E188" s="78"/>
      <c r="F188" s="78"/>
      <c r="G188" s="78"/>
      <c r="H188" s="81"/>
      <c r="I188" s="80" t="str">
        <f t="shared" si="2"/>
        <v/>
      </c>
      <c r="J188" s="90" t="str">
        <f>Saisie[[#This Row],[DATE
'[JJ/MM/AAAA']]]&amp;"|"&amp;COUNTIF($B$4:B188,B188)</f>
        <v>|0</v>
      </c>
    </row>
    <row r="189" spans="2:10" ht="21" customHeight="1">
      <c r="B189" s="75"/>
      <c r="C189" s="76"/>
      <c r="D189" s="76"/>
      <c r="E189" s="78"/>
      <c r="F189" s="78"/>
      <c r="G189" s="78"/>
      <c r="H189" s="81"/>
      <c r="I189" s="80" t="str">
        <f t="shared" si="2"/>
        <v/>
      </c>
      <c r="J189" s="90" t="str">
        <f>Saisie[[#This Row],[DATE
'[JJ/MM/AAAA']]]&amp;"|"&amp;COUNTIF($B$4:B189,B189)</f>
        <v>|0</v>
      </c>
    </row>
    <row r="190" spans="2:10" ht="21" customHeight="1">
      <c r="B190" s="75"/>
      <c r="C190" s="76"/>
      <c r="D190" s="76"/>
      <c r="E190" s="78"/>
      <c r="F190" s="78"/>
      <c r="G190" s="78"/>
      <c r="H190" s="81"/>
      <c r="I190" s="80" t="str">
        <f t="shared" si="2"/>
        <v/>
      </c>
      <c r="J190" s="90" t="str">
        <f>Saisie[[#This Row],[DATE
'[JJ/MM/AAAA']]]&amp;"|"&amp;COUNTIF($B$4:B190,B190)</f>
        <v>|0</v>
      </c>
    </row>
    <row r="191" spans="2:10" ht="21" customHeight="1">
      <c r="B191" s="75"/>
      <c r="C191" s="76"/>
      <c r="D191" s="76"/>
      <c r="E191" s="78"/>
      <c r="F191" s="78"/>
      <c r="G191" s="78"/>
      <c r="H191" s="81"/>
      <c r="I191" s="80" t="str">
        <f t="shared" si="2"/>
        <v/>
      </c>
      <c r="J191" s="90" t="str">
        <f>Saisie[[#This Row],[DATE
'[JJ/MM/AAAA']]]&amp;"|"&amp;COUNTIF($B$4:B191,B191)</f>
        <v>|0</v>
      </c>
    </row>
    <row r="192" spans="2:10" ht="21" customHeight="1">
      <c r="B192" s="75"/>
      <c r="C192" s="76"/>
      <c r="D192" s="76"/>
      <c r="E192" s="78"/>
      <c r="F192" s="78"/>
      <c r="G192" s="78"/>
      <c r="H192" s="81"/>
      <c r="I192" s="80" t="str">
        <f t="shared" si="2"/>
        <v/>
      </c>
      <c r="J192" s="90" t="str">
        <f>Saisie[[#This Row],[DATE
'[JJ/MM/AAAA']]]&amp;"|"&amp;COUNTIF($B$4:B192,B192)</f>
        <v>|0</v>
      </c>
    </row>
    <row r="193" spans="2:10" ht="21" customHeight="1">
      <c r="B193" s="75"/>
      <c r="C193" s="76"/>
      <c r="D193" s="76"/>
      <c r="E193" s="78"/>
      <c r="F193" s="78"/>
      <c r="G193" s="78"/>
      <c r="H193" s="81"/>
      <c r="I193" s="80" t="str">
        <f t="shared" si="2"/>
        <v/>
      </c>
      <c r="J193" s="90" t="str">
        <f>Saisie[[#This Row],[DATE
'[JJ/MM/AAAA']]]&amp;"|"&amp;COUNTIF($B$4:B193,B193)</f>
        <v>|0</v>
      </c>
    </row>
    <row r="194" spans="2:10" ht="21" customHeight="1">
      <c r="B194" s="75"/>
      <c r="C194" s="76"/>
      <c r="D194" s="76"/>
      <c r="E194" s="78"/>
      <c r="F194" s="78"/>
      <c r="G194" s="78"/>
      <c r="H194" s="81"/>
      <c r="I194" s="80" t="str">
        <f t="shared" si="2"/>
        <v/>
      </c>
      <c r="J194" s="90" t="str">
        <f>Saisie[[#This Row],[DATE
'[JJ/MM/AAAA']]]&amp;"|"&amp;COUNTIF($B$4:B194,B194)</f>
        <v>|0</v>
      </c>
    </row>
    <row r="195" spans="2:10" ht="21" customHeight="1">
      <c r="B195" s="75"/>
      <c r="C195" s="76"/>
      <c r="D195" s="76"/>
      <c r="E195" s="78"/>
      <c r="F195" s="78"/>
      <c r="G195" s="78"/>
      <c r="H195" s="81"/>
      <c r="I195" s="80" t="str">
        <f t="shared" si="2"/>
        <v/>
      </c>
      <c r="J195" s="90" t="str">
        <f>Saisie[[#This Row],[DATE
'[JJ/MM/AAAA']]]&amp;"|"&amp;COUNTIF($B$4:B195,B195)</f>
        <v>|0</v>
      </c>
    </row>
    <row r="196" spans="2:10" ht="21" customHeight="1">
      <c r="B196" s="75"/>
      <c r="C196" s="76"/>
      <c r="D196" s="76"/>
      <c r="E196" s="78"/>
      <c r="F196" s="78"/>
      <c r="G196" s="78"/>
      <c r="H196" s="81"/>
      <c r="I196" s="80" t="str">
        <f t="shared" ref="I196:I259" si="3">IF(ISBLANK(H196),"","i")</f>
        <v/>
      </c>
      <c r="J196" s="90" t="str">
        <f>Saisie[[#This Row],[DATE
'[JJ/MM/AAAA']]]&amp;"|"&amp;COUNTIF($B$4:B196,B196)</f>
        <v>|0</v>
      </c>
    </row>
    <row r="197" spans="2:10" ht="21" customHeight="1">
      <c r="B197" s="75"/>
      <c r="C197" s="76"/>
      <c r="D197" s="76"/>
      <c r="E197" s="78"/>
      <c r="F197" s="78"/>
      <c r="G197" s="78"/>
      <c r="H197" s="81"/>
      <c r="I197" s="80" t="str">
        <f t="shared" si="3"/>
        <v/>
      </c>
      <c r="J197" s="90" t="str">
        <f>Saisie[[#This Row],[DATE
'[JJ/MM/AAAA']]]&amp;"|"&amp;COUNTIF($B$4:B197,B197)</f>
        <v>|0</v>
      </c>
    </row>
    <row r="198" spans="2:10" ht="21" customHeight="1">
      <c r="B198" s="75"/>
      <c r="C198" s="76"/>
      <c r="D198" s="76"/>
      <c r="E198" s="78"/>
      <c r="F198" s="78"/>
      <c r="G198" s="78"/>
      <c r="H198" s="81"/>
      <c r="I198" s="80" t="str">
        <f t="shared" si="3"/>
        <v/>
      </c>
      <c r="J198" s="90" t="str">
        <f>Saisie[[#This Row],[DATE
'[JJ/MM/AAAA']]]&amp;"|"&amp;COUNTIF($B$4:B198,B198)</f>
        <v>|0</v>
      </c>
    </row>
    <row r="199" spans="2:10" ht="21" customHeight="1">
      <c r="B199" s="75"/>
      <c r="C199" s="76"/>
      <c r="D199" s="76"/>
      <c r="E199" s="78"/>
      <c r="F199" s="78"/>
      <c r="G199" s="78"/>
      <c r="H199" s="81"/>
      <c r="I199" s="80" t="str">
        <f t="shared" si="3"/>
        <v/>
      </c>
      <c r="J199" s="90" t="str">
        <f>Saisie[[#This Row],[DATE
'[JJ/MM/AAAA']]]&amp;"|"&amp;COUNTIF($B$4:B199,B199)</f>
        <v>|0</v>
      </c>
    </row>
    <row r="200" spans="2:10" ht="21" customHeight="1">
      <c r="B200" s="75"/>
      <c r="C200" s="76"/>
      <c r="D200" s="76"/>
      <c r="E200" s="78"/>
      <c r="F200" s="78"/>
      <c r="G200" s="78"/>
      <c r="H200" s="81"/>
      <c r="I200" s="80" t="str">
        <f t="shared" si="3"/>
        <v/>
      </c>
      <c r="J200" s="90" t="str">
        <f>Saisie[[#This Row],[DATE
'[JJ/MM/AAAA']]]&amp;"|"&amp;COUNTIF($B$4:B200,B200)</f>
        <v>|0</v>
      </c>
    </row>
    <row r="201" spans="2:10" ht="21" customHeight="1">
      <c r="B201" s="75"/>
      <c r="C201" s="76"/>
      <c r="D201" s="76"/>
      <c r="E201" s="78"/>
      <c r="F201" s="78"/>
      <c r="G201" s="78"/>
      <c r="H201" s="81"/>
      <c r="I201" s="80" t="str">
        <f t="shared" si="3"/>
        <v/>
      </c>
      <c r="J201" s="90" t="str">
        <f>Saisie[[#This Row],[DATE
'[JJ/MM/AAAA']]]&amp;"|"&amp;COUNTIF($B$4:B201,B201)</f>
        <v>|0</v>
      </c>
    </row>
    <row r="202" spans="2:10" ht="21" customHeight="1">
      <c r="B202" s="75"/>
      <c r="C202" s="76"/>
      <c r="D202" s="76"/>
      <c r="E202" s="78"/>
      <c r="F202" s="78"/>
      <c r="G202" s="78"/>
      <c r="H202" s="81"/>
      <c r="I202" s="80" t="str">
        <f t="shared" si="3"/>
        <v/>
      </c>
      <c r="J202" s="90" t="str">
        <f>Saisie[[#This Row],[DATE
'[JJ/MM/AAAA']]]&amp;"|"&amp;COUNTIF($B$4:B202,B202)</f>
        <v>|0</v>
      </c>
    </row>
    <row r="203" spans="2:10" ht="21" customHeight="1">
      <c r="B203" s="75"/>
      <c r="C203" s="76"/>
      <c r="D203" s="76"/>
      <c r="E203" s="78"/>
      <c r="F203" s="78"/>
      <c r="G203" s="78"/>
      <c r="H203" s="81"/>
      <c r="I203" s="80" t="str">
        <f t="shared" si="3"/>
        <v/>
      </c>
      <c r="J203" s="90" t="str">
        <f>Saisie[[#This Row],[DATE
'[JJ/MM/AAAA']]]&amp;"|"&amp;COUNTIF($B$4:B203,B203)</f>
        <v>|0</v>
      </c>
    </row>
    <row r="204" spans="2:10" ht="21" customHeight="1">
      <c r="B204" s="75"/>
      <c r="C204" s="76"/>
      <c r="D204" s="76"/>
      <c r="E204" s="78"/>
      <c r="F204" s="78"/>
      <c r="G204" s="78"/>
      <c r="H204" s="81"/>
      <c r="I204" s="80" t="str">
        <f t="shared" si="3"/>
        <v/>
      </c>
      <c r="J204" s="90" t="str">
        <f>Saisie[[#This Row],[DATE
'[JJ/MM/AAAA']]]&amp;"|"&amp;COUNTIF($B$4:B204,B204)</f>
        <v>|0</v>
      </c>
    </row>
    <row r="205" spans="2:10" ht="21" customHeight="1">
      <c r="B205" s="75"/>
      <c r="C205" s="76"/>
      <c r="D205" s="76"/>
      <c r="E205" s="78"/>
      <c r="F205" s="78"/>
      <c r="G205" s="78"/>
      <c r="H205" s="81"/>
      <c r="I205" s="80" t="str">
        <f t="shared" si="3"/>
        <v/>
      </c>
      <c r="J205" s="90" t="str">
        <f>Saisie[[#This Row],[DATE
'[JJ/MM/AAAA']]]&amp;"|"&amp;COUNTIF($B$4:B205,B205)</f>
        <v>|0</v>
      </c>
    </row>
    <row r="206" spans="2:10" ht="21" customHeight="1">
      <c r="B206" s="75"/>
      <c r="C206" s="76"/>
      <c r="D206" s="76"/>
      <c r="E206" s="78"/>
      <c r="F206" s="78"/>
      <c r="G206" s="78"/>
      <c r="H206" s="81"/>
      <c r="I206" s="80" t="str">
        <f t="shared" si="3"/>
        <v/>
      </c>
      <c r="J206" s="90" t="str">
        <f>Saisie[[#This Row],[DATE
'[JJ/MM/AAAA']]]&amp;"|"&amp;COUNTIF($B$4:B206,B206)</f>
        <v>|0</v>
      </c>
    </row>
    <row r="207" spans="2:10" ht="21" customHeight="1">
      <c r="B207" s="75"/>
      <c r="C207" s="76"/>
      <c r="D207" s="76"/>
      <c r="E207" s="78"/>
      <c r="F207" s="78"/>
      <c r="G207" s="78"/>
      <c r="H207" s="81"/>
      <c r="I207" s="80" t="str">
        <f t="shared" si="3"/>
        <v/>
      </c>
      <c r="J207" s="90" t="str">
        <f>Saisie[[#This Row],[DATE
'[JJ/MM/AAAA']]]&amp;"|"&amp;COUNTIF($B$4:B207,B207)</f>
        <v>|0</v>
      </c>
    </row>
    <row r="208" spans="2:10" ht="21" customHeight="1">
      <c r="B208" s="75"/>
      <c r="C208" s="76"/>
      <c r="D208" s="76"/>
      <c r="E208" s="78"/>
      <c r="F208" s="78"/>
      <c r="G208" s="78"/>
      <c r="H208" s="81"/>
      <c r="I208" s="80" t="str">
        <f t="shared" si="3"/>
        <v/>
      </c>
      <c r="J208" s="90" t="str">
        <f>Saisie[[#This Row],[DATE
'[JJ/MM/AAAA']]]&amp;"|"&amp;COUNTIF($B$4:B208,B208)</f>
        <v>|0</v>
      </c>
    </row>
    <row r="209" spans="2:10" ht="21" customHeight="1">
      <c r="B209" s="75"/>
      <c r="C209" s="76"/>
      <c r="D209" s="76"/>
      <c r="E209" s="78"/>
      <c r="F209" s="78"/>
      <c r="G209" s="78"/>
      <c r="H209" s="81"/>
      <c r="I209" s="80" t="str">
        <f t="shared" si="3"/>
        <v/>
      </c>
      <c r="J209" s="90" t="str">
        <f>Saisie[[#This Row],[DATE
'[JJ/MM/AAAA']]]&amp;"|"&amp;COUNTIF($B$4:B209,B209)</f>
        <v>|0</v>
      </c>
    </row>
    <row r="210" spans="2:10" ht="21" customHeight="1">
      <c r="B210" s="75"/>
      <c r="C210" s="76"/>
      <c r="D210" s="76"/>
      <c r="E210" s="78"/>
      <c r="F210" s="78"/>
      <c r="G210" s="78"/>
      <c r="H210" s="81"/>
      <c r="I210" s="80" t="str">
        <f t="shared" si="3"/>
        <v/>
      </c>
      <c r="J210" s="90" t="str">
        <f>Saisie[[#This Row],[DATE
'[JJ/MM/AAAA']]]&amp;"|"&amp;COUNTIF($B$4:B210,B210)</f>
        <v>|0</v>
      </c>
    </row>
    <row r="211" spans="2:10" ht="21" customHeight="1">
      <c r="B211" s="75"/>
      <c r="C211" s="76"/>
      <c r="D211" s="76"/>
      <c r="E211" s="78"/>
      <c r="F211" s="78"/>
      <c r="G211" s="78"/>
      <c r="H211" s="81"/>
      <c r="I211" s="80" t="str">
        <f t="shared" si="3"/>
        <v/>
      </c>
      <c r="J211" s="90" t="str">
        <f>Saisie[[#This Row],[DATE
'[JJ/MM/AAAA']]]&amp;"|"&amp;COUNTIF($B$4:B211,B211)</f>
        <v>|0</v>
      </c>
    </row>
    <row r="212" spans="2:10" ht="21" customHeight="1">
      <c r="B212" s="75"/>
      <c r="C212" s="76"/>
      <c r="D212" s="76"/>
      <c r="E212" s="78"/>
      <c r="F212" s="78"/>
      <c r="G212" s="78"/>
      <c r="H212" s="81"/>
      <c r="I212" s="80" t="str">
        <f t="shared" si="3"/>
        <v/>
      </c>
      <c r="J212" s="90" t="str">
        <f>Saisie[[#This Row],[DATE
'[JJ/MM/AAAA']]]&amp;"|"&amp;COUNTIF($B$4:B212,B212)</f>
        <v>|0</v>
      </c>
    </row>
    <row r="213" spans="2:10" ht="21" customHeight="1">
      <c r="B213" s="75"/>
      <c r="C213" s="76"/>
      <c r="D213" s="76"/>
      <c r="E213" s="78"/>
      <c r="F213" s="78"/>
      <c r="G213" s="78"/>
      <c r="H213" s="81"/>
      <c r="I213" s="80" t="str">
        <f t="shared" si="3"/>
        <v/>
      </c>
      <c r="J213" s="90" t="str">
        <f>Saisie[[#This Row],[DATE
'[JJ/MM/AAAA']]]&amp;"|"&amp;COUNTIF($B$4:B213,B213)</f>
        <v>|0</v>
      </c>
    </row>
    <row r="214" spans="2:10" ht="21" customHeight="1">
      <c r="B214" s="75"/>
      <c r="C214" s="76"/>
      <c r="D214" s="76"/>
      <c r="E214" s="78"/>
      <c r="F214" s="78"/>
      <c r="G214" s="78"/>
      <c r="H214" s="81"/>
      <c r="I214" s="80" t="str">
        <f t="shared" si="3"/>
        <v/>
      </c>
      <c r="J214" s="90" t="str">
        <f>Saisie[[#This Row],[DATE
'[JJ/MM/AAAA']]]&amp;"|"&amp;COUNTIF($B$4:B214,B214)</f>
        <v>|0</v>
      </c>
    </row>
    <row r="215" spans="2:10" ht="21" customHeight="1">
      <c r="B215" s="75"/>
      <c r="C215" s="76"/>
      <c r="D215" s="76"/>
      <c r="E215" s="78"/>
      <c r="F215" s="78"/>
      <c r="G215" s="78"/>
      <c r="H215" s="81"/>
      <c r="I215" s="80" t="str">
        <f t="shared" si="3"/>
        <v/>
      </c>
      <c r="J215" s="90" t="str">
        <f>Saisie[[#This Row],[DATE
'[JJ/MM/AAAA']]]&amp;"|"&amp;COUNTIF($B$4:B215,B215)</f>
        <v>|0</v>
      </c>
    </row>
    <row r="216" spans="2:10" ht="21" customHeight="1">
      <c r="B216" s="75"/>
      <c r="C216" s="76"/>
      <c r="D216" s="76"/>
      <c r="E216" s="78"/>
      <c r="F216" s="78"/>
      <c r="G216" s="78"/>
      <c r="H216" s="81"/>
      <c r="I216" s="80" t="str">
        <f t="shared" si="3"/>
        <v/>
      </c>
      <c r="J216" s="90" t="str">
        <f>Saisie[[#This Row],[DATE
'[JJ/MM/AAAA']]]&amp;"|"&amp;COUNTIF($B$4:B216,B216)</f>
        <v>|0</v>
      </c>
    </row>
    <row r="217" spans="2:10" ht="21" customHeight="1">
      <c r="B217" s="75"/>
      <c r="C217" s="76"/>
      <c r="D217" s="76"/>
      <c r="E217" s="78"/>
      <c r="F217" s="78"/>
      <c r="G217" s="78"/>
      <c r="H217" s="81"/>
      <c r="I217" s="80" t="str">
        <f t="shared" si="3"/>
        <v/>
      </c>
      <c r="J217" s="90" t="str">
        <f>Saisie[[#This Row],[DATE
'[JJ/MM/AAAA']]]&amp;"|"&amp;COUNTIF($B$4:B217,B217)</f>
        <v>|0</v>
      </c>
    </row>
    <row r="218" spans="2:10" ht="21" customHeight="1">
      <c r="B218" s="75"/>
      <c r="C218" s="76"/>
      <c r="D218" s="76"/>
      <c r="E218" s="78"/>
      <c r="F218" s="78"/>
      <c r="G218" s="78"/>
      <c r="H218" s="81"/>
      <c r="I218" s="80" t="str">
        <f t="shared" si="3"/>
        <v/>
      </c>
      <c r="J218" s="90" t="str">
        <f>Saisie[[#This Row],[DATE
'[JJ/MM/AAAA']]]&amp;"|"&amp;COUNTIF($B$4:B218,B218)</f>
        <v>|0</v>
      </c>
    </row>
    <row r="219" spans="2:10" ht="21" customHeight="1">
      <c r="B219" s="75"/>
      <c r="C219" s="76"/>
      <c r="D219" s="76"/>
      <c r="E219" s="78"/>
      <c r="F219" s="78"/>
      <c r="G219" s="78"/>
      <c r="H219" s="81"/>
      <c r="I219" s="80" t="str">
        <f t="shared" si="3"/>
        <v/>
      </c>
      <c r="J219" s="90" t="str">
        <f>Saisie[[#This Row],[DATE
'[JJ/MM/AAAA']]]&amp;"|"&amp;COUNTIF($B$4:B219,B219)</f>
        <v>|0</v>
      </c>
    </row>
    <row r="220" spans="2:10" ht="21" customHeight="1">
      <c r="B220" s="75"/>
      <c r="C220" s="76"/>
      <c r="D220" s="76"/>
      <c r="E220" s="78"/>
      <c r="F220" s="78"/>
      <c r="G220" s="78"/>
      <c r="H220" s="81"/>
      <c r="I220" s="80" t="str">
        <f t="shared" si="3"/>
        <v/>
      </c>
      <c r="J220" s="90" t="str">
        <f>Saisie[[#This Row],[DATE
'[JJ/MM/AAAA']]]&amp;"|"&amp;COUNTIF($B$4:B220,B220)</f>
        <v>|0</v>
      </c>
    </row>
    <row r="221" spans="2:10" ht="21" customHeight="1">
      <c r="B221" s="75"/>
      <c r="C221" s="76"/>
      <c r="D221" s="76"/>
      <c r="E221" s="78"/>
      <c r="F221" s="78"/>
      <c r="G221" s="78"/>
      <c r="H221" s="81"/>
      <c r="I221" s="80" t="str">
        <f t="shared" si="3"/>
        <v/>
      </c>
      <c r="J221" s="90" t="str">
        <f>Saisie[[#This Row],[DATE
'[JJ/MM/AAAA']]]&amp;"|"&amp;COUNTIF($B$4:B221,B221)</f>
        <v>|0</v>
      </c>
    </row>
    <row r="222" spans="2:10" ht="21" customHeight="1">
      <c r="B222" s="75"/>
      <c r="C222" s="76"/>
      <c r="D222" s="76"/>
      <c r="E222" s="78"/>
      <c r="F222" s="78"/>
      <c r="G222" s="78"/>
      <c r="H222" s="81"/>
      <c r="I222" s="80" t="str">
        <f t="shared" si="3"/>
        <v/>
      </c>
      <c r="J222" s="90" t="str">
        <f>Saisie[[#This Row],[DATE
'[JJ/MM/AAAA']]]&amp;"|"&amp;COUNTIF($B$4:B222,B222)</f>
        <v>|0</v>
      </c>
    </row>
    <row r="223" spans="2:10" ht="21" customHeight="1">
      <c r="B223" s="75"/>
      <c r="C223" s="76"/>
      <c r="D223" s="76"/>
      <c r="E223" s="78"/>
      <c r="F223" s="78"/>
      <c r="G223" s="78"/>
      <c r="H223" s="81"/>
      <c r="I223" s="80" t="str">
        <f t="shared" si="3"/>
        <v/>
      </c>
      <c r="J223" s="90" t="str">
        <f>Saisie[[#This Row],[DATE
'[JJ/MM/AAAA']]]&amp;"|"&amp;COUNTIF($B$4:B223,B223)</f>
        <v>|0</v>
      </c>
    </row>
    <row r="224" spans="2:10" ht="21" customHeight="1">
      <c r="B224" s="75"/>
      <c r="C224" s="76"/>
      <c r="D224" s="76"/>
      <c r="E224" s="78"/>
      <c r="F224" s="78"/>
      <c r="G224" s="78"/>
      <c r="H224" s="81"/>
      <c r="I224" s="80" t="str">
        <f t="shared" si="3"/>
        <v/>
      </c>
      <c r="J224" s="90" t="str">
        <f>Saisie[[#This Row],[DATE
'[JJ/MM/AAAA']]]&amp;"|"&amp;COUNTIF($B$4:B224,B224)</f>
        <v>|0</v>
      </c>
    </row>
    <row r="225" spans="2:10" ht="21" customHeight="1">
      <c r="B225" s="75"/>
      <c r="C225" s="76"/>
      <c r="D225" s="76"/>
      <c r="E225" s="78"/>
      <c r="F225" s="78"/>
      <c r="G225" s="78"/>
      <c r="H225" s="81"/>
      <c r="I225" s="80" t="str">
        <f t="shared" si="3"/>
        <v/>
      </c>
      <c r="J225" s="90" t="str">
        <f>Saisie[[#This Row],[DATE
'[JJ/MM/AAAA']]]&amp;"|"&amp;COUNTIF($B$4:B225,B225)</f>
        <v>|0</v>
      </c>
    </row>
    <row r="226" spans="2:10" ht="21" customHeight="1">
      <c r="B226" s="75"/>
      <c r="C226" s="76"/>
      <c r="D226" s="76"/>
      <c r="E226" s="78"/>
      <c r="F226" s="78"/>
      <c r="G226" s="78"/>
      <c r="H226" s="81"/>
      <c r="I226" s="80" t="str">
        <f t="shared" si="3"/>
        <v/>
      </c>
      <c r="J226" s="90" t="str">
        <f>Saisie[[#This Row],[DATE
'[JJ/MM/AAAA']]]&amp;"|"&amp;COUNTIF($B$4:B226,B226)</f>
        <v>|0</v>
      </c>
    </row>
    <row r="227" spans="2:10" ht="21" customHeight="1">
      <c r="B227" s="75"/>
      <c r="C227" s="76"/>
      <c r="D227" s="76"/>
      <c r="E227" s="78"/>
      <c r="F227" s="78"/>
      <c r="G227" s="78"/>
      <c r="H227" s="81"/>
      <c r="I227" s="80" t="str">
        <f t="shared" si="3"/>
        <v/>
      </c>
      <c r="J227" s="90" t="str">
        <f>Saisie[[#This Row],[DATE
'[JJ/MM/AAAA']]]&amp;"|"&amp;COUNTIF($B$4:B227,B227)</f>
        <v>|0</v>
      </c>
    </row>
    <row r="228" spans="2:10" ht="21" customHeight="1">
      <c r="B228" s="75"/>
      <c r="C228" s="76"/>
      <c r="D228" s="76"/>
      <c r="E228" s="78"/>
      <c r="F228" s="78"/>
      <c r="G228" s="78"/>
      <c r="H228" s="81"/>
      <c r="I228" s="80" t="str">
        <f t="shared" si="3"/>
        <v/>
      </c>
      <c r="J228" s="90" t="str">
        <f>Saisie[[#This Row],[DATE
'[JJ/MM/AAAA']]]&amp;"|"&amp;COUNTIF($B$4:B228,B228)</f>
        <v>|0</v>
      </c>
    </row>
    <row r="229" spans="2:10" ht="21" customHeight="1">
      <c r="B229" s="75"/>
      <c r="C229" s="76"/>
      <c r="D229" s="76"/>
      <c r="E229" s="78"/>
      <c r="F229" s="78"/>
      <c r="G229" s="78"/>
      <c r="H229" s="81"/>
      <c r="I229" s="80" t="str">
        <f t="shared" si="3"/>
        <v/>
      </c>
      <c r="J229" s="90" t="str">
        <f>Saisie[[#This Row],[DATE
'[JJ/MM/AAAA']]]&amp;"|"&amp;COUNTIF($B$4:B229,B229)</f>
        <v>|0</v>
      </c>
    </row>
    <row r="230" spans="2:10" ht="21" customHeight="1">
      <c r="B230" s="75"/>
      <c r="C230" s="76"/>
      <c r="D230" s="76"/>
      <c r="E230" s="78"/>
      <c r="F230" s="78"/>
      <c r="G230" s="78"/>
      <c r="H230" s="81"/>
      <c r="I230" s="80" t="str">
        <f t="shared" si="3"/>
        <v/>
      </c>
      <c r="J230" s="90" t="str">
        <f>Saisie[[#This Row],[DATE
'[JJ/MM/AAAA']]]&amp;"|"&amp;COUNTIF($B$4:B230,B230)</f>
        <v>|0</v>
      </c>
    </row>
    <row r="231" spans="2:10" ht="21" customHeight="1">
      <c r="B231" s="75"/>
      <c r="C231" s="76"/>
      <c r="D231" s="76"/>
      <c r="E231" s="78"/>
      <c r="F231" s="78"/>
      <c r="G231" s="78"/>
      <c r="H231" s="81"/>
      <c r="I231" s="80" t="str">
        <f t="shared" si="3"/>
        <v/>
      </c>
      <c r="J231" s="90" t="str">
        <f>Saisie[[#This Row],[DATE
'[JJ/MM/AAAA']]]&amp;"|"&amp;COUNTIF($B$4:B231,B231)</f>
        <v>|0</v>
      </c>
    </row>
    <row r="232" spans="2:10" ht="21" customHeight="1">
      <c r="B232" s="75"/>
      <c r="C232" s="76"/>
      <c r="D232" s="76"/>
      <c r="E232" s="78"/>
      <c r="F232" s="78"/>
      <c r="G232" s="78"/>
      <c r="H232" s="81"/>
      <c r="I232" s="80" t="str">
        <f t="shared" si="3"/>
        <v/>
      </c>
      <c r="J232" s="90" t="str">
        <f>Saisie[[#This Row],[DATE
'[JJ/MM/AAAA']]]&amp;"|"&amp;COUNTIF($B$4:B232,B232)</f>
        <v>|0</v>
      </c>
    </row>
    <row r="233" spans="2:10" ht="21" customHeight="1">
      <c r="B233" s="75"/>
      <c r="C233" s="76"/>
      <c r="D233" s="76"/>
      <c r="E233" s="78"/>
      <c r="F233" s="78"/>
      <c r="G233" s="78"/>
      <c r="H233" s="81"/>
      <c r="I233" s="80" t="str">
        <f t="shared" si="3"/>
        <v/>
      </c>
      <c r="J233" s="90" t="str">
        <f>Saisie[[#This Row],[DATE
'[JJ/MM/AAAA']]]&amp;"|"&amp;COUNTIF($B$4:B233,B233)</f>
        <v>|0</v>
      </c>
    </row>
    <row r="234" spans="2:10" ht="21" customHeight="1">
      <c r="B234" s="75"/>
      <c r="C234" s="76"/>
      <c r="D234" s="76"/>
      <c r="E234" s="78"/>
      <c r="F234" s="78"/>
      <c r="G234" s="78"/>
      <c r="H234" s="81"/>
      <c r="I234" s="80" t="str">
        <f t="shared" si="3"/>
        <v/>
      </c>
      <c r="J234" s="90" t="str">
        <f>Saisie[[#This Row],[DATE
'[JJ/MM/AAAA']]]&amp;"|"&amp;COUNTIF($B$4:B234,B234)</f>
        <v>|0</v>
      </c>
    </row>
    <row r="235" spans="2:10" ht="21" customHeight="1">
      <c r="B235" s="75"/>
      <c r="C235" s="76"/>
      <c r="D235" s="76"/>
      <c r="E235" s="78"/>
      <c r="F235" s="78"/>
      <c r="G235" s="78"/>
      <c r="H235" s="81"/>
      <c r="I235" s="80" t="str">
        <f t="shared" si="3"/>
        <v/>
      </c>
      <c r="J235" s="90" t="str">
        <f>Saisie[[#This Row],[DATE
'[JJ/MM/AAAA']]]&amp;"|"&amp;COUNTIF($B$4:B235,B235)</f>
        <v>|0</v>
      </c>
    </row>
    <row r="236" spans="2:10" ht="21" customHeight="1">
      <c r="B236" s="75"/>
      <c r="C236" s="76"/>
      <c r="D236" s="76"/>
      <c r="E236" s="78"/>
      <c r="F236" s="78"/>
      <c r="G236" s="78"/>
      <c r="H236" s="81"/>
      <c r="I236" s="80" t="str">
        <f t="shared" si="3"/>
        <v/>
      </c>
      <c r="J236" s="90" t="str">
        <f>Saisie[[#This Row],[DATE
'[JJ/MM/AAAA']]]&amp;"|"&amp;COUNTIF($B$4:B236,B236)</f>
        <v>|0</v>
      </c>
    </row>
    <row r="237" spans="2:10" ht="21" customHeight="1">
      <c r="B237" s="75"/>
      <c r="C237" s="76"/>
      <c r="D237" s="76"/>
      <c r="E237" s="78"/>
      <c r="F237" s="78"/>
      <c r="G237" s="78"/>
      <c r="H237" s="81"/>
      <c r="I237" s="80" t="str">
        <f t="shared" si="3"/>
        <v/>
      </c>
      <c r="J237" s="90" t="str">
        <f>Saisie[[#This Row],[DATE
'[JJ/MM/AAAA']]]&amp;"|"&amp;COUNTIF($B$4:B237,B237)</f>
        <v>|0</v>
      </c>
    </row>
    <row r="238" spans="2:10" ht="21" customHeight="1">
      <c r="B238" s="75"/>
      <c r="C238" s="76"/>
      <c r="D238" s="76"/>
      <c r="E238" s="78"/>
      <c r="F238" s="78"/>
      <c r="G238" s="78"/>
      <c r="H238" s="81"/>
      <c r="I238" s="80" t="str">
        <f t="shared" si="3"/>
        <v/>
      </c>
      <c r="J238" s="90" t="str">
        <f>Saisie[[#This Row],[DATE
'[JJ/MM/AAAA']]]&amp;"|"&amp;COUNTIF($B$4:B238,B238)</f>
        <v>|0</v>
      </c>
    </row>
    <row r="239" spans="2:10" ht="21" customHeight="1">
      <c r="B239" s="75"/>
      <c r="C239" s="76"/>
      <c r="D239" s="76"/>
      <c r="E239" s="78"/>
      <c r="F239" s="78"/>
      <c r="G239" s="78"/>
      <c r="H239" s="81"/>
      <c r="I239" s="80" t="str">
        <f t="shared" si="3"/>
        <v/>
      </c>
      <c r="J239" s="90" t="str">
        <f>Saisie[[#This Row],[DATE
'[JJ/MM/AAAA']]]&amp;"|"&amp;COUNTIF($B$4:B239,B239)</f>
        <v>|0</v>
      </c>
    </row>
    <row r="240" spans="2:10" ht="21" customHeight="1">
      <c r="B240" s="75"/>
      <c r="C240" s="76"/>
      <c r="D240" s="76"/>
      <c r="E240" s="78"/>
      <c r="F240" s="78"/>
      <c r="G240" s="78"/>
      <c r="H240" s="81"/>
      <c r="I240" s="80" t="str">
        <f t="shared" si="3"/>
        <v/>
      </c>
      <c r="J240" s="90" t="str">
        <f>Saisie[[#This Row],[DATE
'[JJ/MM/AAAA']]]&amp;"|"&amp;COUNTIF($B$4:B240,B240)</f>
        <v>|0</v>
      </c>
    </row>
    <row r="241" spans="2:10" ht="21" customHeight="1">
      <c r="B241" s="75"/>
      <c r="C241" s="76"/>
      <c r="D241" s="76"/>
      <c r="E241" s="78"/>
      <c r="F241" s="78"/>
      <c r="G241" s="78"/>
      <c r="H241" s="81"/>
      <c r="I241" s="80" t="str">
        <f t="shared" si="3"/>
        <v/>
      </c>
      <c r="J241" s="90" t="str">
        <f>Saisie[[#This Row],[DATE
'[JJ/MM/AAAA']]]&amp;"|"&amp;COUNTIF($B$4:B241,B241)</f>
        <v>|0</v>
      </c>
    </row>
    <row r="242" spans="2:10" ht="21" customHeight="1">
      <c r="B242" s="75"/>
      <c r="C242" s="76"/>
      <c r="D242" s="76"/>
      <c r="E242" s="78"/>
      <c r="F242" s="78"/>
      <c r="G242" s="78"/>
      <c r="H242" s="81"/>
      <c r="I242" s="80" t="str">
        <f t="shared" si="3"/>
        <v/>
      </c>
      <c r="J242" s="90" t="str">
        <f>Saisie[[#This Row],[DATE
'[JJ/MM/AAAA']]]&amp;"|"&amp;COUNTIF($B$4:B242,B242)</f>
        <v>|0</v>
      </c>
    </row>
    <row r="243" spans="2:10" ht="21" customHeight="1">
      <c r="B243" s="75"/>
      <c r="C243" s="76"/>
      <c r="D243" s="76"/>
      <c r="E243" s="78"/>
      <c r="F243" s="78"/>
      <c r="G243" s="78"/>
      <c r="H243" s="81"/>
      <c r="I243" s="80" t="str">
        <f t="shared" si="3"/>
        <v/>
      </c>
      <c r="J243" s="90" t="str">
        <f>Saisie[[#This Row],[DATE
'[JJ/MM/AAAA']]]&amp;"|"&amp;COUNTIF($B$4:B243,B243)</f>
        <v>|0</v>
      </c>
    </row>
    <row r="244" spans="2:10" ht="21" customHeight="1">
      <c r="B244" s="75"/>
      <c r="C244" s="76"/>
      <c r="D244" s="76"/>
      <c r="E244" s="78"/>
      <c r="F244" s="78"/>
      <c r="G244" s="78"/>
      <c r="H244" s="81"/>
      <c r="I244" s="80" t="str">
        <f t="shared" si="3"/>
        <v/>
      </c>
      <c r="J244" s="90" t="str">
        <f>Saisie[[#This Row],[DATE
'[JJ/MM/AAAA']]]&amp;"|"&amp;COUNTIF($B$4:B244,B244)</f>
        <v>|0</v>
      </c>
    </row>
    <row r="245" spans="2:10" ht="21" customHeight="1">
      <c r="B245" s="75"/>
      <c r="C245" s="76"/>
      <c r="D245" s="76"/>
      <c r="E245" s="78"/>
      <c r="F245" s="78"/>
      <c r="G245" s="78"/>
      <c r="H245" s="81"/>
      <c r="I245" s="80" t="str">
        <f t="shared" si="3"/>
        <v/>
      </c>
      <c r="J245" s="90" t="str">
        <f>Saisie[[#This Row],[DATE
'[JJ/MM/AAAA']]]&amp;"|"&amp;COUNTIF($B$4:B245,B245)</f>
        <v>|0</v>
      </c>
    </row>
    <row r="246" spans="2:10" ht="21" customHeight="1">
      <c r="B246" s="75"/>
      <c r="C246" s="76"/>
      <c r="D246" s="76"/>
      <c r="E246" s="78"/>
      <c r="F246" s="78"/>
      <c r="G246" s="78"/>
      <c r="H246" s="81"/>
      <c r="I246" s="80" t="str">
        <f t="shared" si="3"/>
        <v/>
      </c>
      <c r="J246" s="90" t="str">
        <f>Saisie[[#This Row],[DATE
'[JJ/MM/AAAA']]]&amp;"|"&amp;COUNTIF($B$4:B246,B246)</f>
        <v>|0</v>
      </c>
    </row>
    <row r="247" spans="2:10" ht="21" customHeight="1">
      <c r="B247" s="75"/>
      <c r="C247" s="76"/>
      <c r="D247" s="76"/>
      <c r="E247" s="78"/>
      <c r="F247" s="78"/>
      <c r="G247" s="78"/>
      <c r="H247" s="81"/>
      <c r="I247" s="80" t="str">
        <f t="shared" si="3"/>
        <v/>
      </c>
      <c r="J247" s="90" t="str">
        <f>Saisie[[#This Row],[DATE
'[JJ/MM/AAAA']]]&amp;"|"&amp;COUNTIF($B$4:B247,B247)</f>
        <v>|0</v>
      </c>
    </row>
    <row r="248" spans="2:10" ht="21" customHeight="1">
      <c r="B248" s="75"/>
      <c r="C248" s="76"/>
      <c r="D248" s="76"/>
      <c r="E248" s="78"/>
      <c r="F248" s="78"/>
      <c r="G248" s="78"/>
      <c r="H248" s="81"/>
      <c r="I248" s="80" t="str">
        <f t="shared" si="3"/>
        <v/>
      </c>
      <c r="J248" s="90" t="str">
        <f>Saisie[[#This Row],[DATE
'[JJ/MM/AAAA']]]&amp;"|"&amp;COUNTIF($B$4:B248,B248)</f>
        <v>|0</v>
      </c>
    </row>
    <row r="249" spans="2:10" ht="21" customHeight="1">
      <c r="B249" s="75"/>
      <c r="C249" s="76"/>
      <c r="D249" s="76"/>
      <c r="E249" s="78"/>
      <c r="F249" s="78"/>
      <c r="G249" s="78"/>
      <c r="H249" s="81"/>
      <c r="I249" s="80" t="str">
        <f t="shared" si="3"/>
        <v/>
      </c>
      <c r="J249" s="90" t="str">
        <f>Saisie[[#This Row],[DATE
'[JJ/MM/AAAA']]]&amp;"|"&amp;COUNTIF($B$4:B249,B249)</f>
        <v>|0</v>
      </c>
    </row>
    <row r="250" spans="2:10" ht="21" customHeight="1">
      <c r="B250" s="75"/>
      <c r="C250" s="76"/>
      <c r="D250" s="76"/>
      <c r="E250" s="78"/>
      <c r="F250" s="78"/>
      <c r="G250" s="78"/>
      <c r="H250" s="81"/>
      <c r="I250" s="80" t="str">
        <f t="shared" si="3"/>
        <v/>
      </c>
      <c r="J250" s="90" t="str">
        <f>Saisie[[#This Row],[DATE
'[JJ/MM/AAAA']]]&amp;"|"&amp;COUNTIF($B$4:B250,B250)</f>
        <v>|0</v>
      </c>
    </row>
    <row r="251" spans="2:10" ht="21" customHeight="1">
      <c r="B251" s="75"/>
      <c r="C251" s="76"/>
      <c r="D251" s="76"/>
      <c r="E251" s="78"/>
      <c r="F251" s="78"/>
      <c r="G251" s="78"/>
      <c r="H251" s="81"/>
      <c r="I251" s="80" t="str">
        <f t="shared" si="3"/>
        <v/>
      </c>
      <c r="J251" s="90" t="str">
        <f>Saisie[[#This Row],[DATE
'[JJ/MM/AAAA']]]&amp;"|"&amp;COUNTIF($B$4:B251,B251)</f>
        <v>|0</v>
      </c>
    </row>
    <row r="252" spans="2:10" ht="21" customHeight="1">
      <c r="B252" s="75"/>
      <c r="C252" s="76"/>
      <c r="D252" s="76"/>
      <c r="E252" s="78"/>
      <c r="F252" s="78"/>
      <c r="G252" s="78"/>
      <c r="H252" s="81"/>
      <c r="I252" s="80" t="str">
        <f t="shared" si="3"/>
        <v/>
      </c>
      <c r="J252" s="90" t="str">
        <f>Saisie[[#This Row],[DATE
'[JJ/MM/AAAA']]]&amp;"|"&amp;COUNTIF($B$4:B252,B252)</f>
        <v>|0</v>
      </c>
    </row>
    <row r="253" spans="2:10" ht="21" customHeight="1">
      <c r="B253" s="75"/>
      <c r="C253" s="76"/>
      <c r="D253" s="76"/>
      <c r="E253" s="78"/>
      <c r="F253" s="78"/>
      <c r="G253" s="78"/>
      <c r="H253" s="81"/>
      <c r="I253" s="80" t="str">
        <f t="shared" si="3"/>
        <v/>
      </c>
      <c r="J253" s="90" t="str">
        <f>Saisie[[#This Row],[DATE
'[JJ/MM/AAAA']]]&amp;"|"&amp;COUNTIF($B$4:B253,B253)</f>
        <v>|0</v>
      </c>
    </row>
    <row r="254" spans="2:10" ht="21" customHeight="1">
      <c r="B254" s="75"/>
      <c r="C254" s="76"/>
      <c r="D254" s="76"/>
      <c r="E254" s="78"/>
      <c r="F254" s="78"/>
      <c r="G254" s="78"/>
      <c r="H254" s="81"/>
      <c r="I254" s="80" t="str">
        <f t="shared" si="3"/>
        <v/>
      </c>
      <c r="J254" s="90" t="str">
        <f>Saisie[[#This Row],[DATE
'[JJ/MM/AAAA']]]&amp;"|"&amp;COUNTIF($B$4:B254,B254)</f>
        <v>|0</v>
      </c>
    </row>
    <row r="255" spans="2:10" ht="21" customHeight="1">
      <c r="B255" s="75"/>
      <c r="C255" s="76"/>
      <c r="D255" s="76"/>
      <c r="E255" s="78"/>
      <c r="F255" s="78"/>
      <c r="G255" s="78"/>
      <c r="H255" s="81"/>
      <c r="I255" s="80" t="str">
        <f t="shared" si="3"/>
        <v/>
      </c>
      <c r="J255" s="90" t="str">
        <f>Saisie[[#This Row],[DATE
'[JJ/MM/AAAA']]]&amp;"|"&amp;COUNTIF($B$4:B255,B255)</f>
        <v>|0</v>
      </c>
    </row>
    <row r="256" spans="2:10" ht="21" customHeight="1">
      <c r="B256" s="75"/>
      <c r="C256" s="76"/>
      <c r="D256" s="76"/>
      <c r="E256" s="78"/>
      <c r="F256" s="78"/>
      <c r="G256" s="78"/>
      <c r="H256" s="81"/>
      <c r="I256" s="80" t="str">
        <f t="shared" si="3"/>
        <v/>
      </c>
      <c r="J256" s="90" t="str">
        <f>Saisie[[#This Row],[DATE
'[JJ/MM/AAAA']]]&amp;"|"&amp;COUNTIF($B$4:B256,B256)</f>
        <v>|0</v>
      </c>
    </row>
    <row r="257" spans="2:10" ht="21" customHeight="1">
      <c r="B257" s="75"/>
      <c r="C257" s="76"/>
      <c r="D257" s="76"/>
      <c r="E257" s="78"/>
      <c r="F257" s="78"/>
      <c r="G257" s="78"/>
      <c r="H257" s="81"/>
      <c r="I257" s="80" t="str">
        <f t="shared" si="3"/>
        <v/>
      </c>
      <c r="J257" s="90" t="str">
        <f>Saisie[[#This Row],[DATE
'[JJ/MM/AAAA']]]&amp;"|"&amp;COUNTIF($B$4:B257,B257)</f>
        <v>|0</v>
      </c>
    </row>
    <row r="258" spans="2:10" ht="21" customHeight="1">
      <c r="B258" s="75"/>
      <c r="C258" s="76"/>
      <c r="D258" s="76"/>
      <c r="E258" s="78"/>
      <c r="F258" s="78"/>
      <c r="G258" s="78"/>
      <c r="H258" s="81"/>
      <c r="I258" s="80" t="str">
        <f t="shared" si="3"/>
        <v/>
      </c>
      <c r="J258" s="90" t="str">
        <f>Saisie[[#This Row],[DATE
'[JJ/MM/AAAA']]]&amp;"|"&amp;COUNTIF($B$4:B258,B258)</f>
        <v>|0</v>
      </c>
    </row>
    <row r="259" spans="2:10" ht="21" customHeight="1">
      <c r="B259" s="75"/>
      <c r="C259" s="76"/>
      <c r="D259" s="76"/>
      <c r="E259" s="78"/>
      <c r="F259" s="78"/>
      <c r="G259" s="78"/>
      <c r="H259" s="81"/>
      <c r="I259" s="80" t="str">
        <f t="shared" si="3"/>
        <v/>
      </c>
      <c r="J259" s="90" t="str">
        <f>Saisie[[#This Row],[DATE
'[JJ/MM/AAAA']]]&amp;"|"&amp;COUNTIF($B$4:B259,B259)</f>
        <v>|0</v>
      </c>
    </row>
    <row r="260" spans="2:10" ht="21" customHeight="1">
      <c r="B260" s="75"/>
      <c r="C260" s="76"/>
      <c r="D260" s="76"/>
      <c r="E260" s="78"/>
      <c r="F260" s="78"/>
      <c r="G260" s="78"/>
      <c r="H260" s="81"/>
      <c r="I260" s="80" t="str">
        <f t="shared" ref="I260:I323" si="4">IF(ISBLANK(H260),"","i")</f>
        <v/>
      </c>
      <c r="J260" s="90" t="str">
        <f>Saisie[[#This Row],[DATE
'[JJ/MM/AAAA']]]&amp;"|"&amp;COUNTIF($B$4:B260,B260)</f>
        <v>|0</v>
      </c>
    </row>
    <row r="261" spans="2:10" ht="21" customHeight="1">
      <c r="B261" s="75"/>
      <c r="C261" s="76"/>
      <c r="D261" s="76"/>
      <c r="E261" s="78"/>
      <c r="F261" s="78"/>
      <c r="G261" s="78"/>
      <c r="H261" s="81"/>
      <c r="I261" s="80" t="str">
        <f t="shared" si="4"/>
        <v/>
      </c>
      <c r="J261" s="90" t="str">
        <f>Saisie[[#This Row],[DATE
'[JJ/MM/AAAA']]]&amp;"|"&amp;COUNTIF($B$4:B261,B261)</f>
        <v>|0</v>
      </c>
    </row>
    <row r="262" spans="2:10" ht="21" customHeight="1">
      <c r="B262" s="75"/>
      <c r="C262" s="76"/>
      <c r="D262" s="76"/>
      <c r="E262" s="78"/>
      <c r="F262" s="78"/>
      <c r="G262" s="78"/>
      <c r="H262" s="81"/>
      <c r="I262" s="80" t="str">
        <f t="shared" si="4"/>
        <v/>
      </c>
      <c r="J262" s="90" t="str">
        <f>Saisie[[#This Row],[DATE
'[JJ/MM/AAAA']]]&amp;"|"&amp;COUNTIF($B$4:B262,B262)</f>
        <v>|0</v>
      </c>
    </row>
    <row r="263" spans="2:10" ht="21" customHeight="1">
      <c r="B263" s="75"/>
      <c r="C263" s="76"/>
      <c r="D263" s="76"/>
      <c r="E263" s="78"/>
      <c r="F263" s="78"/>
      <c r="G263" s="78"/>
      <c r="H263" s="81"/>
      <c r="I263" s="80" t="str">
        <f t="shared" si="4"/>
        <v/>
      </c>
      <c r="J263" s="90" t="str">
        <f>Saisie[[#This Row],[DATE
'[JJ/MM/AAAA']]]&amp;"|"&amp;COUNTIF($B$4:B263,B263)</f>
        <v>|0</v>
      </c>
    </row>
    <row r="264" spans="2:10" ht="21" customHeight="1">
      <c r="B264" s="75"/>
      <c r="C264" s="76"/>
      <c r="D264" s="76"/>
      <c r="E264" s="78"/>
      <c r="F264" s="78"/>
      <c r="G264" s="78"/>
      <c r="H264" s="81"/>
      <c r="I264" s="80" t="str">
        <f t="shared" si="4"/>
        <v/>
      </c>
      <c r="J264" s="90" t="str">
        <f>Saisie[[#This Row],[DATE
'[JJ/MM/AAAA']]]&amp;"|"&amp;COUNTIF($B$4:B264,B264)</f>
        <v>|0</v>
      </c>
    </row>
    <row r="265" spans="2:10" ht="21" customHeight="1">
      <c r="B265" s="75"/>
      <c r="C265" s="76"/>
      <c r="D265" s="76"/>
      <c r="E265" s="78"/>
      <c r="F265" s="78"/>
      <c r="G265" s="78"/>
      <c r="H265" s="81"/>
      <c r="I265" s="80" t="str">
        <f t="shared" si="4"/>
        <v/>
      </c>
      <c r="J265" s="90" t="str">
        <f>Saisie[[#This Row],[DATE
'[JJ/MM/AAAA']]]&amp;"|"&amp;COUNTIF($B$4:B265,B265)</f>
        <v>|0</v>
      </c>
    </row>
    <row r="266" spans="2:10" ht="21" customHeight="1">
      <c r="B266" s="75"/>
      <c r="C266" s="76"/>
      <c r="D266" s="76"/>
      <c r="E266" s="78"/>
      <c r="F266" s="78"/>
      <c r="G266" s="78"/>
      <c r="H266" s="81"/>
      <c r="I266" s="80" t="str">
        <f t="shared" si="4"/>
        <v/>
      </c>
      <c r="J266" s="90" t="str">
        <f>Saisie[[#This Row],[DATE
'[JJ/MM/AAAA']]]&amp;"|"&amp;COUNTIF($B$4:B266,B266)</f>
        <v>|0</v>
      </c>
    </row>
    <row r="267" spans="2:10" ht="21" customHeight="1">
      <c r="B267" s="75"/>
      <c r="C267" s="76"/>
      <c r="D267" s="76"/>
      <c r="E267" s="78"/>
      <c r="F267" s="78"/>
      <c r="G267" s="78"/>
      <c r="H267" s="81"/>
      <c r="I267" s="80" t="str">
        <f t="shared" si="4"/>
        <v/>
      </c>
      <c r="J267" s="90" t="str">
        <f>Saisie[[#This Row],[DATE
'[JJ/MM/AAAA']]]&amp;"|"&amp;COUNTIF($B$4:B267,B267)</f>
        <v>|0</v>
      </c>
    </row>
    <row r="268" spans="2:10" ht="21" customHeight="1">
      <c r="B268" s="75"/>
      <c r="C268" s="76"/>
      <c r="D268" s="76"/>
      <c r="E268" s="78"/>
      <c r="F268" s="78"/>
      <c r="G268" s="78"/>
      <c r="H268" s="81"/>
      <c r="I268" s="80" t="str">
        <f t="shared" si="4"/>
        <v/>
      </c>
      <c r="J268" s="90" t="str">
        <f>Saisie[[#This Row],[DATE
'[JJ/MM/AAAA']]]&amp;"|"&amp;COUNTIF($B$4:B268,B268)</f>
        <v>|0</v>
      </c>
    </row>
    <row r="269" spans="2:10" ht="21" customHeight="1">
      <c r="B269" s="75"/>
      <c r="C269" s="76"/>
      <c r="D269" s="76"/>
      <c r="E269" s="78"/>
      <c r="F269" s="78"/>
      <c r="G269" s="78"/>
      <c r="H269" s="81"/>
      <c r="I269" s="80" t="str">
        <f t="shared" si="4"/>
        <v/>
      </c>
      <c r="J269" s="90" t="str">
        <f>Saisie[[#This Row],[DATE
'[JJ/MM/AAAA']]]&amp;"|"&amp;COUNTIF($B$4:B269,B269)</f>
        <v>|0</v>
      </c>
    </row>
    <row r="270" spans="2:10" ht="21" customHeight="1">
      <c r="B270" s="75"/>
      <c r="C270" s="76"/>
      <c r="D270" s="76"/>
      <c r="E270" s="78"/>
      <c r="F270" s="78"/>
      <c r="G270" s="78"/>
      <c r="H270" s="81"/>
      <c r="I270" s="80" t="str">
        <f t="shared" si="4"/>
        <v/>
      </c>
      <c r="J270" s="90" t="str">
        <f>Saisie[[#This Row],[DATE
'[JJ/MM/AAAA']]]&amp;"|"&amp;COUNTIF($B$4:B270,B270)</f>
        <v>|0</v>
      </c>
    </row>
    <row r="271" spans="2:10" ht="21" customHeight="1">
      <c r="B271" s="75"/>
      <c r="C271" s="76"/>
      <c r="D271" s="76"/>
      <c r="E271" s="78"/>
      <c r="F271" s="78"/>
      <c r="G271" s="78"/>
      <c r="H271" s="81"/>
      <c r="I271" s="80" t="str">
        <f t="shared" si="4"/>
        <v/>
      </c>
      <c r="J271" s="90" t="str">
        <f>Saisie[[#This Row],[DATE
'[JJ/MM/AAAA']]]&amp;"|"&amp;COUNTIF($B$4:B271,B271)</f>
        <v>|0</v>
      </c>
    </row>
    <row r="272" spans="2:10" ht="21" customHeight="1">
      <c r="B272" s="75"/>
      <c r="C272" s="76"/>
      <c r="D272" s="76"/>
      <c r="E272" s="78"/>
      <c r="F272" s="78"/>
      <c r="G272" s="78"/>
      <c r="H272" s="81"/>
      <c r="I272" s="80" t="str">
        <f t="shared" si="4"/>
        <v/>
      </c>
      <c r="J272" s="90" t="str">
        <f>Saisie[[#This Row],[DATE
'[JJ/MM/AAAA']]]&amp;"|"&amp;COUNTIF($B$4:B272,B272)</f>
        <v>|0</v>
      </c>
    </row>
    <row r="273" spans="2:10" ht="21" customHeight="1">
      <c r="B273" s="75"/>
      <c r="C273" s="76"/>
      <c r="D273" s="76"/>
      <c r="E273" s="78"/>
      <c r="F273" s="78"/>
      <c r="G273" s="78"/>
      <c r="H273" s="81"/>
      <c r="I273" s="80" t="str">
        <f t="shared" si="4"/>
        <v/>
      </c>
      <c r="J273" s="90" t="str">
        <f>Saisie[[#This Row],[DATE
'[JJ/MM/AAAA']]]&amp;"|"&amp;COUNTIF($B$4:B273,B273)</f>
        <v>|0</v>
      </c>
    </row>
    <row r="274" spans="2:10" ht="21" customHeight="1">
      <c r="B274" s="75"/>
      <c r="C274" s="76"/>
      <c r="D274" s="76"/>
      <c r="E274" s="78"/>
      <c r="F274" s="78"/>
      <c r="G274" s="78"/>
      <c r="H274" s="81"/>
      <c r="I274" s="80" t="str">
        <f t="shared" si="4"/>
        <v/>
      </c>
      <c r="J274" s="90" t="str">
        <f>Saisie[[#This Row],[DATE
'[JJ/MM/AAAA']]]&amp;"|"&amp;COUNTIF($B$4:B274,B274)</f>
        <v>|0</v>
      </c>
    </row>
    <row r="275" spans="2:10" ht="21" customHeight="1">
      <c r="B275" s="75"/>
      <c r="C275" s="76"/>
      <c r="D275" s="76"/>
      <c r="E275" s="78"/>
      <c r="F275" s="78"/>
      <c r="G275" s="78"/>
      <c r="H275" s="81"/>
      <c r="I275" s="80" t="str">
        <f t="shared" si="4"/>
        <v/>
      </c>
      <c r="J275" s="90" t="str">
        <f>Saisie[[#This Row],[DATE
'[JJ/MM/AAAA']]]&amp;"|"&amp;COUNTIF($B$4:B275,B275)</f>
        <v>|0</v>
      </c>
    </row>
    <row r="276" spans="2:10" ht="21" customHeight="1">
      <c r="B276" s="75"/>
      <c r="C276" s="76"/>
      <c r="D276" s="76"/>
      <c r="E276" s="78"/>
      <c r="F276" s="78"/>
      <c r="G276" s="78"/>
      <c r="H276" s="81"/>
      <c r="I276" s="80" t="str">
        <f t="shared" si="4"/>
        <v/>
      </c>
      <c r="J276" s="90" t="str">
        <f>Saisie[[#This Row],[DATE
'[JJ/MM/AAAA']]]&amp;"|"&amp;COUNTIF($B$4:B276,B276)</f>
        <v>|0</v>
      </c>
    </row>
    <row r="277" spans="2:10" ht="21" customHeight="1">
      <c r="B277" s="75"/>
      <c r="C277" s="76"/>
      <c r="D277" s="76"/>
      <c r="E277" s="78"/>
      <c r="F277" s="78"/>
      <c r="G277" s="78"/>
      <c r="H277" s="81"/>
      <c r="I277" s="80" t="str">
        <f t="shared" si="4"/>
        <v/>
      </c>
      <c r="J277" s="90" t="str">
        <f>Saisie[[#This Row],[DATE
'[JJ/MM/AAAA']]]&amp;"|"&amp;COUNTIF($B$4:B277,B277)</f>
        <v>|0</v>
      </c>
    </row>
    <row r="278" spans="2:10" ht="21" customHeight="1">
      <c r="B278" s="75"/>
      <c r="C278" s="76"/>
      <c r="D278" s="76"/>
      <c r="E278" s="78"/>
      <c r="F278" s="78"/>
      <c r="G278" s="78"/>
      <c r="H278" s="81"/>
      <c r="I278" s="80" t="str">
        <f t="shared" si="4"/>
        <v/>
      </c>
      <c r="J278" s="90" t="str">
        <f>Saisie[[#This Row],[DATE
'[JJ/MM/AAAA']]]&amp;"|"&amp;COUNTIF($B$4:B278,B278)</f>
        <v>|0</v>
      </c>
    </row>
    <row r="279" spans="2:10" ht="21" customHeight="1">
      <c r="B279" s="75"/>
      <c r="C279" s="76"/>
      <c r="D279" s="76"/>
      <c r="E279" s="78"/>
      <c r="F279" s="78"/>
      <c r="G279" s="78"/>
      <c r="H279" s="81"/>
      <c r="I279" s="80" t="str">
        <f t="shared" si="4"/>
        <v/>
      </c>
      <c r="J279" s="90" t="str">
        <f>Saisie[[#This Row],[DATE
'[JJ/MM/AAAA']]]&amp;"|"&amp;COUNTIF($B$4:B279,B279)</f>
        <v>|0</v>
      </c>
    </row>
    <row r="280" spans="2:10" ht="21" customHeight="1">
      <c r="B280" s="75"/>
      <c r="C280" s="76"/>
      <c r="D280" s="76"/>
      <c r="E280" s="78"/>
      <c r="F280" s="78"/>
      <c r="G280" s="78"/>
      <c r="H280" s="81"/>
      <c r="I280" s="80" t="str">
        <f t="shared" si="4"/>
        <v/>
      </c>
      <c r="J280" s="90" t="str">
        <f>Saisie[[#This Row],[DATE
'[JJ/MM/AAAA']]]&amp;"|"&amp;COUNTIF($B$4:B280,B280)</f>
        <v>|0</v>
      </c>
    </row>
    <row r="281" spans="2:10" ht="21" customHeight="1">
      <c r="B281" s="75"/>
      <c r="C281" s="76"/>
      <c r="D281" s="76"/>
      <c r="E281" s="78"/>
      <c r="F281" s="78"/>
      <c r="G281" s="78"/>
      <c r="H281" s="81"/>
      <c r="I281" s="80" t="str">
        <f t="shared" si="4"/>
        <v/>
      </c>
      <c r="J281" s="90" t="str">
        <f>Saisie[[#This Row],[DATE
'[JJ/MM/AAAA']]]&amp;"|"&amp;COUNTIF($B$4:B281,B281)</f>
        <v>|0</v>
      </c>
    </row>
    <row r="282" spans="2:10" ht="21" customHeight="1">
      <c r="B282" s="75"/>
      <c r="C282" s="76"/>
      <c r="D282" s="76"/>
      <c r="E282" s="78"/>
      <c r="F282" s="78"/>
      <c r="G282" s="78"/>
      <c r="H282" s="81"/>
      <c r="I282" s="80" t="str">
        <f t="shared" si="4"/>
        <v/>
      </c>
      <c r="J282" s="90" t="str">
        <f>Saisie[[#This Row],[DATE
'[JJ/MM/AAAA']]]&amp;"|"&amp;COUNTIF($B$4:B282,B282)</f>
        <v>|0</v>
      </c>
    </row>
    <row r="283" spans="2:10" ht="21" customHeight="1">
      <c r="B283" s="75"/>
      <c r="C283" s="76"/>
      <c r="D283" s="76"/>
      <c r="E283" s="78"/>
      <c r="F283" s="78"/>
      <c r="G283" s="78"/>
      <c r="H283" s="81"/>
      <c r="I283" s="80" t="str">
        <f t="shared" si="4"/>
        <v/>
      </c>
      <c r="J283" s="90" t="str">
        <f>Saisie[[#This Row],[DATE
'[JJ/MM/AAAA']]]&amp;"|"&amp;COUNTIF($B$4:B283,B283)</f>
        <v>|0</v>
      </c>
    </row>
    <row r="284" spans="2:10" ht="21" customHeight="1">
      <c r="B284" s="75"/>
      <c r="C284" s="76"/>
      <c r="D284" s="76"/>
      <c r="E284" s="78"/>
      <c r="F284" s="78"/>
      <c r="G284" s="78"/>
      <c r="H284" s="81"/>
      <c r="I284" s="80" t="str">
        <f t="shared" si="4"/>
        <v/>
      </c>
      <c r="J284" s="90" t="str">
        <f>Saisie[[#This Row],[DATE
'[JJ/MM/AAAA']]]&amp;"|"&amp;COUNTIF($B$4:B284,B284)</f>
        <v>|0</v>
      </c>
    </row>
    <row r="285" spans="2:10" ht="21" customHeight="1">
      <c r="B285" s="75"/>
      <c r="C285" s="76"/>
      <c r="D285" s="76"/>
      <c r="E285" s="78"/>
      <c r="F285" s="78"/>
      <c r="G285" s="78"/>
      <c r="H285" s="81"/>
      <c r="I285" s="80" t="str">
        <f t="shared" si="4"/>
        <v/>
      </c>
      <c r="J285" s="90" t="str">
        <f>Saisie[[#This Row],[DATE
'[JJ/MM/AAAA']]]&amp;"|"&amp;COUNTIF($B$4:B285,B285)</f>
        <v>|0</v>
      </c>
    </row>
    <row r="286" spans="2:10" ht="21" customHeight="1">
      <c r="B286" s="75"/>
      <c r="C286" s="76"/>
      <c r="D286" s="76"/>
      <c r="E286" s="78"/>
      <c r="F286" s="78"/>
      <c r="G286" s="78"/>
      <c r="H286" s="81"/>
      <c r="I286" s="80" t="str">
        <f t="shared" si="4"/>
        <v/>
      </c>
      <c r="J286" s="90" t="str">
        <f>Saisie[[#This Row],[DATE
'[JJ/MM/AAAA']]]&amp;"|"&amp;COUNTIF($B$4:B286,B286)</f>
        <v>|0</v>
      </c>
    </row>
    <row r="287" spans="2:10" ht="21" customHeight="1">
      <c r="B287" s="75"/>
      <c r="C287" s="76"/>
      <c r="D287" s="76"/>
      <c r="E287" s="78"/>
      <c r="F287" s="78"/>
      <c r="G287" s="78"/>
      <c r="H287" s="81"/>
      <c r="I287" s="80" t="str">
        <f t="shared" si="4"/>
        <v/>
      </c>
      <c r="J287" s="90" t="str">
        <f>Saisie[[#This Row],[DATE
'[JJ/MM/AAAA']]]&amp;"|"&amp;COUNTIF($B$4:B287,B287)</f>
        <v>|0</v>
      </c>
    </row>
    <row r="288" spans="2:10" ht="21" customHeight="1">
      <c r="B288" s="75"/>
      <c r="C288" s="76"/>
      <c r="D288" s="76"/>
      <c r="E288" s="78"/>
      <c r="F288" s="78"/>
      <c r="G288" s="78"/>
      <c r="H288" s="81"/>
      <c r="I288" s="80" t="str">
        <f t="shared" si="4"/>
        <v/>
      </c>
      <c r="J288" s="90" t="str">
        <f>Saisie[[#This Row],[DATE
'[JJ/MM/AAAA']]]&amp;"|"&amp;COUNTIF($B$4:B288,B288)</f>
        <v>|0</v>
      </c>
    </row>
    <row r="289" spans="2:10" ht="21" customHeight="1">
      <c r="B289" s="75"/>
      <c r="C289" s="76"/>
      <c r="D289" s="76"/>
      <c r="E289" s="78"/>
      <c r="F289" s="78"/>
      <c r="G289" s="78"/>
      <c r="H289" s="81"/>
      <c r="I289" s="80" t="str">
        <f t="shared" si="4"/>
        <v/>
      </c>
      <c r="J289" s="90" t="str">
        <f>Saisie[[#This Row],[DATE
'[JJ/MM/AAAA']]]&amp;"|"&amp;COUNTIF($B$4:B289,B289)</f>
        <v>|0</v>
      </c>
    </row>
    <row r="290" spans="2:10" ht="21" customHeight="1">
      <c r="B290" s="75"/>
      <c r="C290" s="76"/>
      <c r="D290" s="76"/>
      <c r="E290" s="78"/>
      <c r="F290" s="78"/>
      <c r="G290" s="78"/>
      <c r="H290" s="81"/>
      <c r="I290" s="80" t="str">
        <f t="shared" si="4"/>
        <v/>
      </c>
      <c r="J290" s="90" t="str">
        <f>Saisie[[#This Row],[DATE
'[JJ/MM/AAAA']]]&amp;"|"&amp;COUNTIF($B$4:B290,B290)</f>
        <v>|0</v>
      </c>
    </row>
    <row r="291" spans="2:10" ht="21" customHeight="1">
      <c r="B291" s="75"/>
      <c r="C291" s="76"/>
      <c r="D291" s="76"/>
      <c r="E291" s="78"/>
      <c r="F291" s="78"/>
      <c r="G291" s="78"/>
      <c r="H291" s="81"/>
      <c r="I291" s="80" t="str">
        <f t="shared" si="4"/>
        <v/>
      </c>
      <c r="J291" s="90" t="str">
        <f>Saisie[[#This Row],[DATE
'[JJ/MM/AAAA']]]&amp;"|"&amp;COUNTIF($B$4:B291,B291)</f>
        <v>|0</v>
      </c>
    </row>
    <row r="292" spans="2:10" ht="21" customHeight="1">
      <c r="B292" s="75"/>
      <c r="C292" s="76"/>
      <c r="D292" s="76"/>
      <c r="E292" s="78"/>
      <c r="F292" s="78"/>
      <c r="G292" s="78"/>
      <c r="H292" s="81"/>
      <c r="I292" s="80" t="str">
        <f t="shared" si="4"/>
        <v/>
      </c>
      <c r="J292" s="90" t="str">
        <f>Saisie[[#This Row],[DATE
'[JJ/MM/AAAA']]]&amp;"|"&amp;COUNTIF($B$4:B292,B292)</f>
        <v>|0</v>
      </c>
    </row>
    <row r="293" spans="2:10" ht="21" customHeight="1">
      <c r="B293" s="75"/>
      <c r="C293" s="76"/>
      <c r="D293" s="76"/>
      <c r="E293" s="78"/>
      <c r="F293" s="78"/>
      <c r="G293" s="78"/>
      <c r="H293" s="81"/>
      <c r="I293" s="80" t="str">
        <f t="shared" si="4"/>
        <v/>
      </c>
      <c r="J293" s="90" t="str">
        <f>Saisie[[#This Row],[DATE
'[JJ/MM/AAAA']]]&amp;"|"&amp;COUNTIF($B$4:B293,B293)</f>
        <v>|0</v>
      </c>
    </row>
    <row r="294" spans="2:10" ht="21" customHeight="1">
      <c r="B294" s="75"/>
      <c r="C294" s="76"/>
      <c r="D294" s="76"/>
      <c r="E294" s="78"/>
      <c r="F294" s="78"/>
      <c r="G294" s="78"/>
      <c r="H294" s="81"/>
      <c r="I294" s="80" t="str">
        <f t="shared" si="4"/>
        <v/>
      </c>
      <c r="J294" s="90" t="str">
        <f>Saisie[[#This Row],[DATE
'[JJ/MM/AAAA']]]&amp;"|"&amp;COUNTIF($B$4:B294,B294)</f>
        <v>|0</v>
      </c>
    </row>
    <row r="295" spans="2:10" ht="21" customHeight="1">
      <c r="B295" s="75"/>
      <c r="C295" s="76"/>
      <c r="D295" s="76"/>
      <c r="E295" s="78"/>
      <c r="F295" s="78"/>
      <c r="G295" s="78"/>
      <c r="H295" s="81"/>
      <c r="I295" s="80" t="str">
        <f t="shared" si="4"/>
        <v/>
      </c>
      <c r="J295" s="90" t="str">
        <f>Saisie[[#This Row],[DATE
'[JJ/MM/AAAA']]]&amp;"|"&amp;COUNTIF($B$4:B295,B295)</f>
        <v>|0</v>
      </c>
    </row>
    <row r="296" spans="2:10" ht="21" customHeight="1">
      <c r="B296" s="75"/>
      <c r="C296" s="76"/>
      <c r="D296" s="76"/>
      <c r="E296" s="78"/>
      <c r="F296" s="78"/>
      <c r="G296" s="78"/>
      <c r="H296" s="81"/>
      <c r="I296" s="80" t="str">
        <f t="shared" si="4"/>
        <v/>
      </c>
      <c r="J296" s="90" t="str">
        <f>Saisie[[#This Row],[DATE
'[JJ/MM/AAAA']]]&amp;"|"&amp;COUNTIF($B$4:B296,B296)</f>
        <v>|0</v>
      </c>
    </row>
    <row r="297" spans="2:10" ht="21" customHeight="1">
      <c r="B297" s="75"/>
      <c r="C297" s="76"/>
      <c r="D297" s="76"/>
      <c r="E297" s="78"/>
      <c r="F297" s="78"/>
      <c r="G297" s="78"/>
      <c r="H297" s="81"/>
      <c r="I297" s="80" t="str">
        <f t="shared" si="4"/>
        <v/>
      </c>
      <c r="J297" s="90" t="str">
        <f>Saisie[[#This Row],[DATE
'[JJ/MM/AAAA']]]&amp;"|"&amp;COUNTIF($B$4:B297,B297)</f>
        <v>|0</v>
      </c>
    </row>
    <row r="298" spans="2:10" ht="21" customHeight="1">
      <c r="B298" s="75"/>
      <c r="C298" s="76"/>
      <c r="D298" s="76"/>
      <c r="E298" s="78"/>
      <c r="F298" s="78"/>
      <c r="G298" s="78"/>
      <c r="H298" s="81"/>
      <c r="I298" s="80" t="str">
        <f t="shared" si="4"/>
        <v/>
      </c>
      <c r="J298" s="90" t="str">
        <f>Saisie[[#This Row],[DATE
'[JJ/MM/AAAA']]]&amp;"|"&amp;COUNTIF($B$4:B298,B298)</f>
        <v>|0</v>
      </c>
    </row>
    <row r="299" spans="2:10" ht="21" customHeight="1">
      <c r="B299" s="75"/>
      <c r="C299" s="76"/>
      <c r="D299" s="76"/>
      <c r="E299" s="78"/>
      <c r="F299" s="78"/>
      <c r="G299" s="78"/>
      <c r="H299" s="81"/>
      <c r="I299" s="80" t="str">
        <f t="shared" si="4"/>
        <v/>
      </c>
      <c r="J299" s="90" t="str">
        <f>Saisie[[#This Row],[DATE
'[JJ/MM/AAAA']]]&amp;"|"&amp;COUNTIF($B$4:B299,B299)</f>
        <v>|0</v>
      </c>
    </row>
    <row r="300" spans="2:10" ht="21" customHeight="1">
      <c r="B300" s="75"/>
      <c r="C300" s="76"/>
      <c r="D300" s="76"/>
      <c r="E300" s="78"/>
      <c r="F300" s="78"/>
      <c r="G300" s="78"/>
      <c r="H300" s="81"/>
      <c r="I300" s="80" t="str">
        <f t="shared" si="4"/>
        <v/>
      </c>
      <c r="J300" s="90" t="str">
        <f>Saisie[[#This Row],[DATE
'[JJ/MM/AAAA']]]&amp;"|"&amp;COUNTIF($B$4:B300,B300)</f>
        <v>|0</v>
      </c>
    </row>
    <row r="301" spans="2:10" ht="21" customHeight="1">
      <c r="B301" s="75"/>
      <c r="C301" s="76"/>
      <c r="D301" s="76"/>
      <c r="E301" s="78"/>
      <c r="F301" s="78"/>
      <c r="G301" s="78"/>
      <c r="H301" s="81"/>
      <c r="I301" s="80" t="str">
        <f t="shared" si="4"/>
        <v/>
      </c>
      <c r="J301" s="90" t="str">
        <f>Saisie[[#This Row],[DATE
'[JJ/MM/AAAA']]]&amp;"|"&amp;COUNTIF($B$4:B301,B301)</f>
        <v>|0</v>
      </c>
    </row>
    <row r="302" spans="2:10" ht="21" customHeight="1">
      <c r="B302" s="75"/>
      <c r="C302" s="76"/>
      <c r="D302" s="76"/>
      <c r="E302" s="78"/>
      <c r="F302" s="78"/>
      <c r="G302" s="78"/>
      <c r="H302" s="81"/>
      <c r="I302" s="80" t="str">
        <f t="shared" si="4"/>
        <v/>
      </c>
      <c r="J302" s="90" t="str">
        <f>Saisie[[#This Row],[DATE
'[JJ/MM/AAAA']]]&amp;"|"&amp;COUNTIF($B$4:B302,B302)</f>
        <v>|0</v>
      </c>
    </row>
    <row r="303" spans="2:10" ht="21" customHeight="1">
      <c r="B303" s="75"/>
      <c r="C303" s="76"/>
      <c r="D303" s="76"/>
      <c r="E303" s="78"/>
      <c r="F303" s="78"/>
      <c r="G303" s="78"/>
      <c r="H303" s="81"/>
      <c r="I303" s="80" t="str">
        <f t="shared" si="4"/>
        <v/>
      </c>
      <c r="J303" s="90" t="str">
        <f>Saisie[[#This Row],[DATE
'[JJ/MM/AAAA']]]&amp;"|"&amp;COUNTIF($B$4:B303,B303)</f>
        <v>|0</v>
      </c>
    </row>
    <row r="304" spans="2:10" ht="21" customHeight="1">
      <c r="B304" s="75"/>
      <c r="C304" s="76"/>
      <c r="D304" s="76"/>
      <c r="E304" s="78"/>
      <c r="F304" s="78"/>
      <c r="G304" s="78"/>
      <c r="H304" s="81"/>
      <c r="I304" s="80" t="str">
        <f t="shared" si="4"/>
        <v/>
      </c>
      <c r="J304" s="90" t="str">
        <f>Saisie[[#This Row],[DATE
'[JJ/MM/AAAA']]]&amp;"|"&amp;COUNTIF($B$4:B304,B304)</f>
        <v>|0</v>
      </c>
    </row>
    <row r="305" spans="2:10" ht="21" customHeight="1">
      <c r="B305" s="75"/>
      <c r="C305" s="76"/>
      <c r="D305" s="76"/>
      <c r="E305" s="78"/>
      <c r="F305" s="78"/>
      <c r="G305" s="78"/>
      <c r="H305" s="81"/>
      <c r="I305" s="80" t="str">
        <f t="shared" si="4"/>
        <v/>
      </c>
      <c r="J305" s="90" t="str">
        <f>Saisie[[#This Row],[DATE
'[JJ/MM/AAAA']]]&amp;"|"&amp;COUNTIF($B$4:B305,B305)</f>
        <v>|0</v>
      </c>
    </row>
    <row r="306" spans="2:10" ht="21" customHeight="1">
      <c r="B306" s="75"/>
      <c r="C306" s="76"/>
      <c r="D306" s="76"/>
      <c r="E306" s="78"/>
      <c r="F306" s="78"/>
      <c r="G306" s="78"/>
      <c r="H306" s="81"/>
      <c r="I306" s="80" t="str">
        <f t="shared" si="4"/>
        <v/>
      </c>
      <c r="J306" s="90" t="str">
        <f>Saisie[[#This Row],[DATE
'[JJ/MM/AAAA']]]&amp;"|"&amp;COUNTIF($B$4:B306,B306)</f>
        <v>|0</v>
      </c>
    </row>
    <row r="307" spans="2:10" ht="21" customHeight="1">
      <c r="B307" s="75"/>
      <c r="C307" s="76"/>
      <c r="D307" s="76"/>
      <c r="E307" s="78"/>
      <c r="F307" s="78"/>
      <c r="G307" s="78"/>
      <c r="H307" s="81"/>
      <c r="I307" s="80" t="str">
        <f t="shared" si="4"/>
        <v/>
      </c>
      <c r="J307" s="90" t="str">
        <f>Saisie[[#This Row],[DATE
'[JJ/MM/AAAA']]]&amp;"|"&amp;COUNTIF($B$4:B307,B307)</f>
        <v>|0</v>
      </c>
    </row>
    <row r="308" spans="2:10" ht="21" customHeight="1">
      <c r="B308" s="75"/>
      <c r="C308" s="76"/>
      <c r="D308" s="76"/>
      <c r="E308" s="78"/>
      <c r="F308" s="78"/>
      <c r="G308" s="78"/>
      <c r="H308" s="81"/>
      <c r="I308" s="80" t="str">
        <f t="shared" si="4"/>
        <v/>
      </c>
      <c r="J308" s="90" t="str">
        <f>Saisie[[#This Row],[DATE
'[JJ/MM/AAAA']]]&amp;"|"&amp;COUNTIF($B$4:B308,B308)</f>
        <v>|0</v>
      </c>
    </row>
    <row r="309" spans="2:10" ht="21" customHeight="1">
      <c r="B309" s="75"/>
      <c r="C309" s="76"/>
      <c r="D309" s="76"/>
      <c r="E309" s="78"/>
      <c r="F309" s="78"/>
      <c r="G309" s="78"/>
      <c r="H309" s="81"/>
      <c r="I309" s="80" t="str">
        <f t="shared" si="4"/>
        <v/>
      </c>
      <c r="J309" s="90" t="str">
        <f>Saisie[[#This Row],[DATE
'[JJ/MM/AAAA']]]&amp;"|"&amp;COUNTIF($B$4:B309,B309)</f>
        <v>|0</v>
      </c>
    </row>
    <row r="310" spans="2:10" ht="21" customHeight="1">
      <c r="B310" s="75"/>
      <c r="C310" s="76"/>
      <c r="D310" s="76"/>
      <c r="E310" s="78"/>
      <c r="F310" s="78"/>
      <c r="G310" s="78"/>
      <c r="H310" s="81"/>
      <c r="I310" s="80" t="str">
        <f t="shared" si="4"/>
        <v/>
      </c>
      <c r="J310" s="90" t="str">
        <f>Saisie[[#This Row],[DATE
'[JJ/MM/AAAA']]]&amp;"|"&amp;COUNTIF($B$4:B310,B310)</f>
        <v>|0</v>
      </c>
    </row>
    <row r="311" spans="2:10" ht="21" customHeight="1">
      <c r="B311" s="75"/>
      <c r="C311" s="76"/>
      <c r="D311" s="76"/>
      <c r="E311" s="78"/>
      <c r="F311" s="78"/>
      <c r="G311" s="78"/>
      <c r="H311" s="81"/>
      <c r="I311" s="80" t="str">
        <f t="shared" si="4"/>
        <v/>
      </c>
      <c r="J311" s="90" t="str">
        <f>Saisie[[#This Row],[DATE
'[JJ/MM/AAAA']]]&amp;"|"&amp;COUNTIF($B$4:B311,B311)</f>
        <v>|0</v>
      </c>
    </row>
    <row r="312" spans="2:10" ht="21" customHeight="1">
      <c r="B312" s="75"/>
      <c r="C312" s="76"/>
      <c r="D312" s="76"/>
      <c r="E312" s="78"/>
      <c r="F312" s="78"/>
      <c r="G312" s="78"/>
      <c r="H312" s="81"/>
      <c r="I312" s="80" t="str">
        <f t="shared" si="4"/>
        <v/>
      </c>
      <c r="J312" s="90" t="str">
        <f>Saisie[[#This Row],[DATE
'[JJ/MM/AAAA']]]&amp;"|"&amp;COUNTIF($B$4:B312,B312)</f>
        <v>|0</v>
      </c>
    </row>
    <row r="313" spans="2:10" ht="21" customHeight="1">
      <c r="B313" s="75"/>
      <c r="C313" s="76"/>
      <c r="D313" s="76"/>
      <c r="E313" s="78"/>
      <c r="F313" s="78"/>
      <c r="G313" s="78"/>
      <c r="H313" s="81"/>
      <c r="I313" s="80" t="str">
        <f t="shared" si="4"/>
        <v/>
      </c>
      <c r="J313" s="90" t="str">
        <f>Saisie[[#This Row],[DATE
'[JJ/MM/AAAA']]]&amp;"|"&amp;COUNTIF($B$4:B313,B313)</f>
        <v>|0</v>
      </c>
    </row>
    <row r="314" spans="2:10" ht="21" customHeight="1">
      <c r="B314" s="75"/>
      <c r="C314" s="76"/>
      <c r="D314" s="76"/>
      <c r="E314" s="78"/>
      <c r="F314" s="78"/>
      <c r="G314" s="78"/>
      <c r="H314" s="81"/>
      <c r="I314" s="80" t="str">
        <f t="shared" si="4"/>
        <v/>
      </c>
      <c r="J314" s="90" t="str">
        <f>Saisie[[#This Row],[DATE
'[JJ/MM/AAAA']]]&amp;"|"&amp;COUNTIF($B$4:B314,B314)</f>
        <v>|0</v>
      </c>
    </row>
    <row r="315" spans="2:10" ht="21" customHeight="1">
      <c r="B315" s="75"/>
      <c r="C315" s="76"/>
      <c r="D315" s="76"/>
      <c r="E315" s="78"/>
      <c r="F315" s="78"/>
      <c r="G315" s="78"/>
      <c r="H315" s="81"/>
      <c r="I315" s="80" t="str">
        <f t="shared" si="4"/>
        <v/>
      </c>
      <c r="J315" s="90" t="str">
        <f>Saisie[[#This Row],[DATE
'[JJ/MM/AAAA']]]&amp;"|"&amp;COUNTIF($B$4:B315,B315)</f>
        <v>|0</v>
      </c>
    </row>
    <row r="316" spans="2:10" ht="21" customHeight="1">
      <c r="B316" s="75"/>
      <c r="C316" s="76"/>
      <c r="D316" s="76"/>
      <c r="E316" s="78"/>
      <c r="F316" s="78"/>
      <c r="G316" s="78"/>
      <c r="H316" s="81"/>
      <c r="I316" s="80" t="str">
        <f t="shared" si="4"/>
        <v/>
      </c>
      <c r="J316" s="90" t="str">
        <f>Saisie[[#This Row],[DATE
'[JJ/MM/AAAA']]]&amp;"|"&amp;COUNTIF($B$4:B316,B316)</f>
        <v>|0</v>
      </c>
    </row>
    <row r="317" spans="2:10" ht="21" customHeight="1">
      <c r="B317" s="75"/>
      <c r="C317" s="76"/>
      <c r="D317" s="76"/>
      <c r="E317" s="78"/>
      <c r="F317" s="78"/>
      <c r="G317" s="78"/>
      <c r="H317" s="81"/>
      <c r="I317" s="80" t="str">
        <f t="shared" si="4"/>
        <v/>
      </c>
      <c r="J317" s="90" t="str">
        <f>Saisie[[#This Row],[DATE
'[JJ/MM/AAAA']]]&amp;"|"&amp;COUNTIF($B$4:B317,B317)</f>
        <v>|0</v>
      </c>
    </row>
    <row r="318" spans="2:10" ht="21" customHeight="1">
      <c r="B318" s="75"/>
      <c r="C318" s="76"/>
      <c r="D318" s="76"/>
      <c r="E318" s="78"/>
      <c r="F318" s="78"/>
      <c r="G318" s="78"/>
      <c r="H318" s="81"/>
      <c r="I318" s="80" t="str">
        <f t="shared" si="4"/>
        <v/>
      </c>
      <c r="J318" s="90" t="str">
        <f>Saisie[[#This Row],[DATE
'[JJ/MM/AAAA']]]&amp;"|"&amp;COUNTIF($B$4:B318,B318)</f>
        <v>|0</v>
      </c>
    </row>
    <row r="319" spans="2:10" ht="21" customHeight="1">
      <c r="B319" s="75"/>
      <c r="C319" s="76"/>
      <c r="D319" s="76"/>
      <c r="E319" s="78"/>
      <c r="F319" s="78"/>
      <c r="G319" s="78"/>
      <c r="H319" s="81"/>
      <c r="I319" s="80" t="str">
        <f t="shared" si="4"/>
        <v/>
      </c>
      <c r="J319" s="90" t="str">
        <f>Saisie[[#This Row],[DATE
'[JJ/MM/AAAA']]]&amp;"|"&amp;COUNTIF($B$4:B319,B319)</f>
        <v>|0</v>
      </c>
    </row>
    <row r="320" spans="2:10" ht="21" customHeight="1">
      <c r="B320" s="75"/>
      <c r="C320" s="76"/>
      <c r="D320" s="76"/>
      <c r="E320" s="78"/>
      <c r="F320" s="78"/>
      <c r="G320" s="78"/>
      <c r="H320" s="81"/>
      <c r="I320" s="80" t="str">
        <f t="shared" si="4"/>
        <v/>
      </c>
      <c r="J320" s="90" t="str">
        <f>Saisie[[#This Row],[DATE
'[JJ/MM/AAAA']]]&amp;"|"&amp;COUNTIF($B$4:B320,B320)</f>
        <v>|0</v>
      </c>
    </row>
    <row r="321" spans="2:10" ht="21" customHeight="1">
      <c r="B321" s="75"/>
      <c r="C321" s="76"/>
      <c r="D321" s="76"/>
      <c r="E321" s="78"/>
      <c r="F321" s="78"/>
      <c r="G321" s="78"/>
      <c r="H321" s="81"/>
      <c r="I321" s="80" t="str">
        <f t="shared" si="4"/>
        <v/>
      </c>
      <c r="J321" s="90" t="str">
        <f>Saisie[[#This Row],[DATE
'[JJ/MM/AAAA']]]&amp;"|"&amp;COUNTIF($B$4:B321,B321)</f>
        <v>|0</v>
      </c>
    </row>
    <row r="322" spans="2:10" ht="21" customHeight="1">
      <c r="B322" s="75"/>
      <c r="C322" s="76"/>
      <c r="D322" s="76"/>
      <c r="E322" s="78"/>
      <c r="F322" s="78"/>
      <c r="G322" s="78"/>
      <c r="H322" s="81"/>
      <c r="I322" s="80" t="str">
        <f t="shared" si="4"/>
        <v/>
      </c>
      <c r="J322" s="90" t="str">
        <f>Saisie[[#This Row],[DATE
'[JJ/MM/AAAA']]]&amp;"|"&amp;COUNTIF($B$4:B322,B322)</f>
        <v>|0</v>
      </c>
    </row>
    <row r="323" spans="2:10" ht="21" customHeight="1">
      <c r="B323" s="75"/>
      <c r="C323" s="76"/>
      <c r="D323" s="76"/>
      <c r="E323" s="78"/>
      <c r="F323" s="78"/>
      <c r="G323" s="78"/>
      <c r="H323" s="81"/>
      <c r="I323" s="80" t="str">
        <f t="shared" si="4"/>
        <v/>
      </c>
      <c r="J323" s="90" t="str">
        <f>Saisie[[#This Row],[DATE
'[JJ/MM/AAAA']]]&amp;"|"&amp;COUNTIF($B$4:B323,B323)</f>
        <v>|0</v>
      </c>
    </row>
    <row r="324" spans="2:10" ht="21" customHeight="1">
      <c r="B324" s="75"/>
      <c r="C324" s="76"/>
      <c r="D324" s="76"/>
      <c r="E324" s="78"/>
      <c r="F324" s="78"/>
      <c r="G324" s="78"/>
      <c r="H324" s="81"/>
      <c r="I324" s="80" t="str">
        <f t="shared" ref="I324:I387" si="5">IF(ISBLANK(H324),"","i")</f>
        <v/>
      </c>
      <c r="J324" s="90" t="str">
        <f>Saisie[[#This Row],[DATE
'[JJ/MM/AAAA']]]&amp;"|"&amp;COUNTIF($B$4:B324,B324)</f>
        <v>|0</v>
      </c>
    </row>
    <row r="325" spans="2:10" ht="21" customHeight="1">
      <c r="B325" s="75"/>
      <c r="C325" s="76"/>
      <c r="D325" s="76"/>
      <c r="E325" s="78"/>
      <c r="F325" s="78"/>
      <c r="G325" s="78"/>
      <c r="H325" s="81"/>
      <c r="I325" s="80" t="str">
        <f t="shared" si="5"/>
        <v/>
      </c>
      <c r="J325" s="90" t="str">
        <f>Saisie[[#This Row],[DATE
'[JJ/MM/AAAA']]]&amp;"|"&amp;COUNTIF($B$4:B325,B325)</f>
        <v>|0</v>
      </c>
    </row>
    <row r="326" spans="2:10" ht="21" customHeight="1">
      <c r="B326" s="75"/>
      <c r="C326" s="76"/>
      <c r="D326" s="76"/>
      <c r="E326" s="78"/>
      <c r="F326" s="78"/>
      <c r="G326" s="78"/>
      <c r="H326" s="81"/>
      <c r="I326" s="80" t="str">
        <f t="shared" si="5"/>
        <v/>
      </c>
      <c r="J326" s="90" t="str">
        <f>Saisie[[#This Row],[DATE
'[JJ/MM/AAAA']]]&amp;"|"&amp;COUNTIF($B$4:B326,B326)</f>
        <v>|0</v>
      </c>
    </row>
    <row r="327" spans="2:10" ht="21" customHeight="1">
      <c r="B327" s="75"/>
      <c r="C327" s="76"/>
      <c r="D327" s="76"/>
      <c r="E327" s="78"/>
      <c r="F327" s="78"/>
      <c r="G327" s="78"/>
      <c r="H327" s="81"/>
      <c r="I327" s="80" t="str">
        <f t="shared" si="5"/>
        <v/>
      </c>
      <c r="J327" s="90" t="str">
        <f>Saisie[[#This Row],[DATE
'[JJ/MM/AAAA']]]&amp;"|"&amp;COUNTIF($B$4:B327,B327)</f>
        <v>|0</v>
      </c>
    </row>
    <row r="328" spans="2:10" ht="21" customHeight="1">
      <c r="B328" s="75"/>
      <c r="C328" s="76"/>
      <c r="D328" s="76"/>
      <c r="E328" s="78"/>
      <c r="F328" s="78"/>
      <c r="G328" s="78"/>
      <c r="H328" s="81"/>
      <c r="I328" s="80" t="str">
        <f t="shared" si="5"/>
        <v/>
      </c>
      <c r="J328" s="90" t="str">
        <f>Saisie[[#This Row],[DATE
'[JJ/MM/AAAA']]]&amp;"|"&amp;COUNTIF($B$4:B328,B328)</f>
        <v>|0</v>
      </c>
    </row>
    <row r="329" spans="2:10" ht="21" customHeight="1">
      <c r="B329" s="75"/>
      <c r="C329" s="76"/>
      <c r="D329" s="76"/>
      <c r="E329" s="78"/>
      <c r="F329" s="78"/>
      <c r="G329" s="78"/>
      <c r="H329" s="81"/>
      <c r="I329" s="80" t="str">
        <f t="shared" si="5"/>
        <v/>
      </c>
      <c r="J329" s="90" t="str">
        <f>Saisie[[#This Row],[DATE
'[JJ/MM/AAAA']]]&amp;"|"&amp;COUNTIF($B$4:B329,B329)</f>
        <v>|0</v>
      </c>
    </row>
    <row r="330" spans="2:10" ht="21" customHeight="1">
      <c r="B330" s="75"/>
      <c r="C330" s="76"/>
      <c r="D330" s="76"/>
      <c r="E330" s="78"/>
      <c r="F330" s="78"/>
      <c r="G330" s="78"/>
      <c r="H330" s="81"/>
      <c r="I330" s="80" t="str">
        <f t="shared" si="5"/>
        <v/>
      </c>
      <c r="J330" s="90" t="str">
        <f>Saisie[[#This Row],[DATE
'[JJ/MM/AAAA']]]&amp;"|"&amp;COUNTIF($B$4:B330,B330)</f>
        <v>|0</v>
      </c>
    </row>
    <row r="331" spans="2:10" ht="21" customHeight="1">
      <c r="B331" s="75"/>
      <c r="C331" s="76"/>
      <c r="D331" s="76"/>
      <c r="E331" s="78"/>
      <c r="F331" s="78"/>
      <c r="G331" s="78"/>
      <c r="H331" s="81"/>
      <c r="I331" s="80" t="str">
        <f t="shared" si="5"/>
        <v/>
      </c>
      <c r="J331" s="90" t="str">
        <f>Saisie[[#This Row],[DATE
'[JJ/MM/AAAA']]]&amp;"|"&amp;COUNTIF($B$4:B331,B331)</f>
        <v>|0</v>
      </c>
    </row>
    <row r="332" spans="2:10" ht="21" customHeight="1">
      <c r="B332" s="75"/>
      <c r="C332" s="76"/>
      <c r="D332" s="76"/>
      <c r="E332" s="78"/>
      <c r="F332" s="78"/>
      <c r="G332" s="78"/>
      <c r="H332" s="81"/>
      <c r="I332" s="80" t="str">
        <f t="shared" si="5"/>
        <v/>
      </c>
      <c r="J332" s="90" t="str">
        <f>Saisie[[#This Row],[DATE
'[JJ/MM/AAAA']]]&amp;"|"&amp;COUNTIF($B$4:B332,B332)</f>
        <v>|0</v>
      </c>
    </row>
    <row r="333" spans="2:10" ht="21" customHeight="1">
      <c r="B333" s="75"/>
      <c r="C333" s="76"/>
      <c r="D333" s="76"/>
      <c r="E333" s="78"/>
      <c r="F333" s="78"/>
      <c r="G333" s="78"/>
      <c r="H333" s="81"/>
      <c r="I333" s="80" t="str">
        <f t="shared" si="5"/>
        <v/>
      </c>
      <c r="J333" s="90" t="str">
        <f>Saisie[[#This Row],[DATE
'[JJ/MM/AAAA']]]&amp;"|"&amp;COUNTIF($B$4:B333,B333)</f>
        <v>|0</v>
      </c>
    </row>
    <row r="334" spans="2:10" ht="21" customHeight="1">
      <c r="B334" s="75"/>
      <c r="C334" s="76"/>
      <c r="D334" s="76"/>
      <c r="E334" s="78"/>
      <c r="F334" s="78"/>
      <c r="G334" s="78"/>
      <c r="H334" s="81"/>
      <c r="I334" s="80" t="str">
        <f t="shared" si="5"/>
        <v/>
      </c>
      <c r="J334" s="90" t="str">
        <f>Saisie[[#This Row],[DATE
'[JJ/MM/AAAA']]]&amp;"|"&amp;COUNTIF($B$4:B334,B334)</f>
        <v>|0</v>
      </c>
    </row>
    <row r="335" spans="2:10" ht="21" customHeight="1">
      <c r="B335" s="75"/>
      <c r="C335" s="76"/>
      <c r="D335" s="76"/>
      <c r="E335" s="78"/>
      <c r="F335" s="78"/>
      <c r="G335" s="78"/>
      <c r="H335" s="81"/>
      <c r="I335" s="80" t="str">
        <f t="shared" si="5"/>
        <v/>
      </c>
      <c r="J335" s="90" t="str">
        <f>Saisie[[#This Row],[DATE
'[JJ/MM/AAAA']]]&amp;"|"&amp;COUNTIF($B$4:B335,B335)</f>
        <v>|0</v>
      </c>
    </row>
    <row r="336" spans="2:10" ht="21" customHeight="1">
      <c r="B336" s="75"/>
      <c r="C336" s="76"/>
      <c r="D336" s="76"/>
      <c r="E336" s="78"/>
      <c r="F336" s="78"/>
      <c r="G336" s="78"/>
      <c r="H336" s="81"/>
      <c r="I336" s="80" t="str">
        <f t="shared" si="5"/>
        <v/>
      </c>
      <c r="J336" s="90" t="str">
        <f>Saisie[[#This Row],[DATE
'[JJ/MM/AAAA']]]&amp;"|"&amp;COUNTIF($B$4:B336,B336)</f>
        <v>|0</v>
      </c>
    </row>
    <row r="337" spans="2:10" ht="21" customHeight="1">
      <c r="B337" s="75"/>
      <c r="C337" s="76"/>
      <c r="D337" s="76"/>
      <c r="E337" s="78"/>
      <c r="F337" s="78"/>
      <c r="G337" s="78"/>
      <c r="H337" s="81"/>
      <c r="I337" s="80" t="str">
        <f t="shared" si="5"/>
        <v/>
      </c>
      <c r="J337" s="90" t="str">
        <f>Saisie[[#This Row],[DATE
'[JJ/MM/AAAA']]]&amp;"|"&amp;COUNTIF($B$4:B337,B337)</f>
        <v>|0</v>
      </c>
    </row>
    <row r="338" spans="2:10" ht="21" customHeight="1">
      <c r="B338" s="75"/>
      <c r="C338" s="76"/>
      <c r="D338" s="76"/>
      <c r="E338" s="78"/>
      <c r="F338" s="78"/>
      <c r="G338" s="78"/>
      <c r="H338" s="81"/>
      <c r="I338" s="80" t="str">
        <f t="shared" si="5"/>
        <v/>
      </c>
      <c r="J338" s="90" t="str">
        <f>Saisie[[#This Row],[DATE
'[JJ/MM/AAAA']]]&amp;"|"&amp;COUNTIF($B$4:B338,B338)</f>
        <v>|0</v>
      </c>
    </row>
    <row r="339" spans="2:10" ht="21" customHeight="1">
      <c r="B339" s="75"/>
      <c r="C339" s="76"/>
      <c r="D339" s="76"/>
      <c r="E339" s="78"/>
      <c r="F339" s="78"/>
      <c r="G339" s="78"/>
      <c r="H339" s="81"/>
      <c r="I339" s="80" t="str">
        <f t="shared" si="5"/>
        <v/>
      </c>
      <c r="J339" s="90" t="str">
        <f>Saisie[[#This Row],[DATE
'[JJ/MM/AAAA']]]&amp;"|"&amp;COUNTIF($B$4:B339,B339)</f>
        <v>|0</v>
      </c>
    </row>
    <row r="340" spans="2:10" ht="21" customHeight="1">
      <c r="B340" s="75"/>
      <c r="C340" s="76"/>
      <c r="D340" s="76"/>
      <c r="E340" s="78"/>
      <c r="F340" s="78"/>
      <c r="G340" s="78"/>
      <c r="H340" s="81"/>
      <c r="I340" s="80" t="str">
        <f t="shared" si="5"/>
        <v/>
      </c>
      <c r="J340" s="90" t="str">
        <f>Saisie[[#This Row],[DATE
'[JJ/MM/AAAA']]]&amp;"|"&amp;COUNTIF($B$4:B340,B340)</f>
        <v>|0</v>
      </c>
    </row>
    <row r="341" spans="2:10" ht="21" customHeight="1">
      <c r="B341" s="75"/>
      <c r="C341" s="76"/>
      <c r="D341" s="76"/>
      <c r="E341" s="78"/>
      <c r="F341" s="78"/>
      <c r="G341" s="78"/>
      <c r="H341" s="81"/>
      <c r="I341" s="80" t="str">
        <f t="shared" si="5"/>
        <v/>
      </c>
      <c r="J341" s="90" t="str">
        <f>Saisie[[#This Row],[DATE
'[JJ/MM/AAAA']]]&amp;"|"&amp;COUNTIF($B$4:B341,B341)</f>
        <v>|0</v>
      </c>
    </row>
    <row r="342" spans="2:10" ht="21" customHeight="1">
      <c r="B342" s="75"/>
      <c r="C342" s="76"/>
      <c r="D342" s="76"/>
      <c r="E342" s="78"/>
      <c r="F342" s="78"/>
      <c r="G342" s="78"/>
      <c r="H342" s="81"/>
      <c r="I342" s="80" t="str">
        <f t="shared" si="5"/>
        <v/>
      </c>
      <c r="J342" s="90" t="str">
        <f>Saisie[[#This Row],[DATE
'[JJ/MM/AAAA']]]&amp;"|"&amp;COUNTIF($B$4:B342,B342)</f>
        <v>|0</v>
      </c>
    </row>
    <row r="343" spans="2:10" ht="21" customHeight="1">
      <c r="B343" s="75"/>
      <c r="C343" s="76"/>
      <c r="D343" s="76"/>
      <c r="E343" s="78"/>
      <c r="F343" s="78"/>
      <c r="G343" s="78"/>
      <c r="H343" s="81"/>
      <c r="I343" s="80" t="str">
        <f t="shared" si="5"/>
        <v/>
      </c>
      <c r="J343" s="90" t="str">
        <f>Saisie[[#This Row],[DATE
'[JJ/MM/AAAA']]]&amp;"|"&amp;COUNTIF($B$4:B343,B343)</f>
        <v>|0</v>
      </c>
    </row>
    <row r="344" spans="2:10" ht="21" customHeight="1">
      <c r="B344" s="75"/>
      <c r="C344" s="76"/>
      <c r="D344" s="76"/>
      <c r="E344" s="78"/>
      <c r="F344" s="78"/>
      <c r="G344" s="78"/>
      <c r="H344" s="81"/>
      <c r="I344" s="80" t="str">
        <f t="shared" si="5"/>
        <v/>
      </c>
      <c r="J344" s="90" t="str">
        <f>Saisie[[#This Row],[DATE
'[JJ/MM/AAAA']]]&amp;"|"&amp;COUNTIF($B$4:B344,B344)</f>
        <v>|0</v>
      </c>
    </row>
    <row r="345" spans="2:10" ht="21" customHeight="1">
      <c r="B345" s="75"/>
      <c r="C345" s="76"/>
      <c r="D345" s="76"/>
      <c r="E345" s="78"/>
      <c r="F345" s="78"/>
      <c r="G345" s="78"/>
      <c r="H345" s="81"/>
      <c r="I345" s="80" t="str">
        <f t="shared" si="5"/>
        <v/>
      </c>
      <c r="J345" s="90" t="str">
        <f>Saisie[[#This Row],[DATE
'[JJ/MM/AAAA']]]&amp;"|"&amp;COUNTIF($B$4:B345,B345)</f>
        <v>|0</v>
      </c>
    </row>
    <row r="346" spans="2:10" ht="21" customHeight="1">
      <c r="B346" s="75"/>
      <c r="C346" s="76"/>
      <c r="D346" s="76"/>
      <c r="E346" s="78"/>
      <c r="F346" s="78"/>
      <c r="G346" s="78"/>
      <c r="H346" s="81"/>
      <c r="I346" s="80" t="str">
        <f t="shared" si="5"/>
        <v/>
      </c>
      <c r="J346" s="90" t="str">
        <f>Saisie[[#This Row],[DATE
'[JJ/MM/AAAA']]]&amp;"|"&amp;COUNTIF($B$4:B346,B346)</f>
        <v>|0</v>
      </c>
    </row>
    <row r="347" spans="2:10" ht="21" customHeight="1">
      <c r="B347" s="75"/>
      <c r="C347" s="76"/>
      <c r="D347" s="76"/>
      <c r="E347" s="78"/>
      <c r="F347" s="78"/>
      <c r="G347" s="78"/>
      <c r="H347" s="81"/>
      <c r="I347" s="80" t="str">
        <f t="shared" si="5"/>
        <v/>
      </c>
      <c r="J347" s="90" t="str">
        <f>Saisie[[#This Row],[DATE
'[JJ/MM/AAAA']]]&amp;"|"&amp;COUNTIF($B$4:B347,B347)</f>
        <v>|0</v>
      </c>
    </row>
    <row r="348" spans="2:10" ht="21" customHeight="1">
      <c r="B348" s="75"/>
      <c r="C348" s="76"/>
      <c r="D348" s="76"/>
      <c r="E348" s="78"/>
      <c r="F348" s="78"/>
      <c r="G348" s="78"/>
      <c r="H348" s="81"/>
      <c r="I348" s="80" t="str">
        <f t="shared" si="5"/>
        <v/>
      </c>
      <c r="J348" s="90" t="str">
        <f>Saisie[[#This Row],[DATE
'[JJ/MM/AAAA']]]&amp;"|"&amp;COUNTIF($B$4:B348,B348)</f>
        <v>|0</v>
      </c>
    </row>
    <row r="349" spans="2:10" ht="21" customHeight="1">
      <c r="B349" s="75"/>
      <c r="C349" s="76"/>
      <c r="D349" s="76"/>
      <c r="E349" s="78"/>
      <c r="F349" s="78"/>
      <c r="G349" s="78"/>
      <c r="H349" s="81"/>
      <c r="I349" s="80" t="str">
        <f t="shared" si="5"/>
        <v/>
      </c>
      <c r="J349" s="90" t="str">
        <f>Saisie[[#This Row],[DATE
'[JJ/MM/AAAA']]]&amp;"|"&amp;COUNTIF($B$4:B349,B349)</f>
        <v>|0</v>
      </c>
    </row>
    <row r="350" spans="2:10" ht="21" customHeight="1">
      <c r="B350" s="75"/>
      <c r="C350" s="76"/>
      <c r="D350" s="76"/>
      <c r="E350" s="78"/>
      <c r="F350" s="78"/>
      <c r="G350" s="78"/>
      <c r="H350" s="81"/>
      <c r="I350" s="80" t="str">
        <f t="shared" si="5"/>
        <v/>
      </c>
      <c r="J350" s="90" t="str">
        <f>Saisie[[#This Row],[DATE
'[JJ/MM/AAAA']]]&amp;"|"&amp;COUNTIF($B$4:B350,B350)</f>
        <v>|0</v>
      </c>
    </row>
    <row r="351" spans="2:10" ht="21" customHeight="1">
      <c r="B351" s="75"/>
      <c r="C351" s="76"/>
      <c r="D351" s="76"/>
      <c r="E351" s="78"/>
      <c r="F351" s="78"/>
      <c r="G351" s="78"/>
      <c r="H351" s="81"/>
      <c r="I351" s="80" t="str">
        <f t="shared" si="5"/>
        <v/>
      </c>
      <c r="J351" s="90" t="str">
        <f>Saisie[[#This Row],[DATE
'[JJ/MM/AAAA']]]&amp;"|"&amp;COUNTIF($B$4:B351,B351)</f>
        <v>|0</v>
      </c>
    </row>
    <row r="352" spans="2:10" ht="21" customHeight="1">
      <c r="B352" s="75"/>
      <c r="C352" s="76"/>
      <c r="D352" s="76"/>
      <c r="E352" s="78"/>
      <c r="F352" s="78"/>
      <c r="G352" s="78"/>
      <c r="H352" s="81"/>
      <c r="I352" s="80" t="str">
        <f t="shared" si="5"/>
        <v/>
      </c>
      <c r="J352" s="90" t="str">
        <f>Saisie[[#This Row],[DATE
'[JJ/MM/AAAA']]]&amp;"|"&amp;COUNTIF($B$4:B352,B352)</f>
        <v>|0</v>
      </c>
    </row>
    <row r="353" spans="2:10" ht="21" customHeight="1">
      <c r="B353" s="75"/>
      <c r="C353" s="76"/>
      <c r="D353" s="76"/>
      <c r="E353" s="78"/>
      <c r="F353" s="78"/>
      <c r="G353" s="78"/>
      <c r="H353" s="81"/>
      <c r="I353" s="80" t="str">
        <f t="shared" si="5"/>
        <v/>
      </c>
      <c r="J353" s="90" t="str">
        <f>Saisie[[#This Row],[DATE
'[JJ/MM/AAAA']]]&amp;"|"&amp;COUNTIF($B$4:B353,B353)</f>
        <v>|0</v>
      </c>
    </row>
    <row r="354" spans="2:10" ht="21" customHeight="1">
      <c r="B354" s="75"/>
      <c r="C354" s="76"/>
      <c r="D354" s="76"/>
      <c r="E354" s="78"/>
      <c r="F354" s="78"/>
      <c r="G354" s="78"/>
      <c r="H354" s="81"/>
      <c r="I354" s="80" t="str">
        <f t="shared" si="5"/>
        <v/>
      </c>
      <c r="J354" s="90" t="str">
        <f>Saisie[[#This Row],[DATE
'[JJ/MM/AAAA']]]&amp;"|"&amp;COUNTIF($B$4:B354,B354)</f>
        <v>|0</v>
      </c>
    </row>
    <row r="355" spans="2:10" ht="21" customHeight="1">
      <c r="B355" s="75"/>
      <c r="C355" s="76"/>
      <c r="D355" s="76"/>
      <c r="E355" s="78"/>
      <c r="F355" s="78"/>
      <c r="G355" s="78"/>
      <c r="H355" s="81"/>
      <c r="I355" s="80" t="str">
        <f t="shared" si="5"/>
        <v/>
      </c>
      <c r="J355" s="90" t="str">
        <f>Saisie[[#This Row],[DATE
'[JJ/MM/AAAA']]]&amp;"|"&amp;COUNTIF($B$4:B355,B355)</f>
        <v>|0</v>
      </c>
    </row>
    <row r="356" spans="2:10" ht="21" customHeight="1">
      <c r="B356" s="75"/>
      <c r="C356" s="76"/>
      <c r="D356" s="76"/>
      <c r="E356" s="78"/>
      <c r="F356" s="78"/>
      <c r="G356" s="78"/>
      <c r="H356" s="81"/>
      <c r="I356" s="80" t="str">
        <f t="shared" si="5"/>
        <v/>
      </c>
      <c r="J356" s="90" t="str">
        <f>Saisie[[#This Row],[DATE
'[JJ/MM/AAAA']]]&amp;"|"&amp;COUNTIF($B$4:B356,B356)</f>
        <v>|0</v>
      </c>
    </row>
    <row r="357" spans="2:10" ht="21" customHeight="1">
      <c r="B357" s="75"/>
      <c r="C357" s="76"/>
      <c r="D357" s="76"/>
      <c r="E357" s="78"/>
      <c r="F357" s="78"/>
      <c r="G357" s="78"/>
      <c r="H357" s="81"/>
      <c r="I357" s="80" t="str">
        <f t="shared" si="5"/>
        <v/>
      </c>
      <c r="J357" s="90" t="str">
        <f>Saisie[[#This Row],[DATE
'[JJ/MM/AAAA']]]&amp;"|"&amp;COUNTIF($B$4:B357,B357)</f>
        <v>|0</v>
      </c>
    </row>
    <row r="358" spans="2:10" ht="21" customHeight="1">
      <c r="B358" s="75"/>
      <c r="C358" s="76"/>
      <c r="D358" s="76"/>
      <c r="E358" s="78"/>
      <c r="F358" s="78"/>
      <c r="G358" s="78"/>
      <c r="H358" s="81"/>
      <c r="I358" s="80" t="str">
        <f t="shared" si="5"/>
        <v/>
      </c>
      <c r="J358" s="90" t="str">
        <f>Saisie[[#This Row],[DATE
'[JJ/MM/AAAA']]]&amp;"|"&amp;COUNTIF($B$4:B358,B358)</f>
        <v>|0</v>
      </c>
    </row>
    <row r="359" spans="2:10" ht="21" customHeight="1">
      <c r="B359" s="75"/>
      <c r="C359" s="76"/>
      <c r="D359" s="76"/>
      <c r="E359" s="78"/>
      <c r="F359" s="78"/>
      <c r="G359" s="78"/>
      <c r="H359" s="81"/>
      <c r="I359" s="80" t="str">
        <f t="shared" si="5"/>
        <v/>
      </c>
      <c r="J359" s="90" t="str">
        <f>Saisie[[#This Row],[DATE
'[JJ/MM/AAAA']]]&amp;"|"&amp;COUNTIF($B$4:B359,B359)</f>
        <v>|0</v>
      </c>
    </row>
    <row r="360" spans="2:10" ht="21" customHeight="1">
      <c r="B360" s="75"/>
      <c r="C360" s="76"/>
      <c r="D360" s="76"/>
      <c r="E360" s="78"/>
      <c r="F360" s="78"/>
      <c r="G360" s="78"/>
      <c r="H360" s="81"/>
      <c r="I360" s="80" t="str">
        <f t="shared" si="5"/>
        <v/>
      </c>
      <c r="J360" s="90" t="str">
        <f>Saisie[[#This Row],[DATE
'[JJ/MM/AAAA']]]&amp;"|"&amp;COUNTIF($B$4:B360,B360)</f>
        <v>|0</v>
      </c>
    </row>
    <row r="361" spans="2:10" ht="21" customHeight="1">
      <c r="B361" s="75"/>
      <c r="C361" s="76"/>
      <c r="D361" s="76"/>
      <c r="E361" s="78"/>
      <c r="F361" s="78"/>
      <c r="G361" s="78"/>
      <c r="H361" s="81"/>
      <c r="I361" s="80" t="str">
        <f t="shared" si="5"/>
        <v/>
      </c>
      <c r="J361" s="90" t="str">
        <f>Saisie[[#This Row],[DATE
'[JJ/MM/AAAA']]]&amp;"|"&amp;COUNTIF($B$4:B361,B361)</f>
        <v>|0</v>
      </c>
    </row>
    <row r="362" spans="2:10" ht="21" customHeight="1">
      <c r="B362" s="75"/>
      <c r="C362" s="76"/>
      <c r="D362" s="76"/>
      <c r="E362" s="78"/>
      <c r="F362" s="78"/>
      <c r="G362" s="78"/>
      <c r="H362" s="81"/>
      <c r="I362" s="80" t="str">
        <f t="shared" si="5"/>
        <v/>
      </c>
      <c r="J362" s="90" t="str">
        <f>Saisie[[#This Row],[DATE
'[JJ/MM/AAAA']]]&amp;"|"&amp;COUNTIF($B$4:B362,B362)</f>
        <v>|0</v>
      </c>
    </row>
    <row r="363" spans="2:10" ht="21" customHeight="1">
      <c r="B363" s="75"/>
      <c r="C363" s="76"/>
      <c r="D363" s="76"/>
      <c r="E363" s="78"/>
      <c r="F363" s="78"/>
      <c r="G363" s="78"/>
      <c r="H363" s="81"/>
      <c r="I363" s="80" t="str">
        <f t="shared" si="5"/>
        <v/>
      </c>
      <c r="J363" s="90" t="str">
        <f>Saisie[[#This Row],[DATE
'[JJ/MM/AAAA']]]&amp;"|"&amp;COUNTIF($B$4:B363,B363)</f>
        <v>|0</v>
      </c>
    </row>
    <row r="364" spans="2:10" ht="21" customHeight="1">
      <c r="B364" s="75"/>
      <c r="C364" s="76"/>
      <c r="D364" s="76"/>
      <c r="E364" s="78"/>
      <c r="F364" s="78"/>
      <c r="G364" s="78"/>
      <c r="H364" s="81"/>
      <c r="I364" s="80" t="str">
        <f t="shared" si="5"/>
        <v/>
      </c>
      <c r="J364" s="90" t="str">
        <f>Saisie[[#This Row],[DATE
'[JJ/MM/AAAA']]]&amp;"|"&amp;COUNTIF($B$4:B364,B364)</f>
        <v>|0</v>
      </c>
    </row>
    <row r="365" spans="2:10" ht="21" customHeight="1">
      <c r="B365" s="75"/>
      <c r="C365" s="76"/>
      <c r="D365" s="76"/>
      <c r="E365" s="78"/>
      <c r="F365" s="78"/>
      <c r="G365" s="78"/>
      <c r="H365" s="81"/>
      <c r="I365" s="80" t="str">
        <f t="shared" si="5"/>
        <v/>
      </c>
      <c r="J365" s="90" t="str">
        <f>Saisie[[#This Row],[DATE
'[JJ/MM/AAAA']]]&amp;"|"&amp;COUNTIF($B$4:B365,B365)</f>
        <v>|0</v>
      </c>
    </row>
    <row r="366" spans="2:10" ht="21" customHeight="1">
      <c r="B366" s="75"/>
      <c r="C366" s="76"/>
      <c r="D366" s="76"/>
      <c r="E366" s="78"/>
      <c r="F366" s="78"/>
      <c r="G366" s="78"/>
      <c r="H366" s="81"/>
      <c r="I366" s="80" t="str">
        <f t="shared" si="5"/>
        <v/>
      </c>
      <c r="J366" s="90" t="str">
        <f>Saisie[[#This Row],[DATE
'[JJ/MM/AAAA']]]&amp;"|"&amp;COUNTIF($B$4:B366,B366)</f>
        <v>|0</v>
      </c>
    </row>
    <row r="367" spans="2:10" ht="21" customHeight="1">
      <c r="B367" s="75"/>
      <c r="C367" s="76"/>
      <c r="D367" s="76"/>
      <c r="E367" s="78"/>
      <c r="F367" s="78"/>
      <c r="G367" s="78"/>
      <c r="H367" s="81"/>
      <c r="I367" s="80" t="str">
        <f t="shared" si="5"/>
        <v/>
      </c>
      <c r="J367" s="90" t="str">
        <f>Saisie[[#This Row],[DATE
'[JJ/MM/AAAA']]]&amp;"|"&amp;COUNTIF($B$4:B367,B367)</f>
        <v>|0</v>
      </c>
    </row>
    <row r="368" spans="2:10" ht="21" customHeight="1">
      <c r="B368" s="75"/>
      <c r="C368" s="76"/>
      <c r="D368" s="76"/>
      <c r="E368" s="78"/>
      <c r="F368" s="78"/>
      <c r="G368" s="78"/>
      <c r="H368" s="81"/>
      <c r="I368" s="80" t="str">
        <f t="shared" si="5"/>
        <v/>
      </c>
      <c r="J368" s="90" t="str">
        <f>Saisie[[#This Row],[DATE
'[JJ/MM/AAAA']]]&amp;"|"&amp;COUNTIF($B$4:B368,B368)</f>
        <v>|0</v>
      </c>
    </row>
    <row r="369" spans="2:10" ht="21" customHeight="1">
      <c r="B369" s="75"/>
      <c r="C369" s="76"/>
      <c r="D369" s="76"/>
      <c r="E369" s="78"/>
      <c r="F369" s="78"/>
      <c r="G369" s="78"/>
      <c r="H369" s="81"/>
      <c r="I369" s="80" t="str">
        <f t="shared" si="5"/>
        <v/>
      </c>
      <c r="J369" s="90" t="str">
        <f>Saisie[[#This Row],[DATE
'[JJ/MM/AAAA']]]&amp;"|"&amp;COUNTIF($B$4:B369,B369)</f>
        <v>|0</v>
      </c>
    </row>
    <row r="370" spans="2:10" ht="21" customHeight="1">
      <c r="B370" s="75"/>
      <c r="C370" s="76"/>
      <c r="D370" s="76"/>
      <c r="E370" s="78"/>
      <c r="F370" s="78"/>
      <c r="G370" s="78"/>
      <c r="H370" s="81"/>
      <c r="I370" s="80" t="str">
        <f t="shared" si="5"/>
        <v/>
      </c>
      <c r="J370" s="90" t="str">
        <f>Saisie[[#This Row],[DATE
'[JJ/MM/AAAA']]]&amp;"|"&amp;COUNTIF($B$4:B370,B370)</f>
        <v>|0</v>
      </c>
    </row>
    <row r="371" spans="2:10" ht="21" customHeight="1">
      <c r="B371" s="75"/>
      <c r="C371" s="76"/>
      <c r="D371" s="76"/>
      <c r="E371" s="78"/>
      <c r="F371" s="78"/>
      <c r="G371" s="78"/>
      <c r="H371" s="81"/>
      <c r="I371" s="80" t="str">
        <f t="shared" si="5"/>
        <v/>
      </c>
      <c r="J371" s="90" t="str">
        <f>Saisie[[#This Row],[DATE
'[JJ/MM/AAAA']]]&amp;"|"&amp;COUNTIF($B$4:B371,B371)</f>
        <v>|0</v>
      </c>
    </row>
    <row r="372" spans="2:10" ht="21" customHeight="1">
      <c r="B372" s="75"/>
      <c r="C372" s="76"/>
      <c r="D372" s="76"/>
      <c r="E372" s="78"/>
      <c r="F372" s="78"/>
      <c r="G372" s="78"/>
      <c r="H372" s="81"/>
      <c r="I372" s="80" t="str">
        <f t="shared" si="5"/>
        <v/>
      </c>
      <c r="J372" s="90" t="str">
        <f>Saisie[[#This Row],[DATE
'[JJ/MM/AAAA']]]&amp;"|"&amp;COUNTIF($B$4:B372,B372)</f>
        <v>|0</v>
      </c>
    </row>
    <row r="373" spans="2:10" ht="21" customHeight="1">
      <c r="B373" s="75"/>
      <c r="C373" s="76"/>
      <c r="D373" s="76"/>
      <c r="E373" s="78"/>
      <c r="F373" s="78"/>
      <c r="G373" s="78"/>
      <c r="H373" s="81"/>
      <c r="I373" s="80" t="str">
        <f t="shared" si="5"/>
        <v/>
      </c>
      <c r="J373" s="90" t="str">
        <f>Saisie[[#This Row],[DATE
'[JJ/MM/AAAA']]]&amp;"|"&amp;COUNTIF($B$4:B373,B373)</f>
        <v>|0</v>
      </c>
    </row>
    <row r="374" spans="2:10" ht="21" customHeight="1">
      <c r="B374" s="75"/>
      <c r="C374" s="76"/>
      <c r="D374" s="76"/>
      <c r="E374" s="78"/>
      <c r="F374" s="78"/>
      <c r="G374" s="78"/>
      <c r="H374" s="81"/>
      <c r="I374" s="80" t="str">
        <f t="shared" si="5"/>
        <v/>
      </c>
      <c r="J374" s="90" t="str">
        <f>Saisie[[#This Row],[DATE
'[JJ/MM/AAAA']]]&amp;"|"&amp;COUNTIF($B$4:B374,B374)</f>
        <v>|0</v>
      </c>
    </row>
    <row r="375" spans="2:10" ht="21" customHeight="1">
      <c r="B375" s="75"/>
      <c r="C375" s="76"/>
      <c r="D375" s="76"/>
      <c r="E375" s="78"/>
      <c r="F375" s="78"/>
      <c r="G375" s="78"/>
      <c r="H375" s="81"/>
      <c r="I375" s="80" t="str">
        <f t="shared" si="5"/>
        <v/>
      </c>
      <c r="J375" s="90" t="str">
        <f>Saisie[[#This Row],[DATE
'[JJ/MM/AAAA']]]&amp;"|"&amp;COUNTIF($B$4:B375,B375)</f>
        <v>|0</v>
      </c>
    </row>
    <row r="376" spans="2:10" ht="21" customHeight="1">
      <c r="B376" s="75"/>
      <c r="C376" s="76"/>
      <c r="D376" s="76"/>
      <c r="E376" s="78"/>
      <c r="F376" s="78"/>
      <c r="G376" s="78"/>
      <c r="H376" s="81"/>
      <c r="I376" s="80" t="str">
        <f t="shared" si="5"/>
        <v/>
      </c>
      <c r="J376" s="90" t="str">
        <f>Saisie[[#This Row],[DATE
'[JJ/MM/AAAA']]]&amp;"|"&amp;COUNTIF($B$4:B376,B376)</f>
        <v>|0</v>
      </c>
    </row>
    <row r="377" spans="2:10" ht="21" customHeight="1">
      <c r="B377" s="75"/>
      <c r="C377" s="76"/>
      <c r="D377" s="76"/>
      <c r="E377" s="78"/>
      <c r="F377" s="78"/>
      <c r="G377" s="78"/>
      <c r="H377" s="81"/>
      <c r="I377" s="80" t="str">
        <f t="shared" si="5"/>
        <v/>
      </c>
      <c r="J377" s="90" t="str">
        <f>Saisie[[#This Row],[DATE
'[JJ/MM/AAAA']]]&amp;"|"&amp;COUNTIF($B$4:B377,B377)</f>
        <v>|0</v>
      </c>
    </row>
    <row r="378" spans="2:10" ht="21" customHeight="1">
      <c r="B378" s="75"/>
      <c r="C378" s="76"/>
      <c r="D378" s="76"/>
      <c r="E378" s="78"/>
      <c r="F378" s="78"/>
      <c r="G378" s="78"/>
      <c r="H378" s="81"/>
      <c r="I378" s="80" t="str">
        <f t="shared" si="5"/>
        <v/>
      </c>
      <c r="J378" s="90" t="str">
        <f>Saisie[[#This Row],[DATE
'[JJ/MM/AAAA']]]&amp;"|"&amp;COUNTIF($B$4:B378,B378)</f>
        <v>|0</v>
      </c>
    </row>
    <row r="379" spans="2:10" ht="21" customHeight="1">
      <c r="B379" s="75"/>
      <c r="C379" s="76"/>
      <c r="D379" s="76"/>
      <c r="E379" s="78"/>
      <c r="F379" s="78"/>
      <c r="G379" s="78"/>
      <c r="H379" s="81"/>
      <c r="I379" s="80" t="str">
        <f t="shared" si="5"/>
        <v/>
      </c>
      <c r="J379" s="90" t="str">
        <f>Saisie[[#This Row],[DATE
'[JJ/MM/AAAA']]]&amp;"|"&amp;COUNTIF($B$4:B379,B379)</f>
        <v>|0</v>
      </c>
    </row>
    <row r="380" spans="2:10" ht="21" customHeight="1">
      <c r="B380" s="75"/>
      <c r="C380" s="76"/>
      <c r="D380" s="76"/>
      <c r="E380" s="78"/>
      <c r="F380" s="78"/>
      <c r="G380" s="78"/>
      <c r="H380" s="81"/>
      <c r="I380" s="80" t="str">
        <f t="shared" si="5"/>
        <v/>
      </c>
      <c r="J380" s="90" t="str">
        <f>Saisie[[#This Row],[DATE
'[JJ/MM/AAAA']]]&amp;"|"&amp;COUNTIF($B$4:B380,B380)</f>
        <v>|0</v>
      </c>
    </row>
    <row r="381" spans="2:10" ht="21" customHeight="1">
      <c r="B381" s="75"/>
      <c r="C381" s="76"/>
      <c r="D381" s="76"/>
      <c r="E381" s="78"/>
      <c r="F381" s="78"/>
      <c r="G381" s="78"/>
      <c r="H381" s="81"/>
      <c r="I381" s="80" t="str">
        <f t="shared" si="5"/>
        <v/>
      </c>
      <c r="J381" s="90" t="str">
        <f>Saisie[[#This Row],[DATE
'[JJ/MM/AAAA']]]&amp;"|"&amp;COUNTIF($B$4:B381,B381)</f>
        <v>|0</v>
      </c>
    </row>
    <row r="382" spans="2:10" ht="21" customHeight="1">
      <c r="B382" s="75"/>
      <c r="C382" s="76"/>
      <c r="D382" s="76"/>
      <c r="E382" s="78"/>
      <c r="F382" s="78"/>
      <c r="G382" s="78"/>
      <c r="H382" s="81"/>
      <c r="I382" s="80" t="str">
        <f t="shared" si="5"/>
        <v/>
      </c>
      <c r="J382" s="90" t="str">
        <f>Saisie[[#This Row],[DATE
'[JJ/MM/AAAA']]]&amp;"|"&amp;COUNTIF($B$4:B382,B382)</f>
        <v>|0</v>
      </c>
    </row>
    <row r="383" spans="2:10" ht="21" customHeight="1">
      <c r="B383" s="75"/>
      <c r="C383" s="76"/>
      <c r="D383" s="76"/>
      <c r="E383" s="78"/>
      <c r="F383" s="78"/>
      <c r="G383" s="78"/>
      <c r="H383" s="81"/>
      <c r="I383" s="80" t="str">
        <f t="shared" si="5"/>
        <v/>
      </c>
      <c r="J383" s="90" t="str">
        <f>Saisie[[#This Row],[DATE
'[JJ/MM/AAAA']]]&amp;"|"&amp;COUNTIF($B$4:B383,B383)</f>
        <v>|0</v>
      </c>
    </row>
    <row r="384" spans="2:10" ht="21" customHeight="1">
      <c r="B384" s="75"/>
      <c r="C384" s="76"/>
      <c r="D384" s="76"/>
      <c r="E384" s="78"/>
      <c r="F384" s="78"/>
      <c r="G384" s="78"/>
      <c r="H384" s="81"/>
      <c r="I384" s="80" t="str">
        <f t="shared" si="5"/>
        <v/>
      </c>
      <c r="J384" s="90" t="str">
        <f>Saisie[[#This Row],[DATE
'[JJ/MM/AAAA']]]&amp;"|"&amp;COUNTIF($B$4:B384,B384)</f>
        <v>|0</v>
      </c>
    </row>
    <row r="385" spans="2:10" ht="21" customHeight="1">
      <c r="B385" s="75"/>
      <c r="C385" s="76"/>
      <c r="D385" s="76"/>
      <c r="E385" s="78"/>
      <c r="F385" s="78"/>
      <c r="G385" s="78"/>
      <c r="H385" s="81"/>
      <c r="I385" s="80" t="str">
        <f t="shared" si="5"/>
        <v/>
      </c>
      <c r="J385" s="90" t="str">
        <f>Saisie[[#This Row],[DATE
'[JJ/MM/AAAA']]]&amp;"|"&amp;COUNTIF($B$4:B385,B385)</f>
        <v>|0</v>
      </c>
    </row>
    <row r="386" spans="2:10" ht="21" customHeight="1">
      <c r="B386" s="75"/>
      <c r="C386" s="76"/>
      <c r="D386" s="76"/>
      <c r="E386" s="78"/>
      <c r="F386" s="78"/>
      <c r="G386" s="78"/>
      <c r="H386" s="81"/>
      <c r="I386" s="80" t="str">
        <f t="shared" si="5"/>
        <v/>
      </c>
      <c r="J386" s="90" t="str">
        <f>Saisie[[#This Row],[DATE
'[JJ/MM/AAAA']]]&amp;"|"&amp;COUNTIF($B$4:B386,B386)</f>
        <v>|0</v>
      </c>
    </row>
    <row r="387" spans="2:10" ht="21" customHeight="1">
      <c r="B387" s="75"/>
      <c r="C387" s="76"/>
      <c r="D387" s="76"/>
      <c r="E387" s="78"/>
      <c r="F387" s="78"/>
      <c r="G387" s="78"/>
      <c r="H387" s="81"/>
      <c r="I387" s="80" t="str">
        <f t="shared" si="5"/>
        <v/>
      </c>
      <c r="J387" s="90" t="str">
        <f>Saisie[[#This Row],[DATE
'[JJ/MM/AAAA']]]&amp;"|"&amp;COUNTIF($B$4:B387,B387)</f>
        <v>|0</v>
      </c>
    </row>
    <row r="388" spans="2:10" ht="21" customHeight="1">
      <c r="B388" s="75"/>
      <c r="C388" s="76"/>
      <c r="D388" s="76"/>
      <c r="E388" s="78"/>
      <c r="F388" s="78"/>
      <c r="G388" s="78"/>
      <c r="H388" s="81"/>
      <c r="I388" s="80" t="str">
        <f t="shared" ref="I388:I451" si="6">IF(ISBLANK(H388),"","i")</f>
        <v/>
      </c>
      <c r="J388" s="90" t="str">
        <f>Saisie[[#This Row],[DATE
'[JJ/MM/AAAA']]]&amp;"|"&amp;COUNTIF($B$4:B388,B388)</f>
        <v>|0</v>
      </c>
    </row>
    <row r="389" spans="2:10" ht="21" customHeight="1">
      <c r="B389" s="75"/>
      <c r="C389" s="76"/>
      <c r="D389" s="76"/>
      <c r="E389" s="78"/>
      <c r="F389" s="78"/>
      <c r="G389" s="78"/>
      <c r="H389" s="81"/>
      <c r="I389" s="80" t="str">
        <f t="shared" si="6"/>
        <v/>
      </c>
      <c r="J389" s="90" t="str">
        <f>Saisie[[#This Row],[DATE
'[JJ/MM/AAAA']]]&amp;"|"&amp;COUNTIF($B$4:B389,B389)</f>
        <v>|0</v>
      </c>
    </row>
    <row r="390" spans="2:10" ht="21" customHeight="1">
      <c r="B390" s="75"/>
      <c r="C390" s="76"/>
      <c r="D390" s="76"/>
      <c r="E390" s="78"/>
      <c r="F390" s="78"/>
      <c r="G390" s="78"/>
      <c r="H390" s="81"/>
      <c r="I390" s="80" t="str">
        <f t="shared" si="6"/>
        <v/>
      </c>
      <c r="J390" s="90" t="str">
        <f>Saisie[[#This Row],[DATE
'[JJ/MM/AAAA']]]&amp;"|"&amp;COUNTIF($B$4:B390,B390)</f>
        <v>|0</v>
      </c>
    </row>
    <row r="391" spans="2:10" ht="21" customHeight="1">
      <c r="B391" s="75"/>
      <c r="C391" s="76"/>
      <c r="D391" s="76"/>
      <c r="E391" s="78"/>
      <c r="F391" s="78"/>
      <c r="G391" s="78"/>
      <c r="H391" s="81"/>
      <c r="I391" s="80" t="str">
        <f t="shared" si="6"/>
        <v/>
      </c>
      <c r="J391" s="90" t="str">
        <f>Saisie[[#This Row],[DATE
'[JJ/MM/AAAA']]]&amp;"|"&amp;COUNTIF($B$4:B391,B391)</f>
        <v>|0</v>
      </c>
    </row>
    <row r="392" spans="2:10" ht="21" customHeight="1">
      <c r="B392" s="75"/>
      <c r="C392" s="76"/>
      <c r="D392" s="76"/>
      <c r="E392" s="78"/>
      <c r="F392" s="78"/>
      <c r="G392" s="78"/>
      <c r="H392" s="81"/>
      <c r="I392" s="80" t="str">
        <f t="shared" si="6"/>
        <v/>
      </c>
      <c r="J392" s="90" t="str">
        <f>Saisie[[#This Row],[DATE
'[JJ/MM/AAAA']]]&amp;"|"&amp;COUNTIF($B$4:B392,B392)</f>
        <v>|0</v>
      </c>
    </row>
    <row r="393" spans="2:10" ht="21" customHeight="1">
      <c r="B393" s="75"/>
      <c r="C393" s="76"/>
      <c r="D393" s="76"/>
      <c r="E393" s="78"/>
      <c r="F393" s="78"/>
      <c r="G393" s="78"/>
      <c r="H393" s="81"/>
      <c r="I393" s="80" t="str">
        <f t="shared" si="6"/>
        <v/>
      </c>
      <c r="J393" s="90" t="str">
        <f>Saisie[[#This Row],[DATE
'[JJ/MM/AAAA']]]&amp;"|"&amp;COUNTIF($B$4:B393,B393)</f>
        <v>|0</v>
      </c>
    </row>
    <row r="394" spans="2:10" ht="21" customHeight="1">
      <c r="B394" s="75"/>
      <c r="C394" s="76"/>
      <c r="D394" s="76"/>
      <c r="E394" s="78"/>
      <c r="F394" s="78"/>
      <c r="G394" s="78"/>
      <c r="H394" s="81"/>
      <c r="I394" s="80" t="str">
        <f t="shared" si="6"/>
        <v/>
      </c>
      <c r="J394" s="90" t="str">
        <f>Saisie[[#This Row],[DATE
'[JJ/MM/AAAA']]]&amp;"|"&amp;COUNTIF($B$4:B394,B394)</f>
        <v>|0</v>
      </c>
    </row>
    <row r="395" spans="2:10" ht="21" customHeight="1">
      <c r="B395" s="75"/>
      <c r="C395" s="76"/>
      <c r="D395" s="76"/>
      <c r="E395" s="78"/>
      <c r="F395" s="78"/>
      <c r="G395" s="78"/>
      <c r="H395" s="81"/>
      <c r="I395" s="80" t="str">
        <f t="shared" si="6"/>
        <v/>
      </c>
      <c r="J395" s="90" t="str">
        <f>Saisie[[#This Row],[DATE
'[JJ/MM/AAAA']]]&amp;"|"&amp;COUNTIF($B$4:B395,B395)</f>
        <v>|0</v>
      </c>
    </row>
    <row r="396" spans="2:10" ht="21" customHeight="1">
      <c r="B396" s="75"/>
      <c r="C396" s="76"/>
      <c r="D396" s="76"/>
      <c r="E396" s="78"/>
      <c r="F396" s="78"/>
      <c r="G396" s="78"/>
      <c r="H396" s="81"/>
      <c r="I396" s="80" t="str">
        <f t="shared" si="6"/>
        <v/>
      </c>
      <c r="J396" s="90" t="str">
        <f>Saisie[[#This Row],[DATE
'[JJ/MM/AAAA']]]&amp;"|"&amp;COUNTIF($B$4:B396,B396)</f>
        <v>|0</v>
      </c>
    </row>
    <row r="397" spans="2:10" ht="21" customHeight="1">
      <c r="B397" s="75"/>
      <c r="C397" s="76"/>
      <c r="D397" s="76"/>
      <c r="E397" s="78"/>
      <c r="F397" s="78"/>
      <c r="G397" s="78"/>
      <c r="H397" s="81"/>
      <c r="I397" s="80" t="str">
        <f t="shared" si="6"/>
        <v/>
      </c>
      <c r="J397" s="90" t="str">
        <f>Saisie[[#This Row],[DATE
'[JJ/MM/AAAA']]]&amp;"|"&amp;COUNTIF($B$4:B397,B397)</f>
        <v>|0</v>
      </c>
    </row>
    <row r="398" spans="2:10" ht="21" customHeight="1">
      <c r="B398" s="75"/>
      <c r="C398" s="76"/>
      <c r="D398" s="76"/>
      <c r="E398" s="78"/>
      <c r="F398" s="78"/>
      <c r="G398" s="78"/>
      <c r="H398" s="81"/>
      <c r="I398" s="80" t="str">
        <f t="shared" si="6"/>
        <v/>
      </c>
      <c r="J398" s="90" t="str">
        <f>Saisie[[#This Row],[DATE
'[JJ/MM/AAAA']]]&amp;"|"&amp;COUNTIF($B$4:B398,B398)</f>
        <v>|0</v>
      </c>
    </row>
    <row r="399" spans="2:10" ht="21" customHeight="1">
      <c r="B399" s="75"/>
      <c r="C399" s="76"/>
      <c r="D399" s="76"/>
      <c r="E399" s="78"/>
      <c r="F399" s="78"/>
      <c r="G399" s="78"/>
      <c r="H399" s="81"/>
      <c r="I399" s="80" t="str">
        <f t="shared" si="6"/>
        <v/>
      </c>
      <c r="J399" s="90" t="str">
        <f>Saisie[[#This Row],[DATE
'[JJ/MM/AAAA']]]&amp;"|"&amp;COUNTIF($B$4:B399,B399)</f>
        <v>|0</v>
      </c>
    </row>
    <row r="400" spans="2:10" ht="21" customHeight="1">
      <c r="B400" s="75"/>
      <c r="C400" s="76"/>
      <c r="D400" s="76"/>
      <c r="E400" s="78"/>
      <c r="F400" s="78"/>
      <c r="G400" s="78"/>
      <c r="H400" s="81"/>
      <c r="I400" s="80" t="str">
        <f t="shared" si="6"/>
        <v/>
      </c>
      <c r="J400" s="90" t="str">
        <f>Saisie[[#This Row],[DATE
'[JJ/MM/AAAA']]]&amp;"|"&amp;COUNTIF($B$4:B400,B400)</f>
        <v>|0</v>
      </c>
    </row>
    <row r="401" spans="2:10" ht="21" customHeight="1">
      <c r="B401" s="75"/>
      <c r="C401" s="76"/>
      <c r="D401" s="76"/>
      <c r="E401" s="78"/>
      <c r="F401" s="78"/>
      <c r="G401" s="78"/>
      <c r="H401" s="81"/>
      <c r="I401" s="80" t="str">
        <f t="shared" si="6"/>
        <v/>
      </c>
      <c r="J401" s="90" t="str">
        <f>Saisie[[#This Row],[DATE
'[JJ/MM/AAAA']]]&amp;"|"&amp;COUNTIF($B$4:B401,B401)</f>
        <v>|0</v>
      </c>
    </row>
    <row r="402" spans="2:10" ht="21" customHeight="1">
      <c r="B402" s="75"/>
      <c r="C402" s="76"/>
      <c r="D402" s="76"/>
      <c r="E402" s="78"/>
      <c r="F402" s="78"/>
      <c r="G402" s="78"/>
      <c r="H402" s="81"/>
      <c r="I402" s="80" t="str">
        <f t="shared" si="6"/>
        <v/>
      </c>
      <c r="J402" s="90" t="str">
        <f>Saisie[[#This Row],[DATE
'[JJ/MM/AAAA']]]&amp;"|"&amp;COUNTIF($B$4:B402,B402)</f>
        <v>|0</v>
      </c>
    </row>
    <row r="403" spans="2:10" ht="21" customHeight="1">
      <c r="B403" s="75"/>
      <c r="C403" s="76"/>
      <c r="D403" s="76"/>
      <c r="E403" s="78"/>
      <c r="F403" s="78"/>
      <c r="G403" s="78"/>
      <c r="H403" s="81"/>
      <c r="I403" s="80" t="str">
        <f t="shared" si="6"/>
        <v/>
      </c>
      <c r="J403" s="90" t="str">
        <f>Saisie[[#This Row],[DATE
'[JJ/MM/AAAA']]]&amp;"|"&amp;COUNTIF($B$4:B403,B403)</f>
        <v>|0</v>
      </c>
    </row>
    <row r="404" spans="2:10" ht="21" customHeight="1">
      <c r="B404" s="75"/>
      <c r="C404" s="76"/>
      <c r="D404" s="76"/>
      <c r="E404" s="78"/>
      <c r="F404" s="78"/>
      <c r="G404" s="78"/>
      <c r="H404" s="81"/>
      <c r="I404" s="80" t="str">
        <f t="shared" si="6"/>
        <v/>
      </c>
      <c r="J404" s="90" t="str">
        <f>Saisie[[#This Row],[DATE
'[JJ/MM/AAAA']]]&amp;"|"&amp;COUNTIF($B$4:B404,B404)</f>
        <v>|0</v>
      </c>
    </row>
    <row r="405" spans="2:10" ht="21" customHeight="1">
      <c r="B405" s="75"/>
      <c r="C405" s="76"/>
      <c r="D405" s="76"/>
      <c r="E405" s="78"/>
      <c r="F405" s="78"/>
      <c r="G405" s="78"/>
      <c r="H405" s="81"/>
      <c r="I405" s="80" t="str">
        <f t="shared" si="6"/>
        <v/>
      </c>
      <c r="J405" s="90" t="str">
        <f>Saisie[[#This Row],[DATE
'[JJ/MM/AAAA']]]&amp;"|"&amp;COUNTIF($B$4:B405,B405)</f>
        <v>|0</v>
      </c>
    </row>
    <row r="406" spans="2:10" ht="21" customHeight="1">
      <c r="B406" s="75"/>
      <c r="C406" s="76"/>
      <c r="D406" s="76"/>
      <c r="E406" s="78"/>
      <c r="F406" s="78"/>
      <c r="G406" s="78"/>
      <c r="H406" s="81"/>
      <c r="I406" s="80" t="str">
        <f t="shared" si="6"/>
        <v/>
      </c>
      <c r="J406" s="90" t="str">
        <f>Saisie[[#This Row],[DATE
'[JJ/MM/AAAA']]]&amp;"|"&amp;COUNTIF($B$4:B406,B406)</f>
        <v>|0</v>
      </c>
    </row>
    <row r="407" spans="2:10" ht="21" customHeight="1">
      <c r="B407" s="75"/>
      <c r="C407" s="76"/>
      <c r="D407" s="76"/>
      <c r="E407" s="78"/>
      <c r="F407" s="78"/>
      <c r="G407" s="78"/>
      <c r="H407" s="81"/>
      <c r="I407" s="80" t="str">
        <f t="shared" si="6"/>
        <v/>
      </c>
      <c r="J407" s="90" t="str">
        <f>Saisie[[#This Row],[DATE
'[JJ/MM/AAAA']]]&amp;"|"&amp;COUNTIF($B$4:B407,B407)</f>
        <v>|0</v>
      </c>
    </row>
    <row r="408" spans="2:10" ht="21" customHeight="1">
      <c r="B408" s="75"/>
      <c r="C408" s="76"/>
      <c r="D408" s="76"/>
      <c r="E408" s="78"/>
      <c r="F408" s="78"/>
      <c r="G408" s="78"/>
      <c r="H408" s="81"/>
      <c r="I408" s="80" t="str">
        <f t="shared" si="6"/>
        <v/>
      </c>
      <c r="J408" s="90" t="str">
        <f>Saisie[[#This Row],[DATE
'[JJ/MM/AAAA']]]&amp;"|"&amp;COUNTIF($B$4:B408,B408)</f>
        <v>|0</v>
      </c>
    </row>
    <row r="409" spans="2:10" ht="21" customHeight="1">
      <c r="B409" s="75"/>
      <c r="C409" s="76"/>
      <c r="D409" s="76"/>
      <c r="E409" s="78"/>
      <c r="F409" s="78"/>
      <c r="G409" s="78"/>
      <c r="H409" s="81"/>
      <c r="I409" s="80" t="str">
        <f t="shared" si="6"/>
        <v/>
      </c>
      <c r="J409" s="90" t="str">
        <f>Saisie[[#This Row],[DATE
'[JJ/MM/AAAA']]]&amp;"|"&amp;COUNTIF($B$4:B409,B409)</f>
        <v>|0</v>
      </c>
    </row>
    <row r="410" spans="2:10" ht="21" customHeight="1">
      <c r="B410" s="75"/>
      <c r="C410" s="76"/>
      <c r="D410" s="76"/>
      <c r="E410" s="78"/>
      <c r="F410" s="78"/>
      <c r="G410" s="78"/>
      <c r="H410" s="81"/>
      <c r="I410" s="80" t="str">
        <f t="shared" si="6"/>
        <v/>
      </c>
      <c r="J410" s="90" t="str">
        <f>Saisie[[#This Row],[DATE
'[JJ/MM/AAAA']]]&amp;"|"&amp;COUNTIF($B$4:B410,B410)</f>
        <v>|0</v>
      </c>
    </row>
    <row r="411" spans="2:10" ht="21" customHeight="1">
      <c r="B411" s="75"/>
      <c r="C411" s="76"/>
      <c r="D411" s="76"/>
      <c r="E411" s="78"/>
      <c r="F411" s="78"/>
      <c r="G411" s="78"/>
      <c r="H411" s="81"/>
      <c r="I411" s="80" t="str">
        <f t="shared" si="6"/>
        <v/>
      </c>
      <c r="J411" s="90" t="str">
        <f>Saisie[[#This Row],[DATE
'[JJ/MM/AAAA']]]&amp;"|"&amp;COUNTIF($B$4:B411,B411)</f>
        <v>|0</v>
      </c>
    </row>
    <row r="412" spans="2:10" ht="21" customHeight="1">
      <c r="B412" s="75"/>
      <c r="C412" s="76"/>
      <c r="D412" s="76"/>
      <c r="E412" s="78"/>
      <c r="F412" s="78"/>
      <c r="G412" s="78"/>
      <c r="H412" s="81"/>
      <c r="I412" s="80" t="str">
        <f t="shared" si="6"/>
        <v/>
      </c>
      <c r="J412" s="90" t="str">
        <f>Saisie[[#This Row],[DATE
'[JJ/MM/AAAA']]]&amp;"|"&amp;COUNTIF($B$4:B412,B412)</f>
        <v>|0</v>
      </c>
    </row>
    <row r="413" spans="2:10" ht="21" customHeight="1">
      <c r="B413" s="75"/>
      <c r="C413" s="76"/>
      <c r="D413" s="76"/>
      <c r="E413" s="78"/>
      <c r="F413" s="78"/>
      <c r="G413" s="78"/>
      <c r="H413" s="81"/>
      <c r="I413" s="80" t="str">
        <f t="shared" si="6"/>
        <v/>
      </c>
      <c r="J413" s="90" t="str">
        <f>Saisie[[#This Row],[DATE
'[JJ/MM/AAAA']]]&amp;"|"&amp;COUNTIF($B$4:B413,B413)</f>
        <v>|0</v>
      </c>
    </row>
    <row r="414" spans="2:10" ht="21" customHeight="1">
      <c r="B414" s="75"/>
      <c r="C414" s="76"/>
      <c r="D414" s="76"/>
      <c r="E414" s="78"/>
      <c r="F414" s="78"/>
      <c r="G414" s="78"/>
      <c r="H414" s="81"/>
      <c r="I414" s="80" t="str">
        <f t="shared" si="6"/>
        <v/>
      </c>
      <c r="J414" s="90" t="str">
        <f>Saisie[[#This Row],[DATE
'[JJ/MM/AAAA']]]&amp;"|"&amp;COUNTIF($B$4:B414,B414)</f>
        <v>|0</v>
      </c>
    </row>
    <row r="415" spans="2:10" ht="21" customHeight="1">
      <c r="B415" s="75"/>
      <c r="C415" s="76"/>
      <c r="D415" s="76"/>
      <c r="E415" s="78"/>
      <c r="F415" s="78"/>
      <c r="G415" s="78"/>
      <c r="H415" s="81"/>
      <c r="I415" s="80" t="str">
        <f t="shared" si="6"/>
        <v/>
      </c>
      <c r="J415" s="90" t="str">
        <f>Saisie[[#This Row],[DATE
'[JJ/MM/AAAA']]]&amp;"|"&amp;COUNTIF($B$4:B415,B415)</f>
        <v>|0</v>
      </c>
    </row>
    <row r="416" spans="2:10" ht="21" customHeight="1">
      <c r="B416" s="75"/>
      <c r="C416" s="76"/>
      <c r="D416" s="76"/>
      <c r="E416" s="78"/>
      <c r="F416" s="78"/>
      <c r="G416" s="78"/>
      <c r="H416" s="81"/>
      <c r="I416" s="80" t="str">
        <f t="shared" si="6"/>
        <v/>
      </c>
      <c r="J416" s="90" t="str">
        <f>Saisie[[#This Row],[DATE
'[JJ/MM/AAAA']]]&amp;"|"&amp;COUNTIF($B$4:B416,B416)</f>
        <v>|0</v>
      </c>
    </row>
    <row r="417" spans="2:10" ht="21" customHeight="1">
      <c r="B417" s="75"/>
      <c r="C417" s="76"/>
      <c r="D417" s="76"/>
      <c r="E417" s="78"/>
      <c r="F417" s="78"/>
      <c r="G417" s="78"/>
      <c r="H417" s="81"/>
      <c r="I417" s="80" t="str">
        <f t="shared" si="6"/>
        <v/>
      </c>
      <c r="J417" s="90" t="str">
        <f>Saisie[[#This Row],[DATE
'[JJ/MM/AAAA']]]&amp;"|"&amp;COUNTIF($B$4:B417,B417)</f>
        <v>|0</v>
      </c>
    </row>
    <row r="418" spans="2:10" ht="21" customHeight="1">
      <c r="B418" s="75"/>
      <c r="C418" s="76"/>
      <c r="D418" s="76"/>
      <c r="E418" s="78"/>
      <c r="F418" s="78"/>
      <c r="G418" s="78"/>
      <c r="H418" s="81"/>
      <c r="I418" s="80" t="str">
        <f t="shared" si="6"/>
        <v/>
      </c>
      <c r="J418" s="90" t="str">
        <f>Saisie[[#This Row],[DATE
'[JJ/MM/AAAA']]]&amp;"|"&amp;COUNTIF($B$4:B418,B418)</f>
        <v>|0</v>
      </c>
    </row>
    <row r="419" spans="2:10" ht="21" customHeight="1">
      <c r="B419" s="75"/>
      <c r="C419" s="76"/>
      <c r="D419" s="76"/>
      <c r="E419" s="78"/>
      <c r="F419" s="78"/>
      <c r="G419" s="78"/>
      <c r="H419" s="81"/>
      <c r="I419" s="80" t="str">
        <f t="shared" si="6"/>
        <v/>
      </c>
      <c r="J419" s="90" t="str">
        <f>Saisie[[#This Row],[DATE
'[JJ/MM/AAAA']]]&amp;"|"&amp;COUNTIF($B$4:B419,B419)</f>
        <v>|0</v>
      </c>
    </row>
    <row r="420" spans="2:10" ht="21" customHeight="1">
      <c r="B420" s="75"/>
      <c r="C420" s="76"/>
      <c r="D420" s="76"/>
      <c r="E420" s="78"/>
      <c r="F420" s="78"/>
      <c r="G420" s="78"/>
      <c r="H420" s="81"/>
      <c r="I420" s="80" t="str">
        <f t="shared" si="6"/>
        <v/>
      </c>
      <c r="J420" s="90" t="str">
        <f>Saisie[[#This Row],[DATE
'[JJ/MM/AAAA']]]&amp;"|"&amp;COUNTIF($B$4:B420,B420)</f>
        <v>|0</v>
      </c>
    </row>
    <row r="421" spans="2:10" ht="21" customHeight="1">
      <c r="B421" s="75"/>
      <c r="C421" s="76"/>
      <c r="D421" s="76"/>
      <c r="E421" s="78"/>
      <c r="F421" s="78"/>
      <c r="G421" s="78"/>
      <c r="H421" s="81"/>
      <c r="I421" s="80" t="str">
        <f t="shared" si="6"/>
        <v/>
      </c>
      <c r="J421" s="90" t="str">
        <f>Saisie[[#This Row],[DATE
'[JJ/MM/AAAA']]]&amp;"|"&amp;COUNTIF($B$4:B421,B421)</f>
        <v>|0</v>
      </c>
    </row>
    <row r="422" spans="2:10" ht="21" customHeight="1">
      <c r="B422" s="75"/>
      <c r="C422" s="76"/>
      <c r="D422" s="76"/>
      <c r="E422" s="78"/>
      <c r="F422" s="78"/>
      <c r="G422" s="78"/>
      <c r="H422" s="81"/>
      <c r="I422" s="80" t="str">
        <f t="shared" si="6"/>
        <v/>
      </c>
      <c r="J422" s="90" t="str">
        <f>Saisie[[#This Row],[DATE
'[JJ/MM/AAAA']]]&amp;"|"&amp;COUNTIF($B$4:B422,B422)</f>
        <v>|0</v>
      </c>
    </row>
    <row r="423" spans="2:10" ht="21" customHeight="1">
      <c r="B423" s="75"/>
      <c r="C423" s="76"/>
      <c r="D423" s="76"/>
      <c r="E423" s="78"/>
      <c r="F423" s="78"/>
      <c r="G423" s="78"/>
      <c r="H423" s="81"/>
      <c r="I423" s="80" t="str">
        <f t="shared" si="6"/>
        <v/>
      </c>
      <c r="J423" s="90" t="str">
        <f>Saisie[[#This Row],[DATE
'[JJ/MM/AAAA']]]&amp;"|"&amp;COUNTIF($B$4:B423,B423)</f>
        <v>|0</v>
      </c>
    </row>
    <row r="424" spans="2:10" ht="21" customHeight="1">
      <c r="B424" s="75"/>
      <c r="C424" s="76"/>
      <c r="D424" s="76"/>
      <c r="E424" s="78"/>
      <c r="F424" s="78"/>
      <c r="G424" s="78"/>
      <c r="H424" s="81"/>
      <c r="I424" s="80" t="str">
        <f t="shared" si="6"/>
        <v/>
      </c>
      <c r="J424" s="90" t="str">
        <f>Saisie[[#This Row],[DATE
'[JJ/MM/AAAA']]]&amp;"|"&amp;COUNTIF($B$4:B424,B424)</f>
        <v>|0</v>
      </c>
    </row>
    <row r="425" spans="2:10" ht="21" customHeight="1">
      <c r="B425" s="75"/>
      <c r="C425" s="76"/>
      <c r="D425" s="76"/>
      <c r="E425" s="78"/>
      <c r="F425" s="78"/>
      <c r="G425" s="78"/>
      <c r="H425" s="81"/>
      <c r="I425" s="80" t="str">
        <f t="shared" si="6"/>
        <v/>
      </c>
      <c r="J425" s="90" t="str">
        <f>Saisie[[#This Row],[DATE
'[JJ/MM/AAAA']]]&amp;"|"&amp;COUNTIF($B$4:B425,B425)</f>
        <v>|0</v>
      </c>
    </row>
    <row r="426" spans="2:10" ht="21" customHeight="1">
      <c r="B426" s="75"/>
      <c r="C426" s="76"/>
      <c r="D426" s="76"/>
      <c r="E426" s="78"/>
      <c r="F426" s="78"/>
      <c r="G426" s="78"/>
      <c r="H426" s="81"/>
      <c r="I426" s="80" t="str">
        <f t="shared" si="6"/>
        <v/>
      </c>
      <c r="J426" s="90" t="str">
        <f>Saisie[[#This Row],[DATE
'[JJ/MM/AAAA']]]&amp;"|"&amp;COUNTIF($B$4:B426,B426)</f>
        <v>|0</v>
      </c>
    </row>
    <row r="427" spans="2:10" ht="21" customHeight="1">
      <c r="B427" s="75"/>
      <c r="C427" s="76"/>
      <c r="D427" s="76"/>
      <c r="E427" s="78"/>
      <c r="F427" s="78"/>
      <c r="G427" s="78"/>
      <c r="H427" s="81"/>
      <c r="I427" s="80" t="str">
        <f t="shared" si="6"/>
        <v/>
      </c>
      <c r="J427" s="90" t="str">
        <f>Saisie[[#This Row],[DATE
'[JJ/MM/AAAA']]]&amp;"|"&amp;COUNTIF($B$4:B427,B427)</f>
        <v>|0</v>
      </c>
    </row>
    <row r="428" spans="2:10" ht="21" customHeight="1">
      <c r="B428" s="75"/>
      <c r="C428" s="76"/>
      <c r="D428" s="76"/>
      <c r="E428" s="78"/>
      <c r="F428" s="78"/>
      <c r="G428" s="78"/>
      <c r="H428" s="81"/>
      <c r="I428" s="80" t="str">
        <f t="shared" si="6"/>
        <v/>
      </c>
      <c r="J428" s="90" t="str">
        <f>Saisie[[#This Row],[DATE
'[JJ/MM/AAAA']]]&amp;"|"&amp;COUNTIF($B$4:B428,B428)</f>
        <v>|0</v>
      </c>
    </row>
    <row r="429" spans="2:10" ht="21" customHeight="1">
      <c r="B429" s="75"/>
      <c r="C429" s="76"/>
      <c r="D429" s="76"/>
      <c r="E429" s="78"/>
      <c r="F429" s="78"/>
      <c r="G429" s="78"/>
      <c r="H429" s="81"/>
      <c r="I429" s="80" t="str">
        <f t="shared" si="6"/>
        <v/>
      </c>
      <c r="J429" s="90" t="str">
        <f>Saisie[[#This Row],[DATE
'[JJ/MM/AAAA']]]&amp;"|"&amp;COUNTIF($B$4:B429,B429)</f>
        <v>|0</v>
      </c>
    </row>
    <row r="430" spans="2:10" ht="21" customHeight="1">
      <c r="B430" s="75"/>
      <c r="C430" s="76"/>
      <c r="D430" s="76"/>
      <c r="E430" s="78"/>
      <c r="F430" s="78"/>
      <c r="G430" s="78"/>
      <c r="H430" s="81"/>
      <c r="I430" s="80" t="str">
        <f t="shared" si="6"/>
        <v/>
      </c>
      <c r="J430" s="90" t="str">
        <f>Saisie[[#This Row],[DATE
'[JJ/MM/AAAA']]]&amp;"|"&amp;COUNTIF($B$4:B430,B430)</f>
        <v>|0</v>
      </c>
    </row>
    <row r="431" spans="2:10" ht="21" customHeight="1">
      <c r="B431" s="75"/>
      <c r="C431" s="76"/>
      <c r="D431" s="76"/>
      <c r="E431" s="78"/>
      <c r="F431" s="78"/>
      <c r="G431" s="78"/>
      <c r="H431" s="81"/>
      <c r="I431" s="80" t="str">
        <f t="shared" si="6"/>
        <v/>
      </c>
      <c r="J431" s="90" t="str">
        <f>Saisie[[#This Row],[DATE
'[JJ/MM/AAAA']]]&amp;"|"&amp;COUNTIF($B$4:B431,B431)</f>
        <v>|0</v>
      </c>
    </row>
    <row r="432" spans="2:10" ht="21" customHeight="1">
      <c r="B432" s="75"/>
      <c r="C432" s="76"/>
      <c r="D432" s="76"/>
      <c r="E432" s="78"/>
      <c r="F432" s="78"/>
      <c r="G432" s="78"/>
      <c r="H432" s="81"/>
      <c r="I432" s="80" t="str">
        <f t="shared" si="6"/>
        <v/>
      </c>
      <c r="J432" s="90" t="str">
        <f>Saisie[[#This Row],[DATE
'[JJ/MM/AAAA']]]&amp;"|"&amp;COUNTIF($B$4:B432,B432)</f>
        <v>|0</v>
      </c>
    </row>
    <row r="433" spans="2:10" ht="21" customHeight="1">
      <c r="B433" s="75"/>
      <c r="C433" s="76"/>
      <c r="D433" s="76"/>
      <c r="E433" s="78"/>
      <c r="F433" s="78"/>
      <c r="G433" s="78"/>
      <c r="H433" s="81"/>
      <c r="I433" s="80" t="str">
        <f t="shared" si="6"/>
        <v/>
      </c>
      <c r="J433" s="90" t="str">
        <f>Saisie[[#This Row],[DATE
'[JJ/MM/AAAA']]]&amp;"|"&amp;COUNTIF($B$4:B433,B433)</f>
        <v>|0</v>
      </c>
    </row>
    <row r="434" spans="2:10" ht="21" customHeight="1">
      <c r="B434" s="75"/>
      <c r="C434" s="76"/>
      <c r="D434" s="76"/>
      <c r="E434" s="78"/>
      <c r="F434" s="78"/>
      <c r="G434" s="78"/>
      <c r="H434" s="81"/>
      <c r="I434" s="80" t="str">
        <f t="shared" si="6"/>
        <v/>
      </c>
      <c r="J434" s="90" t="str">
        <f>Saisie[[#This Row],[DATE
'[JJ/MM/AAAA']]]&amp;"|"&amp;COUNTIF($B$4:B434,B434)</f>
        <v>|0</v>
      </c>
    </row>
    <row r="435" spans="2:10" ht="21" customHeight="1">
      <c r="B435" s="75"/>
      <c r="C435" s="76"/>
      <c r="D435" s="76"/>
      <c r="E435" s="78"/>
      <c r="F435" s="78"/>
      <c r="G435" s="78"/>
      <c r="H435" s="81"/>
      <c r="I435" s="80" t="str">
        <f t="shared" si="6"/>
        <v/>
      </c>
      <c r="J435" s="90" t="str">
        <f>Saisie[[#This Row],[DATE
'[JJ/MM/AAAA']]]&amp;"|"&amp;COUNTIF($B$4:B435,B435)</f>
        <v>|0</v>
      </c>
    </row>
    <row r="436" spans="2:10" ht="21" customHeight="1">
      <c r="B436" s="75"/>
      <c r="C436" s="76"/>
      <c r="D436" s="76"/>
      <c r="E436" s="78"/>
      <c r="F436" s="78"/>
      <c r="G436" s="78"/>
      <c r="H436" s="81"/>
      <c r="I436" s="80" t="str">
        <f t="shared" si="6"/>
        <v/>
      </c>
      <c r="J436" s="90" t="str">
        <f>Saisie[[#This Row],[DATE
'[JJ/MM/AAAA']]]&amp;"|"&amp;COUNTIF($B$4:B436,B436)</f>
        <v>|0</v>
      </c>
    </row>
    <row r="437" spans="2:10" ht="21" customHeight="1">
      <c r="B437" s="75"/>
      <c r="C437" s="76"/>
      <c r="D437" s="76"/>
      <c r="E437" s="78"/>
      <c r="F437" s="78"/>
      <c r="G437" s="78"/>
      <c r="H437" s="81"/>
      <c r="I437" s="80" t="str">
        <f t="shared" si="6"/>
        <v/>
      </c>
      <c r="J437" s="90" t="str">
        <f>Saisie[[#This Row],[DATE
'[JJ/MM/AAAA']]]&amp;"|"&amp;COUNTIF($B$4:B437,B437)</f>
        <v>|0</v>
      </c>
    </row>
    <row r="438" spans="2:10" ht="21" customHeight="1">
      <c r="B438" s="75"/>
      <c r="C438" s="76"/>
      <c r="D438" s="76"/>
      <c r="E438" s="78"/>
      <c r="F438" s="78"/>
      <c r="G438" s="78"/>
      <c r="H438" s="81"/>
      <c r="I438" s="80" t="str">
        <f t="shared" si="6"/>
        <v/>
      </c>
      <c r="J438" s="90" t="str">
        <f>Saisie[[#This Row],[DATE
'[JJ/MM/AAAA']]]&amp;"|"&amp;COUNTIF($B$4:B438,B438)</f>
        <v>|0</v>
      </c>
    </row>
    <row r="439" spans="2:10" ht="21" customHeight="1">
      <c r="B439" s="75"/>
      <c r="C439" s="76"/>
      <c r="D439" s="76"/>
      <c r="E439" s="78"/>
      <c r="F439" s="78"/>
      <c r="G439" s="78"/>
      <c r="H439" s="81"/>
      <c r="I439" s="80" t="str">
        <f t="shared" si="6"/>
        <v/>
      </c>
      <c r="J439" s="90" t="str">
        <f>Saisie[[#This Row],[DATE
'[JJ/MM/AAAA']]]&amp;"|"&amp;COUNTIF($B$4:B439,B439)</f>
        <v>|0</v>
      </c>
    </row>
    <row r="440" spans="2:10" ht="21" customHeight="1">
      <c r="B440" s="75"/>
      <c r="C440" s="76"/>
      <c r="D440" s="76"/>
      <c r="E440" s="78"/>
      <c r="F440" s="78"/>
      <c r="G440" s="78"/>
      <c r="H440" s="81"/>
      <c r="I440" s="80" t="str">
        <f t="shared" si="6"/>
        <v/>
      </c>
      <c r="J440" s="90" t="str">
        <f>Saisie[[#This Row],[DATE
'[JJ/MM/AAAA']]]&amp;"|"&amp;COUNTIF($B$4:B440,B440)</f>
        <v>|0</v>
      </c>
    </row>
    <row r="441" spans="2:10" ht="21" customHeight="1">
      <c r="B441" s="75"/>
      <c r="C441" s="76"/>
      <c r="D441" s="76"/>
      <c r="E441" s="78"/>
      <c r="F441" s="78"/>
      <c r="G441" s="78"/>
      <c r="H441" s="81"/>
      <c r="I441" s="80" t="str">
        <f t="shared" si="6"/>
        <v/>
      </c>
      <c r="J441" s="90" t="str">
        <f>Saisie[[#This Row],[DATE
'[JJ/MM/AAAA']]]&amp;"|"&amp;COUNTIF($B$4:B441,B441)</f>
        <v>|0</v>
      </c>
    </row>
    <row r="442" spans="2:10" ht="21" customHeight="1">
      <c r="B442" s="75"/>
      <c r="C442" s="76"/>
      <c r="D442" s="76"/>
      <c r="E442" s="78"/>
      <c r="F442" s="78"/>
      <c r="G442" s="78"/>
      <c r="H442" s="81"/>
      <c r="I442" s="80" t="str">
        <f t="shared" si="6"/>
        <v/>
      </c>
      <c r="J442" s="90" t="str">
        <f>Saisie[[#This Row],[DATE
'[JJ/MM/AAAA']]]&amp;"|"&amp;COUNTIF($B$4:B442,B442)</f>
        <v>|0</v>
      </c>
    </row>
    <row r="443" spans="2:10" ht="21" customHeight="1">
      <c r="B443" s="75"/>
      <c r="C443" s="76"/>
      <c r="D443" s="76"/>
      <c r="E443" s="78"/>
      <c r="F443" s="78"/>
      <c r="G443" s="78"/>
      <c r="H443" s="81"/>
      <c r="I443" s="80" t="str">
        <f t="shared" si="6"/>
        <v/>
      </c>
      <c r="J443" s="90" t="str">
        <f>Saisie[[#This Row],[DATE
'[JJ/MM/AAAA']]]&amp;"|"&amp;COUNTIF($B$4:B443,B443)</f>
        <v>|0</v>
      </c>
    </row>
    <row r="444" spans="2:10" ht="21" customHeight="1">
      <c r="B444" s="75"/>
      <c r="C444" s="76"/>
      <c r="D444" s="76"/>
      <c r="E444" s="78"/>
      <c r="F444" s="78"/>
      <c r="G444" s="78"/>
      <c r="H444" s="81"/>
      <c r="I444" s="80" t="str">
        <f t="shared" si="6"/>
        <v/>
      </c>
      <c r="J444" s="90" t="str">
        <f>Saisie[[#This Row],[DATE
'[JJ/MM/AAAA']]]&amp;"|"&amp;COUNTIF($B$4:B444,B444)</f>
        <v>|0</v>
      </c>
    </row>
    <row r="445" spans="2:10" ht="21" customHeight="1">
      <c r="B445" s="75"/>
      <c r="C445" s="76"/>
      <c r="D445" s="76"/>
      <c r="E445" s="78"/>
      <c r="F445" s="78"/>
      <c r="G445" s="78"/>
      <c r="H445" s="81"/>
      <c r="I445" s="80" t="str">
        <f t="shared" si="6"/>
        <v/>
      </c>
      <c r="J445" s="90" t="str">
        <f>Saisie[[#This Row],[DATE
'[JJ/MM/AAAA']]]&amp;"|"&amp;COUNTIF($B$4:B445,B445)</f>
        <v>|0</v>
      </c>
    </row>
    <row r="446" spans="2:10" ht="21" customHeight="1">
      <c r="B446" s="75"/>
      <c r="C446" s="76"/>
      <c r="D446" s="76"/>
      <c r="E446" s="78"/>
      <c r="F446" s="78"/>
      <c r="G446" s="78"/>
      <c r="H446" s="81"/>
      <c r="I446" s="80" t="str">
        <f t="shared" si="6"/>
        <v/>
      </c>
      <c r="J446" s="90" t="str">
        <f>Saisie[[#This Row],[DATE
'[JJ/MM/AAAA']]]&amp;"|"&amp;COUNTIF($B$4:B446,B446)</f>
        <v>|0</v>
      </c>
    </row>
    <row r="447" spans="2:10" ht="21" customHeight="1">
      <c r="B447" s="75"/>
      <c r="C447" s="76"/>
      <c r="D447" s="76"/>
      <c r="E447" s="78"/>
      <c r="F447" s="78"/>
      <c r="G447" s="78"/>
      <c r="H447" s="81"/>
      <c r="I447" s="80" t="str">
        <f t="shared" si="6"/>
        <v/>
      </c>
      <c r="J447" s="90" t="str">
        <f>Saisie[[#This Row],[DATE
'[JJ/MM/AAAA']]]&amp;"|"&amp;COUNTIF($B$4:B447,B447)</f>
        <v>|0</v>
      </c>
    </row>
    <row r="448" spans="2:10" ht="21" customHeight="1">
      <c r="B448" s="75"/>
      <c r="C448" s="76"/>
      <c r="D448" s="76"/>
      <c r="E448" s="78"/>
      <c r="F448" s="78"/>
      <c r="G448" s="78"/>
      <c r="H448" s="81"/>
      <c r="I448" s="80" t="str">
        <f t="shared" si="6"/>
        <v/>
      </c>
      <c r="J448" s="90" t="str">
        <f>Saisie[[#This Row],[DATE
'[JJ/MM/AAAA']]]&amp;"|"&amp;COUNTIF($B$4:B448,B448)</f>
        <v>|0</v>
      </c>
    </row>
    <row r="449" spans="2:10" ht="21" customHeight="1">
      <c r="B449" s="75"/>
      <c r="C449" s="76"/>
      <c r="D449" s="76"/>
      <c r="E449" s="78"/>
      <c r="F449" s="78"/>
      <c r="G449" s="78"/>
      <c r="H449" s="81"/>
      <c r="I449" s="80" t="str">
        <f t="shared" si="6"/>
        <v/>
      </c>
      <c r="J449" s="90" t="str">
        <f>Saisie[[#This Row],[DATE
'[JJ/MM/AAAA']]]&amp;"|"&amp;COUNTIF($B$4:B449,B449)</f>
        <v>|0</v>
      </c>
    </row>
    <row r="450" spans="2:10" ht="21" customHeight="1">
      <c r="B450" s="75"/>
      <c r="C450" s="76"/>
      <c r="D450" s="76"/>
      <c r="E450" s="78"/>
      <c r="F450" s="78"/>
      <c r="G450" s="78"/>
      <c r="H450" s="81"/>
      <c r="I450" s="80" t="str">
        <f t="shared" si="6"/>
        <v/>
      </c>
      <c r="J450" s="90" t="str">
        <f>Saisie[[#This Row],[DATE
'[JJ/MM/AAAA']]]&amp;"|"&amp;COUNTIF($B$4:B450,B450)</f>
        <v>|0</v>
      </c>
    </row>
    <row r="451" spans="2:10" ht="21" customHeight="1">
      <c r="B451" s="75"/>
      <c r="C451" s="76"/>
      <c r="D451" s="76"/>
      <c r="E451" s="78"/>
      <c r="F451" s="78"/>
      <c r="G451" s="78"/>
      <c r="H451" s="81"/>
      <c r="I451" s="80" t="str">
        <f t="shared" si="6"/>
        <v/>
      </c>
      <c r="J451" s="90" t="str">
        <f>Saisie[[#This Row],[DATE
'[JJ/MM/AAAA']]]&amp;"|"&amp;COUNTIF($B$4:B451,B451)</f>
        <v>|0</v>
      </c>
    </row>
    <row r="452" spans="2:10" ht="21" customHeight="1">
      <c r="B452" s="75"/>
      <c r="C452" s="76"/>
      <c r="D452" s="76"/>
      <c r="E452" s="78"/>
      <c r="F452" s="78"/>
      <c r="G452" s="78"/>
      <c r="H452" s="81"/>
      <c r="I452" s="80" t="str">
        <f t="shared" ref="I452:I503" si="7">IF(ISBLANK(H452),"","i")</f>
        <v/>
      </c>
      <c r="J452" s="90" t="str">
        <f>Saisie[[#This Row],[DATE
'[JJ/MM/AAAA']]]&amp;"|"&amp;COUNTIF($B$4:B452,B452)</f>
        <v>|0</v>
      </c>
    </row>
    <row r="453" spans="2:10" ht="21" customHeight="1">
      <c r="B453" s="75"/>
      <c r="C453" s="76"/>
      <c r="D453" s="76"/>
      <c r="E453" s="78"/>
      <c r="F453" s="78"/>
      <c r="G453" s="78"/>
      <c r="H453" s="81"/>
      <c r="I453" s="80" t="str">
        <f t="shared" si="7"/>
        <v/>
      </c>
      <c r="J453" s="90" t="str">
        <f>Saisie[[#This Row],[DATE
'[JJ/MM/AAAA']]]&amp;"|"&amp;COUNTIF($B$4:B453,B453)</f>
        <v>|0</v>
      </c>
    </row>
    <row r="454" spans="2:10" ht="21" customHeight="1">
      <c r="B454" s="75"/>
      <c r="C454" s="76"/>
      <c r="D454" s="76"/>
      <c r="E454" s="78"/>
      <c r="F454" s="78"/>
      <c r="G454" s="78"/>
      <c r="H454" s="81"/>
      <c r="I454" s="80" t="str">
        <f t="shared" si="7"/>
        <v/>
      </c>
      <c r="J454" s="90" t="str">
        <f>Saisie[[#This Row],[DATE
'[JJ/MM/AAAA']]]&amp;"|"&amp;COUNTIF($B$4:B454,B454)</f>
        <v>|0</v>
      </c>
    </row>
    <row r="455" spans="2:10" ht="21" customHeight="1">
      <c r="B455" s="75"/>
      <c r="C455" s="76"/>
      <c r="D455" s="76"/>
      <c r="E455" s="78"/>
      <c r="F455" s="78"/>
      <c r="G455" s="78"/>
      <c r="H455" s="81"/>
      <c r="I455" s="80" t="str">
        <f t="shared" si="7"/>
        <v/>
      </c>
      <c r="J455" s="90" t="str">
        <f>Saisie[[#This Row],[DATE
'[JJ/MM/AAAA']]]&amp;"|"&amp;COUNTIF($B$4:B455,B455)</f>
        <v>|0</v>
      </c>
    </row>
    <row r="456" spans="2:10" ht="21" customHeight="1">
      <c r="B456" s="75"/>
      <c r="C456" s="76"/>
      <c r="D456" s="76"/>
      <c r="E456" s="78"/>
      <c r="F456" s="78"/>
      <c r="G456" s="78"/>
      <c r="H456" s="81"/>
      <c r="I456" s="80" t="str">
        <f t="shared" si="7"/>
        <v/>
      </c>
      <c r="J456" s="90" t="str">
        <f>Saisie[[#This Row],[DATE
'[JJ/MM/AAAA']]]&amp;"|"&amp;COUNTIF($B$4:B456,B456)</f>
        <v>|0</v>
      </c>
    </row>
    <row r="457" spans="2:10" ht="21" customHeight="1">
      <c r="B457" s="75"/>
      <c r="C457" s="76"/>
      <c r="D457" s="76"/>
      <c r="E457" s="78"/>
      <c r="F457" s="78"/>
      <c r="G457" s="78"/>
      <c r="H457" s="81"/>
      <c r="I457" s="80" t="str">
        <f t="shared" si="7"/>
        <v/>
      </c>
      <c r="J457" s="90" t="str">
        <f>Saisie[[#This Row],[DATE
'[JJ/MM/AAAA']]]&amp;"|"&amp;COUNTIF($B$4:B457,B457)</f>
        <v>|0</v>
      </c>
    </row>
    <row r="458" spans="2:10" ht="21" customHeight="1">
      <c r="B458" s="75"/>
      <c r="C458" s="76"/>
      <c r="D458" s="76"/>
      <c r="E458" s="78"/>
      <c r="F458" s="78"/>
      <c r="G458" s="78"/>
      <c r="H458" s="81"/>
      <c r="I458" s="80" t="str">
        <f t="shared" si="7"/>
        <v/>
      </c>
      <c r="J458" s="90" t="str">
        <f>Saisie[[#This Row],[DATE
'[JJ/MM/AAAA']]]&amp;"|"&amp;COUNTIF($B$4:B458,B458)</f>
        <v>|0</v>
      </c>
    </row>
    <row r="459" spans="2:10" ht="21" customHeight="1">
      <c r="B459" s="75"/>
      <c r="C459" s="76"/>
      <c r="D459" s="76"/>
      <c r="E459" s="78"/>
      <c r="F459" s="78"/>
      <c r="G459" s="78"/>
      <c r="H459" s="81"/>
      <c r="I459" s="80" t="str">
        <f t="shared" si="7"/>
        <v/>
      </c>
      <c r="J459" s="90" t="str">
        <f>Saisie[[#This Row],[DATE
'[JJ/MM/AAAA']]]&amp;"|"&amp;COUNTIF($B$4:B459,B459)</f>
        <v>|0</v>
      </c>
    </row>
    <row r="460" spans="2:10" ht="21" customHeight="1">
      <c r="B460" s="75"/>
      <c r="C460" s="76"/>
      <c r="D460" s="76"/>
      <c r="E460" s="78"/>
      <c r="F460" s="78"/>
      <c r="G460" s="78"/>
      <c r="H460" s="81"/>
      <c r="I460" s="80" t="str">
        <f t="shared" si="7"/>
        <v/>
      </c>
      <c r="J460" s="90" t="str">
        <f>Saisie[[#This Row],[DATE
'[JJ/MM/AAAA']]]&amp;"|"&amp;COUNTIF($B$4:B460,B460)</f>
        <v>|0</v>
      </c>
    </row>
    <row r="461" spans="2:10" ht="21" customHeight="1">
      <c r="B461" s="75"/>
      <c r="C461" s="76"/>
      <c r="D461" s="76"/>
      <c r="E461" s="78"/>
      <c r="F461" s="78"/>
      <c r="G461" s="78"/>
      <c r="H461" s="81"/>
      <c r="I461" s="80" t="str">
        <f t="shared" si="7"/>
        <v/>
      </c>
      <c r="J461" s="90" t="str">
        <f>Saisie[[#This Row],[DATE
'[JJ/MM/AAAA']]]&amp;"|"&amp;COUNTIF($B$4:B461,B461)</f>
        <v>|0</v>
      </c>
    </row>
    <row r="462" spans="2:10" ht="21" customHeight="1">
      <c r="B462" s="75"/>
      <c r="C462" s="76"/>
      <c r="D462" s="76"/>
      <c r="E462" s="78"/>
      <c r="F462" s="78"/>
      <c r="G462" s="78"/>
      <c r="H462" s="81"/>
      <c r="I462" s="80" t="str">
        <f t="shared" si="7"/>
        <v/>
      </c>
      <c r="J462" s="90" t="str">
        <f>Saisie[[#This Row],[DATE
'[JJ/MM/AAAA']]]&amp;"|"&amp;COUNTIF($B$4:B462,B462)</f>
        <v>|0</v>
      </c>
    </row>
    <row r="463" spans="2:10" ht="21" customHeight="1">
      <c r="B463" s="75"/>
      <c r="C463" s="76"/>
      <c r="D463" s="76"/>
      <c r="E463" s="78"/>
      <c r="F463" s="78"/>
      <c r="G463" s="78"/>
      <c r="H463" s="81"/>
      <c r="I463" s="80" t="str">
        <f t="shared" si="7"/>
        <v/>
      </c>
      <c r="J463" s="90" t="str">
        <f>Saisie[[#This Row],[DATE
'[JJ/MM/AAAA']]]&amp;"|"&amp;COUNTIF($B$4:B463,B463)</f>
        <v>|0</v>
      </c>
    </row>
    <row r="464" spans="2:10" ht="21" customHeight="1">
      <c r="B464" s="75"/>
      <c r="C464" s="76"/>
      <c r="D464" s="76"/>
      <c r="E464" s="78"/>
      <c r="F464" s="78"/>
      <c r="G464" s="78"/>
      <c r="H464" s="81"/>
      <c r="I464" s="80" t="str">
        <f t="shared" si="7"/>
        <v/>
      </c>
      <c r="J464" s="90" t="str">
        <f>Saisie[[#This Row],[DATE
'[JJ/MM/AAAA']]]&amp;"|"&amp;COUNTIF($B$4:B464,B464)</f>
        <v>|0</v>
      </c>
    </row>
    <row r="465" spans="2:10" ht="21" customHeight="1">
      <c r="B465" s="75"/>
      <c r="C465" s="76"/>
      <c r="D465" s="76"/>
      <c r="E465" s="78"/>
      <c r="F465" s="78"/>
      <c r="G465" s="78"/>
      <c r="H465" s="81"/>
      <c r="I465" s="80" t="str">
        <f t="shared" si="7"/>
        <v/>
      </c>
      <c r="J465" s="90" t="str">
        <f>Saisie[[#This Row],[DATE
'[JJ/MM/AAAA']]]&amp;"|"&amp;COUNTIF($B$4:B465,B465)</f>
        <v>|0</v>
      </c>
    </row>
    <row r="466" spans="2:10" ht="21" customHeight="1">
      <c r="B466" s="75"/>
      <c r="C466" s="76"/>
      <c r="D466" s="76"/>
      <c r="E466" s="78"/>
      <c r="F466" s="78"/>
      <c r="G466" s="78"/>
      <c r="H466" s="81"/>
      <c r="I466" s="80" t="str">
        <f t="shared" si="7"/>
        <v/>
      </c>
      <c r="J466" s="90" t="str">
        <f>Saisie[[#This Row],[DATE
'[JJ/MM/AAAA']]]&amp;"|"&amp;COUNTIF($B$4:B466,B466)</f>
        <v>|0</v>
      </c>
    </row>
    <row r="467" spans="2:10" ht="21" customHeight="1">
      <c r="B467" s="75"/>
      <c r="C467" s="76"/>
      <c r="D467" s="76"/>
      <c r="E467" s="78"/>
      <c r="F467" s="78"/>
      <c r="G467" s="78"/>
      <c r="H467" s="81"/>
      <c r="I467" s="80" t="str">
        <f t="shared" si="7"/>
        <v/>
      </c>
      <c r="J467" s="90" t="str">
        <f>Saisie[[#This Row],[DATE
'[JJ/MM/AAAA']]]&amp;"|"&amp;COUNTIF($B$4:B467,B467)</f>
        <v>|0</v>
      </c>
    </row>
    <row r="468" spans="2:10" ht="21" customHeight="1">
      <c r="B468" s="75"/>
      <c r="C468" s="76"/>
      <c r="D468" s="76"/>
      <c r="E468" s="78"/>
      <c r="F468" s="78"/>
      <c r="G468" s="78"/>
      <c r="H468" s="81"/>
      <c r="I468" s="80" t="str">
        <f t="shared" si="7"/>
        <v/>
      </c>
      <c r="J468" s="90" t="str">
        <f>Saisie[[#This Row],[DATE
'[JJ/MM/AAAA']]]&amp;"|"&amp;COUNTIF($B$4:B468,B468)</f>
        <v>|0</v>
      </c>
    </row>
    <row r="469" spans="2:10" ht="21" customHeight="1">
      <c r="B469" s="75"/>
      <c r="C469" s="76"/>
      <c r="D469" s="76"/>
      <c r="E469" s="78"/>
      <c r="F469" s="78"/>
      <c r="G469" s="78"/>
      <c r="H469" s="81"/>
      <c r="I469" s="80" t="str">
        <f t="shared" si="7"/>
        <v/>
      </c>
      <c r="J469" s="90" t="str">
        <f>Saisie[[#This Row],[DATE
'[JJ/MM/AAAA']]]&amp;"|"&amp;COUNTIF($B$4:B469,B469)</f>
        <v>|0</v>
      </c>
    </row>
    <row r="470" spans="2:10" ht="21" customHeight="1">
      <c r="B470" s="75"/>
      <c r="C470" s="76"/>
      <c r="D470" s="76"/>
      <c r="E470" s="78"/>
      <c r="F470" s="78"/>
      <c r="G470" s="78"/>
      <c r="H470" s="81"/>
      <c r="I470" s="80" t="str">
        <f t="shared" si="7"/>
        <v/>
      </c>
      <c r="J470" s="90" t="str">
        <f>Saisie[[#This Row],[DATE
'[JJ/MM/AAAA']]]&amp;"|"&amp;COUNTIF($B$4:B470,B470)</f>
        <v>|0</v>
      </c>
    </row>
    <row r="471" spans="2:10" ht="21" customHeight="1">
      <c r="B471" s="75"/>
      <c r="C471" s="76"/>
      <c r="D471" s="76"/>
      <c r="E471" s="78"/>
      <c r="F471" s="78"/>
      <c r="G471" s="78"/>
      <c r="H471" s="81"/>
      <c r="I471" s="80" t="str">
        <f t="shared" si="7"/>
        <v/>
      </c>
      <c r="J471" s="90" t="str">
        <f>Saisie[[#This Row],[DATE
'[JJ/MM/AAAA']]]&amp;"|"&amp;COUNTIF($B$4:B471,B471)</f>
        <v>|0</v>
      </c>
    </row>
    <row r="472" spans="2:10" ht="21" customHeight="1">
      <c r="B472" s="75"/>
      <c r="C472" s="76"/>
      <c r="D472" s="76"/>
      <c r="E472" s="78"/>
      <c r="F472" s="78"/>
      <c r="G472" s="78"/>
      <c r="H472" s="81"/>
      <c r="I472" s="80" t="str">
        <f t="shared" si="7"/>
        <v/>
      </c>
      <c r="J472" s="90" t="str">
        <f>Saisie[[#This Row],[DATE
'[JJ/MM/AAAA']]]&amp;"|"&amp;COUNTIF($B$4:B472,B472)</f>
        <v>|0</v>
      </c>
    </row>
    <row r="473" spans="2:10" ht="21" customHeight="1">
      <c r="B473" s="75"/>
      <c r="C473" s="76"/>
      <c r="D473" s="76"/>
      <c r="E473" s="78"/>
      <c r="F473" s="78"/>
      <c r="G473" s="78"/>
      <c r="H473" s="81"/>
      <c r="I473" s="80" t="str">
        <f t="shared" si="7"/>
        <v/>
      </c>
      <c r="J473" s="90" t="str">
        <f>Saisie[[#This Row],[DATE
'[JJ/MM/AAAA']]]&amp;"|"&amp;COUNTIF($B$4:B473,B473)</f>
        <v>|0</v>
      </c>
    </row>
    <row r="474" spans="2:10" ht="21" customHeight="1">
      <c r="B474" s="75"/>
      <c r="C474" s="76"/>
      <c r="D474" s="76"/>
      <c r="E474" s="78"/>
      <c r="F474" s="78"/>
      <c r="G474" s="78"/>
      <c r="H474" s="81"/>
      <c r="I474" s="80" t="str">
        <f t="shared" si="7"/>
        <v/>
      </c>
      <c r="J474" s="90" t="str">
        <f>Saisie[[#This Row],[DATE
'[JJ/MM/AAAA']]]&amp;"|"&amp;COUNTIF($B$4:B474,B474)</f>
        <v>|0</v>
      </c>
    </row>
    <row r="475" spans="2:10" ht="21" customHeight="1">
      <c r="B475" s="75"/>
      <c r="C475" s="76"/>
      <c r="D475" s="76"/>
      <c r="E475" s="78"/>
      <c r="F475" s="78"/>
      <c r="G475" s="78"/>
      <c r="H475" s="81"/>
      <c r="I475" s="80" t="str">
        <f t="shared" si="7"/>
        <v/>
      </c>
      <c r="J475" s="90" t="str">
        <f>Saisie[[#This Row],[DATE
'[JJ/MM/AAAA']]]&amp;"|"&amp;COUNTIF($B$4:B475,B475)</f>
        <v>|0</v>
      </c>
    </row>
    <row r="476" spans="2:10" ht="21" customHeight="1">
      <c r="B476" s="75"/>
      <c r="C476" s="76"/>
      <c r="D476" s="76"/>
      <c r="E476" s="78"/>
      <c r="F476" s="78"/>
      <c r="G476" s="78"/>
      <c r="H476" s="81"/>
      <c r="I476" s="80" t="str">
        <f t="shared" si="7"/>
        <v/>
      </c>
      <c r="J476" s="90" t="str">
        <f>Saisie[[#This Row],[DATE
'[JJ/MM/AAAA']]]&amp;"|"&amp;COUNTIF($B$4:B476,B476)</f>
        <v>|0</v>
      </c>
    </row>
    <row r="477" spans="2:10" ht="21" customHeight="1">
      <c r="B477" s="75"/>
      <c r="C477" s="76"/>
      <c r="D477" s="76"/>
      <c r="E477" s="78"/>
      <c r="F477" s="78"/>
      <c r="G477" s="78"/>
      <c r="H477" s="81"/>
      <c r="I477" s="80" t="str">
        <f t="shared" si="7"/>
        <v/>
      </c>
      <c r="J477" s="90" t="str">
        <f>Saisie[[#This Row],[DATE
'[JJ/MM/AAAA']]]&amp;"|"&amp;COUNTIF($B$4:B477,B477)</f>
        <v>|0</v>
      </c>
    </row>
    <row r="478" spans="2:10" ht="21" customHeight="1">
      <c r="B478" s="75"/>
      <c r="C478" s="76"/>
      <c r="D478" s="76"/>
      <c r="E478" s="78"/>
      <c r="F478" s="78"/>
      <c r="G478" s="78"/>
      <c r="H478" s="81"/>
      <c r="I478" s="80" t="str">
        <f t="shared" si="7"/>
        <v/>
      </c>
      <c r="J478" s="90" t="str">
        <f>Saisie[[#This Row],[DATE
'[JJ/MM/AAAA']]]&amp;"|"&amp;COUNTIF($B$4:B478,B478)</f>
        <v>|0</v>
      </c>
    </row>
    <row r="479" spans="2:10" ht="21" customHeight="1">
      <c r="B479" s="75"/>
      <c r="C479" s="76"/>
      <c r="D479" s="76"/>
      <c r="E479" s="78"/>
      <c r="F479" s="78"/>
      <c r="G479" s="78"/>
      <c r="H479" s="81"/>
      <c r="I479" s="80" t="str">
        <f t="shared" si="7"/>
        <v/>
      </c>
      <c r="J479" s="90" t="str">
        <f>Saisie[[#This Row],[DATE
'[JJ/MM/AAAA']]]&amp;"|"&amp;COUNTIF($B$4:B479,B479)</f>
        <v>|0</v>
      </c>
    </row>
    <row r="480" spans="2:10" ht="21" customHeight="1">
      <c r="B480" s="75"/>
      <c r="C480" s="76"/>
      <c r="D480" s="76"/>
      <c r="E480" s="78"/>
      <c r="F480" s="78"/>
      <c r="G480" s="78"/>
      <c r="H480" s="81"/>
      <c r="I480" s="80" t="str">
        <f t="shared" si="7"/>
        <v/>
      </c>
      <c r="J480" s="90" t="str">
        <f>Saisie[[#This Row],[DATE
'[JJ/MM/AAAA']]]&amp;"|"&amp;COUNTIF($B$4:B480,B480)</f>
        <v>|0</v>
      </c>
    </row>
    <row r="481" spans="2:10" ht="21" customHeight="1">
      <c r="B481" s="75"/>
      <c r="C481" s="76"/>
      <c r="D481" s="76"/>
      <c r="E481" s="78"/>
      <c r="F481" s="78"/>
      <c r="G481" s="78"/>
      <c r="H481" s="81"/>
      <c r="I481" s="80" t="str">
        <f t="shared" si="7"/>
        <v/>
      </c>
      <c r="J481" s="90" t="str">
        <f>Saisie[[#This Row],[DATE
'[JJ/MM/AAAA']]]&amp;"|"&amp;COUNTIF($B$4:B481,B481)</f>
        <v>|0</v>
      </c>
    </row>
    <row r="482" spans="2:10" ht="21" customHeight="1">
      <c r="B482" s="75"/>
      <c r="C482" s="76"/>
      <c r="D482" s="76"/>
      <c r="E482" s="78"/>
      <c r="F482" s="78"/>
      <c r="G482" s="78"/>
      <c r="H482" s="81"/>
      <c r="I482" s="80" t="str">
        <f t="shared" si="7"/>
        <v/>
      </c>
      <c r="J482" s="90" t="str">
        <f>Saisie[[#This Row],[DATE
'[JJ/MM/AAAA']]]&amp;"|"&amp;COUNTIF($B$4:B482,B482)</f>
        <v>|0</v>
      </c>
    </row>
    <row r="483" spans="2:10" ht="21" customHeight="1">
      <c r="B483" s="75"/>
      <c r="C483" s="76"/>
      <c r="D483" s="76"/>
      <c r="E483" s="78"/>
      <c r="F483" s="78"/>
      <c r="G483" s="78"/>
      <c r="H483" s="81"/>
      <c r="I483" s="80" t="str">
        <f t="shared" si="7"/>
        <v/>
      </c>
      <c r="J483" s="90" t="str">
        <f>Saisie[[#This Row],[DATE
'[JJ/MM/AAAA']]]&amp;"|"&amp;COUNTIF($B$4:B483,B483)</f>
        <v>|0</v>
      </c>
    </row>
    <row r="484" spans="2:10" ht="21" customHeight="1">
      <c r="B484" s="75"/>
      <c r="C484" s="76"/>
      <c r="D484" s="76"/>
      <c r="E484" s="78"/>
      <c r="F484" s="78"/>
      <c r="G484" s="78"/>
      <c r="H484" s="81"/>
      <c r="I484" s="80" t="str">
        <f t="shared" si="7"/>
        <v/>
      </c>
      <c r="J484" s="90" t="str">
        <f>Saisie[[#This Row],[DATE
'[JJ/MM/AAAA']]]&amp;"|"&amp;COUNTIF($B$4:B484,B484)</f>
        <v>|0</v>
      </c>
    </row>
    <row r="485" spans="2:10" ht="21" customHeight="1">
      <c r="B485" s="75"/>
      <c r="C485" s="76"/>
      <c r="D485" s="76"/>
      <c r="E485" s="78"/>
      <c r="F485" s="78"/>
      <c r="G485" s="78"/>
      <c r="H485" s="81"/>
      <c r="I485" s="80" t="str">
        <f t="shared" si="7"/>
        <v/>
      </c>
      <c r="J485" s="90" t="str">
        <f>Saisie[[#This Row],[DATE
'[JJ/MM/AAAA']]]&amp;"|"&amp;COUNTIF($B$4:B485,B485)</f>
        <v>|0</v>
      </c>
    </row>
    <row r="486" spans="2:10" ht="21" customHeight="1">
      <c r="B486" s="75"/>
      <c r="C486" s="76"/>
      <c r="D486" s="76"/>
      <c r="E486" s="78"/>
      <c r="F486" s="78"/>
      <c r="G486" s="78"/>
      <c r="H486" s="81"/>
      <c r="I486" s="80" t="str">
        <f t="shared" si="7"/>
        <v/>
      </c>
      <c r="J486" s="90" t="str">
        <f>Saisie[[#This Row],[DATE
'[JJ/MM/AAAA']]]&amp;"|"&amp;COUNTIF($B$4:B486,B486)</f>
        <v>|0</v>
      </c>
    </row>
    <row r="487" spans="2:10" ht="21" customHeight="1">
      <c r="B487" s="75"/>
      <c r="C487" s="76"/>
      <c r="D487" s="76"/>
      <c r="E487" s="78"/>
      <c r="F487" s="78"/>
      <c r="G487" s="78"/>
      <c r="H487" s="81"/>
      <c r="I487" s="80" t="str">
        <f t="shared" si="7"/>
        <v/>
      </c>
      <c r="J487" s="90" t="str">
        <f>Saisie[[#This Row],[DATE
'[JJ/MM/AAAA']]]&amp;"|"&amp;COUNTIF($B$4:B487,B487)</f>
        <v>|0</v>
      </c>
    </row>
    <row r="488" spans="2:10" ht="21" customHeight="1">
      <c r="B488" s="75"/>
      <c r="C488" s="76"/>
      <c r="D488" s="76"/>
      <c r="E488" s="78"/>
      <c r="F488" s="78"/>
      <c r="G488" s="78"/>
      <c r="H488" s="81"/>
      <c r="I488" s="80" t="str">
        <f t="shared" si="7"/>
        <v/>
      </c>
      <c r="J488" s="90" t="str">
        <f>Saisie[[#This Row],[DATE
'[JJ/MM/AAAA']]]&amp;"|"&amp;COUNTIF($B$4:B488,B488)</f>
        <v>|0</v>
      </c>
    </row>
    <row r="489" spans="2:10" ht="21" customHeight="1">
      <c r="B489" s="75"/>
      <c r="C489" s="76"/>
      <c r="D489" s="76"/>
      <c r="E489" s="78"/>
      <c r="F489" s="78"/>
      <c r="G489" s="78"/>
      <c r="H489" s="81"/>
      <c r="I489" s="80" t="str">
        <f t="shared" si="7"/>
        <v/>
      </c>
      <c r="J489" s="90" t="str">
        <f>Saisie[[#This Row],[DATE
'[JJ/MM/AAAA']]]&amp;"|"&amp;COUNTIF($B$4:B489,B489)</f>
        <v>|0</v>
      </c>
    </row>
    <row r="490" spans="2:10" ht="21" customHeight="1">
      <c r="B490" s="75"/>
      <c r="C490" s="76"/>
      <c r="D490" s="76"/>
      <c r="E490" s="78"/>
      <c r="F490" s="78"/>
      <c r="G490" s="78"/>
      <c r="H490" s="81"/>
      <c r="I490" s="80" t="str">
        <f t="shared" si="7"/>
        <v/>
      </c>
      <c r="J490" s="90" t="str">
        <f>Saisie[[#This Row],[DATE
'[JJ/MM/AAAA']]]&amp;"|"&amp;COUNTIF($B$4:B490,B490)</f>
        <v>|0</v>
      </c>
    </row>
    <row r="491" spans="2:10" ht="21" customHeight="1">
      <c r="B491" s="75"/>
      <c r="C491" s="76"/>
      <c r="D491" s="76"/>
      <c r="E491" s="78"/>
      <c r="F491" s="78"/>
      <c r="G491" s="78"/>
      <c r="H491" s="81"/>
      <c r="I491" s="80" t="str">
        <f t="shared" si="7"/>
        <v/>
      </c>
      <c r="J491" s="90" t="str">
        <f>Saisie[[#This Row],[DATE
'[JJ/MM/AAAA']]]&amp;"|"&amp;COUNTIF($B$4:B491,B491)</f>
        <v>|0</v>
      </c>
    </row>
    <row r="492" spans="2:10" ht="21" customHeight="1">
      <c r="B492" s="75"/>
      <c r="C492" s="76"/>
      <c r="D492" s="76"/>
      <c r="E492" s="78"/>
      <c r="F492" s="78"/>
      <c r="G492" s="78"/>
      <c r="H492" s="81"/>
      <c r="I492" s="80" t="str">
        <f t="shared" si="7"/>
        <v/>
      </c>
      <c r="J492" s="90" t="str">
        <f>Saisie[[#This Row],[DATE
'[JJ/MM/AAAA']]]&amp;"|"&amp;COUNTIF($B$4:B492,B492)</f>
        <v>|0</v>
      </c>
    </row>
    <row r="493" spans="2:10" ht="21" customHeight="1">
      <c r="B493" s="75"/>
      <c r="C493" s="76"/>
      <c r="D493" s="76"/>
      <c r="E493" s="78"/>
      <c r="F493" s="78"/>
      <c r="G493" s="78"/>
      <c r="H493" s="81"/>
      <c r="I493" s="80" t="str">
        <f t="shared" si="7"/>
        <v/>
      </c>
      <c r="J493" s="90" t="str">
        <f>Saisie[[#This Row],[DATE
'[JJ/MM/AAAA']]]&amp;"|"&amp;COUNTIF($B$4:B493,B493)</f>
        <v>|0</v>
      </c>
    </row>
    <row r="494" spans="2:10" ht="21" customHeight="1">
      <c r="B494" s="75"/>
      <c r="C494" s="76"/>
      <c r="D494" s="76"/>
      <c r="E494" s="78"/>
      <c r="F494" s="78"/>
      <c r="G494" s="78"/>
      <c r="H494" s="81"/>
      <c r="I494" s="80" t="str">
        <f t="shared" si="7"/>
        <v/>
      </c>
      <c r="J494" s="90" t="str">
        <f>Saisie[[#This Row],[DATE
'[JJ/MM/AAAA']]]&amp;"|"&amp;COUNTIF($B$4:B494,B494)</f>
        <v>|0</v>
      </c>
    </row>
    <row r="495" spans="2:10" ht="21" customHeight="1">
      <c r="B495" s="75"/>
      <c r="C495" s="76"/>
      <c r="D495" s="76"/>
      <c r="E495" s="78"/>
      <c r="F495" s="78"/>
      <c r="G495" s="78"/>
      <c r="H495" s="81"/>
      <c r="I495" s="80" t="str">
        <f t="shared" si="7"/>
        <v/>
      </c>
      <c r="J495" s="90" t="str">
        <f>Saisie[[#This Row],[DATE
'[JJ/MM/AAAA']]]&amp;"|"&amp;COUNTIF($B$4:B495,B495)</f>
        <v>|0</v>
      </c>
    </row>
    <row r="496" spans="2:10" ht="21" customHeight="1">
      <c r="B496" s="75"/>
      <c r="C496" s="76"/>
      <c r="D496" s="76"/>
      <c r="E496" s="78"/>
      <c r="F496" s="78"/>
      <c r="G496" s="78"/>
      <c r="H496" s="81"/>
      <c r="I496" s="80" t="str">
        <f t="shared" si="7"/>
        <v/>
      </c>
      <c r="J496" s="90" t="str">
        <f>Saisie[[#This Row],[DATE
'[JJ/MM/AAAA']]]&amp;"|"&amp;COUNTIF($B$4:B496,B496)</f>
        <v>|0</v>
      </c>
    </row>
    <row r="497" spans="2:10" ht="21" customHeight="1">
      <c r="B497" s="75"/>
      <c r="C497" s="76"/>
      <c r="D497" s="76"/>
      <c r="E497" s="78"/>
      <c r="F497" s="78"/>
      <c r="G497" s="78"/>
      <c r="H497" s="81"/>
      <c r="I497" s="80" t="str">
        <f t="shared" si="7"/>
        <v/>
      </c>
      <c r="J497" s="90" t="str">
        <f>Saisie[[#This Row],[DATE
'[JJ/MM/AAAA']]]&amp;"|"&amp;COUNTIF($B$4:B497,B497)</f>
        <v>|0</v>
      </c>
    </row>
    <row r="498" spans="2:10" ht="21" customHeight="1">
      <c r="B498" s="75"/>
      <c r="C498" s="76"/>
      <c r="D498" s="76"/>
      <c r="E498" s="78"/>
      <c r="F498" s="78"/>
      <c r="G498" s="78"/>
      <c r="H498" s="81"/>
      <c r="I498" s="80" t="str">
        <f t="shared" si="7"/>
        <v/>
      </c>
      <c r="J498" s="90" t="str">
        <f>Saisie[[#This Row],[DATE
'[JJ/MM/AAAA']]]&amp;"|"&amp;COUNTIF($B$4:B498,B498)</f>
        <v>|0</v>
      </c>
    </row>
    <row r="499" spans="2:10" ht="21" customHeight="1">
      <c r="B499" s="75"/>
      <c r="C499" s="76"/>
      <c r="D499" s="76"/>
      <c r="E499" s="78"/>
      <c r="F499" s="78"/>
      <c r="G499" s="78"/>
      <c r="H499" s="81"/>
      <c r="I499" s="80" t="str">
        <f t="shared" si="7"/>
        <v/>
      </c>
      <c r="J499" s="90" t="str">
        <f>Saisie[[#This Row],[DATE
'[JJ/MM/AAAA']]]&amp;"|"&amp;COUNTIF($B$4:B499,B499)</f>
        <v>|0</v>
      </c>
    </row>
    <row r="500" spans="2:10" ht="21" customHeight="1">
      <c r="B500" s="75"/>
      <c r="C500" s="76"/>
      <c r="D500" s="76"/>
      <c r="E500" s="78"/>
      <c r="F500" s="78"/>
      <c r="G500" s="78"/>
      <c r="H500" s="81"/>
      <c r="I500" s="80" t="str">
        <f t="shared" si="7"/>
        <v/>
      </c>
      <c r="J500" s="90" t="str">
        <f>Saisie[[#This Row],[DATE
'[JJ/MM/AAAA']]]&amp;"|"&amp;COUNTIF($B$4:B500,B500)</f>
        <v>|0</v>
      </c>
    </row>
    <row r="501" spans="2:10" ht="21" customHeight="1">
      <c r="B501" s="75"/>
      <c r="C501" s="76"/>
      <c r="D501" s="76"/>
      <c r="E501" s="78"/>
      <c r="F501" s="78"/>
      <c r="G501" s="78"/>
      <c r="H501" s="81"/>
      <c r="I501" s="80" t="str">
        <f t="shared" si="7"/>
        <v/>
      </c>
      <c r="J501" s="90" t="str">
        <f>Saisie[[#This Row],[DATE
'[JJ/MM/AAAA']]]&amp;"|"&amp;COUNTIF($B$4:B501,B501)</f>
        <v>|0</v>
      </c>
    </row>
    <row r="502" spans="2:10" ht="21" customHeight="1">
      <c r="B502" s="75"/>
      <c r="C502" s="76"/>
      <c r="D502" s="76"/>
      <c r="E502" s="78"/>
      <c r="F502" s="78"/>
      <c r="G502" s="78"/>
      <c r="H502" s="81"/>
      <c r="I502" s="80" t="str">
        <f t="shared" si="7"/>
        <v/>
      </c>
      <c r="J502" s="90" t="str">
        <f>Saisie[[#This Row],[DATE
'[JJ/MM/AAAA']]]&amp;"|"&amp;COUNTIF($B$4:B502,B502)</f>
        <v>|0</v>
      </c>
    </row>
    <row r="503" spans="2:10" ht="21" customHeight="1">
      <c r="B503" s="75"/>
      <c r="C503" s="76"/>
      <c r="D503" s="76"/>
      <c r="E503" s="78"/>
      <c r="F503" s="78"/>
      <c r="G503" s="78"/>
      <c r="H503" s="81"/>
      <c r="I503" s="80" t="str">
        <f t="shared" si="7"/>
        <v/>
      </c>
      <c r="J503" s="90" t="str">
        <f>Saisie[[#This Row],[DATE
'[JJ/MM/AAAA']]]&amp;"|"&amp;COUNTIF($B$4:B503,B503)</f>
        <v>|0</v>
      </c>
    </row>
  </sheetData>
  <sheetProtection selectLockedCells="1"/>
  <mergeCells count="1">
    <mergeCell ref="B1:J1"/>
  </mergeCells>
  <conditionalFormatting sqref="B4:H500">
    <cfRule type="expression" dxfId="12" priority="1">
      <formula>MOD(ROW(),2)=1</formula>
    </cfRule>
    <cfRule type="expression" dxfId="11" priority="2">
      <formula>MOD(ROW(),2)=0</formula>
    </cfRule>
  </conditionalFormatting>
  <dataValidations count="2">
    <dataValidation type="list" allowBlank="1" showInputMessage="1" showErrorMessage="1" sqref="G4:G503">
      <formula1>ListeLieux</formula1>
    </dataValidation>
    <dataValidation type="list" allowBlank="1" showInputMessage="1" showErrorMessage="1" sqref="C4:D503">
      <formula1>ListeHoraires</formula1>
    </dataValidation>
  </dataValidations>
  <printOptions horizontalCentered="1"/>
  <pageMargins left="0.25" right="0.25" top="0.75" bottom="0.75" header="0.3" footer="0.3"/>
  <pageSetup fitToHeight="0" orientation="landscape" r:id="rId1"/>
  <drawing r:id="rId2"/>
  <picture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3"/>
    <pageSetUpPr autoPageBreaks="0"/>
  </sheetPr>
  <dimension ref="A1:L53"/>
  <sheetViews>
    <sheetView showGridLines="0" zoomScaleNormal="100" workbookViewId="0">
      <selection activeCell="L5" sqref="L5"/>
    </sheetView>
  </sheetViews>
  <sheetFormatPr baseColWidth="10" defaultColWidth="9.33203125" defaultRowHeight="12"/>
  <cols>
    <col min="1" max="1" width="9.33203125" style="1"/>
    <col min="2" max="2" width="10.33203125" bestFit="1" customWidth="1"/>
    <col min="3" max="3" width="7.1640625" style="8" bestFit="1" customWidth="1"/>
    <col min="4" max="4" width="11" bestFit="1" customWidth="1"/>
    <col min="5" max="5" width="7.83203125" style="1" customWidth="1"/>
    <col min="6" max="6" width="10.83203125" style="1" customWidth="1"/>
    <col min="7" max="7" width="11.33203125" style="7" bestFit="1" customWidth="1"/>
    <col min="8" max="8" width="23.1640625" style="4" customWidth="1"/>
    <col min="9" max="11" width="12.83203125" style="1" customWidth="1"/>
    <col min="12" max="12" width="20.83203125" customWidth="1"/>
  </cols>
  <sheetData>
    <row r="1" spans="1:12" s="9" customFormat="1">
      <c r="A1" s="3" t="s">
        <v>43</v>
      </c>
      <c r="B1" s="9" t="s">
        <v>46</v>
      </c>
      <c r="C1" s="10" t="s">
        <v>0</v>
      </c>
      <c r="D1" s="3" t="s">
        <v>3</v>
      </c>
      <c r="E1" s="3" t="s">
        <v>4</v>
      </c>
      <c r="F1" s="3" t="s">
        <v>80</v>
      </c>
      <c r="G1" s="11" t="s">
        <v>44</v>
      </c>
      <c r="H1" s="12" t="s">
        <v>45</v>
      </c>
      <c r="I1" s="3">
        <v>2013</v>
      </c>
      <c r="J1" s="3">
        <v>2014</v>
      </c>
      <c r="K1" s="3">
        <v>2015</v>
      </c>
      <c r="L1" s="9" t="s">
        <v>2</v>
      </c>
    </row>
    <row r="2" spans="1:12">
      <c r="A2" s="1">
        <v>1</v>
      </c>
      <c r="B2" t="s">
        <v>36</v>
      </c>
      <c r="C2" s="8">
        <v>1</v>
      </c>
      <c r="D2" t="s">
        <v>6</v>
      </c>
      <c r="E2" s="1">
        <v>2013</v>
      </c>
      <c r="F2" s="1">
        <v>1</v>
      </c>
      <c r="G2" s="6">
        <v>0.33333333333333331</v>
      </c>
      <c r="H2" s="4" t="s">
        <v>24</v>
      </c>
      <c r="I2" s="2">
        <v>41275</v>
      </c>
      <c r="J2" s="2">
        <v>41640</v>
      </c>
      <c r="K2" s="2">
        <v>42005</v>
      </c>
      <c r="L2" t="s">
        <v>47</v>
      </c>
    </row>
    <row r="3" spans="1:12">
      <c r="A3" s="1">
        <v>2</v>
      </c>
      <c r="B3" t="s">
        <v>37</v>
      </c>
      <c r="C3" s="8">
        <v>2</v>
      </c>
      <c r="D3" t="s">
        <v>7</v>
      </c>
      <c r="E3" s="1">
        <v>2014</v>
      </c>
      <c r="F3" s="1">
        <v>2</v>
      </c>
      <c r="G3" s="6">
        <v>0.35416666666666669</v>
      </c>
      <c r="H3" s="4" t="s">
        <v>25</v>
      </c>
      <c r="I3" s="2">
        <v>41365</v>
      </c>
      <c r="J3" s="2">
        <v>41750</v>
      </c>
      <c r="K3" s="2">
        <v>42100</v>
      </c>
      <c r="L3" t="s">
        <v>81</v>
      </c>
    </row>
    <row r="4" spans="1:12">
      <c r="A4" s="1">
        <v>3</v>
      </c>
      <c r="B4" t="s">
        <v>38</v>
      </c>
      <c r="C4" s="8">
        <v>3</v>
      </c>
      <c r="D4" t="s">
        <v>8</v>
      </c>
      <c r="E4" s="1">
        <v>2015</v>
      </c>
      <c r="F4" s="1">
        <v>3</v>
      </c>
      <c r="G4" s="7">
        <v>0.375</v>
      </c>
      <c r="H4" s="4" t="s">
        <v>26</v>
      </c>
      <c r="I4" s="2">
        <v>41395</v>
      </c>
      <c r="J4" s="2">
        <v>41760</v>
      </c>
      <c r="K4" s="2">
        <v>42125</v>
      </c>
    </row>
    <row r="5" spans="1:12">
      <c r="A5" s="1">
        <v>4</v>
      </c>
      <c r="B5" t="s">
        <v>39</v>
      </c>
      <c r="C5" s="8">
        <v>4</v>
      </c>
      <c r="D5" t="s">
        <v>9</v>
      </c>
      <c r="E5" s="1">
        <v>2016</v>
      </c>
      <c r="F5" s="1">
        <v>4</v>
      </c>
      <c r="G5" s="7">
        <v>0.39583333333333331</v>
      </c>
      <c r="H5" s="5" t="s">
        <v>34</v>
      </c>
      <c r="I5" s="2">
        <v>41402</v>
      </c>
      <c r="J5" s="2">
        <v>41767</v>
      </c>
      <c r="K5" s="2">
        <v>42132</v>
      </c>
    </row>
    <row r="6" spans="1:12">
      <c r="A6" s="1">
        <v>5</v>
      </c>
      <c r="B6" t="s">
        <v>40</v>
      </c>
      <c r="C6" s="8">
        <v>5</v>
      </c>
      <c r="D6" t="s">
        <v>10</v>
      </c>
      <c r="E6" s="1">
        <v>2017</v>
      </c>
      <c r="F6" s="1">
        <v>5</v>
      </c>
      <c r="G6" s="7">
        <v>0.41666666666666669</v>
      </c>
      <c r="H6" s="4" t="s">
        <v>27</v>
      </c>
      <c r="I6" s="2">
        <v>41403</v>
      </c>
      <c r="J6" s="2">
        <v>41788</v>
      </c>
      <c r="K6" s="2">
        <v>42138</v>
      </c>
    </row>
    <row r="7" spans="1:12">
      <c r="A7" s="1">
        <v>6</v>
      </c>
      <c r="B7" t="s">
        <v>41</v>
      </c>
      <c r="C7" s="8">
        <v>6</v>
      </c>
      <c r="D7" t="s">
        <v>11</v>
      </c>
      <c r="E7" s="1">
        <v>2018</v>
      </c>
      <c r="F7" s="1">
        <v>6</v>
      </c>
      <c r="G7" s="7">
        <v>0.4375</v>
      </c>
      <c r="H7" s="4" t="s">
        <v>28</v>
      </c>
      <c r="I7" s="2">
        <v>41414</v>
      </c>
      <c r="J7" s="2">
        <v>41799</v>
      </c>
      <c r="K7" s="2">
        <v>42149</v>
      </c>
    </row>
    <row r="8" spans="1:12">
      <c r="A8" s="1">
        <v>7</v>
      </c>
      <c r="B8" t="s">
        <v>42</v>
      </c>
      <c r="C8" s="8">
        <v>7</v>
      </c>
      <c r="D8" t="s">
        <v>12</v>
      </c>
      <c r="E8" s="1">
        <v>2019</v>
      </c>
      <c r="F8" s="1">
        <v>7</v>
      </c>
      <c r="G8" s="7">
        <v>0.45833333333333331</v>
      </c>
      <c r="H8" s="4" t="s">
        <v>29</v>
      </c>
      <c r="I8" s="2">
        <v>41469</v>
      </c>
      <c r="J8" s="2">
        <v>41834</v>
      </c>
      <c r="K8" s="2">
        <v>42199</v>
      </c>
    </row>
    <row r="9" spans="1:12">
      <c r="C9" s="8">
        <v>8</v>
      </c>
      <c r="D9" t="s">
        <v>13</v>
      </c>
      <c r="E9" s="1">
        <v>2020</v>
      </c>
      <c r="F9" s="1">
        <v>8</v>
      </c>
      <c r="G9" s="7">
        <v>0.47916666666666669</v>
      </c>
      <c r="H9" s="4" t="s">
        <v>30</v>
      </c>
      <c r="I9" s="2">
        <v>41501</v>
      </c>
      <c r="J9" s="2">
        <v>41866</v>
      </c>
      <c r="K9" s="2">
        <v>42231</v>
      </c>
    </row>
    <row r="10" spans="1:12">
      <c r="C10" s="8">
        <v>9</v>
      </c>
      <c r="D10" t="s">
        <v>14</v>
      </c>
      <c r="F10" s="1">
        <v>9</v>
      </c>
      <c r="G10" s="7">
        <v>0.5</v>
      </c>
      <c r="H10" s="4" t="s">
        <v>31</v>
      </c>
      <c r="I10" s="2">
        <v>41579</v>
      </c>
      <c r="J10" s="2">
        <v>41944</v>
      </c>
      <c r="K10" s="2">
        <v>42309</v>
      </c>
    </row>
    <row r="11" spans="1:12">
      <c r="C11" s="8">
        <v>10</v>
      </c>
      <c r="D11" t="s">
        <v>15</v>
      </c>
      <c r="F11" s="1">
        <v>10</v>
      </c>
      <c r="G11" s="7">
        <v>0.52083333333333337</v>
      </c>
      <c r="H11" s="4" t="s">
        <v>32</v>
      </c>
      <c r="I11" s="2">
        <v>41589</v>
      </c>
      <c r="J11" s="2">
        <v>41954</v>
      </c>
      <c r="K11" s="2">
        <v>42319</v>
      </c>
    </row>
    <row r="12" spans="1:12">
      <c r="C12" s="8">
        <v>11</v>
      </c>
      <c r="D12" t="s">
        <v>16</v>
      </c>
      <c r="F12" s="1">
        <v>11</v>
      </c>
      <c r="G12" s="7">
        <v>0.54166666666666663</v>
      </c>
      <c r="H12" s="4" t="s">
        <v>33</v>
      </c>
      <c r="I12" s="2">
        <v>41633</v>
      </c>
      <c r="J12" s="2">
        <v>41998</v>
      </c>
      <c r="K12" s="2">
        <v>42363</v>
      </c>
    </row>
    <row r="13" spans="1:12">
      <c r="C13" s="8">
        <v>12</v>
      </c>
      <c r="D13" t="s">
        <v>17</v>
      </c>
      <c r="F13" s="1">
        <v>12</v>
      </c>
      <c r="G13" s="7">
        <v>0.5625</v>
      </c>
      <c r="H13" s="4" t="s">
        <v>35</v>
      </c>
      <c r="I13" s="2">
        <v>41634</v>
      </c>
      <c r="J13" s="2">
        <v>41999</v>
      </c>
      <c r="K13" s="2">
        <v>42364</v>
      </c>
    </row>
    <row r="14" spans="1:12">
      <c r="C14" s="8">
        <v>13</v>
      </c>
      <c r="F14" s="1">
        <v>13</v>
      </c>
      <c r="G14" s="7">
        <v>0.58333333333333337</v>
      </c>
    </row>
    <row r="15" spans="1:12">
      <c r="C15" s="8">
        <v>14</v>
      </c>
      <c r="F15" s="1">
        <v>14</v>
      </c>
      <c r="G15" s="7">
        <v>0.60416666666666663</v>
      </c>
    </row>
    <row r="16" spans="1:12">
      <c r="C16" s="8">
        <v>15</v>
      </c>
      <c r="F16" s="1">
        <v>15</v>
      </c>
      <c r="G16" s="7">
        <v>0.625</v>
      </c>
    </row>
    <row r="17" spans="3:7">
      <c r="C17" s="8">
        <v>16</v>
      </c>
      <c r="F17" s="1">
        <v>16</v>
      </c>
      <c r="G17" s="7">
        <v>0.64583333333333337</v>
      </c>
    </row>
    <row r="18" spans="3:7">
      <c r="C18" s="8">
        <v>17</v>
      </c>
      <c r="F18" s="1">
        <v>17</v>
      </c>
      <c r="G18" s="7">
        <v>0.66666666666666663</v>
      </c>
    </row>
    <row r="19" spans="3:7">
      <c r="C19" s="8">
        <v>18</v>
      </c>
      <c r="F19" s="1">
        <v>18</v>
      </c>
      <c r="G19" s="7">
        <v>0.6875</v>
      </c>
    </row>
    <row r="20" spans="3:7">
      <c r="C20" s="8">
        <v>19</v>
      </c>
      <c r="F20" s="1">
        <v>19</v>
      </c>
      <c r="G20" s="7">
        <v>0.70833333333333337</v>
      </c>
    </row>
    <row r="21" spans="3:7">
      <c r="C21" s="8">
        <v>20</v>
      </c>
      <c r="F21" s="1">
        <v>20</v>
      </c>
      <c r="G21" s="7">
        <v>0.72916666666666663</v>
      </c>
    </row>
    <row r="22" spans="3:7">
      <c r="C22" s="8">
        <v>21</v>
      </c>
      <c r="F22" s="1">
        <v>21</v>
      </c>
      <c r="G22" s="7">
        <v>0.75</v>
      </c>
    </row>
    <row r="23" spans="3:7">
      <c r="C23" s="8">
        <v>22</v>
      </c>
      <c r="F23" s="1">
        <v>22</v>
      </c>
      <c r="G23" s="7">
        <v>0.77083333333333337</v>
      </c>
    </row>
    <row r="24" spans="3:7">
      <c r="C24" s="8">
        <v>23</v>
      </c>
      <c r="F24" s="1">
        <v>23</v>
      </c>
      <c r="G24" s="7">
        <v>0.79166666666666663</v>
      </c>
    </row>
    <row r="25" spans="3:7">
      <c r="C25" s="8">
        <v>24</v>
      </c>
      <c r="F25" s="1">
        <v>24</v>
      </c>
    </row>
    <row r="26" spans="3:7">
      <c r="C26" s="8">
        <v>25</v>
      </c>
      <c r="F26" s="1">
        <v>25</v>
      </c>
    </row>
    <row r="27" spans="3:7">
      <c r="C27" s="8">
        <v>26</v>
      </c>
      <c r="F27" s="1">
        <v>26</v>
      </c>
    </row>
    <row r="28" spans="3:7">
      <c r="C28" s="8">
        <v>27</v>
      </c>
      <c r="F28" s="1">
        <v>27</v>
      </c>
    </row>
    <row r="29" spans="3:7">
      <c r="C29" s="8">
        <v>28</v>
      </c>
      <c r="F29" s="1">
        <v>28</v>
      </c>
    </row>
    <row r="30" spans="3:7">
      <c r="C30" s="8">
        <v>29</v>
      </c>
      <c r="F30" s="1">
        <v>29</v>
      </c>
    </row>
    <row r="31" spans="3:7">
      <c r="C31" s="8">
        <v>30</v>
      </c>
      <c r="F31" s="1">
        <v>30</v>
      </c>
    </row>
    <row r="32" spans="3:7">
      <c r="C32" s="8">
        <v>31</v>
      </c>
      <c r="F32" s="1">
        <v>31</v>
      </c>
    </row>
    <row r="33" spans="6:6">
      <c r="F33" s="1">
        <v>32</v>
      </c>
    </row>
    <row r="34" spans="6:6">
      <c r="F34" s="1">
        <v>33</v>
      </c>
    </row>
    <row r="35" spans="6:6">
      <c r="F35" s="1">
        <v>34</v>
      </c>
    </row>
    <row r="36" spans="6:6">
      <c r="F36" s="1">
        <v>35</v>
      </c>
    </row>
    <row r="37" spans="6:6">
      <c r="F37" s="1">
        <v>36</v>
      </c>
    </row>
    <row r="38" spans="6:6">
      <c r="F38" s="1">
        <v>37</v>
      </c>
    </row>
    <row r="39" spans="6:6">
      <c r="F39" s="1">
        <v>38</v>
      </c>
    </row>
    <row r="40" spans="6:6">
      <c r="F40" s="1">
        <v>39</v>
      </c>
    </row>
    <row r="41" spans="6:6">
      <c r="F41" s="1">
        <v>40</v>
      </c>
    </row>
    <row r="42" spans="6:6">
      <c r="F42" s="1">
        <v>41</v>
      </c>
    </row>
    <row r="43" spans="6:6">
      <c r="F43" s="1">
        <v>42</v>
      </c>
    </row>
    <row r="44" spans="6:6">
      <c r="F44" s="1">
        <v>43</v>
      </c>
    </row>
    <row r="45" spans="6:6">
      <c r="F45" s="1">
        <v>44</v>
      </c>
    </row>
    <row r="46" spans="6:6">
      <c r="F46" s="1">
        <v>45</v>
      </c>
    </row>
    <row r="47" spans="6:6">
      <c r="F47" s="1">
        <v>46</v>
      </c>
    </row>
    <row r="48" spans="6:6">
      <c r="F48" s="1">
        <v>47</v>
      </c>
    </row>
    <row r="49" spans="6:6">
      <c r="F49" s="1">
        <v>48</v>
      </c>
    </row>
    <row r="50" spans="6:6">
      <c r="F50" s="1">
        <v>49</v>
      </c>
    </row>
    <row r="51" spans="6:6">
      <c r="F51" s="1">
        <v>50</v>
      </c>
    </row>
    <row r="52" spans="6:6">
      <c r="F52" s="1">
        <v>51</v>
      </c>
    </row>
    <row r="53" spans="6:6">
      <c r="F53" s="1">
        <v>52</v>
      </c>
    </row>
  </sheetData>
  <pageMargins left="0.7" right="0.7" top="0.75" bottom="0.75" header="0.3" footer="0.3"/>
  <pageSetup orientation="landscape" r:id="rId1"/>
  <picture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5"/>
  <sheetViews>
    <sheetView showGridLines="0" showRowColHeaders="0" workbookViewId="0">
      <selection activeCell="B17" sqref="B17"/>
    </sheetView>
  </sheetViews>
  <sheetFormatPr baseColWidth="10" defaultRowHeight="12"/>
  <cols>
    <col min="1" max="1" width="76" customWidth="1"/>
    <col min="2" max="2" width="13.1640625" style="1" bestFit="1" customWidth="1"/>
    <col min="3" max="3" width="47" bestFit="1" customWidth="1"/>
  </cols>
  <sheetData>
    <row r="1" spans="1:3" s="14" customFormat="1" ht="18" customHeight="1">
      <c r="A1" s="13" t="s">
        <v>48</v>
      </c>
      <c r="B1" s="13" t="s">
        <v>49</v>
      </c>
    </row>
    <row r="2" spans="1:3" s="17" customFormat="1" ht="18" customHeight="1">
      <c r="A2" s="15" t="s">
        <v>50</v>
      </c>
      <c r="B2" s="16"/>
    </row>
    <row r="3" spans="1:3" s="20" customFormat="1" ht="18" customHeight="1">
      <c r="A3" s="18" t="s">
        <v>51</v>
      </c>
      <c r="B3" s="21" t="s">
        <v>53</v>
      </c>
    </row>
    <row r="4" spans="1:3" s="20" customFormat="1" ht="18" customHeight="1">
      <c r="A4" s="18" t="s">
        <v>82</v>
      </c>
      <c r="B4" s="21" t="s">
        <v>53</v>
      </c>
    </row>
    <row r="5" spans="1:3" s="20" customFormat="1" ht="18" customHeight="1">
      <c r="A5" s="18" t="s">
        <v>83</v>
      </c>
      <c r="B5" s="19" t="s">
        <v>52</v>
      </c>
    </row>
    <row r="6" spans="1:3" s="20" customFormat="1" ht="18" customHeight="1">
      <c r="A6" s="18" t="s">
        <v>54</v>
      </c>
      <c r="B6" s="21" t="s">
        <v>53</v>
      </c>
    </row>
    <row r="7" spans="1:3" s="20" customFormat="1" ht="18" customHeight="1">
      <c r="A7" s="18" t="s">
        <v>55</v>
      </c>
      <c r="B7" s="21" t="s">
        <v>53</v>
      </c>
    </row>
    <row r="8" spans="1:3" s="20" customFormat="1" ht="18" customHeight="1">
      <c r="A8" s="18" t="s">
        <v>56</v>
      </c>
      <c r="B8" s="21" t="s">
        <v>53</v>
      </c>
      <c r="C8" s="20" t="s">
        <v>57</v>
      </c>
    </row>
    <row r="9" spans="1:3" s="20" customFormat="1" ht="18" customHeight="1">
      <c r="A9" s="18" t="s">
        <v>58</v>
      </c>
      <c r="B9" s="21" t="s">
        <v>53</v>
      </c>
    </row>
    <row r="10" spans="1:3" s="20" customFormat="1" ht="18" customHeight="1">
      <c r="A10" s="18" t="s">
        <v>59</v>
      </c>
      <c r="B10" s="21" t="s">
        <v>53</v>
      </c>
    </row>
    <row r="11" spans="1:3" s="20" customFormat="1" ht="18" customHeight="1">
      <c r="A11" s="18" t="s">
        <v>60</v>
      </c>
      <c r="B11" s="19" t="s">
        <v>52</v>
      </c>
    </row>
    <row r="12" spans="1:3" s="20" customFormat="1" ht="18" customHeight="1">
      <c r="A12" s="18" t="s">
        <v>84</v>
      </c>
      <c r="B12" s="19" t="s">
        <v>52</v>
      </c>
    </row>
    <row r="13" spans="1:3" s="20" customFormat="1" ht="18" customHeight="1">
      <c r="A13" s="18"/>
      <c r="B13" s="19"/>
    </row>
    <row r="14" spans="1:3" s="20" customFormat="1" ht="18" customHeight="1">
      <c r="B14" s="22"/>
    </row>
    <row r="15" spans="1:3" s="20" customFormat="1" ht="18" customHeight="1">
      <c r="A15" s="15" t="s">
        <v>61</v>
      </c>
      <c r="B15" s="22"/>
    </row>
    <row r="16" spans="1:3" s="20" customFormat="1" ht="18" customHeight="1">
      <c r="A16" s="23" t="s">
        <v>62</v>
      </c>
      <c r="B16" s="24" t="s">
        <v>53</v>
      </c>
      <c r="C16" s="20" t="s">
        <v>63</v>
      </c>
    </row>
    <row r="17" spans="1:3" s="20" customFormat="1" ht="18" customHeight="1">
      <c r="A17" s="18" t="s">
        <v>64</v>
      </c>
      <c r="B17" s="21" t="s">
        <v>53</v>
      </c>
    </row>
    <row r="18" spans="1:3" s="20" customFormat="1" ht="18" customHeight="1">
      <c r="A18" s="18" t="s">
        <v>65</v>
      </c>
      <c r="B18" s="21" t="s">
        <v>53</v>
      </c>
    </row>
    <row r="19" spans="1:3" s="20" customFormat="1" ht="18" customHeight="1">
      <c r="A19" s="18" t="s">
        <v>66</v>
      </c>
      <c r="B19" s="21" t="s">
        <v>53</v>
      </c>
    </row>
    <row r="20" spans="1:3" s="20" customFormat="1" ht="18" customHeight="1">
      <c r="A20" s="18" t="s">
        <v>67</v>
      </c>
      <c r="B20" s="21" t="s">
        <v>53</v>
      </c>
    </row>
    <row r="21" spans="1:3" s="20" customFormat="1" ht="18" customHeight="1">
      <c r="A21" s="18" t="s">
        <v>68</v>
      </c>
      <c r="B21" s="21" t="s">
        <v>53</v>
      </c>
    </row>
    <row r="22" spans="1:3" s="20" customFormat="1" ht="18" customHeight="1">
      <c r="A22" s="18" t="s">
        <v>69</v>
      </c>
      <c r="B22" s="21" t="s">
        <v>53</v>
      </c>
    </row>
    <row r="23" spans="1:3" s="20" customFormat="1" ht="18" customHeight="1">
      <c r="A23" s="18" t="s">
        <v>70</v>
      </c>
      <c r="B23" s="21" t="s">
        <v>53</v>
      </c>
    </row>
    <row r="24" spans="1:3" s="20" customFormat="1" ht="18" customHeight="1">
      <c r="B24" s="22"/>
    </row>
    <row r="25" spans="1:3" s="20" customFormat="1" ht="18" customHeight="1">
      <c r="A25" s="15" t="s">
        <v>71</v>
      </c>
      <c r="B25" s="22"/>
    </row>
    <row r="26" spans="1:3" s="20" customFormat="1" ht="18" customHeight="1">
      <c r="A26" s="18" t="s">
        <v>72</v>
      </c>
      <c r="B26" s="19" t="s">
        <v>52</v>
      </c>
      <c r="C26" s="20" t="s">
        <v>73</v>
      </c>
    </row>
    <row r="27" spans="1:3" s="20" customFormat="1" ht="18" customHeight="1">
      <c r="A27" s="18" t="s">
        <v>74</v>
      </c>
      <c r="B27" s="21" t="s">
        <v>53</v>
      </c>
    </row>
    <row r="28" spans="1:3" s="20" customFormat="1" ht="18" customHeight="1">
      <c r="A28" s="18" t="s">
        <v>75</v>
      </c>
      <c r="B28" s="21" t="s">
        <v>53</v>
      </c>
    </row>
    <row r="29" spans="1:3" ht="18" customHeight="1">
      <c r="A29" s="18"/>
      <c r="B29" s="25"/>
    </row>
    <row r="30" spans="1:3" ht="18" customHeight="1">
      <c r="A30" s="15" t="s">
        <v>76</v>
      </c>
      <c r="B30" s="22"/>
    </row>
    <row r="31" spans="1:3" ht="18" customHeight="1">
      <c r="A31" s="18" t="s">
        <v>77</v>
      </c>
      <c r="B31" s="19" t="s">
        <v>52</v>
      </c>
    </row>
    <row r="32" spans="1:3" ht="18" customHeight="1">
      <c r="A32" s="18" t="s">
        <v>78</v>
      </c>
      <c r="B32" s="19" t="s">
        <v>52</v>
      </c>
    </row>
    <row r="33" spans="1:2" ht="18" customHeight="1">
      <c r="A33" s="18" t="s">
        <v>79</v>
      </c>
      <c r="B33" s="19" t="s">
        <v>52</v>
      </c>
    </row>
    <row r="34" spans="1:2" ht="18" customHeight="1"/>
    <row r="35" spans="1:2" ht="18" customHeight="1"/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FEA45BEA-3D8C-4467-8C51-E95BF12D5A4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15</vt:i4>
      </vt:variant>
    </vt:vector>
  </HeadingPairs>
  <TitlesOfParts>
    <vt:vector size="19" baseType="lpstr">
      <vt:lpstr>Agenda quotidien</vt:lpstr>
      <vt:lpstr>Planificateur d'événements</vt:lpstr>
      <vt:lpstr>Données</vt:lpstr>
      <vt:lpstr>Cahier des charges</vt:lpstr>
      <vt:lpstr>DateRéservation</vt:lpstr>
      <vt:lpstr>HeureDébut</vt:lpstr>
      <vt:lpstr>HeureFin</vt:lpstr>
      <vt:lpstr>JoursFériés2013</vt:lpstr>
      <vt:lpstr>JoursFériés2014</vt:lpstr>
      <vt:lpstr>JoursFériés2015</vt:lpstr>
      <vt:lpstr>LieuxAgenda</vt:lpstr>
      <vt:lpstr>ListeAnnée</vt:lpstr>
      <vt:lpstr>'Agenda quotidien'!ListeHeure</vt:lpstr>
      <vt:lpstr>ListeHoraires</vt:lpstr>
      <vt:lpstr>ListeJours</vt:lpstr>
      <vt:lpstr>ListeLieux</vt:lpstr>
      <vt:lpstr>ListeMois</vt:lpstr>
      <vt:lpstr>ListeSemaine</vt:lpstr>
      <vt:lpstr>Zone1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Daily work schedule</dc:title>
  <dc:creator>c</dc:creator>
  <cp:lastModifiedBy>c</cp:lastModifiedBy>
  <dcterms:created xsi:type="dcterms:W3CDTF">2013-10-15T10:56:43Z</dcterms:created>
  <dcterms:modified xsi:type="dcterms:W3CDTF">2014-01-09T22:19:46Z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TC027802529991</vt:lpwstr>
  </property>
</Properties>
</file>