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-15" yWindow="-15" windowWidth="14685" windowHeight="4890" tabRatio="824" activeTab="1"/>
  </bookViews>
  <sheets>
    <sheet name="Données" sheetId="1" r:id="rId1"/>
    <sheet name="TCD" sheetId="19" r:id="rId2"/>
  </sheets>
  <definedNames>
    <definedName name="_xlnm._FilterDatabase" localSheetId="0" hidden="1">Données!$A$1:$O$1799</definedName>
  </definedNames>
  <calcPr calcId="125725"/>
  <pivotCaches>
    <pivotCache cacheId="137" r:id="rId3"/>
  </pivotCaches>
</workbook>
</file>

<file path=xl/calcChain.xml><?xml version="1.0" encoding="utf-8"?>
<calcChain xmlns="http://schemas.openxmlformats.org/spreadsheetml/2006/main">
  <c r="F1" i="19"/>
  <c r="F3" s="1"/>
  <c r="J7"/>
  <c r="J8"/>
  <c r="J9"/>
  <c r="J10"/>
  <c r="J11"/>
  <c r="J12"/>
  <c r="J13"/>
  <c r="J14"/>
  <c r="J15"/>
  <c r="J16"/>
  <c r="L967" i="1"/>
  <c r="L966"/>
  <c r="L965"/>
  <c r="L964"/>
  <c r="L963"/>
  <c r="L962"/>
  <c r="L961"/>
  <c r="L960"/>
  <c r="L959"/>
  <c r="L958"/>
  <c r="L957"/>
  <c r="L956"/>
  <c r="L955"/>
  <c r="L954"/>
  <c r="L953"/>
  <c r="L952"/>
  <c r="L951"/>
  <c r="L950"/>
  <c r="L949"/>
  <c r="L948"/>
  <c r="L947"/>
  <c r="L946"/>
  <c r="L945"/>
  <c r="L944"/>
  <c r="L943"/>
  <c r="L942"/>
  <c r="L941"/>
  <c r="L940"/>
  <c r="L939"/>
  <c r="L938"/>
  <c r="L937"/>
  <c r="L936"/>
  <c r="L935"/>
  <c r="L934"/>
  <c r="L933"/>
  <c r="L932"/>
  <c r="L931"/>
  <c r="L930"/>
  <c r="L929"/>
  <c r="L928"/>
  <c r="L927"/>
  <c r="L926"/>
  <c r="L925"/>
  <c r="L924"/>
  <c r="L923"/>
  <c r="L922"/>
  <c r="L921"/>
  <c r="L920"/>
  <c r="L919"/>
  <c r="L918"/>
  <c r="L917"/>
  <c r="L916"/>
  <c r="L915"/>
  <c r="L914"/>
  <c r="L913"/>
  <c r="L912"/>
  <c r="L911"/>
  <c r="L910"/>
  <c r="L909"/>
  <c r="L908"/>
  <c r="L907"/>
  <c r="L906"/>
  <c r="L905"/>
  <c r="L904"/>
  <c r="L903"/>
  <c r="E903"/>
  <c r="L902"/>
  <c r="L901"/>
  <c r="L900"/>
  <c r="L899"/>
  <c r="L898"/>
  <c r="L897"/>
  <c r="L896"/>
  <c r="E896"/>
  <c r="L895"/>
  <c r="L894"/>
  <c r="L893"/>
  <c r="L892"/>
  <c r="L891"/>
  <c r="L890"/>
  <c r="L889"/>
  <c r="L888"/>
  <c r="L887"/>
  <c r="L886"/>
  <c r="L885"/>
  <c r="L884"/>
  <c r="L883"/>
  <c r="L882"/>
  <c r="L881"/>
  <c r="L880"/>
  <c r="L879"/>
  <c r="L878"/>
  <c r="L877"/>
  <c r="L876"/>
  <c r="L875"/>
  <c r="L874"/>
  <c r="L873"/>
  <c r="L872"/>
  <c r="L871"/>
  <c r="L870"/>
  <c r="L869"/>
  <c r="L868"/>
  <c r="L867"/>
  <c r="L866"/>
  <c r="L865"/>
  <c r="L864"/>
  <c r="L863"/>
  <c r="L862"/>
  <c r="L861"/>
  <c r="L860"/>
  <c r="L859"/>
  <c r="L858"/>
  <c r="L857"/>
  <c r="L856"/>
  <c r="L855"/>
  <c r="L854"/>
  <c r="L853"/>
  <c r="L852"/>
  <c r="L851"/>
  <c r="L850"/>
  <c r="L849"/>
  <c r="L848"/>
  <c r="L847"/>
  <c r="L846"/>
  <c r="L845"/>
  <c r="L844"/>
  <c r="L843"/>
  <c r="L842"/>
  <c r="L841"/>
  <c r="L840"/>
  <c r="L839"/>
  <c r="L838"/>
  <c r="L837"/>
  <c r="L836"/>
  <c r="L835"/>
  <c r="L834"/>
  <c r="L833"/>
  <c r="L832"/>
  <c r="L831"/>
  <c r="L830"/>
  <c r="L829"/>
  <c r="L828"/>
  <c r="L827"/>
  <c r="L826"/>
  <c r="L825"/>
  <c r="L824"/>
  <c r="L823"/>
  <c r="L822"/>
  <c r="L821"/>
  <c r="E821"/>
  <c r="L820"/>
  <c r="L819"/>
  <c r="L818"/>
  <c r="L817"/>
  <c r="L816"/>
  <c r="L815"/>
  <c r="L814"/>
  <c r="L813"/>
  <c r="L812"/>
  <c r="L811"/>
  <c r="L810"/>
  <c r="L809"/>
  <c r="L808"/>
  <c r="L807"/>
  <c r="L806"/>
  <c r="L805"/>
  <c r="L804"/>
  <c r="L803"/>
  <c r="L802"/>
  <c r="L801"/>
  <c r="L800"/>
  <c r="L799"/>
  <c r="L798"/>
  <c r="L797"/>
  <c r="L796"/>
  <c r="L795"/>
  <c r="L794"/>
  <c r="L793"/>
  <c r="L792"/>
  <c r="L791"/>
  <c r="L790"/>
  <c r="L789"/>
  <c r="L788"/>
  <c r="N3"/>
  <c r="N4"/>
  <c r="N5"/>
  <c r="N6"/>
  <c r="N7"/>
  <c r="N8"/>
  <c r="N9"/>
  <c r="N10"/>
  <c r="N11"/>
  <c r="N12"/>
  <c r="N13"/>
  <c r="N14"/>
  <c r="N15"/>
  <c r="N16"/>
  <c r="N17"/>
  <c r="N18"/>
  <c r="N19"/>
  <c r="N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46"/>
  <c r="N47"/>
  <c r="N48"/>
  <c r="N49"/>
  <c r="N50"/>
  <c r="N51"/>
  <c r="N52"/>
  <c r="N53"/>
  <c r="N54"/>
  <c r="N55"/>
  <c r="N56"/>
  <c r="N57"/>
  <c r="N58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N507"/>
  <c r="N508"/>
  <c r="N509"/>
  <c r="N510"/>
  <c r="N511"/>
  <c r="N512"/>
  <c r="N513"/>
  <c r="N514"/>
  <c r="N515"/>
  <c r="N516"/>
  <c r="N517"/>
  <c r="N518"/>
  <c r="N519"/>
  <c r="N520"/>
  <c r="N521"/>
  <c r="N522"/>
  <c r="N523"/>
  <c r="N524"/>
  <c r="N525"/>
  <c r="N526"/>
  <c r="N527"/>
  <c r="N528"/>
  <c r="N530"/>
  <c r="N531"/>
  <c r="N532"/>
  <c r="N533"/>
  <c r="N534"/>
  <c r="N535"/>
  <c r="N536"/>
  <c r="N537"/>
  <c r="N538"/>
  <c r="N539"/>
  <c r="N540"/>
  <c r="N541"/>
  <c r="N542"/>
  <c r="N543"/>
  <c r="N544"/>
  <c r="N545"/>
  <c r="N546"/>
  <c r="N547"/>
  <c r="N548"/>
  <c r="N549"/>
  <c r="N550"/>
  <c r="N551"/>
  <c r="N552"/>
  <c r="N553"/>
  <c r="N554"/>
  <c r="N555"/>
  <c r="N556"/>
  <c r="N557"/>
  <c r="N558"/>
  <c r="N559"/>
  <c r="N560"/>
  <c r="N561"/>
  <c r="N562"/>
  <c r="N563"/>
  <c r="N564"/>
  <c r="N565"/>
  <c r="N566"/>
  <c r="N567"/>
  <c r="N568"/>
  <c r="N569"/>
  <c r="N570"/>
  <c r="N571"/>
  <c r="N572"/>
  <c r="N573"/>
  <c r="N574"/>
  <c r="N575"/>
  <c r="N576"/>
  <c r="N577"/>
  <c r="N578"/>
  <c r="N579"/>
  <c r="N580"/>
  <c r="N581"/>
  <c r="N582"/>
  <c r="N583"/>
  <c r="N584"/>
  <c r="N585"/>
  <c r="N586"/>
  <c r="N587"/>
  <c r="N588"/>
  <c r="N589"/>
  <c r="N590"/>
  <c r="N591"/>
  <c r="N592"/>
  <c r="N593"/>
  <c r="N594"/>
  <c r="N595"/>
  <c r="N596"/>
  <c r="N597"/>
  <c r="N598"/>
  <c r="N599"/>
  <c r="N600"/>
  <c r="N601"/>
  <c r="N602"/>
  <c r="N603"/>
  <c r="N604"/>
  <c r="N605"/>
  <c r="N606"/>
  <c r="N607"/>
  <c r="N608"/>
  <c r="N609"/>
  <c r="N610"/>
  <c r="N611"/>
  <c r="N612"/>
  <c r="N613"/>
  <c r="N614"/>
  <c r="N615"/>
  <c r="N616"/>
  <c r="N617"/>
  <c r="N618"/>
  <c r="N619"/>
  <c r="N620"/>
  <c r="N621"/>
  <c r="N622"/>
  <c r="N623"/>
  <c r="N624"/>
  <c r="N625"/>
  <c r="N626"/>
  <c r="N627"/>
  <c r="N628"/>
  <c r="N629"/>
  <c r="N630"/>
  <c r="N631"/>
  <c r="N632"/>
  <c r="N633"/>
  <c r="N634"/>
  <c r="N635"/>
  <c r="N636"/>
  <c r="N637"/>
  <c r="N638"/>
  <c r="N639"/>
  <c r="N640"/>
  <c r="N641"/>
  <c r="N642"/>
  <c r="N643"/>
  <c r="N644"/>
  <c r="N645"/>
  <c r="N646"/>
  <c r="N647"/>
  <c r="N648"/>
  <c r="N649"/>
  <c r="N650"/>
  <c r="N651"/>
  <c r="N652"/>
  <c r="N653"/>
  <c r="N654"/>
  <c r="N655"/>
  <c r="N656"/>
  <c r="N657"/>
  <c r="N658"/>
  <c r="N659"/>
  <c r="N660"/>
  <c r="N661"/>
  <c r="N662"/>
  <c r="N663"/>
  <c r="N664"/>
  <c r="N665"/>
  <c r="N666"/>
  <c r="N667"/>
  <c r="N668"/>
  <c r="N669"/>
  <c r="N670"/>
  <c r="N671"/>
  <c r="N672"/>
  <c r="N673"/>
  <c r="N674"/>
  <c r="N675"/>
  <c r="N676"/>
  <c r="N677"/>
  <c r="N678"/>
  <c r="N679"/>
  <c r="N680"/>
  <c r="N681"/>
  <c r="N682"/>
  <c r="N683"/>
  <c r="N684"/>
  <c r="N685"/>
  <c r="N686"/>
  <c r="N687"/>
  <c r="N688"/>
  <c r="N689"/>
  <c r="N690"/>
  <c r="N691"/>
  <c r="N692"/>
  <c r="N693"/>
  <c r="N695"/>
  <c r="N696"/>
  <c r="N697"/>
  <c r="N698"/>
  <c r="N699"/>
  <c r="N700"/>
  <c r="N701"/>
  <c r="N702"/>
  <c r="N703"/>
  <c r="N704"/>
  <c r="N705"/>
  <c r="N706"/>
  <c r="N707"/>
  <c r="N708"/>
  <c r="N709"/>
  <c r="N710"/>
  <c r="N711"/>
  <c r="N712"/>
  <c r="N713"/>
  <c r="N714"/>
  <c r="N715"/>
  <c r="N716"/>
  <c r="N717"/>
  <c r="N718"/>
  <c r="N719"/>
  <c r="N720"/>
  <c r="N721"/>
  <c r="N722"/>
  <c r="N723"/>
  <c r="N724"/>
  <c r="N725"/>
  <c r="N726"/>
  <c r="N727"/>
  <c r="N728"/>
  <c r="N729"/>
  <c r="N730"/>
  <c r="N731"/>
  <c r="N732"/>
  <c r="N733"/>
  <c r="N734"/>
  <c r="N735"/>
  <c r="N736"/>
  <c r="N737"/>
  <c r="N738"/>
  <c r="N739"/>
  <c r="N740"/>
  <c r="N741"/>
  <c r="N742"/>
  <c r="N743"/>
  <c r="N744"/>
  <c r="N745"/>
  <c r="N746"/>
  <c r="N747"/>
  <c r="N748"/>
  <c r="N749"/>
  <c r="N750"/>
  <c r="N751"/>
  <c r="N752"/>
  <c r="N753"/>
  <c r="N754"/>
  <c r="N755"/>
  <c r="N756"/>
  <c r="N757"/>
  <c r="N758"/>
  <c r="N759"/>
  <c r="N760"/>
  <c r="N761"/>
  <c r="N762"/>
  <c r="N763"/>
  <c r="N764"/>
  <c r="N765"/>
  <c r="N766"/>
  <c r="N767"/>
  <c r="N768"/>
  <c r="N769"/>
  <c r="N770"/>
  <c r="N771"/>
  <c r="N772"/>
  <c r="N773"/>
  <c r="N774"/>
  <c r="N775"/>
  <c r="N776"/>
  <c r="N777"/>
  <c r="N778"/>
  <c r="N779"/>
  <c r="N780"/>
  <c r="N781"/>
  <c r="N782"/>
  <c r="N783"/>
  <c r="N784"/>
  <c r="N785"/>
  <c r="N786"/>
  <c r="N787"/>
  <c r="N788"/>
  <c r="N789"/>
  <c r="N790"/>
  <c r="N791"/>
  <c r="N792"/>
  <c r="N793"/>
  <c r="N794"/>
  <c r="N795"/>
  <c r="N796"/>
  <c r="N797"/>
  <c r="N798"/>
  <c r="N799"/>
  <c r="N800"/>
  <c r="N801"/>
  <c r="N802"/>
  <c r="N803"/>
  <c r="N804"/>
  <c r="N805"/>
  <c r="N806"/>
  <c r="N807"/>
  <c r="N808"/>
  <c r="N809"/>
  <c r="N810"/>
  <c r="N811"/>
  <c r="N812"/>
  <c r="N813"/>
  <c r="N814"/>
  <c r="N815"/>
  <c r="N816"/>
  <c r="N817"/>
  <c r="N818"/>
  <c r="N819"/>
  <c r="N820"/>
  <c r="N821"/>
  <c r="N822"/>
  <c r="N823"/>
  <c r="N824"/>
  <c r="N825"/>
  <c r="N826"/>
  <c r="N827"/>
  <c r="N828"/>
  <c r="N829"/>
  <c r="N830"/>
  <c r="N831"/>
  <c r="N832"/>
  <c r="N833"/>
  <c r="N834"/>
  <c r="N835"/>
  <c r="N836"/>
  <c r="N837"/>
  <c r="N838"/>
  <c r="N839"/>
  <c r="N840"/>
  <c r="N841"/>
  <c r="N842"/>
  <c r="N843"/>
  <c r="N844"/>
  <c r="N845"/>
  <c r="N846"/>
  <c r="N847"/>
  <c r="N848"/>
  <c r="N849"/>
  <c r="N850"/>
  <c r="N851"/>
  <c r="N852"/>
  <c r="N853"/>
  <c r="N854"/>
  <c r="N855"/>
  <c r="N856"/>
  <c r="N857"/>
  <c r="N858"/>
  <c r="N859"/>
  <c r="N860"/>
  <c r="N861"/>
  <c r="N862"/>
  <c r="N863"/>
  <c r="N864"/>
  <c r="N865"/>
  <c r="N866"/>
  <c r="N867"/>
  <c r="N868"/>
  <c r="N869"/>
  <c r="N870"/>
  <c r="N871"/>
  <c r="N872"/>
  <c r="N873"/>
  <c r="N874"/>
  <c r="N875"/>
  <c r="N876"/>
  <c r="N877"/>
  <c r="N878"/>
  <c r="N879"/>
  <c r="N880"/>
  <c r="N881"/>
  <c r="N882"/>
  <c r="N883"/>
  <c r="N884"/>
  <c r="N885"/>
  <c r="N886"/>
  <c r="N887"/>
  <c r="N888"/>
  <c r="N889"/>
  <c r="N890"/>
  <c r="N891"/>
  <c r="N892"/>
  <c r="N893"/>
  <c r="N894"/>
  <c r="N895"/>
  <c r="N896"/>
  <c r="N897"/>
  <c r="N898"/>
  <c r="N899"/>
  <c r="N900"/>
  <c r="N901"/>
  <c r="N902"/>
  <c r="N903"/>
  <c r="N904"/>
  <c r="N905"/>
  <c r="N906"/>
  <c r="N907"/>
  <c r="N908"/>
  <c r="N909"/>
  <c r="N910"/>
  <c r="N911"/>
  <c r="N912"/>
  <c r="N913"/>
  <c r="N914"/>
  <c r="N915"/>
  <c r="N916"/>
  <c r="N917"/>
  <c r="N918"/>
  <c r="N919"/>
  <c r="N920"/>
  <c r="N921"/>
  <c r="N922"/>
  <c r="N923"/>
  <c r="N924"/>
  <c r="N925"/>
  <c r="N926"/>
  <c r="N927"/>
  <c r="N928"/>
  <c r="N929"/>
  <c r="N930"/>
  <c r="N931"/>
  <c r="N932"/>
  <c r="N933"/>
  <c r="N934"/>
  <c r="N935"/>
  <c r="N936"/>
  <c r="N937"/>
  <c r="N938"/>
  <c r="N939"/>
  <c r="N940"/>
  <c r="N941"/>
  <c r="N942"/>
  <c r="N943"/>
  <c r="N944"/>
  <c r="N945"/>
  <c r="N946"/>
  <c r="N947"/>
  <c r="N948"/>
  <c r="N949"/>
  <c r="N950"/>
  <c r="N951"/>
  <c r="N952"/>
  <c r="N953"/>
  <c r="N954"/>
  <c r="N955"/>
  <c r="N956"/>
  <c r="N957"/>
  <c r="N958"/>
  <c r="N959"/>
  <c r="N960"/>
  <c r="N961"/>
  <c r="N962"/>
  <c r="N963"/>
  <c r="N964"/>
  <c r="N965"/>
  <c r="N966"/>
  <c r="N967"/>
  <c r="N968"/>
  <c r="N969"/>
  <c r="N970"/>
  <c r="N971"/>
  <c r="N972"/>
  <c r="N973"/>
  <c r="N974"/>
  <c r="N975"/>
  <c r="N976"/>
  <c r="N977"/>
  <c r="N978"/>
  <c r="N979"/>
  <c r="N980"/>
  <c r="N981"/>
  <c r="N982"/>
  <c r="N983"/>
  <c r="N984"/>
  <c r="N985"/>
  <c r="N986"/>
  <c r="N987"/>
  <c r="N988"/>
  <c r="N989"/>
  <c r="N990"/>
  <c r="N991"/>
  <c r="N992"/>
  <c r="N993"/>
  <c r="N994"/>
  <c r="N995"/>
  <c r="N996"/>
  <c r="N997"/>
  <c r="N998"/>
  <c r="N999"/>
  <c r="N1000"/>
  <c r="N1001"/>
  <c r="N1002"/>
  <c r="N1003"/>
  <c r="N1004"/>
  <c r="N1005"/>
  <c r="N1006"/>
  <c r="N1007"/>
  <c r="N1008"/>
  <c r="N1009"/>
  <c r="N1010"/>
  <c r="N1011"/>
  <c r="N1012"/>
  <c r="N1013"/>
  <c r="N1014"/>
  <c r="N1015"/>
  <c r="N1016"/>
  <c r="N1017"/>
  <c r="N1018"/>
  <c r="N1019"/>
  <c r="N1020"/>
  <c r="N1021"/>
  <c r="N1022"/>
  <c r="N1023"/>
  <c r="N1024"/>
  <c r="N1025"/>
  <c r="N1026"/>
  <c r="N1027"/>
  <c r="N1028"/>
  <c r="N1029"/>
  <c r="N1030"/>
  <c r="N1031"/>
  <c r="N1032"/>
  <c r="N1033"/>
  <c r="N1034"/>
  <c r="N1035"/>
  <c r="N1036"/>
  <c r="N1037"/>
  <c r="N1038"/>
  <c r="N1039"/>
  <c r="N1040"/>
  <c r="N1041"/>
  <c r="N1042"/>
  <c r="N1043"/>
  <c r="N1044"/>
  <c r="N1045"/>
  <c r="N1046"/>
  <c r="N1047"/>
  <c r="N1048"/>
  <c r="N1049"/>
  <c r="N1050"/>
  <c r="N1051"/>
  <c r="N1052"/>
  <c r="N1053"/>
  <c r="N1054"/>
  <c r="N1055"/>
  <c r="N1056"/>
  <c r="N1057"/>
  <c r="N1058"/>
  <c r="N1059"/>
  <c r="N1060"/>
  <c r="N1061"/>
  <c r="N1062"/>
  <c r="N1063"/>
  <c r="N1064"/>
  <c r="N1065"/>
  <c r="N1066"/>
  <c r="N1067"/>
  <c r="N1068"/>
  <c r="N1069"/>
  <c r="N1070"/>
  <c r="N1071"/>
  <c r="N1072"/>
  <c r="N1073"/>
  <c r="N1074"/>
  <c r="N1075"/>
  <c r="N1076"/>
  <c r="N1077"/>
  <c r="N1078"/>
  <c r="N1079"/>
  <c r="N1080"/>
  <c r="N1081"/>
  <c r="N1082"/>
  <c r="N1083"/>
  <c r="N1084"/>
  <c r="N1085"/>
  <c r="N1086"/>
  <c r="N1087"/>
  <c r="N1088"/>
  <c r="N1089"/>
  <c r="N1090"/>
  <c r="N1091"/>
  <c r="N1092"/>
  <c r="N1093"/>
  <c r="N1094"/>
  <c r="N1095"/>
  <c r="N1096"/>
  <c r="N1097"/>
  <c r="N1098"/>
  <c r="N1099"/>
  <c r="N1100"/>
  <c r="N1101"/>
  <c r="N1102"/>
  <c r="N1103"/>
  <c r="N1104"/>
  <c r="N1105"/>
  <c r="N1106"/>
  <c r="N1107"/>
  <c r="N1108"/>
  <c r="N1109"/>
  <c r="N1110"/>
  <c r="N1111"/>
  <c r="N1112"/>
  <c r="N1113"/>
  <c r="N1114"/>
  <c r="N1115"/>
  <c r="N1116"/>
  <c r="N1117"/>
  <c r="N1118"/>
  <c r="N1119"/>
  <c r="N1120"/>
  <c r="N1121"/>
  <c r="N1122"/>
  <c r="N1123"/>
  <c r="N1124"/>
  <c r="N1125"/>
  <c r="N1126"/>
  <c r="N1127"/>
  <c r="N1128"/>
  <c r="N1129"/>
  <c r="N1130"/>
  <c r="N1131"/>
  <c r="N1132"/>
  <c r="N1133"/>
  <c r="N1134"/>
  <c r="N1135"/>
  <c r="N1136"/>
  <c r="N1137"/>
  <c r="N1138"/>
  <c r="N1139"/>
  <c r="N1140"/>
  <c r="N1141"/>
  <c r="N1142"/>
  <c r="N1143"/>
  <c r="N1144"/>
  <c r="N1145"/>
  <c r="N1146"/>
  <c r="N1147"/>
  <c r="N1148"/>
  <c r="N1149"/>
  <c r="N1150"/>
  <c r="N1151"/>
  <c r="N1152"/>
  <c r="N1153"/>
  <c r="N1154"/>
  <c r="N1155"/>
  <c r="N1156"/>
  <c r="N1157"/>
  <c r="N1158"/>
  <c r="N1159"/>
  <c r="N1160"/>
  <c r="N1161"/>
  <c r="N1162"/>
  <c r="N1163"/>
  <c r="N1164"/>
  <c r="N1165"/>
  <c r="N1166"/>
  <c r="N1167"/>
  <c r="N1168"/>
  <c r="N1169"/>
  <c r="N1170"/>
  <c r="N1171"/>
  <c r="N1172"/>
  <c r="N1173"/>
  <c r="N1174"/>
  <c r="N1175"/>
  <c r="N1176"/>
  <c r="N1177"/>
  <c r="N1178"/>
  <c r="N1179"/>
  <c r="N1180"/>
  <c r="N1181"/>
  <c r="N1182"/>
  <c r="N1183"/>
  <c r="N1184"/>
  <c r="N1185"/>
  <c r="N1186"/>
  <c r="N1187"/>
  <c r="N1188"/>
  <c r="N1189"/>
  <c r="N1190"/>
  <c r="N1191"/>
  <c r="N1192"/>
  <c r="N1193"/>
  <c r="N1194"/>
  <c r="N1195"/>
  <c r="N1196"/>
  <c r="N1197"/>
  <c r="N1198"/>
  <c r="N1199"/>
  <c r="N1200"/>
  <c r="N1201"/>
  <c r="N1202"/>
  <c r="N1203"/>
  <c r="N1204"/>
  <c r="N1205"/>
  <c r="N1206"/>
  <c r="N1207"/>
  <c r="N1208"/>
  <c r="N1209"/>
  <c r="N1210"/>
  <c r="N1211"/>
  <c r="N1212"/>
  <c r="N1213"/>
  <c r="N1214"/>
  <c r="N1215"/>
  <c r="N1216"/>
  <c r="N1217"/>
  <c r="N1218"/>
  <c r="N1219"/>
  <c r="N1220"/>
  <c r="N1221"/>
  <c r="N1222"/>
  <c r="N1223"/>
  <c r="N1224"/>
  <c r="N1225"/>
  <c r="N1226"/>
  <c r="N1227"/>
  <c r="N1228"/>
  <c r="N1229"/>
  <c r="N1230"/>
  <c r="N1231"/>
  <c r="N1232"/>
  <c r="N1233"/>
  <c r="N1234"/>
  <c r="N1235"/>
  <c r="N1236"/>
  <c r="N1237"/>
  <c r="N1238"/>
  <c r="N1239"/>
  <c r="N1240"/>
  <c r="N1241"/>
  <c r="N1242"/>
  <c r="N1243"/>
  <c r="N1244"/>
  <c r="N1245"/>
  <c r="N1246"/>
  <c r="N1247"/>
  <c r="N1248"/>
  <c r="N1249"/>
  <c r="N1250"/>
  <c r="N1251"/>
  <c r="N1252"/>
  <c r="N1253"/>
  <c r="N1254"/>
  <c r="N1255"/>
  <c r="N1256"/>
  <c r="N1257"/>
  <c r="N1258"/>
  <c r="N1259"/>
  <c r="N1260"/>
  <c r="N1261"/>
  <c r="N1262"/>
  <c r="N1263"/>
  <c r="N1264"/>
  <c r="N1265"/>
  <c r="N1266"/>
  <c r="N1267"/>
  <c r="N1268"/>
  <c r="N1269"/>
  <c r="N1270"/>
  <c r="N1271"/>
  <c r="N1272"/>
  <c r="N1273"/>
  <c r="N1274"/>
  <c r="N1275"/>
  <c r="N1276"/>
  <c r="N1277"/>
  <c r="N1278"/>
  <c r="N1279"/>
  <c r="N1280"/>
  <c r="N1281"/>
  <c r="N1282"/>
  <c r="N1283"/>
  <c r="N1284"/>
  <c r="N1285"/>
  <c r="N1286"/>
  <c r="N1287"/>
  <c r="N1288"/>
  <c r="N1289"/>
  <c r="N1290"/>
  <c r="N1291"/>
  <c r="N1292"/>
  <c r="N1293"/>
  <c r="N1294"/>
  <c r="N1295"/>
  <c r="N1296"/>
  <c r="N1297"/>
  <c r="N1298"/>
  <c r="N1299"/>
  <c r="N1300"/>
  <c r="N1301"/>
  <c r="N1302"/>
  <c r="N1303"/>
  <c r="N1304"/>
  <c r="N1305"/>
  <c r="N1306"/>
  <c r="N1307"/>
  <c r="N1308"/>
  <c r="N1309"/>
  <c r="N1310"/>
  <c r="N1311"/>
  <c r="N1312"/>
  <c r="N1313"/>
  <c r="N1314"/>
  <c r="N1315"/>
  <c r="N1316"/>
  <c r="N1317"/>
  <c r="N1318"/>
  <c r="N1319"/>
  <c r="N1320"/>
  <c r="N1321"/>
  <c r="N1322"/>
  <c r="N1323"/>
  <c r="N1324"/>
  <c r="N1325"/>
  <c r="N1326"/>
  <c r="N1327"/>
  <c r="N1328"/>
  <c r="N1329"/>
  <c r="N1330"/>
  <c r="N1331"/>
  <c r="N1332"/>
  <c r="N1333"/>
  <c r="N1334"/>
  <c r="N1335"/>
  <c r="N1336"/>
  <c r="N1337"/>
  <c r="N1338"/>
  <c r="N1339"/>
  <c r="N1340"/>
  <c r="N1341"/>
  <c r="N1342"/>
  <c r="N1343"/>
  <c r="N1344"/>
  <c r="N1345"/>
  <c r="N1346"/>
  <c r="N1347"/>
  <c r="N1348"/>
  <c r="N1349"/>
  <c r="N1350"/>
  <c r="N1351"/>
  <c r="N1352"/>
  <c r="N1353"/>
  <c r="N1354"/>
  <c r="N1355"/>
  <c r="N1356"/>
  <c r="N1357"/>
  <c r="N1358"/>
  <c r="N1359"/>
  <c r="N1360"/>
  <c r="N1361"/>
  <c r="N1362"/>
  <c r="N1363"/>
  <c r="N1364"/>
  <c r="N1365"/>
  <c r="N1366"/>
  <c r="N1367"/>
  <c r="N1368"/>
  <c r="N1369"/>
  <c r="N1370"/>
  <c r="N1371"/>
  <c r="N1372"/>
  <c r="N1373"/>
  <c r="N1374"/>
  <c r="N1375"/>
  <c r="N1376"/>
  <c r="N1377"/>
  <c r="N1378"/>
  <c r="N1379"/>
  <c r="N1380"/>
  <c r="N1381"/>
  <c r="N1382"/>
  <c r="N1383"/>
  <c r="N1384"/>
  <c r="N1385"/>
  <c r="N1386"/>
  <c r="N1387"/>
  <c r="N1388"/>
  <c r="N1389"/>
  <c r="N1390"/>
  <c r="N1391"/>
  <c r="N1392"/>
  <c r="N1393"/>
  <c r="N1394"/>
  <c r="N1395"/>
  <c r="N1396"/>
  <c r="N1397"/>
  <c r="N1398"/>
  <c r="N1399"/>
  <c r="N1400"/>
  <c r="N1401"/>
  <c r="N1402"/>
  <c r="N1403"/>
  <c r="N1404"/>
  <c r="N1405"/>
  <c r="N1406"/>
  <c r="N1407"/>
  <c r="N1408"/>
  <c r="N1409"/>
  <c r="N1410"/>
  <c r="N1411"/>
  <c r="N1412"/>
  <c r="N1413"/>
  <c r="N1414"/>
  <c r="N1415"/>
  <c r="N1416"/>
  <c r="N1417"/>
  <c r="N1418"/>
  <c r="N1419"/>
  <c r="N1420"/>
  <c r="N1421"/>
  <c r="N1422"/>
  <c r="N1423"/>
  <c r="N1424"/>
  <c r="N1425"/>
  <c r="N1426"/>
  <c r="N1427"/>
  <c r="N1428"/>
  <c r="N1429"/>
  <c r="N1430"/>
  <c r="N1431"/>
  <c r="N1432"/>
  <c r="N1433"/>
  <c r="N1434"/>
  <c r="N1435"/>
  <c r="N1436"/>
  <c r="N1437"/>
  <c r="N1438"/>
  <c r="N1439"/>
  <c r="N1440"/>
  <c r="N1441"/>
  <c r="N1442"/>
  <c r="N1443"/>
  <c r="N1444"/>
  <c r="N1445"/>
  <c r="N1446"/>
  <c r="N1447"/>
  <c r="N1448"/>
  <c r="N1449"/>
  <c r="N1450"/>
  <c r="N1451"/>
  <c r="N1452"/>
  <c r="N1453"/>
  <c r="N1454"/>
  <c r="N1455"/>
  <c r="N1456"/>
  <c r="N1457"/>
  <c r="N1458"/>
  <c r="N1459"/>
  <c r="N1460"/>
  <c r="N1461"/>
  <c r="N1462"/>
  <c r="N1463"/>
  <c r="N1464"/>
  <c r="N1465"/>
  <c r="N1466"/>
  <c r="N1467"/>
  <c r="N1468"/>
  <c r="N1469"/>
  <c r="N1470"/>
  <c r="N1471"/>
  <c r="N1472"/>
  <c r="N1473"/>
  <c r="N1474"/>
  <c r="N1475"/>
  <c r="N1476"/>
  <c r="N1477"/>
  <c r="N1478"/>
  <c r="N1479"/>
  <c r="N1480"/>
  <c r="N1481"/>
  <c r="N1482"/>
  <c r="N1483"/>
  <c r="N1484"/>
  <c r="N1485"/>
  <c r="N1486"/>
  <c r="N1487"/>
  <c r="N1488"/>
  <c r="N1489"/>
  <c r="N1490"/>
  <c r="N1491"/>
  <c r="N1492"/>
  <c r="N1493"/>
  <c r="N1494"/>
  <c r="N1495"/>
  <c r="N1496"/>
  <c r="N1497"/>
  <c r="N1498"/>
  <c r="N1499"/>
  <c r="N1500"/>
  <c r="N1501"/>
  <c r="N1502"/>
  <c r="N1503"/>
  <c r="N1504"/>
  <c r="N1505"/>
  <c r="N1506"/>
  <c r="N1507"/>
  <c r="N1508"/>
  <c r="N1509"/>
  <c r="N1510"/>
  <c r="N1511"/>
  <c r="N1512"/>
  <c r="N1513"/>
  <c r="N1514"/>
  <c r="N1515"/>
  <c r="N1516"/>
  <c r="N1517"/>
  <c r="N1518"/>
  <c r="N1519"/>
  <c r="N1520"/>
  <c r="N1521"/>
  <c r="N1522"/>
  <c r="N1523"/>
  <c r="N1524"/>
  <c r="N1525"/>
  <c r="N1526"/>
  <c r="N1527"/>
  <c r="N1528"/>
  <c r="N1529"/>
  <c r="N1530"/>
  <c r="N1531"/>
  <c r="N1532"/>
  <c r="N1533"/>
  <c r="N1534"/>
  <c r="N1535"/>
  <c r="N1536"/>
  <c r="N1537"/>
  <c r="N1538"/>
  <c r="N1539"/>
  <c r="N1540"/>
  <c r="N1541"/>
  <c r="N1542"/>
  <c r="N1543"/>
  <c r="N1544"/>
  <c r="N1545"/>
  <c r="N1546"/>
  <c r="N1547"/>
  <c r="N1548"/>
  <c r="N1549"/>
  <c r="N1550"/>
  <c r="N1551"/>
  <c r="N1552"/>
  <c r="N1553"/>
  <c r="N1554"/>
  <c r="N1555"/>
  <c r="N1556"/>
  <c r="N1557"/>
  <c r="N1558"/>
  <c r="N1559"/>
  <c r="N1560"/>
  <c r="N1561"/>
  <c r="N1562"/>
  <c r="N1563"/>
  <c r="N1564"/>
  <c r="N1565"/>
  <c r="N1566"/>
  <c r="N1567"/>
  <c r="N1568"/>
  <c r="N1569"/>
  <c r="N1570"/>
  <c r="N1571"/>
  <c r="N1572"/>
  <c r="N1573"/>
  <c r="N1574"/>
  <c r="N1575"/>
  <c r="N1576"/>
  <c r="N1577"/>
  <c r="N1578"/>
  <c r="N1579"/>
  <c r="N1580"/>
  <c r="N1581"/>
  <c r="N1582"/>
  <c r="N1583"/>
  <c r="N1584"/>
  <c r="N1585"/>
  <c r="N1586"/>
  <c r="N1587"/>
  <c r="N1588"/>
  <c r="N1589"/>
  <c r="N1590"/>
  <c r="N1591"/>
  <c r="N1592"/>
  <c r="N1593"/>
  <c r="N1594"/>
  <c r="N1595"/>
  <c r="N1596"/>
  <c r="N1597"/>
  <c r="N1598"/>
  <c r="N1599"/>
  <c r="N1600"/>
  <c r="N1601"/>
  <c r="N1602"/>
  <c r="N1603"/>
  <c r="N1604"/>
  <c r="N1605"/>
  <c r="N1606"/>
  <c r="N1607"/>
  <c r="N1608"/>
  <c r="N1609"/>
  <c r="N1610"/>
  <c r="N1611"/>
  <c r="N1612"/>
  <c r="N1613"/>
  <c r="N1614"/>
  <c r="N1615"/>
  <c r="N1616"/>
  <c r="N1617"/>
  <c r="N1618"/>
  <c r="N1619"/>
  <c r="N1620"/>
  <c r="N1621"/>
  <c r="N1622"/>
  <c r="N1623"/>
  <c r="N1624"/>
  <c r="N1625"/>
  <c r="N1626"/>
  <c r="N1627"/>
  <c r="N1628"/>
  <c r="N1629"/>
  <c r="N1630"/>
  <c r="N1631"/>
  <c r="N1632"/>
  <c r="N1633"/>
  <c r="N1634"/>
  <c r="N1635"/>
  <c r="N1636"/>
  <c r="N1637"/>
  <c r="N1638"/>
  <c r="N1639"/>
  <c r="N1640"/>
  <c r="N1641"/>
  <c r="N1642"/>
  <c r="N1643"/>
  <c r="N1644"/>
  <c r="N1645"/>
  <c r="N1646"/>
  <c r="N1647"/>
  <c r="N1648"/>
  <c r="N1649"/>
  <c r="N1650"/>
  <c r="N1651"/>
  <c r="N1652"/>
  <c r="N1653"/>
  <c r="N1654"/>
  <c r="N1655"/>
  <c r="N1656"/>
  <c r="N1657"/>
  <c r="N1658"/>
  <c r="N1659"/>
  <c r="N1660"/>
  <c r="N1661"/>
  <c r="N1662"/>
  <c r="N1663"/>
  <c r="N1664"/>
  <c r="N1665"/>
  <c r="N1666"/>
  <c r="N1667"/>
  <c r="N1668"/>
  <c r="N1669"/>
  <c r="N1670"/>
  <c r="N1671"/>
  <c r="N1672"/>
  <c r="N1673"/>
  <c r="N1674"/>
  <c r="N1675"/>
  <c r="N1676"/>
  <c r="N1677"/>
  <c r="N1678"/>
  <c r="N1679"/>
  <c r="N1680"/>
  <c r="N1681"/>
  <c r="N1682"/>
  <c r="N1683"/>
  <c r="N1684"/>
  <c r="N1685"/>
  <c r="N1686"/>
  <c r="N1687"/>
  <c r="N1688"/>
  <c r="N1689"/>
  <c r="N1690"/>
  <c r="N1691"/>
  <c r="N1692"/>
  <c r="N1693"/>
  <c r="N1694"/>
  <c r="N1695"/>
  <c r="N1696"/>
  <c r="N1697"/>
  <c r="N1698"/>
  <c r="N1699"/>
  <c r="N1700"/>
  <c r="N1701"/>
  <c r="N1702"/>
  <c r="N1703"/>
  <c r="N1704"/>
  <c r="N1705"/>
  <c r="N1706"/>
  <c r="N1707"/>
  <c r="N1708"/>
  <c r="N1709"/>
  <c r="N1710"/>
  <c r="N1711"/>
  <c r="N1712"/>
  <c r="N1713"/>
  <c r="N1714"/>
  <c r="N1715"/>
  <c r="N1716"/>
  <c r="N1717"/>
  <c r="N1718"/>
  <c r="N1719"/>
  <c r="N1720"/>
  <c r="N1721"/>
  <c r="N1722"/>
  <c r="N1723"/>
  <c r="N1724"/>
  <c r="N1725"/>
  <c r="N1726"/>
  <c r="N1727"/>
  <c r="N1728"/>
  <c r="N1729"/>
  <c r="N1730"/>
  <c r="N1731"/>
  <c r="N1732"/>
  <c r="N1733"/>
  <c r="N1734"/>
  <c r="N1735"/>
  <c r="N1736"/>
  <c r="N1737"/>
  <c r="N1738"/>
  <c r="N1739"/>
  <c r="N1740"/>
  <c r="N1741"/>
  <c r="N1742"/>
  <c r="N1743"/>
  <c r="N1744"/>
  <c r="N1745"/>
  <c r="N1746"/>
  <c r="N1747"/>
  <c r="N1748"/>
  <c r="N1749"/>
  <c r="N1750"/>
  <c r="N1751"/>
  <c r="N1752"/>
  <c r="N1753"/>
  <c r="N1754"/>
  <c r="N1755"/>
  <c r="N1756"/>
  <c r="N1757"/>
  <c r="N1758"/>
  <c r="N1759"/>
  <c r="N1760"/>
  <c r="N1761"/>
  <c r="N1762"/>
  <c r="N1763"/>
  <c r="N1764"/>
  <c r="N1765"/>
  <c r="N1766"/>
  <c r="N1767"/>
  <c r="N1768"/>
  <c r="N1769"/>
  <c r="N1770"/>
  <c r="N1771"/>
  <c r="N1772"/>
  <c r="N1773"/>
  <c r="N1774"/>
  <c r="N1775"/>
  <c r="N1776"/>
  <c r="N1777"/>
  <c r="N1778"/>
  <c r="N1779"/>
  <c r="N1780"/>
  <c r="N1781"/>
  <c r="N1782"/>
  <c r="N1783"/>
  <c r="N1784"/>
  <c r="N1785"/>
  <c r="N1786"/>
  <c r="N1787"/>
  <c r="N1788"/>
  <c r="N1789"/>
  <c r="N1790"/>
  <c r="N1791"/>
  <c r="N1792"/>
  <c r="N1793"/>
  <c r="N1794"/>
  <c r="N1795"/>
  <c r="N1796"/>
  <c r="N1797"/>
  <c r="N1798"/>
  <c r="N1799"/>
  <c r="N2"/>
  <c r="O2"/>
  <c r="O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O224"/>
  <c r="O225"/>
  <c r="O226"/>
  <c r="O227"/>
  <c r="O228"/>
  <c r="O229"/>
  <c r="O230"/>
  <c r="O231"/>
  <c r="O232"/>
  <c r="O233"/>
  <c r="O234"/>
  <c r="O235"/>
  <c r="O236"/>
  <c r="O237"/>
  <c r="O238"/>
  <c r="O239"/>
  <c r="O240"/>
  <c r="O241"/>
  <c r="O242"/>
  <c r="O243"/>
  <c r="O244"/>
  <c r="O245"/>
  <c r="O246"/>
  <c r="O247"/>
  <c r="O248"/>
  <c r="O249"/>
  <c r="O250"/>
  <c r="O251"/>
  <c r="O252"/>
  <c r="O253"/>
  <c r="O254"/>
  <c r="O255"/>
  <c r="O256"/>
  <c r="O257"/>
  <c r="O258"/>
  <c r="O259"/>
  <c r="O260"/>
  <c r="O261"/>
  <c r="O262"/>
  <c r="O263"/>
  <c r="O264"/>
  <c r="O265"/>
  <c r="O266"/>
  <c r="O267"/>
  <c r="O268"/>
  <c r="O269"/>
  <c r="O270"/>
  <c r="O271"/>
  <c r="O272"/>
  <c r="O273"/>
  <c r="O274"/>
  <c r="O275"/>
  <c r="O276"/>
  <c r="O277"/>
  <c r="O278"/>
  <c r="O279"/>
  <c r="O280"/>
  <c r="O281"/>
  <c r="O282"/>
  <c r="O283"/>
  <c r="O284"/>
  <c r="O285"/>
  <c r="O286"/>
  <c r="O287"/>
  <c r="O288"/>
  <c r="O289"/>
  <c r="O290"/>
  <c r="O291"/>
  <c r="O292"/>
  <c r="O293"/>
  <c r="O294"/>
  <c r="O295"/>
  <c r="O296"/>
  <c r="O297"/>
  <c r="O298"/>
  <c r="O299"/>
  <c r="O300"/>
  <c r="O301"/>
  <c r="O302"/>
  <c r="O303"/>
  <c r="O304"/>
  <c r="O305"/>
  <c r="O306"/>
  <c r="O307"/>
  <c r="O308"/>
  <c r="O309"/>
  <c r="O310"/>
  <c r="O311"/>
  <c r="O312"/>
  <c r="O313"/>
  <c r="O314"/>
  <c r="O315"/>
  <c r="O316"/>
  <c r="O317"/>
  <c r="O318"/>
  <c r="O319"/>
  <c r="O320"/>
  <c r="O321"/>
  <c r="O322"/>
  <c r="O323"/>
  <c r="O324"/>
  <c r="O325"/>
  <c r="O326"/>
  <c r="O327"/>
  <c r="O328"/>
  <c r="O329"/>
  <c r="O330"/>
  <c r="O331"/>
  <c r="O332"/>
  <c r="O333"/>
  <c r="O334"/>
  <c r="O335"/>
  <c r="O336"/>
  <c r="O337"/>
  <c r="O338"/>
  <c r="O339"/>
  <c r="O340"/>
  <c r="O341"/>
  <c r="O342"/>
  <c r="O343"/>
  <c r="O344"/>
  <c r="O345"/>
  <c r="O346"/>
  <c r="O347"/>
  <c r="O348"/>
  <c r="O349"/>
  <c r="O350"/>
  <c r="O351"/>
  <c r="O352"/>
  <c r="O353"/>
  <c r="O354"/>
  <c r="O355"/>
  <c r="O356"/>
  <c r="O357"/>
  <c r="O358"/>
  <c r="O359"/>
  <c r="O360"/>
  <c r="O361"/>
  <c r="O362"/>
  <c r="O363"/>
  <c r="O364"/>
  <c r="O365"/>
  <c r="O366"/>
  <c r="O367"/>
  <c r="O368"/>
  <c r="O369"/>
  <c r="O370"/>
  <c r="O371"/>
  <c r="O372"/>
  <c r="O373"/>
  <c r="O374"/>
  <c r="O375"/>
  <c r="O376"/>
  <c r="O377"/>
  <c r="O378"/>
  <c r="O379"/>
  <c r="O380"/>
  <c r="O381"/>
  <c r="O382"/>
  <c r="O383"/>
  <c r="O384"/>
  <c r="O385"/>
  <c r="O386"/>
  <c r="O387"/>
  <c r="O388"/>
  <c r="O389"/>
  <c r="O390"/>
  <c r="O391"/>
  <c r="O392"/>
  <c r="O393"/>
  <c r="O394"/>
  <c r="O395"/>
  <c r="O396"/>
  <c r="O397"/>
  <c r="O398"/>
  <c r="O399"/>
  <c r="O400"/>
  <c r="O401"/>
  <c r="O402"/>
  <c r="O403"/>
  <c r="O404"/>
  <c r="O405"/>
  <c r="O406"/>
  <c r="O407"/>
  <c r="O408"/>
  <c r="O409"/>
  <c r="O410"/>
  <c r="O411"/>
  <c r="O412"/>
  <c r="O413"/>
  <c r="O414"/>
  <c r="O415"/>
  <c r="O416"/>
  <c r="O417"/>
  <c r="O418"/>
  <c r="O419"/>
  <c r="O420"/>
  <c r="O421"/>
  <c r="O422"/>
  <c r="O423"/>
  <c r="O424"/>
  <c r="O425"/>
  <c r="O426"/>
  <c r="O427"/>
  <c r="O428"/>
  <c r="O429"/>
  <c r="O430"/>
  <c r="O431"/>
  <c r="O432"/>
  <c r="O433"/>
  <c r="O434"/>
  <c r="O435"/>
  <c r="O436"/>
  <c r="O437"/>
  <c r="O438"/>
  <c r="O439"/>
  <c r="O440"/>
  <c r="O441"/>
  <c r="O442"/>
  <c r="O443"/>
  <c r="O444"/>
  <c r="O445"/>
  <c r="O446"/>
  <c r="O447"/>
  <c r="O448"/>
  <c r="O449"/>
  <c r="O450"/>
  <c r="O451"/>
  <c r="O452"/>
  <c r="O453"/>
  <c r="O454"/>
  <c r="O455"/>
  <c r="O456"/>
  <c r="O457"/>
  <c r="O458"/>
  <c r="O459"/>
  <c r="O460"/>
  <c r="O461"/>
  <c r="O462"/>
  <c r="O463"/>
  <c r="O464"/>
  <c r="O465"/>
  <c r="O466"/>
  <c r="O467"/>
  <c r="O468"/>
  <c r="O469"/>
  <c r="O470"/>
  <c r="O471"/>
  <c r="O472"/>
  <c r="O473"/>
  <c r="O474"/>
  <c r="O475"/>
  <c r="O476"/>
  <c r="O477"/>
  <c r="O478"/>
  <c r="O479"/>
  <c r="O480"/>
  <c r="O481"/>
  <c r="O482"/>
  <c r="O483"/>
  <c r="O484"/>
  <c r="O485"/>
  <c r="O486"/>
  <c r="O487"/>
  <c r="O488"/>
  <c r="O489"/>
  <c r="O490"/>
  <c r="O491"/>
  <c r="O492"/>
  <c r="O493"/>
  <c r="O494"/>
  <c r="O495"/>
  <c r="O496"/>
  <c r="O497"/>
  <c r="O498"/>
  <c r="O499"/>
  <c r="O500"/>
  <c r="O501"/>
  <c r="O502"/>
  <c r="O503"/>
  <c r="O504"/>
  <c r="O505"/>
  <c r="O506"/>
  <c r="O507"/>
  <c r="O508"/>
  <c r="O509"/>
  <c r="O510"/>
  <c r="O511"/>
  <c r="O512"/>
  <c r="O513"/>
  <c r="O514"/>
  <c r="O515"/>
  <c r="O516"/>
  <c r="O517"/>
  <c r="O518"/>
  <c r="O519"/>
  <c r="O520"/>
  <c r="O521"/>
  <c r="O522"/>
  <c r="O523"/>
  <c r="O524"/>
  <c r="O525"/>
  <c r="O526"/>
  <c r="O527"/>
  <c r="O528"/>
  <c r="O530"/>
  <c r="O531"/>
  <c r="O532"/>
  <c r="O533"/>
  <c r="O534"/>
  <c r="O535"/>
  <c r="O536"/>
  <c r="O537"/>
  <c r="O538"/>
  <c r="O539"/>
  <c r="O540"/>
  <c r="O541"/>
  <c r="O542"/>
  <c r="O543"/>
  <c r="O544"/>
  <c r="O545"/>
  <c r="O546"/>
  <c r="O547"/>
  <c r="O548"/>
  <c r="O549"/>
  <c r="O550"/>
  <c r="O551"/>
  <c r="O552"/>
  <c r="O553"/>
  <c r="O554"/>
  <c r="O555"/>
  <c r="O556"/>
  <c r="O557"/>
  <c r="O558"/>
  <c r="O559"/>
  <c r="O560"/>
  <c r="O561"/>
  <c r="O562"/>
  <c r="O563"/>
  <c r="O564"/>
  <c r="O565"/>
  <c r="O566"/>
  <c r="O567"/>
  <c r="O568"/>
  <c r="O569"/>
  <c r="O570"/>
  <c r="O571"/>
  <c r="O572"/>
  <c r="O573"/>
  <c r="O574"/>
  <c r="O575"/>
  <c r="O576"/>
  <c r="O577"/>
  <c r="O578"/>
  <c r="O579"/>
  <c r="O580"/>
  <c r="O581"/>
  <c r="O582"/>
  <c r="O583"/>
  <c r="O584"/>
  <c r="O585"/>
  <c r="O586"/>
  <c r="O587"/>
  <c r="O588"/>
  <c r="O589"/>
  <c r="O590"/>
  <c r="O591"/>
  <c r="O592"/>
  <c r="O593"/>
  <c r="O594"/>
  <c r="O595"/>
  <c r="O596"/>
  <c r="O597"/>
  <c r="O598"/>
  <c r="O599"/>
  <c r="O600"/>
  <c r="O601"/>
  <c r="O602"/>
  <c r="O603"/>
  <c r="O604"/>
  <c r="O605"/>
  <c r="O606"/>
  <c r="O607"/>
  <c r="O608"/>
  <c r="O609"/>
  <c r="O610"/>
  <c r="O611"/>
  <c r="O612"/>
  <c r="O613"/>
  <c r="O614"/>
  <c r="O615"/>
  <c r="O616"/>
  <c r="O617"/>
  <c r="O618"/>
  <c r="O619"/>
  <c r="O620"/>
  <c r="O621"/>
  <c r="O622"/>
  <c r="O623"/>
  <c r="O624"/>
  <c r="O625"/>
  <c r="O626"/>
  <c r="O627"/>
  <c r="O628"/>
  <c r="O629"/>
  <c r="O630"/>
  <c r="O631"/>
  <c r="O632"/>
  <c r="O633"/>
  <c r="O634"/>
  <c r="O635"/>
  <c r="O636"/>
  <c r="O637"/>
  <c r="O638"/>
  <c r="O639"/>
  <c r="O640"/>
  <c r="O641"/>
  <c r="O642"/>
  <c r="O643"/>
  <c r="O644"/>
  <c r="O645"/>
  <c r="O646"/>
  <c r="O647"/>
  <c r="O648"/>
  <c r="O649"/>
  <c r="O650"/>
  <c r="O651"/>
  <c r="O652"/>
  <c r="O653"/>
  <c r="O654"/>
  <c r="O655"/>
  <c r="O656"/>
  <c r="O657"/>
  <c r="O658"/>
  <c r="O659"/>
  <c r="O660"/>
  <c r="O661"/>
  <c r="O662"/>
  <c r="O663"/>
  <c r="O664"/>
  <c r="O665"/>
  <c r="O666"/>
  <c r="O667"/>
  <c r="O668"/>
  <c r="O669"/>
  <c r="O670"/>
  <c r="O671"/>
  <c r="O672"/>
  <c r="O673"/>
  <c r="O674"/>
  <c r="O675"/>
  <c r="O676"/>
  <c r="O677"/>
  <c r="O678"/>
  <c r="O679"/>
  <c r="O680"/>
  <c r="O681"/>
  <c r="O682"/>
  <c r="O683"/>
  <c r="O684"/>
  <c r="O685"/>
  <c r="O686"/>
  <c r="O687"/>
  <c r="O688"/>
  <c r="O689"/>
  <c r="O690"/>
  <c r="O691"/>
  <c r="O692"/>
  <c r="O693"/>
  <c r="O695"/>
  <c r="O696"/>
  <c r="O697"/>
  <c r="O698"/>
  <c r="O699"/>
  <c r="O700"/>
  <c r="O701"/>
  <c r="O702"/>
  <c r="O703"/>
  <c r="O704"/>
  <c r="O705"/>
  <c r="O706"/>
  <c r="O707"/>
  <c r="O708"/>
  <c r="O709"/>
  <c r="O710"/>
  <c r="O711"/>
  <c r="O712"/>
  <c r="O713"/>
  <c r="O714"/>
  <c r="O715"/>
  <c r="O716"/>
  <c r="O717"/>
  <c r="O718"/>
  <c r="O719"/>
  <c r="O720"/>
  <c r="O721"/>
  <c r="O722"/>
  <c r="O723"/>
  <c r="O724"/>
  <c r="O725"/>
  <c r="O726"/>
  <c r="O727"/>
  <c r="O728"/>
  <c r="O729"/>
  <c r="O730"/>
  <c r="O731"/>
  <c r="O732"/>
  <c r="O733"/>
  <c r="O734"/>
  <c r="O735"/>
  <c r="O736"/>
  <c r="O737"/>
  <c r="O738"/>
  <c r="O739"/>
  <c r="O740"/>
  <c r="O741"/>
  <c r="O742"/>
  <c r="O743"/>
  <c r="O744"/>
  <c r="O745"/>
  <c r="O746"/>
  <c r="O747"/>
  <c r="O748"/>
  <c r="O749"/>
  <c r="O750"/>
  <c r="O751"/>
  <c r="O752"/>
  <c r="O753"/>
  <c r="O754"/>
  <c r="O755"/>
  <c r="O756"/>
  <c r="O757"/>
  <c r="O758"/>
  <c r="O759"/>
  <c r="O760"/>
  <c r="O761"/>
  <c r="O762"/>
  <c r="O763"/>
  <c r="O764"/>
  <c r="O765"/>
  <c r="O766"/>
  <c r="O767"/>
  <c r="O768"/>
  <c r="O769"/>
  <c r="O770"/>
  <c r="O771"/>
  <c r="O772"/>
  <c r="O773"/>
  <c r="O774"/>
  <c r="O775"/>
  <c r="O776"/>
  <c r="O777"/>
  <c r="O778"/>
  <c r="O779"/>
  <c r="O780"/>
  <c r="O781"/>
  <c r="O782"/>
  <c r="O783"/>
  <c r="O784"/>
  <c r="O785"/>
  <c r="O786"/>
  <c r="O787"/>
  <c r="O788"/>
  <c r="O789"/>
  <c r="O790"/>
  <c r="O791"/>
  <c r="O792"/>
  <c r="O793"/>
  <c r="O794"/>
  <c r="O795"/>
  <c r="O796"/>
  <c r="O797"/>
  <c r="O798"/>
  <c r="O799"/>
  <c r="O800"/>
  <c r="O801"/>
  <c r="O802"/>
  <c r="O803"/>
  <c r="O804"/>
  <c r="O805"/>
  <c r="O806"/>
  <c r="O807"/>
  <c r="O808"/>
  <c r="O809"/>
  <c r="O810"/>
  <c r="O811"/>
  <c r="O812"/>
  <c r="O813"/>
  <c r="O814"/>
  <c r="O815"/>
  <c r="O816"/>
  <c r="O817"/>
  <c r="O818"/>
  <c r="O819"/>
  <c r="O820"/>
  <c r="O821"/>
  <c r="O822"/>
  <c r="O823"/>
  <c r="O824"/>
  <c r="O825"/>
  <c r="O826"/>
  <c r="O827"/>
  <c r="O828"/>
  <c r="O829"/>
  <c r="O830"/>
  <c r="O831"/>
  <c r="O832"/>
  <c r="O833"/>
  <c r="O834"/>
  <c r="O835"/>
  <c r="O836"/>
  <c r="O837"/>
  <c r="O838"/>
  <c r="O839"/>
  <c r="O840"/>
  <c r="O841"/>
  <c r="O842"/>
  <c r="O843"/>
  <c r="O844"/>
  <c r="O845"/>
  <c r="O846"/>
  <c r="O847"/>
  <c r="O848"/>
  <c r="O849"/>
  <c r="O850"/>
  <c r="O851"/>
  <c r="O852"/>
  <c r="O853"/>
  <c r="O854"/>
  <c r="O855"/>
  <c r="O856"/>
  <c r="O857"/>
  <c r="O858"/>
  <c r="O859"/>
  <c r="O860"/>
  <c r="O861"/>
  <c r="O862"/>
  <c r="O863"/>
  <c r="O864"/>
  <c r="O865"/>
  <c r="O866"/>
  <c r="O867"/>
  <c r="O868"/>
  <c r="O869"/>
  <c r="O870"/>
  <c r="O871"/>
  <c r="O872"/>
  <c r="O873"/>
  <c r="O874"/>
  <c r="O875"/>
  <c r="O876"/>
  <c r="O877"/>
  <c r="O878"/>
  <c r="O879"/>
  <c r="O880"/>
  <c r="O881"/>
  <c r="O882"/>
  <c r="O883"/>
  <c r="O884"/>
  <c r="O885"/>
  <c r="O886"/>
  <c r="O887"/>
  <c r="O888"/>
  <c r="O889"/>
  <c r="O890"/>
  <c r="O891"/>
  <c r="O892"/>
  <c r="O893"/>
  <c r="O894"/>
  <c r="O895"/>
  <c r="O896"/>
  <c r="O897"/>
  <c r="O898"/>
  <c r="O899"/>
  <c r="O900"/>
  <c r="O901"/>
  <c r="O902"/>
  <c r="O903"/>
  <c r="O904"/>
  <c r="O905"/>
  <c r="O906"/>
  <c r="O907"/>
  <c r="O908"/>
  <c r="O909"/>
  <c r="O910"/>
  <c r="O911"/>
  <c r="O912"/>
  <c r="O913"/>
  <c r="O914"/>
  <c r="O915"/>
  <c r="O916"/>
  <c r="O917"/>
  <c r="O918"/>
  <c r="O919"/>
  <c r="O920"/>
  <c r="O921"/>
  <c r="O922"/>
  <c r="O923"/>
  <c r="O924"/>
  <c r="O925"/>
  <c r="O926"/>
  <c r="O927"/>
  <c r="O928"/>
  <c r="O929"/>
  <c r="O930"/>
  <c r="O931"/>
  <c r="O932"/>
  <c r="O933"/>
  <c r="O934"/>
  <c r="O935"/>
  <c r="O936"/>
  <c r="O937"/>
  <c r="O938"/>
  <c r="O939"/>
  <c r="O940"/>
  <c r="O941"/>
  <c r="O942"/>
  <c r="O943"/>
  <c r="O944"/>
  <c r="O945"/>
  <c r="O946"/>
  <c r="O947"/>
  <c r="O948"/>
  <c r="O949"/>
  <c r="O950"/>
  <c r="O951"/>
  <c r="O952"/>
  <c r="O953"/>
  <c r="O954"/>
  <c r="O955"/>
  <c r="O956"/>
  <c r="O957"/>
  <c r="O958"/>
  <c r="O959"/>
  <c r="O960"/>
  <c r="O961"/>
  <c r="O962"/>
  <c r="O963"/>
  <c r="O964"/>
  <c r="O965"/>
  <c r="O966"/>
  <c r="O967"/>
  <c r="O968"/>
  <c r="O969"/>
  <c r="O970"/>
  <c r="O971"/>
  <c r="O972"/>
  <c r="O973"/>
  <c r="O974"/>
  <c r="O975"/>
  <c r="O976"/>
  <c r="O977"/>
  <c r="O978"/>
  <c r="O979"/>
  <c r="O980"/>
  <c r="O981"/>
  <c r="O982"/>
  <c r="O983"/>
  <c r="O984"/>
  <c r="O985"/>
  <c r="O986"/>
  <c r="O987"/>
  <c r="O988"/>
  <c r="O989"/>
  <c r="O990"/>
  <c r="O991"/>
  <c r="O992"/>
  <c r="O993"/>
  <c r="O994"/>
  <c r="O995"/>
  <c r="O996"/>
  <c r="O997"/>
  <c r="O998"/>
  <c r="O999"/>
  <c r="O1000"/>
  <c r="O1001"/>
  <c r="O1002"/>
  <c r="O1003"/>
  <c r="O1004"/>
  <c r="O1005"/>
  <c r="O1006"/>
  <c r="O1007"/>
  <c r="O1008"/>
  <c r="O1009"/>
  <c r="O1010"/>
  <c r="O1011"/>
  <c r="O1012"/>
  <c r="O1013"/>
  <c r="O1014"/>
  <c r="O1015"/>
  <c r="O1016"/>
  <c r="O1017"/>
  <c r="O1018"/>
  <c r="O1019"/>
  <c r="O1020"/>
  <c r="O1021"/>
  <c r="O1022"/>
  <c r="O1023"/>
  <c r="O1024"/>
  <c r="O1025"/>
  <c r="O1026"/>
  <c r="O1027"/>
  <c r="O1028"/>
  <c r="O1029"/>
  <c r="O1030"/>
  <c r="O1031"/>
  <c r="O1032"/>
  <c r="O1033"/>
  <c r="O1034"/>
  <c r="O1035"/>
  <c r="O1036"/>
  <c r="O1037"/>
  <c r="O1038"/>
  <c r="O1039"/>
  <c r="O1040"/>
  <c r="O1041"/>
  <c r="O1042"/>
  <c r="O1043"/>
  <c r="O1044"/>
  <c r="O1045"/>
  <c r="O1046"/>
  <c r="O1047"/>
  <c r="O1048"/>
  <c r="O1049"/>
  <c r="O1050"/>
  <c r="O1051"/>
  <c r="O1052"/>
  <c r="O1053"/>
  <c r="O1054"/>
  <c r="O1055"/>
  <c r="O1056"/>
  <c r="O1057"/>
  <c r="O1058"/>
  <c r="O1059"/>
  <c r="O1060"/>
  <c r="O1061"/>
  <c r="O1062"/>
  <c r="O1063"/>
  <c r="O1064"/>
  <c r="O1065"/>
  <c r="O1066"/>
  <c r="O1067"/>
  <c r="O1068"/>
  <c r="O1069"/>
  <c r="O1070"/>
  <c r="O1071"/>
  <c r="O1072"/>
  <c r="O1073"/>
  <c r="O1074"/>
  <c r="O1075"/>
  <c r="O1076"/>
  <c r="O1077"/>
  <c r="O1078"/>
  <c r="O1079"/>
  <c r="O1080"/>
  <c r="O1081"/>
  <c r="O1082"/>
  <c r="O1083"/>
  <c r="O1084"/>
  <c r="O1085"/>
  <c r="O1086"/>
  <c r="O1087"/>
  <c r="O1088"/>
  <c r="O1089"/>
  <c r="O1090"/>
  <c r="O1091"/>
  <c r="O1092"/>
  <c r="O1093"/>
  <c r="O1094"/>
  <c r="O1095"/>
  <c r="O1096"/>
  <c r="O1097"/>
  <c r="O1098"/>
  <c r="O1099"/>
  <c r="O1100"/>
  <c r="O1101"/>
  <c r="O1102"/>
  <c r="O1103"/>
  <c r="O1104"/>
  <c r="O1105"/>
  <c r="O1106"/>
  <c r="O1107"/>
  <c r="O1108"/>
  <c r="O1109"/>
  <c r="O1110"/>
  <c r="O1111"/>
  <c r="O1112"/>
  <c r="O1113"/>
  <c r="O1114"/>
  <c r="O1115"/>
  <c r="O1116"/>
  <c r="O1117"/>
  <c r="O1118"/>
  <c r="O1119"/>
  <c r="O1120"/>
  <c r="O1121"/>
  <c r="O1122"/>
  <c r="O1123"/>
  <c r="O1124"/>
  <c r="O1125"/>
  <c r="O1126"/>
  <c r="O1127"/>
  <c r="O1128"/>
  <c r="O1129"/>
  <c r="O1130"/>
  <c r="O1131"/>
  <c r="O1132"/>
  <c r="O1133"/>
  <c r="O1134"/>
  <c r="O1135"/>
  <c r="O1136"/>
  <c r="O1137"/>
  <c r="O1138"/>
  <c r="O1139"/>
  <c r="O1140"/>
  <c r="O1141"/>
  <c r="O1142"/>
  <c r="O1143"/>
  <c r="O1144"/>
  <c r="O1145"/>
  <c r="O1146"/>
  <c r="O1147"/>
  <c r="O1148"/>
  <c r="O1149"/>
  <c r="O1150"/>
  <c r="O1151"/>
  <c r="O1152"/>
  <c r="O1153"/>
  <c r="O1154"/>
  <c r="O1155"/>
  <c r="O1156"/>
  <c r="O1157"/>
  <c r="O1158"/>
  <c r="O1159"/>
  <c r="O1160"/>
  <c r="O1161"/>
  <c r="O1162"/>
  <c r="O1163"/>
  <c r="O1164"/>
  <c r="O1165"/>
  <c r="O1166"/>
  <c r="O1167"/>
  <c r="O1168"/>
  <c r="O1169"/>
  <c r="O1170"/>
  <c r="O1171"/>
  <c r="O1172"/>
  <c r="O1173"/>
  <c r="O1174"/>
  <c r="O1175"/>
  <c r="O1176"/>
  <c r="O1177"/>
  <c r="O1178"/>
  <c r="O1179"/>
  <c r="O1180"/>
  <c r="O1181"/>
  <c r="O1182"/>
  <c r="O1183"/>
  <c r="O1184"/>
  <c r="O1185"/>
  <c r="O1186"/>
  <c r="O1187"/>
  <c r="O1188"/>
  <c r="O1189"/>
  <c r="O1190"/>
  <c r="O1191"/>
  <c r="O1192"/>
  <c r="O1193"/>
  <c r="O1194"/>
  <c r="O1195"/>
  <c r="O1196"/>
  <c r="O1197"/>
  <c r="O1198"/>
  <c r="O1199"/>
  <c r="O1200"/>
  <c r="O1201"/>
  <c r="O1202"/>
  <c r="O1203"/>
  <c r="O1204"/>
  <c r="O1205"/>
  <c r="O1206"/>
  <c r="O1207"/>
  <c r="O1208"/>
  <c r="O1209"/>
  <c r="O1210"/>
  <c r="O1211"/>
  <c r="O1212"/>
  <c r="O1213"/>
  <c r="O1214"/>
  <c r="O1215"/>
  <c r="O1216"/>
  <c r="O1217"/>
  <c r="O1218"/>
  <c r="O1219"/>
  <c r="O1220"/>
  <c r="O1221"/>
  <c r="O1222"/>
  <c r="O1223"/>
  <c r="O1224"/>
  <c r="O1225"/>
  <c r="O1226"/>
  <c r="O1227"/>
  <c r="O1228"/>
  <c r="O1229"/>
  <c r="O1230"/>
  <c r="O1231"/>
  <c r="O1232"/>
  <c r="O1233"/>
  <c r="O1234"/>
  <c r="O1235"/>
  <c r="O1236"/>
  <c r="O1237"/>
  <c r="O1238"/>
  <c r="O1239"/>
  <c r="O1240"/>
  <c r="O1241"/>
  <c r="O1242"/>
  <c r="O1243"/>
  <c r="O1244"/>
  <c r="O1245"/>
  <c r="O1246"/>
  <c r="O1247"/>
  <c r="O1248"/>
  <c r="O1249"/>
  <c r="O1250"/>
  <c r="O1251"/>
  <c r="O1252"/>
  <c r="O1253"/>
  <c r="O1254"/>
  <c r="O1255"/>
  <c r="O1256"/>
  <c r="O1257"/>
  <c r="O1258"/>
  <c r="O1259"/>
  <c r="O1260"/>
  <c r="O1261"/>
  <c r="O1262"/>
  <c r="O1263"/>
  <c r="O1264"/>
  <c r="O1265"/>
  <c r="O1266"/>
  <c r="O1267"/>
  <c r="O1268"/>
  <c r="O1269"/>
  <c r="O1270"/>
  <c r="O1271"/>
  <c r="O1272"/>
  <c r="O1273"/>
  <c r="O1274"/>
  <c r="O1275"/>
  <c r="O1276"/>
  <c r="O1277"/>
  <c r="O1278"/>
  <c r="O1279"/>
  <c r="O1280"/>
  <c r="O1281"/>
  <c r="O1282"/>
  <c r="O1283"/>
  <c r="O1284"/>
  <c r="O1285"/>
  <c r="O1286"/>
  <c r="O1287"/>
  <c r="O1288"/>
  <c r="O1289"/>
  <c r="O1290"/>
  <c r="O1291"/>
  <c r="O1292"/>
  <c r="O1293"/>
  <c r="O1294"/>
  <c r="O1295"/>
  <c r="O1296"/>
  <c r="O1297"/>
  <c r="O1298"/>
  <c r="O1299"/>
  <c r="O1300"/>
  <c r="O1301"/>
  <c r="O1302"/>
  <c r="O1303"/>
  <c r="O1304"/>
  <c r="O1305"/>
  <c r="O1306"/>
  <c r="O1307"/>
  <c r="O1308"/>
  <c r="O1309"/>
  <c r="O1310"/>
  <c r="O1311"/>
  <c r="O1312"/>
  <c r="O1313"/>
  <c r="O1314"/>
  <c r="O1315"/>
  <c r="O1316"/>
  <c r="O1317"/>
  <c r="O1318"/>
  <c r="O1319"/>
  <c r="O1320"/>
  <c r="O1321"/>
  <c r="O1322"/>
  <c r="O1323"/>
  <c r="O1324"/>
  <c r="O1325"/>
  <c r="O1326"/>
  <c r="O1327"/>
  <c r="O1328"/>
  <c r="O1329"/>
  <c r="O1330"/>
  <c r="O1331"/>
  <c r="O1332"/>
  <c r="O1333"/>
  <c r="O1334"/>
  <c r="O1335"/>
  <c r="O1336"/>
  <c r="O1337"/>
  <c r="O1338"/>
  <c r="O1339"/>
  <c r="O1340"/>
  <c r="O1341"/>
  <c r="O1342"/>
  <c r="O1343"/>
  <c r="O1344"/>
  <c r="O1345"/>
  <c r="O1346"/>
  <c r="O1347"/>
  <c r="O1348"/>
  <c r="O1349"/>
  <c r="O1350"/>
  <c r="O1351"/>
  <c r="O1352"/>
  <c r="O1353"/>
  <c r="O1354"/>
  <c r="O1355"/>
  <c r="O1356"/>
  <c r="O1357"/>
  <c r="O1358"/>
  <c r="O1359"/>
  <c r="O1360"/>
  <c r="O1361"/>
  <c r="O1362"/>
  <c r="O1363"/>
  <c r="O1364"/>
  <c r="O1365"/>
  <c r="O1366"/>
  <c r="O1367"/>
  <c r="O1368"/>
  <c r="O1369"/>
  <c r="O1370"/>
  <c r="O1371"/>
  <c r="O1372"/>
  <c r="O1373"/>
  <c r="O1374"/>
  <c r="O1375"/>
  <c r="O1376"/>
  <c r="O1377"/>
  <c r="O1378"/>
  <c r="O1379"/>
  <c r="O1380"/>
  <c r="O1381"/>
  <c r="O1382"/>
  <c r="O1383"/>
  <c r="O1384"/>
  <c r="O1385"/>
  <c r="O1386"/>
  <c r="O1387"/>
  <c r="O1388"/>
  <c r="O1389"/>
  <c r="O1390"/>
  <c r="O1391"/>
  <c r="O1392"/>
  <c r="O1393"/>
  <c r="O1394"/>
  <c r="O1395"/>
  <c r="O1396"/>
  <c r="O1397"/>
  <c r="O1398"/>
  <c r="O1399"/>
  <c r="O1400"/>
  <c r="O1401"/>
  <c r="O1402"/>
  <c r="O1403"/>
  <c r="O1404"/>
  <c r="O1405"/>
  <c r="O1406"/>
  <c r="O1407"/>
  <c r="O1408"/>
  <c r="O1409"/>
  <c r="O1410"/>
  <c r="O1411"/>
  <c r="O1412"/>
  <c r="O1413"/>
  <c r="O1414"/>
  <c r="O1415"/>
  <c r="O1416"/>
  <c r="O1417"/>
  <c r="O1418"/>
  <c r="O1419"/>
  <c r="O1420"/>
  <c r="O1421"/>
  <c r="O1422"/>
  <c r="O1423"/>
  <c r="O1424"/>
  <c r="O1425"/>
  <c r="O1426"/>
  <c r="O1427"/>
  <c r="O1428"/>
  <c r="O1429"/>
  <c r="O1430"/>
  <c r="O1431"/>
  <c r="O1432"/>
  <c r="O1433"/>
  <c r="O1434"/>
  <c r="O1435"/>
  <c r="O1436"/>
  <c r="O1437"/>
  <c r="O1438"/>
  <c r="O1439"/>
  <c r="O1440"/>
  <c r="O1441"/>
  <c r="O1442"/>
  <c r="O1443"/>
  <c r="O1444"/>
  <c r="O1445"/>
  <c r="O1446"/>
  <c r="O1447"/>
  <c r="O1448"/>
  <c r="O1449"/>
  <c r="O1450"/>
  <c r="O1451"/>
  <c r="O1452"/>
  <c r="O1453"/>
  <c r="O1454"/>
  <c r="O1455"/>
  <c r="O1456"/>
  <c r="O1457"/>
  <c r="O1458"/>
  <c r="O1459"/>
  <c r="O1460"/>
  <c r="O1461"/>
  <c r="O1462"/>
  <c r="O1463"/>
  <c r="O1464"/>
  <c r="O1465"/>
  <c r="O1466"/>
  <c r="O1467"/>
  <c r="O1468"/>
  <c r="O1469"/>
  <c r="O1470"/>
  <c r="O1471"/>
  <c r="O1472"/>
  <c r="O1473"/>
  <c r="O1474"/>
  <c r="O1475"/>
  <c r="O1476"/>
  <c r="O1477"/>
  <c r="O1478"/>
  <c r="O1479"/>
  <c r="O1480"/>
  <c r="O1481"/>
  <c r="O1482"/>
  <c r="O1483"/>
  <c r="O1484"/>
  <c r="O1485"/>
  <c r="O1486"/>
  <c r="O1487"/>
  <c r="O1488"/>
  <c r="O1489"/>
  <c r="O1490"/>
  <c r="O1491"/>
  <c r="O1492"/>
  <c r="O1493"/>
  <c r="O1494"/>
  <c r="O1495"/>
  <c r="O1496"/>
  <c r="O1497"/>
  <c r="O1498"/>
  <c r="O1499"/>
  <c r="O1500"/>
  <c r="O1501"/>
  <c r="O1502"/>
  <c r="O1503"/>
  <c r="O1504"/>
  <c r="O1505"/>
  <c r="O1506"/>
  <c r="O1507"/>
  <c r="O1508"/>
  <c r="O1509"/>
  <c r="O1510"/>
  <c r="O1511"/>
  <c r="O1512"/>
  <c r="O1513"/>
  <c r="O1514"/>
  <c r="O1515"/>
  <c r="O1516"/>
  <c r="O1517"/>
  <c r="O1518"/>
  <c r="O1519"/>
  <c r="O1520"/>
  <c r="O1521"/>
  <c r="O1522"/>
  <c r="O1523"/>
  <c r="O1524"/>
  <c r="O1525"/>
  <c r="O1526"/>
  <c r="O1527"/>
  <c r="O1528"/>
  <c r="O1529"/>
  <c r="O1530"/>
  <c r="O1531"/>
  <c r="O1532"/>
  <c r="O1533"/>
  <c r="O1534"/>
  <c r="O1535"/>
  <c r="O1536"/>
  <c r="O1537"/>
  <c r="O1538"/>
  <c r="O1539"/>
  <c r="O1540"/>
  <c r="O1541"/>
  <c r="O1542"/>
  <c r="O1543"/>
  <c r="O1544"/>
  <c r="O1545"/>
  <c r="O1546"/>
  <c r="O1547"/>
  <c r="O1548"/>
  <c r="O1549"/>
  <c r="O1550"/>
  <c r="O1551"/>
  <c r="O1552"/>
  <c r="O1553"/>
  <c r="O1554"/>
  <c r="O1555"/>
  <c r="O1556"/>
  <c r="O1557"/>
  <c r="O1558"/>
  <c r="O1559"/>
  <c r="O1560"/>
  <c r="O1561"/>
  <c r="O1562"/>
  <c r="O1563"/>
  <c r="O1564"/>
  <c r="O1565"/>
  <c r="O1566"/>
  <c r="O1567"/>
  <c r="O1568"/>
  <c r="O1569"/>
  <c r="O1570"/>
  <c r="O1571"/>
  <c r="O1572"/>
  <c r="O1573"/>
  <c r="O1574"/>
  <c r="O1575"/>
  <c r="O1576"/>
  <c r="O1577"/>
  <c r="O1578"/>
  <c r="O1579"/>
  <c r="O1580"/>
  <c r="O1581"/>
  <c r="O1582"/>
  <c r="O1583"/>
  <c r="O1584"/>
  <c r="O1585"/>
  <c r="O1586"/>
  <c r="O1587"/>
  <c r="O1588"/>
  <c r="O1589"/>
  <c r="O1590"/>
  <c r="O1591"/>
  <c r="O1592"/>
  <c r="O1593"/>
  <c r="O1594"/>
  <c r="O1595"/>
  <c r="O1596"/>
  <c r="O1597"/>
  <c r="O1598"/>
  <c r="O1599"/>
  <c r="O1600"/>
  <c r="O1601"/>
  <c r="O1602"/>
  <c r="O1603"/>
  <c r="O1604"/>
  <c r="O1605"/>
  <c r="O1606"/>
  <c r="O1607"/>
  <c r="O1608"/>
  <c r="O1609"/>
  <c r="O1610"/>
  <c r="O1611"/>
  <c r="O1612"/>
  <c r="O1613"/>
  <c r="O1614"/>
  <c r="O1615"/>
  <c r="O1616"/>
  <c r="O1617"/>
  <c r="O1618"/>
  <c r="O1619"/>
  <c r="O1620"/>
  <c r="O1621"/>
  <c r="O1622"/>
  <c r="O1623"/>
  <c r="O1624"/>
  <c r="O1625"/>
  <c r="O1626"/>
  <c r="O1627"/>
  <c r="O1628"/>
  <c r="O1629"/>
  <c r="O1630"/>
  <c r="O1631"/>
  <c r="O1632"/>
  <c r="O1633"/>
  <c r="O1634"/>
  <c r="O1635"/>
  <c r="O1636"/>
  <c r="O1637"/>
  <c r="O1638"/>
  <c r="O1639"/>
  <c r="O1640"/>
  <c r="O1641"/>
  <c r="O1642"/>
  <c r="O1643"/>
  <c r="O1644"/>
  <c r="O1645"/>
  <c r="O1646"/>
  <c r="O1647"/>
  <c r="O1648"/>
  <c r="O1649"/>
  <c r="O1650"/>
  <c r="O1651"/>
  <c r="O1652"/>
  <c r="O1653"/>
  <c r="O1654"/>
  <c r="O1655"/>
  <c r="O1656"/>
  <c r="O1657"/>
  <c r="O1658"/>
  <c r="O1659"/>
  <c r="O1660"/>
  <c r="O1661"/>
  <c r="O1662"/>
  <c r="O1663"/>
  <c r="O1664"/>
  <c r="O1665"/>
  <c r="O1666"/>
  <c r="O1667"/>
  <c r="O1668"/>
  <c r="O1669"/>
  <c r="O1670"/>
  <c r="O1671"/>
  <c r="O1672"/>
  <c r="O1673"/>
  <c r="O1674"/>
  <c r="O1675"/>
  <c r="O1676"/>
  <c r="O1677"/>
  <c r="O1678"/>
  <c r="O1679"/>
  <c r="O1680"/>
  <c r="O1681"/>
  <c r="O1682"/>
  <c r="O1683"/>
  <c r="O1684"/>
  <c r="O1685"/>
  <c r="O1686"/>
  <c r="O1687"/>
  <c r="O1688"/>
  <c r="O1689"/>
  <c r="O1690"/>
  <c r="O1691"/>
  <c r="O1692"/>
  <c r="O1693"/>
  <c r="O1694"/>
  <c r="O1695"/>
  <c r="O1696"/>
  <c r="O1697"/>
  <c r="O1698"/>
  <c r="O1699"/>
  <c r="O1700"/>
  <c r="O1701"/>
  <c r="O1702"/>
  <c r="O1703"/>
  <c r="O1704"/>
  <c r="O1705"/>
  <c r="O1706"/>
  <c r="O1707"/>
  <c r="O1708"/>
  <c r="O1709"/>
  <c r="O1710"/>
  <c r="O1711"/>
  <c r="O1712"/>
  <c r="O1713"/>
  <c r="O1714"/>
  <c r="O1715"/>
  <c r="O1716"/>
  <c r="O1717"/>
  <c r="O1718"/>
  <c r="O1719"/>
  <c r="O1720"/>
  <c r="O1721"/>
  <c r="O1722"/>
  <c r="O1723"/>
  <c r="O1724"/>
  <c r="O1725"/>
  <c r="O1726"/>
  <c r="O1727"/>
  <c r="O1728"/>
  <c r="O1729"/>
  <c r="O1730"/>
  <c r="O1731"/>
  <c r="O1732"/>
  <c r="O1733"/>
  <c r="O1734"/>
  <c r="O1735"/>
  <c r="O1736"/>
  <c r="O1737"/>
  <c r="O1738"/>
  <c r="O1739"/>
  <c r="O1740"/>
  <c r="O1741"/>
  <c r="O1742"/>
  <c r="O1743"/>
  <c r="O1744"/>
  <c r="O1745"/>
  <c r="O1746"/>
  <c r="O1747"/>
  <c r="O1748"/>
  <c r="O1749"/>
  <c r="O1750"/>
  <c r="O1751"/>
  <c r="O1752"/>
  <c r="O1753"/>
  <c r="O1754"/>
  <c r="O1755"/>
  <c r="O1756"/>
  <c r="O1757"/>
  <c r="O1758"/>
  <c r="O1759"/>
  <c r="O1760"/>
  <c r="O1761"/>
  <c r="O1762"/>
  <c r="O1763"/>
  <c r="O1764"/>
  <c r="O1765"/>
  <c r="O1766"/>
  <c r="O1767"/>
  <c r="O1768"/>
  <c r="O1769"/>
  <c r="O1770"/>
  <c r="O1771"/>
  <c r="O1772"/>
  <c r="O1773"/>
  <c r="O1774"/>
  <c r="O1775"/>
  <c r="O1776"/>
  <c r="O1777"/>
  <c r="O1778"/>
  <c r="O1779"/>
  <c r="O1780"/>
  <c r="O1781"/>
  <c r="O1782"/>
  <c r="O1783"/>
  <c r="O1784"/>
  <c r="O1785"/>
  <c r="O1786"/>
  <c r="O1787"/>
  <c r="O1788"/>
  <c r="O1789"/>
  <c r="O1790"/>
  <c r="O1791"/>
  <c r="O1792"/>
  <c r="O1793"/>
  <c r="O1794"/>
  <c r="O1795"/>
  <c r="O1796"/>
  <c r="O1797"/>
  <c r="O1798"/>
  <c r="O1799"/>
  <c r="O141"/>
  <c r="M303"/>
  <c r="L303"/>
  <c r="M302"/>
  <c r="L302"/>
  <c r="M301"/>
  <c r="L301"/>
  <c r="M300"/>
  <c r="L300"/>
  <c r="M299"/>
  <c r="L299"/>
  <c r="M298"/>
  <c r="L298"/>
  <c r="M297"/>
  <c r="L297"/>
  <c r="M296"/>
  <c r="L296"/>
  <c r="M295"/>
  <c r="L295"/>
  <c r="M294"/>
  <c r="L294"/>
  <c r="M293"/>
  <c r="L293"/>
  <c r="M292"/>
  <c r="L292"/>
  <c r="M291"/>
  <c r="L291"/>
  <c r="M290"/>
  <c r="L290"/>
  <c r="M289"/>
  <c r="L289"/>
  <c r="M288"/>
  <c r="L288"/>
  <c r="M287"/>
  <c r="L287"/>
  <c r="M286"/>
  <c r="L286"/>
  <c r="M285"/>
  <c r="L285"/>
  <c r="M284"/>
  <c r="L284"/>
  <c r="M283"/>
  <c r="L283"/>
  <c r="M282"/>
  <c r="L282"/>
  <c r="M281"/>
  <c r="L281"/>
  <c r="M280"/>
  <c r="L280"/>
  <c r="M279"/>
  <c r="L279"/>
  <c r="M278"/>
  <c r="L278"/>
  <c r="M277"/>
  <c r="L277"/>
  <c r="M276"/>
  <c r="L276"/>
  <c r="M275"/>
  <c r="L275"/>
  <c r="M274"/>
  <c r="L274"/>
  <c r="M273"/>
  <c r="L273"/>
  <c r="M272"/>
  <c r="L272"/>
  <c r="M271"/>
  <c r="L271"/>
  <c r="M270"/>
  <c r="L270"/>
  <c r="M269"/>
  <c r="L269"/>
  <c r="M268"/>
  <c r="L268"/>
  <c r="M267"/>
  <c r="L267"/>
  <c r="M266"/>
  <c r="L266"/>
  <c r="M265"/>
  <c r="L265"/>
  <c r="M264"/>
  <c r="L264"/>
  <c r="M263"/>
  <c r="L263"/>
  <c r="M262"/>
  <c r="L262"/>
  <c r="M261"/>
  <c r="L261"/>
  <c r="M260"/>
  <c r="L260"/>
  <c r="M259"/>
  <c r="L259"/>
  <c r="M258"/>
  <c r="L258"/>
  <c r="M257"/>
  <c r="L257"/>
  <c r="M256"/>
  <c r="L256"/>
  <c r="M255"/>
  <c r="L255"/>
  <c r="M254"/>
  <c r="L254"/>
  <c r="M253"/>
  <c r="L253"/>
  <c r="M252"/>
  <c r="L252"/>
  <c r="M251"/>
  <c r="L251"/>
  <c r="M250"/>
  <c r="L250"/>
  <c r="M249"/>
  <c r="L249"/>
  <c r="M248"/>
  <c r="L248"/>
  <c r="M247"/>
  <c r="L247"/>
  <c r="M246"/>
  <c r="L246"/>
  <c r="M245"/>
  <c r="L245"/>
  <c r="M244"/>
  <c r="L244"/>
  <c r="M243"/>
  <c r="L243"/>
  <c r="M242"/>
  <c r="L242"/>
  <c r="M241"/>
  <c r="L241"/>
  <c r="M240"/>
  <c r="L240"/>
  <c r="M239"/>
  <c r="L239"/>
  <c r="M238"/>
  <c r="L238"/>
  <c r="M237"/>
  <c r="L237"/>
  <c r="M236"/>
  <c r="L236"/>
  <c r="M235"/>
  <c r="L235"/>
  <c r="M234"/>
  <c r="L234"/>
  <c r="M233"/>
  <c r="L233"/>
  <c r="M232"/>
  <c r="L232"/>
  <c r="M231"/>
  <c r="L231"/>
  <c r="M230"/>
  <c r="L230"/>
  <c r="M229"/>
  <c r="L229"/>
  <c r="M228"/>
  <c r="L228"/>
  <c r="M227"/>
  <c r="L227"/>
  <c r="M226"/>
  <c r="L226"/>
  <c r="M225"/>
  <c r="L225"/>
  <c r="M224"/>
  <c r="L224"/>
  <c r="M223"/>
  <c r="L223"/>
  <c r="M222"/>
  <c r="L222"/>
  <c r="M221"/>
  <c r="L221"/>
  <c r="M220"/>
  <c r="L220"/>
  <c r="M219"/>
  <c r="L219"/>
  <c r="M218"/>
  <c r="L218"/>
  <c r="M217"/>
  <c r="L217"/>
  <c r="M216"/>
  <c r="L216"/>
  <c r="M215"/>
  <c r="L215"/>
  <c r="M214"/>
  <c r="L214"/>
  <c r="M213"/>
  <c r="L213"/>
  <c r="M212"/>
  <c r="L212"/>
  <c r="M211"/>
  <c r="L211"/>
  <c r="M210"/>
  <c r="L210"/>
  <c r="M209"/>
  <c r="L209"/>
  <c r="M208"/>
  <c r="L208"/>
  <c r="M207"/>
  <c r="L207"/>
  <c r="M206"/>
  <c r="L206"/>
  <c r="M205"/>
  <c r="L205"/>
  <c r="M204"/>
  <c r="L204"/>
  <c r="M203"/>
  <c r="L203"/>
  <c r="M202"/>
  <c r="L202"/>
  <c r="M201"/>
  <c r="L201"/>
  <c r="M822"/>
  <c r="M823"/>
  <c r="M824"/>
  <c r="M825"/>
  <c r="M826"/>
  <c r="M827"/>
  <c r="M828"/>
  <c r="M829"/>
  <c r="M830"/>
  <c r="M831"/>
  <c r="M832"/>
  <c r="M833"/>
  <c r="M834"/>
  <c r="M835"/>
  <c r="M836"/>
  <c r="M837"/>
  <c r="M838"/>
  <c r="M839"/>
  <c r="M840"/>
  <c r="M841"/>
  <c r="M842"/>
  <c r="M843"/>
  <c r="M844"/>
  <c r="M845"/>
  <c r="M846"/>
  <c r="M847"/>
  <c r="M848"/>
  <c r="M849"/>
  <c r="M850"/>
  <c r="M851"/>
  <c r="M852"/>
  <c r="M853"/>
  <c r="M854"/>
  <c r="M855"/>
  <c r="M856"/>
  <c r="M857"/>
  <c r="M858"/>
  <c r="M859"/>
  <c r="M860"/>
  <c r="M861"/>
  <c r="M862"/>
  <c r="M863"/>
  <c r="M864"/>
  <c r="M865"/>
  <c r="M866"/>
  <c r="M867"/>
  <c r="M868"/>
  <c r="M869"/>
  <c r="M870"/>
  <c r="M871"/>
  <c r="M872"/>
  <c r="M873"/>
  <c r="M874"/>
  <c r="M875"/>
  <c r="M876"/>
  <c r="M877"/>
  <c r="M878"/>
  <c r="M879"/>
  <c r="M880"/>
  <c r="M881"/>
  <c r="M882"/>
  <c r="M883"/>
  <c r="M884"/>
  <c r="M885"/>
  <c r="M886"/>
  <c r="M887"/>
  <c r="M888"/>
  <c r="M889"/>
  <c r="M890"/>
  <c r="M891"/>
  <c r="M892"/>
  <c r="M893"/>
  <c r="M894"/>
  <c r="M895"/>
  <c r="M896"/>
  <c r="M897"/>
  <c r="M898"/>
  <c r="M899"/>
  <c r="M900"/>
  <c r="M901"/>
  <c r="M902"/>
  <c r="M903"/>
  <c r="M904"/>
  <c r="M905"/>
  <c r="M906"/>
  <c r="M907"/>
  <c r="M908"/>
  <c r="M909"/>
  <c r="M910"/>
  <c r="M911"/>
  <c r="M912"/>
  <c r="M913"/>
  <c r="M914"/>
  <c r="M915"/>
  <c r="M916"/>
  <c r="M917"/>
  <c r="M918"/>
  <c r="M919"/>
  <c r="M920"/>
  <c r="M921"/>
  <c r="M922"/>
  <c r="M923"/>
  <c r="M924"/>
  <c r="M925"/>
  <c r="M926"/>
  <c r="M927"/>
  <c r="M928"/>
  <c r="M929"/>
  <c r="M930"/>
  <c r="M931"/>
  <c r="M932"/>
  <c r="M933"/>
  <c r="M934"/>
  <c r="M935"/>
  <c r="M936"/>
  <c r="M937"/>
  <c r="M938"/>
  <c r="M939"/>
  <c r="M940"/>
  <c r="M941"/>
  <c r="M942"/>
  <c r="M943"/>
  <c r="M944"/>
  <c r="M945"/>
  <c r="M946"/>
  <c r="M947"/>
  <c r="M948"/>
  <c r="M949"/>
  <c r="M950"/>
  <c r="M951"/>
  <c r="M952"/>
  <c r="M953"/>
  <c r="M954"/>
  <c r="M955"/>
  <c r="M956"/>
  <c r="M957"/>
  <c r="M958"/>
  <c r="M959"/>
  <c r="M960"/>
  <c r="M961"/>
  <c r="M962"/>
  <c r="M963"/>
  <c r="M964"/>
  <c r="M965"/>
  <c r="M966"/>
  <c r="M967"/>
  <c r="L968"/>
  <c r="M968"/>
  <c r="L969"/>
  <c r="M969"/>
  <c r="L970"/>
  <c r="M970"/>
  <c r="L971"/>
  <c r="M971"/>
  <c r="L972"/>
  <c r="M972"/>
  <c r="L973"/>
  <c r="M973"/>
  <c r="L974"/>
  <c r="M974"/>
  <c r="L975"/>
  <c r="M975"/>
  <c r="L976"/>
  <c r="M976"/>
  <c r="L977"/>
  <c r="M977"/>
  <c r="L978"/>
  <c r="M978"/>
  <c r="L979"/>
  <c r="M979"/>
  <c r="L980"/>
  <c r="M980"/>
  <c r="L981"/>
  <c r="M981"/>
  <c r="L982"/>
  <c r="M982"/>
  <c r="L983"/>
  <c r="M983"/>
  <c r="L984"/>
  <c r="M984"/>
  <c r="L985"/>
  <c r="M985"/>
  <c r="L986"/>
  <c r="M986"/>
  <c r="L987"/>
  <c r="M987"/>
  <c r="L988"/>
  <c r="M988"/>
  <c r="L989"/>
  <c r="M989"/>
  <c r="L990"/>
  <c r="M990"/>
  <c r="L991"/>
  <c r="M991"/>
  <c r="L992"/>
  <c r="M992"/>
  <c r="L993"/>
  <c r="M993"/>
  <c r="L994"/>
  <c r="M994"/>
  <c r="L995"/>
  <c r="M995"/>
  <c r="L996"/>
  <c r="M996"/>
  <c r="L997"/>
  <c r="M997"/>
  <c r="L998"/>
  <c r="M998"/>
  <c r="L999"/>
  <c r="M999"/>
  <c r="L1000"/>
  <c r="M1000"/>
  <c r="L1001"/>
  <c r="M1001"/>
  <c r="L1002"/>
  <c r="M1002"/>
  <c r="L1003"/>
  <c r="M1003"/>
  <c r="L1004"/>
  <c r="M1004"/>
  <c r="L1005"/>
  <c r="M1005"/>
  <c r="L1006"/>
  <c r="M1006"/>
  <c r="L1007"/>
  <c r="M1007"/>
  <c r="L1008"/>
  <c r="M1008"/>
  <c r="L1009"/>
  <c r="M1009"/>
  <c r="L1010"/>
  <c r="M1010"/>
  <c r="L1011"/>
  <c r="M1011"/>
  <c r="L1012"/>
  <c r="M1012"/>
  <c r="L1013"/>
  <c r="M1013"/>
  <c r="L1014"/>
  <c r="M1014"/>
  <c r="L1015"/>
  <c r="M1015"/>
  <c r="L1016"/>
  <c r="M1016"/>
  <c r="L1017"/>
  <c r="M1017"/>
  <c r="L1018"/>
  <c r="M1018"/>
  <c r="L1019"/>
  <c r="M1019"/>
  <c r="L1020"/>
  <c r="M1020"/>
  <c r="L1021"/>
  <c r="M1021"/>
  <c r="L1022"/>
  <c r="M1022"/>
  <c r="L1023"/>
  <c r="M1023"/>
  <c r="L1024"/>
  <c r="M1024"/>
  <c r="L1025"/>
  <c r="M1025"/>
  <c r="L1026"/>
  <c r="M1026"/>
  <c r="L1027"/>
  <c r="M1027"/>
  <c r="L1028"/>
  <c r="M1028"/>
  <c r="L1029"/>
  <c r="M1029"/>
  <c r="L1030"/>
  <c r="M1030"/>
  <c r="L1031"/>
  <c r="M1031"/>
  <c r="L1032"/>
  <c r="M1032"/>
  <c r="L1033"/>
  <c r="M1033"/>
  <c r="L1034"/>
  <c r="M1034"/>
  <c r="L1035"/>
  <c r="M1035"/>
  <c r="L1036"/>
  <c r="M1036"/>
  <c r="L1037"/>
  <c r="M1037"/>
  <c r="L1038"/>
  <c r="M1038"/>
  <c r="L1039"/>
  <c r="M1039"/>
  <c r="L1040"/>
  <c r="M1040"/>
  <c r="L1041"/>
  <c r="M1041"/>
  <c r="L1042"/>
  <c r="M1042"/>
  <c r="L1043"/>
  <c r="M1043"/>
  <c r="L1044"/>
  <c r="M1044"/>
  <c r="L1045"/>
  <c r="M1045"/>
  <c r="L1046"/>
  <c r="M1046"/>
  <c r="L1047"/>
  <c r="M1047"/>
  <c r="L1048"/>
  <c r="M1048"/>
  <c r="L1049"/>
  <c r="M1049"/>
  <c r="L1050"/>
  <c r="M1050"/>
  <c r="L1051"/>
  <c r="M1051"/>
  <c r="L1052"/>
  <c r="M1052"/>
  <c r="L1053"/>
  <c r="M1053"/>
  <c r="L1054"/>
  <c r="M1054"/>
  <c r="L1055"/>
  <c r="M1055"/>
  <c r="L1056"/>
  <c r="M1056"/>
  <c r="L1057"/>
  <c r="M1057"/>
  <c r="L1058"/>
  <c r="M1058"/>
  <c r="L1059"/>
  <c r="M1059"/>
  <c r="L1060"/>
  <c r="M1060"/>
  <c r="L1061"/>
  <c r="M1061"/>
  <c r="L1062"/>
  <c r="M1062"/>
  <c r="L1063"/>
  <c r="M1063"/>
  <c r="L1064"/>
  <c r="M1064"/>
  <c r="L1065"/>
  <c r="M1065"/>
  <c r="L1066"/>
  <c r="M1066"/>
  <c r="L1067"/>
  <c r="M1067"/>
  <c r="L1068"/>
  <c r="M1068"/>
  <c r="L1069"/>
  <c r="M1069"/>
  <c r="L1070"/>
  <c r="M1070"/>
  <c r="L1071"/>
  <c r="M1071"/>
  <c r="L1072"/>
  <c r="M1072"/>
  <c r="L1073"/>
  <c r="M1073"/>
  <c r="L1074"/>
  <c r="M1074"/>
  <c r="L1075"/>
  <c r="M1075"/>
  <c r="L1076"/>
  <c r="M1076"/>
  <c r="L1077"/>
  <c r="M1077"/>
  <c r="L1078"/>
  <c r="M1078"/>
  <c r="L1079"/>
  <c r="M1079"/>
  <c r="L1080"/>
  <c r="M1080"/>
  <c r="L1081"/>
  <c r="M1081"/>
  <c r="L1082"/>
  <c r="M1082"/>
  <c r="L1083"/>
  <c r="M1083"/>
  <c r="L1084"/>
  <c r="M1084"/>
  <c r="L1085"/>
  <c r="M1085"/>
  <c r="L1086"/>
  <c r="M1086"/>
  <c r="L1087"/>
  <c r="M1087"/>
  <c r="L1088"/>
  <c r="M1088"/>
  <c r="L1089"/>
  <c r="M1089"/>
  <c r="L1090"/>
  <c r="M1090"/>
  <c r="L1091"/>
  <c r="M1091"/>
  <c r="L1092"/>
  <c r="M1092"/>
  <c r="L1093"/>
  <c r="M1093"/>
  <c r="L1094"/>
  <c r="M1094"/>
  <c r="L1095"/>
  <c r="M1095"/>
  <c r="L1096"/>
  <c r="M1096"/>
  <c r="L1097"/>
  <c r="M1097"/>
  <c r="L1098"/>
  <c r="M1098"/>
  <c r="L1099"/>
  <c r="M1099"/>
  <c r="L1100"/>
  <c r="M1100"/>
  <c r="L1101"/>
  <c r="M1101"/>
  <c r="L1102"/>
  <c r="M1102"/>
  <c r="L1103"/>
  <c r="M1103"/>
  <c r="L1104"/>
  <c r="M1104"/>
  <c r="L1105"/>
  <c r="M1105"/>
  <c r="L1106"/>
  <c r="M1106"/>
  <c r="L1107"/>
  <c r="M1107"/>
  <c r="L1108"/>
  <c r="M1108"/>
  <c r="L1109"/>
  <c r="M1109"/>
  <c r="L1110"/>
  <c r="M1110"/>
  <c r="L1111"/>
  <c r="M1111"/>
  <c r="L1112"/>
  <c r="M1112"/>
  <c r="L1113"/>
  <c r="M1113"/>
  <c r="L1114"/>
  <c r="M1114"/>
  <c r="L1115"/>
  <c r="M1115"/>
  <c r="L1116"/>
  <c r="M1116"/>
  <c r="L1117"/>
  <c r="M1117"/>
  <c r="L1118"/>
  <c r="M1118"/>
  <c r="L1119"/>
  <c r="M1119"/>
  <c r="L1120"/>
  <c r="M1120"/>
  <c r="L1121"/>
  <c r="M1121"/>
  <c r="L1122"/>
  <c r="M1122"/>
  <c r="L1123"/>
  <c r="M1123"/>
  <c r="L1124"/>
  <c r="M1124"/>
  <c r="L1125"/>
  <c r="M1125"/>
  <c r="L1126"/>
  <c r="M1126"/>
  <c r="L1127"/>
  <c r="M1127"/>
  <c r="L1128"/>
  <c r="M1128"/>
  <c r="L1129"/>
  <c r="M1129"/>
  <c r="L1130"/>
  <c r="M1130"/>
  <c r="L1131"/>
  <c r="M1131"/>
  <c r="L1132"/>
  <c r="M1132"/>
  <c r="L1133"/>
  <c r="M1133"/>
  <c r="L1134"/>
  <c r="M1134"/>
  <c r="L1135"/>
  <c r="M1135"/>
  <c r="L1136"/>
  <c r="M1136"/>
  <c r="L1137"/>
  <c r="M1137"/>
  <c r="L1138"/>
  <c r="M1138"/>
  <c r="L1139"/>
  <c r="M1139"/>
  <c r="L1140"/>
  <c r="M1140"/>
  <c r="L1141"/>
  <c r="M1141"/>
  <c r="L1142"/>
  <c r="M1142"/>
  <c r="L1143"/>
  <c r="M1143"/>
  <c r="L1144"/>
  <c r="M1144"/>
  <c r="L1145"/>
  <c r="M1145"/>
  <c r="L1146"/>
  <c r="M1146"/>
  <c r="L1147"/>
  <c r="M1147"/>
  <c r="L1148"/>
  <c r="M1148"/>
  <c r="L1149"/>
  <c r="M1149"/>
  <c r="L1150"/>
  <c r="M1150"/>
  <c r="L1151"/>
  <c r="M1151"/>
  <c r="L1152"/>
  <c r="M1152"/>
  <c r="L1153"/>
  <c r="M1153"/>
  <c r="L1154"/>
  <c r="M1154"/>
  <c r="L1155"/>
  <c r="M1155"/>
  <c r="L1156"/>
  <c r="M1156"/>
  <c r="L1157"/>
  <c r="M1157"/>
  <c r="L1158"/>
  <c r="M1158"/>
  <c r="L1159"/>
  <c r="M1159"/>
  <c r="L1160"/>
  <c r="M1160"/>
  <c r="L1161"/>
  <c r="M1161"/>
  <c r="L1162"/>
  <c r="M1162"/>
  <c r="L1163"/>
  <c r="M1163"/>
  <c r="L1164"/>
  <c r="M1164"/>
  <c r="L1165"/>
  <c r="M1165"/>
  <c r="L1166"/>
  <c r="M1166"/>
  <c r="L1167"/>
  <c r="M1167"/>
  <c r="L1168"/>
  <c r="M1168"/>
  <c r="L1169"/>
  <c r="M1169"/>
  <c r="L1170"/>
  <c r="M1170"/>
  <c r="L1171"/>
  <c r="M1171"/>
  <c r="L1172"/>
  <c r="M1172"/>
  <c r="L1173"/>
  <c r="M1173"/>
  <c r="L1174"/>
  <c r="M1174"/>
  <c r="L1175"/>
  <c r="M1175"/>
  <c r="L1176"/>
  <c r="M1176"/>
  <c r="L1177"/>
  <c r="M1177"/>
  <c r="L1178"/>
  <c r="M1178"/>
  <c r="L1179"/>
  <c r="M1179"/>
  <c r="L1180"/>
  <c r="M1180"/>
  <c r="L1181"/>
  <c r="M1181"/>
  <c r="L1182"/>
  <c r="M1182"/>
  <c r="L1183"/>
  <c r="M1183"/>
  <c r="L1184"/>
  <c r="M1184"/>
  <c r="L1185"/>
  <c r="M1185"/>
  <c r="L1186"/>
  <c r="M1186"/>
  <c r="L1187"/>
  <c r="M1187"/>
  <c r="L1188"/>
  <c r="M1188"/>
  <c r="L1189"/>
  <c r="M1189"/>
  <c r="L1190"/>
  <c r="M1190"/>
  <c r="L1191"/>
  <c r="M1191"/>
  <c r="L1192"/>
  <c r="M1192"/>
  <c r="L1193"/>
  <c r="M1193"/>
  <c r="L1194"/>
  <c r="M1194"/>
  <c r="L1195"/>
  <c r="M1195"/>
  <c r="L1196"/>
  <c r="M1196"/>
  <c r="L1197"/>
  <c r="M1197"/>
  <c r="L1198"/>
  <c r="M1198"/>
  <c r="L1199"/>
  <c r="M1199"/>
  <c r="L1200"/>
  <c r="M1200"/>
  <c r="L1201"/>
  <c r="M1201"/>
  <c r="L1202"/>
  <c r="M1202"/>
  <c r="L1203"/>
  <c r="M1203"/>
  <c r="L1204"/>
  <c r="M1204"/>
  <c r="L1205"/>
  <c r="M1205"/>
  <c r="L1206"/>
  <c r="M1206"/>
  <c r="L1207"/>
  <c r="M1207"/>
  <c r="L1208"/>
  <c r="M1208"/>
  <c r="L1209"/>
  <c r="M1209"/>
  <c r="L1210"/>
  <c r="M1210"/>
  <c r="L1211"/>
  <c r="M1211"/>
  <c r="L1212"/>
  <c r="M1212"/>
  <c r="L1213"/>
  <c r="M1213"/>
  <c r="L1214"/>
  <c r="M1214"/>
  <c r="L1215"/>
  <c r="M1215"/>
  <c r="L1216"/>
  <c r="M1216"/>
  <c r="L1217"/>
  <c r="M1217"/>
  <c r="L1218"/>
  <c r="M1218"/>
  <c r="L1219"/>
  <c r="M1219"/>
  <c r="L1220"/>
  <c r="M1220"/>
  <c r="L1221"/>
  <c r="M1221"/>
  <c r="L1222"/>
  <c r="M1222"/>
  <c r="L1223"/>
  <c r="M1223"/>
  <c r="L1224"/>
  <c r="M1224"/>
  <c r="L1225"/>
  <c r="M1225"/>
  <c r="L1226"/>
  <c r="M1226"/>
  <c r="L1227"/>
  <c r="M1227"/>
  <c r="L1228"/>
  <c r="M1228"/>
  <c r="L1229"/>
  <c r="M1229"/>
  <c r="L1230"/>
  <c r="M1230"/>
  <c r="L1231"/>
  <c r="M1231"/>
  <c r="L1232"/>
  <c r="M1232"/>
  <c r="L1233"/>
  <c r="M1233"/>
  <c r="L1234"/>
  <c r="M1234"/>
  <c r="L1235"/>
  <c r="M1235"/>
  <c r="L1236"/>
  <c r="M1236"/>
  <c r="L1237"/>
  <c r="M1237"/>
  <c r="L1238"/>
  <c r="M1238"/>
  <c r="L1239"/>
  <c r="M1239"/>
  <c r="L1240"/>
  <c r="M1240"/>
  <c r="L1241"/>
  <c r="M1241"/>
  <c r="L1242"/>
  <c r="M1242"/>
  <c r="L1243"/>
  <c r="M1243"/>
  <c r="L1244"/>
  <c r="M1244"/>
  <c r="L1245"/>
  <c r="M1245"/>
  <c r="L1246"/>
  <c r="M1246"/>
  <c r="L1247"/>
  <c r="M1247"/>
  <c r="L1248"/>
  <c r="M1248"/>
  <c r="L1249"/>
  <c r="M1249"/>
  <c r="L1250"/>
  <c r="M1250"/>
  <c r="L1251"/>
  <c r="M1251"/>
  <c r="L1252"/>
  <c r="M1252"/>
  <c r="L1253"/>
  <c r="M1253"/>
  <c r="L1254"/>
  <c r="M1254"/>
  <c r="L1255"/>
  <c r="M1255"/>
  <c r="L1256"/>
  <c r="M1256"/>
  <c r="L1257"/>
  <c r="M1257"/>
  <c r="L1258"/>
  <c r="M1258"/>
  <c r="L1259"/>
  <c r="M1259"/>
  <c r="L1260"/>
  <c r="M1260"/>
  <c r="L1261"/>
  <c r="M1261"/>
  <c r="L1262"/>
  <c r="M1262"/>
  <c r="L1263"/>
  <c r="M1263"/>
  <c r="L1264"/>
  <c r="M1264"/>
  <c r="L1265"/>
  <c r="M1265"/>
  <c r="L1266"/>
  <c r="M1266"/>
  <c r="L1267"/>
  <c r="M1267"/>
  <c r="L1268"/>
  <c r="M1268"/>
  <c r="L1269"/>
  <c r="M1269"/>
  <c r="L1270"/>
  <c r="M1270"/>
  <c r="L1271"/>
  <c r="M1271"/>
  <c r="L1272"/>
  <c r="M1272"/>
  <c r="L1273"/>
  <c r="M1273"/>
  <c r="L1274"/>
  <c r="M1274"/>
  <c r="L1275"/>
  <c r="M1275"/>
  <c r="L1276"/>
  <c r="M1276"/>
  <c r="L1277"/>
  <c r="M1277"/>
  <c r="L1278"/>
  <c r="M1278"/>
  <c r="L1279"/>
  <c r="M1279"/>
  <c r="L1280"/>
  <c r="M1280"/>
  <c r="L1281"/>
  <c r="M1281"/>
  <c r="L1282"/>
  <c r="M1282"/>
  <c r="L1283"/>
  <c r="M1283"/>
  <c r="L1284"/>
  <c r="M1284"/>
  <c r="L1285"/>
  <c r="M1285"/>
  <c r="L1286"/>
  <c r="M1286"/>
  <c r="L1287"/>
  <c r="M1287"/>
  <c r="L1288"/>
  <c r="M1288"/>
  <c r="L1289"/>
  <c r="M1289"/>
  <c r="L1290"/>
  <c r="M1290"/>
  <c r="L1291"/>
  <c r="M1291"/>
  <c r="L1292"/>
  <c r="M1292"/>
  <c r="L1293"/>
  <c r="M1293"/>
  <c r="L1294"/>
  <c r="M1294"/>
  <c r="L1295"/>
  <c r="M1295"/>
  <c r="L1296"/>
  <c r="M1296"/>
  <c r="L1297"/>
  <c r="M1297"/>
  <c r="L1298"/>
  <c r="M1298"/>
  <c r="L1299"/>
  <c r="M1299"/>
  <c r="L1300"/>
  <c r="M1300"/>
  <c r="L1301"/>
  <c r="M1301"/>
  <c r="L1302"/>
  <c r="M1302"/>
  <c r="L1303"/>
  <c r="M1303"/>
  <c r="L1304"/>
  <c r="M1304"/>
  <c r="L1305"/>
  <c r="M1305"/>
  <c r="L1306"/>
  <c r="M1306"/>
  <c r="L1307"/>
  <c r="M1307"/>
  <c r="L1308"/>
  <c r="M1308"/>
  <c r="L1309"/>
  <c r="M1309"/>
  <c r="L1310"/>
  <c r="M1310"/>
  <c r="L1311"/>
  <c r="M1311"/>
  <c r="L1312"/>
  <c r="M1312"/>
  <c r="L1313"/>
  <c r="M1313"/>
  <c r="L1314"/>
  <c r="M1314"/>
  <c r="L1315"/>
  <c r="M1315"/>
  <c r="L1316"/>
  <c r="M1316"/>
  <c r="L1317"/>
  <c r="M1317"/>
  <c r="L1318"/>
  <c r="M1318"/>
  <c r="L1319"/>
  <c r="M1319"/>
  <c r="L1320"/>
  <c r="M1320"/>
  <c r="L1321"/>
  <c r="M1321"/>
  <c r="L1322"/>
  <c r="M1322"/>
  <c r="L1323"/>
  <c r="M1323"/>
  <c r="L1324"/>
  <c r="M1324"/>
  <c r="L1325"/>
  <c r="M1325"/>
  <c r="L1326"/>
  <c r="M1326"/>
  <c r="L1327"/>
  <c r="M1327"/>
  <c r="L1328"/>
  <c r="M1328"/>
  <c r="L1329"/>
  <c r="M1329"/>
  <c r="L1330"/>
  <c r="M1330"/>
  <c r="L1331"/>
  <c r="M1331"/>
  <c r="L1332"/>
  <c r="M1332"/>
  <c r="L1333"/>
  <c r="M1333"/>
  <c r="L1334"/>
  <c r="M1334"/>
  <c r="L1335"/>
  <c r="M1335"/>
  <c r="L1336"/>
  <c r="M1336"/>
  <c r="L1337"/>
  <c r="M1337"/>
  <c r="L1338"/>
  <c r="M1338"/>
  <c r="L1339"/>
  <c r="M1339"/>
  <c r="L1340"/>
  <c r="M1340"/>
  <c r="L1341"/>
  <c r="M1341"/>
  <c r="L1342"/>
  <c r="M1342"/>
  <c r="L1343"/>
  <c r="M1343"/>
  <c r="L1344"/>
  <c r="M1344"/>
  <c r="L1345"/>
  <c r="M1345"/>
  <c r="L1346"/>
  <c r="M1346"/>
  <c r="L1347"/>
  <c r="M1347"/>
  <c r="L1348"/>
  <c r="M1348"/>
  <c r="L1349"/>
  <c r="M1349"/>
  <c r="L1350"/>
  <c r="M1350"/>
  <c r="L1351"/>
  <c r="M1351"/>
  <c r="L1352"/>
  <c r="M1352"/>
  <c r="L1353"/>
  <c r="M1353"/>
  <c r="L1354"/>
  <c r="M1354"/>
  <c r="L1355"/>
  <c r="M1355"/>
  <c r="L1356"/>
  <c r="M1356"/>
  <c r="L1357"/>
  <c r="M1357"/>
  <c r="L1358"/>
  <c r="M1358"/>
  <c r="L1359"/>
  <c r="M1359"/>
  <c r="L1360"/>
  <c r="M1360"/>
  <c r="L1361"/>
  <c r="M1361"/>
  <c r="L1362"/>
  <c r="M1362"/>
  <c r="L1363"/>
  <c r="M1363"/>
  <c r="L1364"/>
  <c r="M1364"/>
  <c r="L1365"/>
  <c r="M1365"/>
  <c r="L1366"/>
  <c r="M1366"/>
  <c r="L1367"/>
  <c r="M1367"/>
  <c r="L1368"/>
  <c r="M1368"/>
  <c r="L1369"/>
  <c r="M1369"/>
  <c r="L1370"/>
  <c r="M1370"/>
  <c r="L1371"/>
  <c r="M1371"/>
  <c r="L1372"/>
  <c r="M1372"/>
  <c r="L1373"/>
  <c r="M1373"/>
  <c r="L1374"/>
  <c r="M1374"/>
  <c r="L1375"/>
  <c r="M1375"/>
  <c r="L1376"/>
  <c r="M1376"/>
  <c r="L1377"/>
  <c r="M1377"/>
  <c r="L1378"/>
  <c r="M1378"/>
  <c r="L1379"/>
  <c r="M1379"/>
  <c r="L1380"/>
  <c r="M1380"/>
  <c r="L1381"/>
  <c r="M1381"/>
  <c r="L1382"/>
  <c r="M1382"/>
  <c r="L1383"/>
  <c r="M1383"/>
  <c r="L1384"/>
  <c r="M1384"/>
  <c r="L1385"/>
  <c r="M1385"/>
  <c r="L1386"/>
  <c r="M1386"/>
  <c r="L1387"/>
  <c r="M1387"/>
  <c r="L1388"/>
  <c r="M1388"/>
  <c r="L1389"/>
  <c r="M1389"/>
  <c r="L1390"/>
  <c r="M1390"/>
  <c r="L1391"/>
  <c r="M1391"/>
  <c r="L1392"/>
  <c r="M1392"/>
  <c r="L1393"/>
  <c r="M1393"/>
  <c r="L1394"/>
  <c r="M1394"/>
  <c r="L1395"/>
  <c r="M1395"/>
  <c r="L1396"/>
  <c r="M1396"/>
  <c r="L1397"/>
  <c r="M1397"/>
  <c r="L1398"/>
  <c r="M1398"/>
  <c r="L1399"/>
  <c r="M1399"/>
  <c r="L1400"/>
  <c r="M1400"/>
  <c r="L1401"/>
  <c r="M1401"/>
  <c r="L1402"/>
  <c r="M1402"/>
  <c r="L1403"/>
  <c r="M1403"/>
  <c r="L1404"/>
  <c r="M1404"/>
  <c r="L1405"/>
  <c r="M1405"/>
  <c r="L1406"/>
  <c r="M1406"/>
  <c r="L1407"/>
  <c r="M1407"/>
  <c r="L1408"/>
  <c r="M1408"/>
  <c r="L1409"/>
  <c r="M1409"/>
  <c r="L1410"/>
  <c r="M1410"/>
  <c r="L1411"/>
  <c r="M1411"/>
  <c r="L1412"/>
  <c r="M1412"/>
  <c r="L1413"/>
  <c r="M1413"/>
  <c r="L1414"/>
  <c r="M1414"/>
  <c r="L1415"/>
  <c r="M1415"/>
  <c r="L1416"/>
  <c r="M1416"/>
  <c r="L1417"/>
  <c r="M1417"/>
  <c r="L1418"/>
  <c r="M1418"/>
  <c r="L1419"/>
  <c r="M1419"/>
  <c r="L1420"/>
  <c r="M1420"/>
  <c r="L1421"/>
  <c r="M1421"/>
  <c r="L1422"/>
  <c r="M1422"/>
  <c r="L1423"/>
  <c r="M1423"/>
  <c r="L1424"/>
  <c r="M1424"/>
  <c r="L1425"/>
  <c r="M1425"/>
  <c r="L1426"/>
  <c r="M1426"/>
  <c r="L1427"/>
  <c r="M1427"/>
  <c r="L1428"/>
  <c r="M1428"/>
  <c r="L1429"/>
  <c r="M1429"/>
  <c r="L1430"/>
  <c r="M1430"/>
  <c r="L1431"/>
  <c r="M1431"/>
  <c r="L1432"/>
  <c r="M1432"/>
  <c r="L1433"/>
  <c r="M1433"/>
  <c r="L1434"/>
  <c r="M1434"/>
  <c r="L1435"/>
  <c r="M1435"/>
  <c r="L1436"/>
  <c r="M1436"/>
  <c r="L1437"/>
  <c r="M1437"/>
  <c r="L1438"/>
  <c r="M1438"/>
  <c r="L1439"/>
  <c r="M1439"/>
  <c r="L1440"/>
  <c r="M1440"/>
  <c r="L1441"/>
  <c r="M1441"/>
  <c r="L1442"/>
  <c r="M1442"/>
  <c r="L1443"/>
  <c r="M1443"/>
  <c r="L1444"/>
  <c r="M1444"/>
  <c r="L1445"/>
  <c r="M1445"/>
  <c r="L1446"/>
  <c r="M1446"/>
  <c r="L1447"/>
  <c r="M1447"/>
  <c r="L1448"/>
  <c r="M1448"/>
  <c r="L1449"/>
  <c r="M1449"/>
  <c r="L1450"/>
  <c r="M1450"/>
  <c r="L1451"/>
  <c r="M1451"/>
  <c r="L1452"/>
  <c r="M1452"/>
  <c r="L1453"/>
  <c r="M1453"/>
  <c r="L1454"/>
  <c r="M1454"/>
  <c r="L1455"/>
  <c r="M1455"/>
  <c r="L1456"/>
  <c r="M1456"/>
  <c r="L1457"/>
  <c r="M1457"/>
  <c r="L1458"/>
  <c r="M1458"/>
  <c r="L1459"/>
  <c r="M1459"/>
  <c r="L1460"/>
  <c r="M1460"/>
  <c r="L1461"/>
  <c r="M1461"/>
  <c r="L1462"/>
  <c r="M1462"/>
  <c r="L1463"/>
  <c r="M1463"/>
  <c r="L1464"/>
  <c r="M1464"/>
  <c r="L1465"/>
  <c r="M1465"/>
  <c r="L1466"/>
  <c r="M1466"/>
  <c r="L1467"/>
  <c r="M1467"/>
  <c r="L1468"/>
  <c r="M1468"/>
  <c r="L1469"/>
  <c r="M1469"/>
  <c r="L1470"/>
  <c r="M1470"/>
  <c r="L1471"/>
  <c r="M1471"/>
  <c r="L1472"/>
  <c r="M1472"/>
  <c r="L1473"/>
  <c r="M1473"/>
  <c r="L1474"/>
  <c r="M1474"/>
  <c r="L1475"/>
  <c r="M1475"/>
  <c r="L1476"/>
  <c r="M1476"/>
  <c r="L1477"/>
  <c r="M1477"/>
  <c r="L1478"/>
  <c r="M1478"/>
  <c r="L1479"/>
  <c r="M1479"/>
  <c r="L1480"/>
  <c r="M1480"/>
  <c r="L1481"/>
  <c r="M1481"/>
  <c r="L1482"/>
  <c r="M1482"/>
  <c r="L1483"/>
  <c r="M1483"/>
  <c r="L1484"/>
  <c r="M1484"/>
  <c r="L1485"/>
  <c r="M1485"/>
  <c r="L1486"/>
  <c r="M1486"/>
  <c r="L1487"/>
  <c r="M1487"/>
  <c r="L1488"/>
  <c r="M1488"/>
  <c r="L1489"/>
  <c r="M1489"/>
  <c r="L1490"/>
  <c r="M1490"/>
  <c r="L1491"/>
  <c r="M1491"/>
  <c r="L1492"/>
  <c r="M1492"/>
  <c r="L1493"/>
  <c r="M1493"/>
  <c r="L1494"/>
  <c r="M1494"/>
  <c r="L1495"/>
  <c r="M1495"/>
  <c r="L1496"/>
  <c r="M1496"/>
  <c r="L1497"/>
  <c r="M1497"/>
  <c r="L1498"/>
  <c r="M1498"/>
  <c r="L1499"/>
  <c r="M1499"/>
  <c r="L1500"/>
  <c r="M1500"/>
  <c r="L1501"/>
  <c r="M1501"/>
  <c r="L1502"/>
  <c r="M1502"/>
  <c r="L1503"/>
  <c r="M1503"/>
  <c r="L1504"/>
  <c r="M1504"/>
  <c r="L1505"/>
  <c r="M1505"/>
  <c r="L1506"/>
  <c r="M1506"/>
  <c r="L1507"/>
  <c r="M1507"/>
  <c r="L1508"/>
  <c r="M1508"/>
  <c r="L1509"/>
  <c r="M1509"/>
  <c r="L1510"/>
  <c r="M1510"/>
  <c r="L1511"/>
  <c r="M1511"/>
  <c r="L1512"/>
  <c r="M1512"/>
  <c r="L1513"/>
  <c r="M1513"/>
  <c r="L1514"/>
  <c r="M1514"/>
  <c r="L1515"/>
  <c r="M1515"/>
  <c r="L1516"/>
  <c r="M1516"/>
  <c r="L1517"/>
  <c r="M1517"/>
  <c r="L1518"/>
  <c r="M1518"/>
  <c r="L1519"/>
  <c r="M1519"/>
  <c r="L1520"/>
  <c r="M1520"/>
  <c r="L1521"/>
  <c r="M1521"/>
  <c r="L1522"/>
  <c r="M1522"/>
  <c r="L1523"/>
  <c r="M1523"/>
  <c r="L1524"/>
  <c r="M1524"/>
  <c r="L1525"/>
  <c r="M1525"/>
  <c r="L1526"/>
  <c r="M1526"/>
  <c r="L1527"/>
  <c r="M1527"/>
  <c r="L1528"/>
  <c r="M1528"/>
  <c r="L1529"/>
  <c r="M1529"/>
  <c r="L1530"/>
  <c r="M1530"/>
  <c r="L1531"/>
  <c r="M1531"/>
  <c r="L1532"/>
  <c r="M1532"/>
  <c r="L1533"/>
  <c r="M1533"/>
  <c r="L1534"/>
  <c r="M1534"/>
  <c r="L1535"/>
  <c r="M1535"/>
  <c r="L1536"/>
  <c r="M1536"/>
  <c r="L1537"/>
  <c r="M1537"/>
  <c r="L1538"/>
  <c r="M1538"/>
  <c r="L1539"/>
  <c r="M1539"/>
  <c r="L1540"/>
  <c r="M1540"/>
  <c r="L1541"/>
  <c r="M1541"/>
  <c r="L1542"/>
  <c r="M1542"/>
  <c r="L1543"/>
  <c r="M1543"/>
  <c r="L1544"/>
  <c r="M1544"/>
  <c r="L1545"/>
  <c r="M1545"/>
  <c r="L1546"/>
  <c r="M1546"/>
  <c r="L1547"/>
  <c r="M1547"/>
  <c r="L1548"/>
  <c r="M1548"/>
  <c r="L1549"/>
  <c r="M1549"/>
  <c r="L1550"/>
  <c r="M1550"/>
  <c r="L1551"/>
  <c r="M1551"/>
  <c r="L1552"/>
  <c r="M1552"/>
  <c r="L1553"/>
  <c r="M1553"/>
  <c r="L1554"/>
  <c r="M1554"/>
  <c r="L1555"/>
  <c r="M1555"/>
  <c r="L1556"/>
  <c r="M1556"/>
  <c r="L1557"/>
  <c r="M1557"/>
  <c r="L1558"/>
  <c r="M1558"/>
  <c r="L1559"/>
  <c r="M1559"/>
  <c r="L1560"/>
  <c r="M1560"/>
  <c r="L1561"/>
  <c r="M1561"/>
  <c r="L1562"/>
  <c r="M1562"/>
  <c r="L1563"/>
  <c r="M1563"/>
  <c r="L1564"/>
  <c r="M1564"/>
  <c r="L1565"/>
  <c r="M1565"/>
  <c r="L1566"/>
  <c r="M1566"/>
  <c r="L1567"/>
  <c r="M1567"/>
  <c r="L1568"/>
  <c r="M1568"/>
  <c r="L1569"/>
  <c r="M1569"/>
  <c r="L1570"/>
  <c r="M1570"/>
  <c r="L1571"/>
  <c r="M1571"/>
  <c r="L1572"/>
  <c r="M1572"/>
  <c r="L1573"/>
  <c r="M1573"/>
  <c r="L1574"/>
  <c r="M1574"/>
  <c r="L1575"/>
  <c r="M1575"/>
  <c r="L1576"/>
  <c r="M1576"/>
  <c r="L1577"/>
  <c r="M1577"/>
  <c r="L1578"/>
  <c r="M1578"/>
  <c r="L1579"/>
  <c r="M1579"/>
  <c r="L1580"/>
  <c r="M1580"/>
  <c r="L1581"/>
  <c r="M1581"/>
  <c r="L1582"/>
  <c r="M1582"/>
  <c r="L1583"/>
  <c r="M1583"/>
  <c r="L1584"/>
  <c r="M1584"/>
  <c r="L1585"/>
  <c r="M1585"/>
  <c r="L1586"/>
  <c r="M1586"/>
  <c r="L1587"/>
  <c r="M1587"/>
  <c r="L1588"/>
  <c r="M1588"/>
  <c r="L1589"/>
  <c r="M1589"/>
  <c r="L1590"/>
  <c r="M1590"/>
  <c r="L1591"/>
  <c r="M1591"/>
  <c r="L1592"/>
  <c r="M1592"/>
  <c r="L1593"/>
  <c r="M1593"/>
  <c r="L1594"/>
  <c r="M1594"/>
  <c r="L1595"/>
  <c r="M1595"/>
  <c r="L1596"/>
  <c r="M1596"/>
  <c r="L1597"/>
  <c r="M1597"/>
  <c r="L1598"/>
  <c r="M1598"/>
  <c r="L1599"/>
  <c r="M1599"/>
  <c r="L1600"/>
  <c r="M1600"/>
  <c r="L1601"/>
  <c r="M1601"/>
  <c r="L1602"/>
  <c r="M1602"/>
  <c r="L1603"/>
  <c r="M1603"/>
  <c r="L1604"/>
  <c r="M1604"/>
  <c r="L1605"/>
  <c r="M1605"/>
  <c r="L1606"/>
  <c r="M1606"/>
  <c r="L1607"/>
  <c r="M1607"/>
  <c r="L1608"/>
  <c r="M1608"/>
  <c r="L1609"/>
  <c r="M1609"/>
  <c r="L1610"/>
  <c r="M1610"/>
  <c r="L1611"/>
  <c r="M1611"/>
  <c r="L1612"/>
  <c r="M1612"/>
  <c r="L1613"/>
  <c r="M1613"/>
  <c r="L1614"/>
  <c r="M1614"/>
  <c r="L1615"/>
  <c r="M1615"/>
  <c r="L1616"/>
  <c r="M1616"/>
  <c r="L1617"/>
  <c r="M1617"/>
  <c r="L1618"/>
  <c r="M1618"/>
  <c r="L1619"/>
  <c r="M1619"/>
  <c r="L1620"/>
  <c r="M1620"/>
  <c r="L1621"/>
  <c r="M1621"/>
  <c r="L1622"/>
  <c r="M1622"/>
  <c r="L1623"/>
  <c r="M1623"/>
  <c r="L1624"/>
  <c r="M1624"/>
  <c r="L1625"/>
  <c r="M1625"/>
  <c r="L1626"/>
  <c r="M1626"/>
  <c r="L1627"/>
  <c r="M1627"/>
  <c r="L1628"/>
  <c r="M1628"/>
  <c r="L1629"/>
  <c r="M1629"/>
  <c r="L1630"/>
  <c r="M1630"/>
  <c r="L1631"/>
  <c r="M1631"/>
  <c r="L1632"/>
  <c r="M1632"/>
  <c r="L1633"/>
  <c r="M1633"/>
  <c r="L1634"/>
  <c r="M1634"/>
  <c r="L1635"/>
  <c r="M1635"/>
  <c r="L1636"/>
  <c r="M1636"/>
  <c r="L1637"/>
  <c r="M1637"/>
  <c r="L1638"/>
  <c r="M1638"/>
  <c r="L1639"/>
  <c r="M1639"/>
  <c r="L1640"/>
  <c r="M1640"/>
  <c r="L1641"/>
  <c r="M1641"/>
  <c r="L1642"/>
  <c r="M1642"/>
  <c r="L1643"/>
  <c r="M1643"/>
  <c r="L1644"/>
  <c r="M1644"/>
  <c r="L1645"/>
  <c r="M1645"/>
  <c r="L1646"/>
  <c r="M1646"/>
  <c r="L1647"/>
  <c r="M1647"/>
  <c r="L1648"/>
  <c r="M1648"/>
  <c r="L1649"/>
  <c r="M1649"/>
  <c r="L1650"/>
  <c r="M1650"/>
  <c r="L1651"/>
  <c r="M1651"/>
  <c r="L1652"/>
  <c r="M1652"/>
  <c r="L1653"/>
  <c r="M1653"/>
  <c r="L1654"/>
  <c r="M1654"/>
  <c r="L1655"/>
  <c r="M1655"/>
  <c r="L1656"/>
  <c r="M1656"/>
  <c r="L1657"/>
  <c r="M1657"/>
  <c r="L1658"/>
  <c r="M1658"/>
  <c r="L1659"/>
  <c r="M1659"/>
  <c r="L1660"/>
  <c r="M1660"/>
  <c r="L1661"/>
  <c r="M1661"/>
  <c r="L1662"/>
  <c r="M1662"/>
  <c r="L1663"/>
  <c r="M1663"/>
  <c r="L1664"/>
  <c r="M1664"/>
  <c r="L1665"/>
  <c r="M1665"/>
  <c r="L1666"/>
  <c r="M1666"/>
  <c r="L1667"/>
  <c r="M1667"/>
  <c r="L1668"/>
  <c r="M1668"/>
  <c r="L1669"/>
  <c r="M1669"/>
  <c r="L1670"/>
  <c r="M1670"/>
  <c r="L1671"/>
  <c r="M1671"/>
  <c r="L1672"/>
  <c r="M1672"/>
  <c r="L1673"/>
  <c r="M1673"/>
  <c r="L1674"/>
  <c r="M1674"/>
  <c r="L1675"/>
  <c r="M1675"/>
  <c r="L1676"/>
  <c r="M1676"/>
  <c r="L1677"/>
  <c r="M1677"/>
  <c r="L1678"/>
  <c r="M1678"/>
  <c r="L1679"/>
  <c r="M1679"/>
  <c r="L1680"/>
  <c r="M1680"/>
  <c r="L1681"/>
  <c r="M1681"/>
  <c r="L1682"/>
  <c r="M1682"/>
  <c r="L1683"/>
  <c r="M1683"/>
  <c r="L1684"/>
  <c r="M1684"/>
  <c r="L1685"/>
  <c r="M1685"/>
  <c r="L1686"/>
  <c r="M1686"/>
  <c r="L1687"/>
  <c r="M1687"/>
  <c r="L1688"/>
  <c r="M1688"/>
  <c r="L1689"/>
  <c r="M1689"/>
  <c r="L1690"/>
  <c r="M1690"/>
  <c r="L1691"/>
  <c r="M1691"/>
  <c r="L1692"/>
  <c r="M1692"/>
  <c r="L1693"/>
  <c r="M1693"/>
  <c r="L1694"/>
  <c r="M1694"/>
  <c r="L1695"/>
  <c r="M1695"/>
  <c r="L1696"/>
  <c r="M1696"/>
  <c r="L1697"/>
  <c r="M1697"/>
  <c r="L1698"/>
  <c r="M1698"/>
  <c r="L1699"/>
  <c r="M1699"/>
  <c r="L1700"/>
  <c r="M1700"/>
  <c r="L1701"/>
  <c r="M1701"/>
  <c r="L1702"/>
  <c r="M1702"/>
  <c r="L1703"/>
  <c r="M1703"/>
  <c r="L1704"/>
  <c r="M1704"/>
  <c r="L1705"/>
  <c r="M1705"/>
  <c r="L1706"/>
  <c r="M1706"/>
  <c r="L1707"/>
  <c r="M1707"/>
  <c r="L1708"/>
  <c r="M1708"/>
  <c r="L1709"/>
  <c r="M1709"/>
  <c r="L1710"/>
  <c r="M1710"/>
  <c r="L1711"/>
  <c r="M1711"/>
  <c r="L1712"/>
  <c r="M1712"/>
  <c r="L1713"/>
  <c r="M1713"/>
  <c r="L1714"/>
  <c r="M1714"/>
  <c r="L1715"/>
  <c r="M1715"/>
  <c r="L1716"/>
  <c r="M1716"/>
  <c r="L1717"/>
  <c r="M1717"/>
  <c r="L1718"/>
  <c r="M1718"/>
  <c r="L1719"/>
  <c r="M1719"/>
  <c r="L1720"/>
  <c r="M1720"/>
  <c r="L1721"/>
  <c r="M1721"/>
  <c r="L1722"/>
  <c r="M1722"/>
  <c r="L1723"/>
  <c r="M1723"/>
  <c r="L1724"/>
  <c r="M1724"/>
  <c r="L1725"/>
  <c r="M1725"/>
  <c r="L1726"/>
  <c r="M1726"/>
  <c r="L1727"/>
  <c r="M1727"/>
  <c r="L1728"/>
  <c r="M1728"/>
  <c r="L1729"/>
  <c r="M1729"/>
  <c r="L1730"/>
  <c r="M1730"/>
  <c r="L1731"/>
  <c r="M1731"/>
  <c r="L1732"/>
  <c r="M1732"/>
  <c r="L1733"/>
  <c r="M1733"/>
  <c r="L1734"/>
  <c r="M1734"/>
  <c r="L1735"/>
  <c r="M1735"/>
  <c r="L1736"/>
  <c r="M1736"/>
  <c r="L1737"/>
  <c r="M1737"/>
  <c r="L1738"/>
  <c r="M1738"/>
  <c r="L1739"/>
  <c r="M1739"/>
  <c r="L1740"/>
  <c r="M1740"/>
  <c r="L1741"/>
  <c r="M1741"/>
  <c r="L1742"/>
  <c r="M1742"/>
  <c r="L1743"/>
  <c r="M1743"/>
  <c r="L1744"/>
  <c r="M1744"/>
  <c r="L1745"/>
  <c r="M1745"/>
  <c r="L1746"/>
  <c r="M1746"/>
  <c r="L1747"/>
  <c r="M1747"/>
  <c r="L1748"/>
  <c r="M1748"/>
  <c r="L1749"/>
  <c r="M1749"/>
  <c r="L1750"/>
  <c r="M1750"/>
  <c r="L1751"/>
  <c r="M1751"/>
  <c r="L1752"/>
  <c r="M1752"/>
  <c r="L1753"/>
  <c r="M1753"/>
  <c r="L1754"/>
  <c r="M1754"/>
  <c r="L1755"/>
  <c r="M1755"/>
  <c r="L1756"/>
  <c r="M1756"/>
  <c r="L1757"/>
  <c r="M1757"/>
  <c r="L1758"/>
  <c r="M1758"/>
  <c r="L1759"/>
  <c r="M1759"/>
  <c r="L1760"/>
  <c r="M1760"/>
  <c r="L1761"/>
  <c r="M1761"/>
  <c r="L1762"/>
  <c r="M1762"/>
  <c r="L1763"/>
  <c r="M1763"/>
  <c r="L1764"/>
  <c r="M1764"/>
  <c r="L1765"/>
  <c r="M1765"/>
  <c r="L1766"/>
  <c r="M1766"/>
  <c r="L1767"/>
  <c r="M1767"/>
  <c r="L1768"/>
  <c r="M1768"/>
  <c r="L1769"/>
  <c r="M1769"/>
  <c r="L1770"/>
  <c r="M1770"/>
  <c r="L1771"/>
  <c r="M1771"/>
  <c r="L1772"/>
  <c r="M1772"/>
  <c r="L1773"/>
  <c r="M1773"/>
  <c r="L1774"/>
  <c r="M1774"/>
  <c r="L1775"/>
  <c r="M1775"/>
  <c r="L1776"/>
  <c r="M1776"/>
  <c r="L1777"/>
  <c r="M1777"/>
  <c r="L1778"/>
  <c r="M1778"/>
  <c r="L1779"/>
  <c r="M1779"/>
  <c r="L1780"/>
  <c r="M1780"/>
  <c r="L1781"/>
  <c r="M1781"/>
  <c r="L1782"/>
  <c r="M1782"/>
  <c r="L1783"/>
  <c r="M1783"/>
  <c r="L1784"/>
  <c r="M1784"/>
  <c r="L1785"/>
  <c r="M1785"/>
  <c r="L1786"/>
  <c r="M1786"/>
  <c r="L1787"/>
  <c r="M1787"/>
  <c r="L1788"/>
  <c r="M1788"/>
  <c r="L1789"/>
  <c r="M1789"/>
  <c r="L1790"/>
  <c r="M1790"/>
  <c r="L1791"/>
  <c r="M1791"/>
  <c r="L1792"/>
  <c r="M1792"/>
  <c r="L1793"/>
  <c r="M1793"/>
  <c r="L1794"/>
  <c r="M1794"/>
  <c r="L1795"/>
  <c r="M1795"/>
  <c r="L1796"/>
  <c r="M1796"/>
  <c r="L1797"/>
  <c r="M1797"/>
  <c r="L1798"/>
  <c r="M1798"/>
  <c r="L1799"/>
  <c r="M1799"/>
  <c r="M804"/>
  <c r="M805"/>
  <c r="M806"/>
  <c r="M807"/>
  <c r="M808"/>
  <c r="M809"/>
  <c r="M810"/>
  <c r="M811"/>
  <c r="M812"/>
  <c r="M813"/>
  <c r="M814"/>
  <c r="M815"/>
  <c r="M816"/>
  <c r="M817"/>
  <c r="M818"/>
  <c r="M819"/>
  <c r="M820"/>
  <c r="M821"/>
  <c r="M688"/>
  <c r="M689"/>
  <c r="M690"/>
  <c r="M691"/>
  <c r="M692"/>
  <c r="M693"/>
  <c r="M695"/>
  <c r="M696"/>
  <c r="M697"/>
  <c r="M698"/>
  <c r="M699"/>
  <c r="M700"/>
  <c r="M701"/>
  <c r="M702"/>
  <c r="M703"/>
  <c r="M704"/>
  <c r="M705"/>
  <c r="M706"/>
  <c r="M707"/>
  <c r="M708"/>
  <c r="M709"/>
  <c r="M710"/>
  <c r="M711"/>
  <c r="M712"/>
  <c r="M713"/>
  <c r="M714"/>
  <c r="M715"/>
  <c r="M716"/>
  <c r="M717"/>
  <c r="M718"/>
  <c r="M719"/>
  <c r="M720"/>
  <c r="M721"/>
  <c r="M722"/>
  <c r="M723"/>
  <c r="M724"/>
  <c r="M725"/>
  <c r="M726"/>
  <c r="M727"/>
  <c r="M728"/>
  <c r="M729"/>
  <c r="M730"/>
  <c r="M731"/>
  <c r="M732"/>
  <c r="M733"/>
  <c r="M734"/>
  <c r="M735"/>
  <c r="M736"/>
  <c r="M737"/>
  <c r="M738"/>
  <c r="M739"/>
  <c r="M740"/>
  <c r="M741"/>
  <c r="M742"/>
  <c r="M743"/>
  <c r="M744"/>
  <c r="M745"/>
  <c r="M746"/>
  <c r="M747"/>
  <c r="M748"/>
  <c r="M749"/>
  <c r="M750"/>
  <c r="M751"/>
  <c r="M752"/>
  <c r="M753"/>
  <c r="M754"/>
  <c r="M755"/>
  <c r="M756"/>
  <c r="M757"/>
  <c r="M758"/>
  <c r="M759"/>
  <c r="M760"/>
  <c r="M761"/>
  <c r="M762"/>
  <c r="M763"/>
  <c r="M764"/>
  <c r="M765"/>
  <c r="M766"/>
  <c r="M767"/>
  <c r="M768"/>
  <c r="M769"/>
  <c r="M770"/>
  <c r="M771"/>
  <c r="M772"/>
  <c r="M773"/>
  <c r="M774"/>
  <c r="M775"/>
  <c r="M776"/>
  <c r="M777"/>
  <c r="M778"/>
  <c r="M779"/>
  <c r="M780"/>
  <c r="M781"/>
  <c r="M782"/>
  <c r="M783"/>
  <c r="M784"/>
  <c r="M785"/>
  <c r="M786"/>
  <c r="M787"/>
  <c r="M788"/>
  <c r="M789"/>
  <c r="M790"/>
  <c r="M791"/>
  <c r="M792"/>
  <c r="M793"/>
  <c r="M794"/>
  <c r="M795"/>
  <c r="M796"/>
  <c r="M797"/>
  <c r="M798"/>
  <c r="M799"/>
  <c r="M800"/>
  <c r="M801"/>
  <c r="M802"/>
  <c r="M803"/>
  <c r="M682"/>
  <c r="M683"/>
  <c r="M684"/>
  <c r="M685"/>
  <c r="M686"/>
  <c r="M687"/>
  <c r="M681"/>
  <c r="M678"/>
  <c r="E694"/>
  <c r="M694" s="1"/>
  <c r="E529"/>
  <c r="O529" s="1"/>
  <c r="L787"/>
  <c r="L786"/>
  <c r="L785"/>
  <c r="L784"/>
  <c r="L783"/>
  <c r="L782"/>
  <c r="L781"/>
  <c r="L780"/>
  <c r="L779"/>
  <c r="L778"/>
  <c r="L777"/>
  <c r="L776"/>
  <c r="L775"/>
  <c r="L774"/>
  <c r="L773"/>
  <c r="L772"/>
  <c r="L771"/>
  <c r="L770"/>
  <c r="L769"/>
  <c r="L768"/>
  <c r="L767"/>
  <c r="L766"/>
  <c r="L765"/>
  <c r="L764"/>
  <c r="L763"/>
  <c r="L762"/>
  <c r="L761"/>
  <c r="L760"/>
  <c r="L759"/>
  <c r="L758"/>
  <c r="L757"/>
  <c r="L756"/>
  <c r="L755"/>
  <c r="L754"/>
  <c r="L753"/>
  <c r="L752"/>
  <c r="L751"/>
  <c r="L750"/>
  <c r="L749"/>
  <c r="L748"/>
  <c r="L747"/>
  <c r="L746"/>
  <c r="L745"/>
  <c r="L744"/>
  <c r="L743"/>
  <c r="L742"/>
  <c r="L741"/>
  <c r="L740"/>
  <c r="L739"/>
  <c r="L738"/>
  <c r="L737"/>
  <c r="L736"/>
  <c r="L735"/>
  <c r="L734"/>
  <c r="L733"/>
  <c r="L732"/>
  <c r="L731"/>
  <c r="L730"/>
  <c r="L729"/>
  <c r="L728"/>
  <c r="L727"/>
  <c r="L726"/>
  <c r="L725"/>
  <c r="L724"/>
  <c r="L723"/>
  <c r="L722"/>
  <c r="L721"/>
  <c r="L720"/>
  <c r="L719"/>
  <c r="L718"/>
  <c r="L717"/>
  <c r="L716"/>
  <c r="L715"/>
  <c r="L714"/>
  <c r="L713"/>
  <c r="L712"/>
  <c r="L711"/>
  <c r="L710"/>
  <c r="L709"/>
  <c r="L708"/>
  <c r="L707"/>
  <c r="L706"/>
  <c r="L705"/>
  <c r="L704"/>
  <c r="L703"/>
  <c r="L702"/>
  <c r="L701"/>
  <c r="L700"/>
  <c r="L699"/>
  <c r="L698"/>
  <c r="L697"/>
  <c r="L696"/>
  <c r="L695"/>
  <c r="L694"/>
  <c r="L693"/>
  <c r="L692"/>
  <c r="L691"/>
  <c r="L690"/>
  <c r="L689"/>
  <c r="L688"/>
  <c r="L687"/>
  <c r="L686"/>
  <c r="L685"/>
  <c r="L684"/>
  <c r="L683"/>
  <c r="L682"/>
  <c r="L681"/>
  <c r="M680"/>
  <c r="L680"/>
  <c r="M679"/>
  <c r="L679"/>
  <c r="L678"/>
  <c r="M677"/>
  <c r="L677"/>
  <c r="M676"/>
  <c r="L676"/>
  <c r="M675"/>
  <c r="L675"/>
  <c r="M674"/>
  <c r="L674"/>
  <c r="M673"/>
  <c r="L673"/>
  <c r="M672"/>
  <c r="L672"/>
  <c r="M671"/>
  <c r="L671"/>
  <c r="M670"/>
  <c r="L670"/>
  <c r="M669"/>
  <c r="L669"/>
  <c r="M668"/>
  <c r="L668"/>
  <c r="M667"/>
  <c r="L667"/>
  <c r="M666"/>
  <c r="L666"/>
  <c r="M665"/>
  <c r="L665"/>
  <c r="M664"/>
  <c r="L664"/>
  <c r="M663"/>
  <c r="L663"/>
  <c r="M662"/>
  <c r="L662"/>
  <c r="M661"/>
  <c r="L661"/>
  <c r="M660"/>
  <c r="L660"/>
  <c r="M659"/>
  <c r="L659"/>
  <c r="M658"/>
  <c r="L658"/>
  <c r="M657"/>
  <c r="L657"/>
  <c r="M656"/>
  <c r="L656"/>
  <c r="M655"/>
  <c r="L655"/>
  <c r="M654"/>
  <c r="L654"/>
  <c r="M653"/>
  <c r="L653"/>
  <c r="M652"/>
  <c r="L652"/>
  <c r="M651"/>
  <c r="L651"/>
  <c r="M650"/>
  <c r="L650"/>
  <c r="M649"/>
  <c r="L649"/>
  <c r="M648"/>
  <c r="L648"/>
  <c r="M647"/>
  <c r="L647"/>
  <c r="M646"/>
  <c r="L646"/>
  <c r="M645"/>
  <c r="L645"/>
  <c r="M644"/>
  <c r="L644"/>
  <c r="M643"/>
  <c r="L643"/>
  <c r="M642"/>
  <c r="L642"/>
  <c r="M641"/>
  <c r="L641"/>
  <c r="M640"/>
  <c r="L640"/>
  <c r="M639"/>
  <c r="L639"/>
  <c r="M638"/>
  <c r="L638"/>
  <c r="M637"/>
  <c r="L637"/>
  <c r="M636"/>
  <c r="L636"/>
  <c r="M635"/>
  <c r="L635"/>
  <c r="M634"/>
  <c r="L634"/>
  <c r="M633"/>
  <c r="L633"/>
  <c r="M632"/>
  <c r="L632"/>
  <c r="M631"/>
  <c r="L631"/>
  <c r="M630"/>
  <c r="L630"/>
  <c r="M629"/>
  <c r="L629"/>
  <c r="M628"/>
  <c r="L628"/>
  <c r="M627"/>
  <c r="L627"/>
  <c r="M626"/>
  <c r="L626"/>
  <c r="M625"/>
  <c r="L625"/>
  <c r="M624"/>
  <c r="L624"/>
  <c r="M623"/>
  <c r="L623"/>
  <c r="M622"/>
  <c r="L622"/>
  <c r="M621"/>
  <c r="L621"/>
  <c r="M620"/>
  <c r="L620"/>
  <c r="M619"/>
  <c r="L619"/>
  <c r="M618"/>
  <c r="L618"/>
  <c r="M617"/>
  <c r="L617"/>
  <c r="M616"/>
  <c r="L616"/>
  <c r="M615"/>
  <c r="L615"/>
  <c r="M614"/>
  <c r="L614"/>
  <c r="M613"/>
  <c r="L613"/>
  <c r="M612"/>
  <c r="L612"/>
  <c r="M611"/>
  <c r="L611"/>
  <c r="M610"/>
  <c r="L610"/>
  <c r="M609"/>
  <c r="L609"/>
  <c r="M608"/>
  <c r="L608"/>
  <c r="M607"/>
  <c r="L607"/>
  <c r="M606"/>
  <c r="L606"/>
  <c r="M605"/>
  <c r="L605"/>
  <c r="M604"/>
  <c r="L604"/>
  <c r="M603"/>
  <c r="L603"/>
  <c r="M602"/>
  <c r="L602"/>
  <c r="M601"/>
  <c r="L601"/>
  <c r="M600"/>
  <c r="L600"/>
  <c r="M599"/>
  <c r="L599"/>
  <c r="M598"/>
  <c r="L598"/>
  <c r="M597"/>
  <c r="L597"/>
  <c r="M596"/>
  <c r="L596"/>
  <c r="M595"/>
  <c r="L595"/>
  <c r="M594"/>
  <c r="L594"/>
  <c r="M593"/>
  <c r="L593"/>
  <c r="M592"/>
  <c r="L592"/>
  <c r="M591"/>
  <c r="L591"/>
  <c r="M590"/>
  <c r="L590"/>
  <c r="M589"/>
  <c r="L589"/>
  <c r="M588"/>
  <c r="L588"/>
  <c r="M587"/>
  <c r="L587"/>
  <c r="M586"/>
  <c r="L586"/>
  <c r="M585"/>
  <c r="L585"/>
  <c r="M584"/>
  <c r="L584"/>
  <c r="M583"/>
  <c r="L583"/>
  <c r="M582"/>
  <c r="L582"/>
  <c r="M581"/>
  <c r="L581"/>
  <c r="M580"/>
  <c r="L580"/>
  <c r="M579"/>
  <c r="L579"/>
  <c r="M578"/>
  <c r="L578"/>
  <c r="M577"/>
  <c r="L577"/>
  <c r="M576"/>
  <c r="L576"/>
  <c r="M575"/>
  <c r="L575"/>
  <c r="M574"/>
  <c r="L574"/>
  <c r="M573"/>
  <c r="L573"/>
  <c r="M572"/>
  <c r="L572"/>
  <c r="M571"/>
  <c r="L571"/>
  <c r="M570"/>
  <c r="L570"/>
  <c r="M569"/>
  <c r="L569"/>
  <c r="M568"/>
  <c r="L568"/>
  <c r="M567"/>
  <c r="L567"/>
  <c r="M566"/>
  <c r="L566"/>
  <c r="M565"/>
  <c r="L565"/>
  <c r="M564"/>
  <c r="L564"/>
  <c r="M563"/>
  <c r="L563"/>
  <c r="M562"/>
  <c r="L562"/>
  <c r="M561"/>
  <c r="L561"/>
  <c r="M560"/>
  <c r="L560"/>
  <c r="M559"/>
  <c r="L559"/>
  <c r="M558"/>
  <c r="L558"/>
  <c r="M557"/>
  <c r="L557"/>
  <c r="M556"/>
  <c r="L556"/>
  <c r="M555"/>
  <c r="L555"/>
  <c r="M554"/>
  <c r="L554"/>
  <c r="M553"/>
  <c r="L553"/>
  <c r="M552"/>
  <c r="L552"/>
  <c r="M551"/>
  <c r="L551"/>
  <c r="M550"/>
  <c r="L550"/>
  <c r="M549"/>
  <c r="L549"/>
  <c r="M548"/>
  <c r="L548"/>
  <c r="M547"/>
  <c r="L547"/>
  <c r="M546"/>
  <c r="L546"/>
  <c r="M545"/>
  <c r="L545"/>
  <c r="M544"/>
  <c r="L544"/>
  <c r="M543"/>
  <c r="L543"/>
  <c r="M542"/>
  <c r="L542"/>
  <c r="M541"/>
  <c r="L541"/>
  <c r="M540"/>
  <c r="L540"/>
  <c r="M539"/>
  <c r="L539"/>
  <c r="M538"/>
  <c r="L538"/>
  <c r="M537"/>
  <c r="L537"/>
  <c r="M536"/>
  <c r="L536"/>
  <c r="M535"/>
  <c r="L535"/>
  <c r="M534"/>
  <c r="L534"/>
  <c r="M533"/>
  <c r="L533"/>
  <c r="M532"/>
  <c r="L532"/>
  <c r="M531"/>
  <c r="L531"/>
  <c r="M530"/>
  <c r="L530"/>
  <c r="M529"/>
  <c r="L529"/>
  <c r="M528"/>
  <c r="L528"/>
  <c r="M527"/>
  <c r="L527"/>
  <c r="M526"/>
  <c r="L526"/>
  <c r="M525"/>
  <c r="L525"/>
  <c r="M524"/>
  <c r="L524"/>
  <c r="M523"/>
  <c r="L523"/>
  <c r="M522"/>
  <c r="L522"/>
  <c r="M521"/>
  <c r="L521"/>
  <c r="M520"/>
  <c r="L520"/>
  <c r="M519"/>
  <c r="L519"/>
  <c r="M518"/>
  <c r="L518"/>
  <c r="M517"/>
  <c r="L517"/>
  <c r="M516"/>
  <c r="L516"/>
  <c r="M515"/>
  <c r="L515"/>
  <c r="M514"/>
  <c r="L514"/>
  <c r="M513"/>
  <c r="L513"/>
  <c r="M512"/>
  <c r="L512"/>
  <c r="M511"/>
  <c r="L511"/>
  <c r="M510"/>
  <c r="L510"/>
  <c r="M509"/>
  <c r="L509"/>
  <c r="M508"/>
  <c r="L508"/>
  <c r="M507"/>
  <c r="L507"/>
  <c r="M506"/>
  <c r="L506"/>
  <c r="M505"/>
  <c r="L505"/>
  <c r="M504"/>
  <c r="L504"/>
  <c r="M503"/>
  <c r="L503"/>
  <c r="M502"/>
  <c r="L502"/>
  <c r="M501"/>
  <c r="L501"/>
  <c r="M500"/>
  <c r="L500"/>
  <c r="M499"/>
  <c r="L499"/>
  <c r="M498"/>
  <c r="L498"/>
  <c r="M497"/>
  <c r="L497"/>
  <c r="M496"/>
  <c r="L496"/>
  <c r="M495"/>
  <c r="L495"/>
  <c r="M494"/>
  <c r="L494"/>
  <c r="M493"/>
  <c r="L493"/>
  <c r="M492"/>
  <c r="L492"/>
  <c r="M491"/>
  <c r="L491"/>
  <c r="M490"/>
  <c r="L490"/>
  <c r="M489"/>
  <c r="L489"/>
  <c r="M488"/>
  <c r="L488"/>
  <c r="M487"/>
  <c r="L487"/>
  <c r="M486"/>
  <c r="L486"/>
  <c r="M485"/>
  <c r="L485"/>
  <c r="M484"/>
  <c r="L484"/>
  <c r="M483"/>
  <c r="L483"/>
  <c r="M482"/>
  <c r="L482"/>
  <c r="M481"/>
  <c r="L481"/>
  <c r="M480"/>
  <c r="L480"/>
  <c r="M479"/>
  <c r="L479"/>
  <c r="M478"/>
  <c r="L478"/>
  <c r="M477"/>
  <c r="L477"/>
  <c r="M476"/>
  <c r="L476"/>
  <c r="M475"/>
  <c r="L475"/>
  <c r="M474"/>
  <c r="L474"/>
  <c r="M473"/>
  <c r="L473"/>
  <c r="M472"/>
  <c r="L472"/>
  <c r="M471"/>
  <c r="L471"/>
  <c r="M470"/>
  <c r="L470"/>
  <c r="M469"/>
  <c r="L469"/>
  <c r="M468"/>
  <c r="L468"/>
  <c r="M467"/>
  <c r="L467"/>
  <c r="M466"/>
  <c r="L466"/>
  <c r="M465"/>
  <c r="L465"/>
  <c r="M464"/>
  <c r="L464"/>
  <c r="M463"/>
  <c r="L463"/>
  <c r="M462"/>
  <c r="L462"/>
  <c r="M461"/>
  <c r="L461"/>
  <c r="M460"/>
  <c r="L460"/>
  <c r="M459"/>
  <c r="L459"/>
  <c r="M458"/>
  <c r="L458"/>
  <c r="M457"/>
  <c r="L457"/>
  <c r="M456"/>
  <c r="L456"/>
  <c r="M455"/>
  <c r="L455"/>
  <c r="M454"/>
  <c r="L454"/>
  <c r="M453"/>
  <c r="L453"/>
  <c r="M452"/>
  <c r="L452"/>
  <c r="M451"/>
  <c r="L451"/>
  <c r="M450"/>
  <c r="L450"/>
  <c r="M449"/>
  <c r="L449"/>
  <c r="M448"/>
  <c r="L448"/>
  <c r="M447"/>
  <c r="L447"/>
  <c r="M446"/>
  <c r="L446"/>
  <c r="M445"/>
  <c r="L445"/>
  <c r="M444"/>
  <c r="L444"/>
  <c r="M443"/>
  <c r="L443"/>
  <c r="M442"/>
  <c r="L442"/>
  <c r="M441"/>
  <c r="L441"/>
  <c r="M440"/>
  <c r="L440"/>
  <c r="M439"/>
  <c r="L439"/>
  <c r="M438"/>
  <c r="L438"/>
  <c r="M437"/>
  <c r="L437"/>
  <c r="M436"/>
  <c r="L436"/>
  <c r="M435"/>
  <c r="L435"/>
  <c r="M434"/>
  <c r="L434"/>
  <c r="M433"/>
  <c r="L433"/>
  <c r="M432"/>
  <c r="L432"/>
  <c r="M431"/>
  <c r="L431"/>
  <c r="M430"/>
  <c r="L430"/>
  <c r="M429"/>
  <c r="L429"/>
  <c r="M428"/>
  <c r="L428"/>
  <c r="M427"/>
  <c r="L427"/>
  <c r="M426"/>
  <c r="L426"/>
  <c r="M425"/>
  <c r="L425"/>
  <c r="M424"/>
  <c r="L424"/>
  <c r="M423"/>
  <c r="L423"/>
  <c r="M422"/>
  <c r="L422"/>
  <c r="M421"/>
  <c r="L421"/>
  <c r="M420"/>
  <c r="L420"/>
  <c r="M419"/>
  <c r="L419"/>
  <c r="M418"/>
  <c r="L418"/>
  <c r="M417"/>
  <c r="L417"/>
  <c r="M416"/>
  <c r="L416"/>
  <c r="M415"/>
  <c r="L415"/>
  <c r="M414"/>
  <c r="L414"/>
  <c r="M413"/>
  <c r="L413"/>
  <c r="M412"/>
  <c r="L412"/>
  <c r="M411"/>
  <c r="L411"/>
  <c r="M410"/>
  <c r="L410"/>
  <c r="M409"/>
  <c r="L409"/>
  <c r="M408"/>
  <c r="L408"/>
  <c r="M407"/>
  <c r="L407"/>
  <c r="M406"/>
  <c r="L406"/>
  <c r="M405"/>
  <c r="L405"/>
  <c r="M404"/>
  <c r="L404"/>
  <c r="M403"/>
  <c r="L403"/>
  <c r="M402"/>
  <c r="L402"/>
  <c r="M401"/>
  <c r="L401"/>
  <c r="M400"/>
  <c r="L400"/>
  <c r="M399"/>
  <c r="L399"/>
  <c r="M398"/>
  <c r="L398"/>
  <c r="M397"/>
  <c r="L397"/>
  <c r="M396"/>
  <c r="L396"/>
  <c r="E181"/>
  <c r="M181" s="1"/>
  <c r="E180"/>
  <c r="N180" s="1"/>
  <c r="E179"/>
  <c r="M179" s="1"/>
  <c r="E178"/>
  <c r="N178" s="1"/>
  <c r="E86"/>
  <c r="M86" s="1"/>
  <c r="M395"/>
  <c r="L395"/>
  <c r="M394"/>
  <c r="L394"/>
  <c r="M393"/>
  <c r="L393"/>
  <c r="M392"/>
  <c r="L392"/>
  <c r="M391"/>
  <c r="L391"/>
  <c r="M390"/>
  <c r="L390"/>
  <c r="M389"/>
  <c r="L389"/>
  <c r="M388"/>
  <c r="L388"/>
  <c r="M387"/>
  <c r="L387"/>
  <c r="M386"/>
  <c r="L386"/>
  <c r="M385"/>
  <c r="L385"/>
  <c r="M384"/>
  <c r="L384"/>
  <c r="M383"/>
  <c r="L383"/>
  <c r="M382"/>
  <c r="L382"/>
  <c r="M381"/>
  <c r="L381"/>
  <c r="M380"/>
  <c r="L380"/>
  <c r="M379"/>
  <c r="L379"/>
  <c r="M378"/>
  <c r="L378"/>
  <c r="M377"/>
  <c r="L377"/>
  <c r="M376"/>
  <c r="L376"/>
  <c r="M375"/>
  <c r="L375"/>
  <c r="M374"/>
  <c r="L374"/>
  <c r="M373"/>
  <c r="L373"/>
  <c r="M372"/>
  <c r="L372"/>
  <c r="M371"/>
  <c r="L371"/>
  <c r="M370"/>
  <c r="L370"/>
  <c r="M369"/>
  <c r="L369"/>
  <c r="M368"/>
  <c r="L368"/>
  <c r="M367"/>
  <c r="L367"/>
  <c r="M366"/>
  <c r="L366"/>
  <c r="M365"/>
  <c r="L365"/>
  <c r="M364"/>
  <c r="L364"/>
  <c r="M363"/>
  <c r="L363"/>
  <c r="M362"/>
  <c r="L362"/>
  <c r="M361"/>
  <c r="L361"/>
  <c r="M360"/>
  <c r="L360"/>
  <c r="M359"/>
  <c r="L359"/>
  <c r="M358"/>
  <c r="L358"/>
  <c r="M357"/>
  <c r="L357"/>
  <c r="M356"/>
  <c r="L356"/>
  <c r="M355"/>
  <c r="L355"/>
  <c r="M354"/>
  <c r="L354"/>
  <c r="M353"/>
  <c r="L353"/>
  <c r="M352"/>
  <c r="L352"/>
  <c r="M351"/>
  <c r="L351"/>
  <c r="M350"/>
  <c r="L350"/>
  <c r="M349"/>
  <c r="L349"/>
  <c r="M348"/>
  <c r="L348"/>
  <c r="M347"/>
  <c r="L347"/>
  <c r="M346"/>
  <c r="L346"/>
  <c r="M345"/>
  <c r="L345"/>
  <c r="M344"/>
  <c r="L344"/>
  <c r="M343"/>
  <c r="L343"/>
  <c r="M342"/>
  <c r="L342"/>
  <c r="M341"/>
  <c r="L341"/>
  <c r="M340"/>
  <c r="L340"/>
  <c r="M339"/>
  <c r="L339"/>
  <c r="M338"/>
  <c r="L338"/>
  <c r="M337"/>
  <c r="L337"/>
  <c r="M336"/>
  <c r="L336"/>
  <c r="M335"/>
  <c r="L335"/>
  <c r="M334"/>
  <c r="L334"/>
  <c r="M333"/>
  <c r="L333"/>
  <c r="M332"/>
  <c r="L332"/>
  <c r="M331"/>
  <c r="L331"/>
  <c r="M330"/>
  <c r="L330"/>
  <c r="M329"/>
  <c r="L329"/>
  <c r="M328"/>
  <c r="L328"/>
  <c r="M327"/>
  <c r="L327"/>
  <c r="M326"/>
  <c r="L326"/>
  <c r="M325"/>
  <c r="L325"/>
  <c r="M324"/>
  <c r="L324"/>
  <c r="M323"/>
  <c r="L323"/>
  <c r="M322"/>
  <c r="L322"/>
  <c r="M321"/>
  <c r="L321"/>
  <c r="M320"/>
  <c r="L320"/>
  <c r="M319"/>
  <c r="L319"/>
  <c r="M318"/>
  <c r="L318"/>
  <c r="M317"/>
  <c r="L317"/>
  <c r="M316"/>
  <c r="L316"/>
  <c r="M315"/>
  <c r="L315"/>
  <c r="M314"/>
  <c r="L314"/>
  <c r="M313"/>
  <c r="L313"/>
  <c r="M312"/>
  <c r="L312"/>
  <c r="M311"/>
  <c r="L311"/>
  <c r="M310"/>
  <c r="L310"/>
  <c r="M309"/>
  <c r="L309"/>
  <c r="M308"/>
  <c r="L308"/>
  <c r="M307"/>
  <c r="L307"/>
  <c r="M306"/>
  <c r="L306"/>
  <c r="M305"/>
  <c r="L305"/>
  <c r="M304"/>
  <c r="L304"/>
  <c r="M200"/>
  <c r="L200"/>
  <c r="M199"/>
  <c r="L199"/>
  <c r="M198"/>
  <c r="L198"/>
  <c r="M197"/>
  <c r="L197"/>
  <c r="M196"/>
  <c r="L196"/>
  <c r="M195"/>
  <c r="L195"/>
  <c r="M194"/>
  <c r="L194"/>
  <c r="M193"/>
  <c r="L193"/>
  <c r="M192"/>
  <c r="L192"/>
  <c r="M191"/>
  <c r="L191"/>
  <c r="M190"/>
  <c r="L190"/>
  <c r="M189"/>
  <c r="L189"/>
  <c r="M188"/>
  <c r="L188"/>
  <c r="M187"/>
  <c r="L187"/>
  <c r="M186"/>
  <c r="L186"/>
  <c r="M185"/>
  <c r="L185"/>
  <c r="M184"/>
  <c r="L184"/>
  <c r="M183"/>
  <c r="L183"/>
  <c r="M182"/>
  <c r="L182"/>
  <c r="L181"/>
  <c r="L180"/>
  <c r="L179"/>
  <c r="L178"/>
  <c r="M177"/>
  <c r="L177"/>
  <c r="M176"/>
  <c r="L176"/>
  <c r="M175"/>
  <c r="L175"/>
  <c r="M174"/>
  <c r="L174"/>
  <c r="M173"/>
  <c r="L173"/>
  <c r="M172"/>
  <c r="L172"/>
  <c r="M171"/>
  <c r="L171"/>
  <c r="M170"/>
  <c r="L170"/>
  <c r="M169"/>
  <c r="L169"/>
  <c r="M168"/>
  <c r="L168"/>
  <c r="M167"/>
  <c r="L167"/>
  <c r="M166"/>
  <c r="L166"/>
  <c r="M165"/>
  <c r="L165"/>
  <c r="M164"/>
  <c r="L164"/>
  <c r="M163"/>
  <c r="L163"/>
  <c r="M162"/>
  <c r="L162"/>
  <c r="M161"/>
  <c r="L161"/>
  <c r="M160"/>
  <c r="L160"/>
  <c r="M159"/>
  <c r="L159"/>
  <c r="M158"/>
  <c r="L158"/>
  <c r="M157"/>
  <c r="L157"/>
  <c r="M156"/>
  <c r="L156"/>
  <c r="M155"/>
  <c r="L155"/>
  <c r="M154"/>
  <c r="L154"/>
  <c r="M153"/>
  <c r="L153"/>
  <c r="M152"/>
  <c r="L152"/>
  <c r="M151"/>
  <c r="L151"/>
  <c r="M150"/>
  <c r="L150"/>
  <c r="M149"/>
  <c r="L149"/>
  <c r="M148"/>
  <c r="L148"/>
  <c r="M147"/>
  <c r="L147"/>
  <c r="M146"/>
  <c r="L146"/>
  <c r="M145"/>
  <c r="L145"/>
  <c r="M144"/>
  <c r="L144"/>
  <c r="M143"/>
  <c r="L143"/>
  <c r="M142"/>
  <c r="L142"/>
  <c r="M141"/>
  <c r="L141"/>
  <c r="M140"/>
  <c r="L140"/>
  <c r="M139"/>
  <c r="L139"/>
  <c r="M138"/>
  <c r="L138"/>
  <c r="M137"/>
  <c r="L137"/>
  <c r="M136"/>
  <c r="L136"/>
  <c r="M135"/>
  <c r="L135"/>
  <c r="M134"/>
  <c r="L134"/>
  <c r="M133"/>
  <c r="L133"/>
  <c r="M132"/>
  <c r="L132"/>
  <c r="M131"/>
  <c r="L131"/>
  <c r="M130"/>
  <c r="L130"/>
  <c r="M129"/>
  <c r="L129"/>
  <c r="M128"/>
  <c r="L128"/>
  <c r="M127"/>
  <c r="L127"/>
  <c r="M126"/>
  <c r="L126"/>
  <c r="M125"/>
  <c r="L125"/>
  <c r="M124"/>
  <c r="L124"/>
  <c r="M123"/>
  <c r="L123"/>
  <c r="M122"/>
  <c r="L122"/>
  <c r="M121"/>
  <c r="L121"/>
  <c r="M120"/>
  <c r="L120"/>
  <c r="M119"/>
  <c r="L119"/>
  <c r="M118"/>
  <c r="L118"/>
  <c r="M117"/>
  <c r="L117"/>
  <c r="M116"/>
  <c r="L116"/>
  <c r="M115"/>
  <c r="L115"/>
  <c r="M114"/>
  <c r="L114"/>
  <c r="M113"/>
  <c r="L113"/>
  <c r="M112"/>
  <c r="L112"/>
  <c r="M111"/>
  <c r="L111"/>
  <c r="M110"/>
  <c r="L110"/>
  <c r="M109"/>
  <c r="L109"/>
  <c r="M108"/>
  <c r="L108"/>
  <c r="M107"/>
  <c r="L107"/>
  <c r="M106"/>
  <c r="L106"/>
  <c r="M105"/>
  <c r="L105"/>
  <c r="M104"/>
  <c r="L104"/>
  <c r="M103"/>
  <c r="L103"/>
  <c r="M102"/>
  <c r="L102"/>
  <c r="M101"/>
  <c r="L101"/>
  <c r="M100"/>
  <c r="L100"/>
  <c r="M99"/>
  <c r="L99"/>
  <c r="M98"/>
  <c r="L98"/>
  <c r="M97"/>
  <c r="L97"/>
  <c r="M96"/>
  <c r="L96"/>
  <c r="M95"/>
  <c r="L95"/>
  <c r="M94"/>
  <c r="L94"/>
  <c r="M93"/>
  <c r="L93"/>
  <c r="M92"/>
  <c r="L92"/>
  <c r="M91"/>
  <c r="L91"/>
  <c r="M90"/>
  <c r="L90"/>
  <c r="M89"/>
  <c r="L89"/>
  <c r="M88"/>
  <c r="L88"/>
  <c r="M87"/>
  <c r="L87"/>
  <c r="L86"/>
  <c r="M85"/>
  <c r="L85"/>
  <c r="M84"/>
  <c r="L84"/>
  <c r="M83"/>
  <c r="L83"/>
  <c r="M82"/>
  <c r="L82"/>
  <c r="M81"/>
  <c r="L81"/>
  <c r="M80"/>
  <c r="L80"/>
  <c r="M79"/>
  <c r="L79"/>
  <c r="M78"/>
  <c r="L78"/>
  <c r="M77"/>
  <c r="L77"/>
  <c r="M76"/>
  <c r="L76"/>
  <c r="M75"/>
  <c r="L75"/>
  <c r="M74"/>
  <c r="L74"/>
  <c r="M73"/>
  <c r="L73"/>
  <c r="M72"/>
  <c r="L72"/>
  <c r="M71"/>
  <c r="L71"/>
  <c r="M70"/>
  <c r="L70"/>
  <c r="M69"/>
  <c r="L69"/>
  <c r="M68"/>
  <c r="L68"/>
  <c r="M67"/>
  <c r="L67"/>
  <c r="M66"/>
  <c r="L66"/>
  <c r="M65"/>
  <c r="L65"/>
  <c r="M64"/>
  <c r="L64"/>
  <c r="M63"/>
  <c r="L63"/>
  <c r="M62"/>
  <c r="L62"/>
  <c r="M61"/>
  <c r="L61"/>
  <c r="M60"/>
  <c r="L60"/>
  <c r="M59"/>
  <c r="L59"/>
  <c r="M58"/>
  <c r="L58"/>
  <c r="M57"/>
  <c r="L57"/>
  <c r="M56"/>
  <c r="L56"/>
  <c r="M55"/>
  <c r="L55"/>
  <c r="M54"/>
  <c r="L54"/>
  <c r="M53"/>
  <c r="L53"/>
  <c r="M52"/>
  <c r="L52"/>
  <c r="M51"/>
  <c r="L51"/>
  <c r="M50"/>
  <c r="L50"/>
  <c r="M49"/>
  <c r="L49"/>
  <c r="M48"/>
  <c r="L48"/>
  <c r="M47"/>
  <c r="L47"/>
  <c r="M46"/>
  <c r="L46"/>
  <c r="M45"/>
  <c r="L45"/>
  <c r="M44"/>
  <c r="L44"/>
  <c r="M43"/>
  <c r="L43"/>
  <c r="M42"/>
  <c r="L42"/>
  <c r="M41"/>
  <c r="L41"/>
  <c r="M40"/>
  <c r="L40"/>
  <c r="M39"/>
  <c r="L39"/>
  <c r="M38"/>
  <c r="L38"/>
  <c r="M37"/>
  <c r="L37"/>
  <c r="M36"/>
  <c r="L36"/>
  <c r="M35"/>
  <c r="L35"/>
  <c r="M34"/>
  <c r="L34"/>
  <c r="M33"/>
  <c r="L33"/>
  <c r="M32"/>
  <c r="L32"/>
  <c r="M31"/>
  <c r="L31"/>
  <c r="M30"/>
  <c r="L30"/>
  <c r="M29"/>
  <c r="L29"/>
  <c r="M28"/>
  <c r="L28"/>
  <c r="M27"/>
  <c r="L27"/>
  <c r="M26"/>
  <c r="L26"/>
  <c r="M25"/>
  <c r="L25"/>
  <c r="M24"/>
  <c r="L24"/>
  <c r="M23"/>
  <c r="L23"/>
  <c r="M22"/>
  <c r="L22"/>
  <c r="M21"/>
  <c r="L21"/>
  <c r="M20"/>
  <c r="L20"/>
  <c r="M19"/>
  <c r="L19"/>
  <c r="M18"/>
  <c r="L18"/>
  <c r="M17"/>
  <c r="L17"/>
  <c r="M16"/>
  <c r="L16"/>
  <c r="M15"/>
  <c r="L15"/>
  <c r="M14"/>
  <c r="L14"/>
  <c r="M13"/>
  <c r="L13"/>
  <c r="M12"/>
  <c r="L12"/>
  <c r="M11"/>
  <c r="L11"/>
  <c r="M10"/>
  <c r="L10"/>
  <c r="M9"/>
  <c r="L9"/>
  <c r="M8"/>
  <c r="L8"/>
  <c r="M7"/>
  <c r="L7"/>
  <c r="M6"/>
  <c r="L6"/>
  <c r="M5"/>
  <c r="L5"/>
  <c r="M4"/>
  <c r="L4"/>
  <c r="M3"/>
  <c r="L3"/>
  <c r="M2"/>
  <c r="L2"/>
  <c r="F2" i="19" l="1"/>
  <c r="M178" i="1"/>
  <c r="M180"/>
  <c r="N529"/>
  <c r="O86"/>
  <c r="N86"/>
  <c r="O694"/>
  <c r="O180"/>
  <c r="O178"/>
  <c r="N181"/>
  <c r="N179"/>
  <c r="O181"/>
  <c r="O179"/>
  <c r="N694"/>
</calcChain>
</file>

<file path=xl/sharedStrings.xml><?xml version="1.0" encoding="utf-8"?>
<sst xmlns="http://schemas.openxmlformats.org/spreadsheetml/2006/main" count="3910" uniqueCount="136">
  <si>
    <t>PF</t>
  </si>
  <si>
    <t>Ent</t>
  </si>
  <si>
    <t>DOR</t>
  </si>
  <si>
    <t>Unité</t>
  </si>
  <si>
    <t>Coût en Euro du mois</t>
  </si>
  <si>
    <t>Nb tourets</t>
  </si>
  <si>
    <t>Nb tourets Livrés</t>
  </si>
  <si>
    <t>Nb tourets Repris</t>
  </si>
  <si>
    <t>Délai moyen d'immo</t>
  </si>
  <si>
    <t>Coût de perte</t>
  </si>
  <si>
    <t>Mois</t>
  </si>
  <si>
    <t>Delai total</t>
  </si>
  <si>
    <t>(Tous)</t>
  </si>
  <si>
    <t>Étiquettes de lignes</t>
  </si>
  <si>
    <t>Total général</t>
  </si>
  <si>
    <t>Coût total</t>
  </si>
  <si>
    <t>AUTRE</t>
  </si>
  <si>
    <t xml:space="preserve"> Nb tourets</t>
  </si>
  <si>
    <t xml:space="preserve"> Nb tourets Livrés</t>
  </si>
  <si>
    <t xml:space="preserve"> Nb tourets Repris</t>
  </si>
  <si>
    <t>coût en k€ du mois</t>
  </si>
  <si>
    <t>coût  par touret
 (hors perte)</t>
  </si>
  <si>
    <t xml:space="preserve">
Valeurs</t>
  </si>
  <si>
    <t>nom DOR</t>
  </si>
  <si>
    <t>Nom DOR</t>
  </si>
  <si>
    <t>% du cout cumulé 2013 France</t>
  </si>
  <si>
    <t>% du cout cumulé 2013 Region</t>
  </si>
  <si>
    <t xml:space="preserve">valeurs France </t>
  </si>
  <si>
    <t>mois</t>
  </si>
  <si>
    <t>Délai des DIR :
le meilleur et le moins bon</t>
  </si>
  <si>
    <t xml:space="preserve">CHOIX </t>
  </si>
  <si>
    <t>Délai France</t>
  </si>
  <si>
    <t>Cout /touret France</t>
  </si>
  <si>
    <t xml:space="preserve">(€) Cout cumulé 2013 Unité </t>
  </si>
  <si>
    <t>attention : 
OU 
EXCLUSIF</t>
  </si>
  <si>
    <t xml:space="preserve"> Coût en Euro du mois</t>
  </si>
  <si>
    <t xml:space="preserve"> Délai moyen</t>
  </si>
  <si>
    <t xml:space="preserve"> Cout Moyen par touret</t>
  </si>
  <si>
    <t>société 1</t>
  </si>
  <si>
    <t>société 2</t>
  </si>
  <si>
    <t>unité 1</t>
  </si>
  <si>
    <t>unité 2</t>
  </si>
  <si>
    <t>unité 3</t>
  </si>
  <si>
    <t>unité 4</t>
  </si>
  <si>
    <t>unité 5</t>
  </si>
  <si>
    <t>unité 6</t>
  </si>
  <si>
    <t>unité 7</t>
  </si>
  <si>
    <t>unité 8</t>
  </si>
  <si>
    <t>unité 9</t>
  </si>
  <si>
    <t>unité 10</t>
  </si>
  <si>
    <t>unité 11</t>
  </si>
  <si>
    <t>unité 12</t>
  </si>
  <si>
    <t>unité 13</t>
  </si>
  <si>
    <t>unité 14</t>
  </si>
  <si>
    <t>unité 15</t>
  </si>
  <si>
    <t>unité 16</t>
  </si>
  <si>
    <t>unité 17</t>
  </si>
  <si>
    <t>unité 18</t>
  </si>
  <si>
    <t>unité 19</t>
  </si>
  <si>
    <t>unité 20</t>
  </si>
  <si>
    <t>unité 21</t>
  </si>
  <si>
    <t>unité 22</t>
  </si>
  <si>
    <t>unité 23</t>
  </si>
  <si>
    <t>unité 24</t>
  </si>
  <si>
    <t>unité 25</t>
  </si>
  <si>
    <t>unité 26</t>
  </si>
  <si>
    <t>unité 27</t>
  </si>
  <si>
    <t>unité 28</t>
  </si>
  <si>
    <t>unité 29</t>
  </si>
  <si>
    <t>unité 30</t>
  </si>
  <si>
    <t>unité 31</t>
  </si>
  <si>
    <t>unité 32</t>
  </si>
  <si>
    <t>unité 33</t>
  </si>
  <si>
    <t>unité 34</t>
  </si>
  <si>
    <t>unité 35</t>
  </si>
  <si>
    <t>unité 36</t>
  </si>
  <si>
    <t>unité 37</t>
  </si>
  <si>
    <t>unité 38</t>
  </si>
  <si>
    <t>unité 39</t>
  </si>
  <si>
    <t>unité 40</t>
  </si>
  <si>
    <t>unité 41</t>
  </si>
  <si>
    <t>unité 42</t>
  </si>
  <si>
    <t>unité 43</t>
  </si>
  <si>
    <t>unité 44</t>
  </si>
  <si>
    <t>unité 45</t>
  </si>
  <si>
    <t>unité 46</t>
  </si>
  <si>
    <t>unité 47</t>
  </si>
  <si>
    <t>unité 48</t>
  </si>
  <si>
    <t>unité 49</t>
  </si>
  <si>
    <t>unité 50</t>
  </si>
  <si>
    <t>unité 51</t>
  </si>
  <si>
    <t>unité 52</t>
  </si>
  <si>
    <t>unité 53</t>
  </si>
  <si>
    <t>unité 54</t>
  </si>
  <si>
    <t>unité 55</t>
  </si>
  <si>
    <t>unité 56</t>
  </si>
  <si>
    <t>unité 57</t>
  </si>
  <si>
    <t>unité 58</t>
  </si>
  <si>
    <t>unité 59</t>
  </si>
  <si>
    <t>unité 60</t>
  </si>
  <si>
    <t>unité 61</t>
  </si>
  <si>
    <t>unité 62</t>
  </si>
  <si>
    <t>unité 63</t>
  </si>
  <si>
    <t>unité 64</t>
  </si>
  <si>
    <t>unité 65</t>
  </si>
  <si>
    <t>unité 66</t>
  </si>
  <si>
    <t>unité 67</t>
  </si>
  <si>
    <t>unité 68</t>
  </si>
  <si>
    <t>unité 69</t>
  </si>
  <si>
    <t>Region 1</t>
  </si>
  <si>
    <t>Region 2</t>
  </si>
  <si>
    <t>Region 3</t>
  </si>
  <si>
    <t>Region 4</t>
  </si>
  <si>
    <t>Region 5</t>
  </si>
  <si>
    <t>Region 6</t>
  </si>
  <si>
    <t>Region 7</t>
  </si>
  <si>
    <t>Region 8</t>
  </si>
  <si>
    <t>Region 9</t>
  </si>
  <si>
    <t>Region 10</t>
  </si>
  <si>
    <t>Region 11</t>
  </si>
  <si>
    <t>PF 1</t>
  </si>
  <si>
    <t>PF 2</t>
  </si>
  <si>
    <t>PF 3</t>
  </si>
  <si>
    <t>PF 4</t>
  </si>
  <si>
    <t>PF 5</t>
  </si>
  <si>
    <t>PF 6</t>
  </si>
  <si>
    <t>PF 7</t>
  </si>
  <si>
    <t>PF 8</t>
  </si>
  <si>
    <t>PF 9</t>
  </si>
  <si>
    <t>PF 10</t>
  </si>
  <si>
    <t>PF 11</t>
  </si>
  <si>
    <t xml:space="preserve">Choisir une DOR </t>
  </si>
  <si>
    <r>
      <rPr>
        <sz val="8"/>
        <color theme="1"/>
        <rFont val="Calibri"/>
        <family val="2"/>
        <scheme val="minor"/>
      </rPr>
      <t xml:space="preserve">ou (exclusif) </t>
    </r>
    <r>
      <rPr>
        <sz val="8"/>
        <rFont val="Calibri"/>
        <family val="2"/>
        <scheme val="minor"/>
      </rPr>
      <t>choisir une Unité</t>
    </r>
  </si>
  <si>
    <t xml:space="preserve">Ent </t>
  </si>
  <si>
    <t>meilleur Délai unité</t>
  </si>
  <si>
    <t>Max délai unité</t>
  </si>
</sst>
</file>

<file path=xl/styles.xml><?xml version="1.0" encoding="utf-8"?>
<styleSheet xmlns="http://schemas.openxmlformats.org/spreadsheetml/2006/main">
  <numFmts count="9"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0.0"/>
    <numFmt numFmtId="166" formatCode="_-* #,##0.0\ &quot;€&quot;_-;\-* #,##0.0\ &quot;€&quot;_-;_-* &quot;-&quot;?\ &quot;€&quot;_-;_-@_-"/>
    <numFmt numFmtId="170" formatCode="#,##0.0"/>
  </numFmts>
  <fonts count="19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</font>
    <font>
      <strike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indexed="0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indexed="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0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3333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127">
    <xf numFmtId="0" fontId="0" fillId="0" borderId="0" xfId="0"/>
    <xf numFmtId="0" fontId="0" fillId="0" borderId="0" xfId="0" applyAlignment="1">
      <alignment horizontal="left"/>
    </xf>
    <xf numFmtId="3" fontId="0" fillId="0" borderId="0" xfId="0" applyNumberFormat="1"/>
    <xf numFmtId="0" fontId="1" fillId="0" borderId="2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3" borderId="3" xfId="0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14" fontId="3" fillId="5" borderId="3" xfId="0" applyNumberFormat="1" applyFont="1" applyFill="1" applyBorder="1" applyAlignment="1">
      <alignment horizontal="center" vertical="center" wrapText="1"/>
    </xf>
    <xf numFmtId="8" fontId="0" fillId="0" borderId="3" xfId="0" applyNumberFormat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164" fontId="2" fillId="3" borderId="0" xfId="1" applyNumberFormat="1" applyFont="1" applyFill="1" applyAlignment="1">
      <alignment vertical="center"/>
    </xf>
    <xf numFmtId="7" fontId="4" fillId="3" borderId="3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horizontal="left"/>
    </xf>
    <xf numFmtId="0" fontId="3" fillId="9" borderId="3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164" fontId="4" fillId="9" borderId="3" xfId="1" applyNumberFormat="1" applyFont="1" applyFill="1" applyBorder="1" applyAlignment="1">
      <alignment horizontal="center" vertical="center" wrapText="1"/>
    </xf>
    <xf numFmtId="0" fontId="0" fillId="9" borderId="3" xfId="0" applyFill="1" applyBorder="1" applyAlignment="1">
      <alignment horizontal="center" vertical="center"/>
    </xf>
    <xf numFmtId="14" fontId="3" fillId="9" borderId="3" xfId="0" applyNumberFormat="1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vertical="center" wrapText="1"/>
    </xf>
    <xf numFmtId="164" fontId="2" fillId="9" borderId="0" xfId="1" applyNumberFormat="1" applyFont="1" applyFill="1" applyAlignment="1">
      <alignment vertical="center"/>
    </xf>
    <xf numFmtId="0" fontId="1" fillId="10" borderId="1" xfId="0" applyFont="1" applyFill="1" applyBorder="1" applyAlignment="1">
      <alignment horizontal="center" vertical="center" wrapText="1"/>
    </xf>
    <xf numFmtId="164" fontId="5" fillId="9" borderId="3" xfId="1" applyNumberFormat="1" applyFont="1" applyFill="1" applyBorder="1" applyAlignment="1">
      <alignment horizontal="center" vertical="center" wrapText="1"/>
    </xf>
    <xf numFmtId="0" fontId="5" fillId="9" borderId="3" xfId="0" applyFont="1" applyFill="1" applyBorder="1" applyAlignment="1">
      <alignment horizontal="center" vertical="center" wrapText="1"/>
    </xf>
    <xf numFmtId="7" fontId="4" fillId="9" borderId="3" xfId="0" applyNumberFormat="1" applyFont="1" applyFill="1" applyBorder="1" applyAlignment="1">
      <alignment horizontal="center" vertical="center" wrapText="1"/>
    </xf>
    <xf numFmtId="0" fontId="2" fillId="9" borderId="0" xfId="0" applyFont="1" applyFill="1" applyAlignment="1">
      <alignment vertical="center"/>
    </xf>
    <xf numFmtId="164" fontId="2" fillId="0" borderId="0" xfId="0" applyNumberFormat="1" applyFont="1" applyAlignment="1">
      <alignment vertical="center"/>
    </xf>
    <xf numFmtId="0" fontId="2" fillId="11" borderId="0" xfId="0" applyFont="1" applyFill="1" applyAlignment="1">
      <alignment vertical="center" wrapText="1"/>
    </xf>
    <xf numFmtId="0" fontId="2" fillId="11" borderId="0" xfId="0" applyFont="1" applyFill="1" applyAlignment="1">
      <alignment vertical="center"/>
    </xf>
    <xf numFmtId="164" fontId="2" fillId="11" borderId="0" xfId="0" applyNumberFormat="1" applyFont="1" applyFill="1" applyAlignment="1">
      <alignment vertical="center"/>
    </xf>
    <xf numFmtId="165" fontId="1" fillId="12" borderId="0" xfId="0" applyNumberFormat="1" applyFont="1" applyFill="1" applyBorder="1" applyAlignment="1">
      <alignment horizontal="center" vertical="center" wrapText="1"/>
    </xf>
    <xf numFmtId="165" fontId="2" fillId="11" borderId="0" xfId="1" applyNumberFormat="1" applyFont="1" applyFill="1" applyAlignment="1">
      <alignment vertical="center"/>
    </xf>
    <xf numFmtId="165" fontId="2" fillId="11" borderId="0" xfId="0" applyNumberFormat="1" applyFont="1" applyFill="1" applyAlignment="1">
      <alignment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14" fontId="2" fillId="0" borderId="0" xfId="0" applyNumberFormat="1" applyFont="1" applyAlignment="1">
      <alignment vertical="center"/>
    </xf>
    <xf numFmtId="0" fontId="11" fillId="3" borderId="3" xfId="0" applyFont="1" applyFill="1" applyBorder="1" applyAlignment="1">
      <alignment horizontal="center" vertical="center" wrapText="1"/>
    </xf>
    <xf numFmtId="164" fontId="11" fillId="3" borderId="3" xfId="1" applyNumberFormat="1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/>
    </xf>
    <xf numFmtId="14" fontId="11" fillId="3" borderId="3" xfId="0" applyNumberFormat="1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vertical="center" wrapText="1"/>
    </xf>
    <xf numFmtId="165" fontId="2" fillId="3" borderId="0" xfId="1" applyNumberFormat="1" applyFont="1" applyFill="1" applyAlignment="1">
      <alignment vertical="center"/>
    </xf>
    <xf numFmtId="164" fontId="2" fillId="3" borderId="0" xfId="0" applyNumberFormat="1" applyFont="1" applyFill="1" applyAlignment="1">
      <alignment vertical="center"/>
    </xf>
    <xf numFmtId="14" fontId="3" fillId="13" borderId="3" xfId="0" applyNumberFormat="1" applyFont="1" applyFill="1" applyBorder="1" applyAlignment="1">
      <alignment horizontal="center" vertical="center" wrapText="1"/>
    </xf>
    <xf numFmtId="14" fontId="3" fillId="14" borderId="3" xfId="0" applyNumberFormat="1" applyFont="1" applyFill="1" applyBorder="1" applyAlignment="1">
      <alignment horizontal="center" vertical="center" wrapText="1"/>
    </xf>
    <xf numFmtId="0" fontId="3" fillId="14" borderId="3" xfId="0" applyFont="1" applyFill="1" applyBorder="1" applyAlignment="1">
      <alignment horizontal="center" vertical="center" wrapText="1"/>
    </xf>
    <xf numFmtId="0" fontId="0" fillId="14" borderId="3" xfId="0" applyFill="1" applyBorder="1" applyAlignment="1">
      <alignment horizontal="center" vertical="center"/>
    </xf>
    <xf numFmtId="0" fontId="1" fillId="14" borderId="2" xfId="0" applyFont="1" applyFill="1" applyBorder="1" applyAlignment="1">
      <alignment vertical="center" wrapText="1"/>
    </xf>
    <xf numFmtId="164" fontId="2" fillId="14" borderId="0" xfId="1" applyNumberFormat="1" applyFont="1" applyFill="1" applyAlignment="1">
      <alignment vertical="center"/>
    </xf>
    <xf numFmtId="165" fontId="2" fillId="14" borderId="0" xfId="1" applyNumberFormat="1" applyFont="1" applyFill="1" applyAlignment="1">
      <alignment vertical="center"/>
    </xf>
    <xf numFmtId="164" fontId="2" fillId="14" borderId="0" xfId="0" applyNumberFormat="1" applyFont="1" applyFill="1" applyAlignment="1">
      <alignment vertical="center"/>
    </xf>
    <xf numFmtId="164" fontId="4" fillId="14" borderId="3" xfId="1" applyNumberFormat="1" applyFont="1" applyFill="1" applyBorder="1" applyAlignment="1">
      <alignment horizontal="center" vertical="center" wrapText="1"/>
    </xf>
    <xf numFmtId="0" fontId="4" fillId="14" borderId="3" xfId="0" applyFont="1" applyFill="1" applyBorder="1" applyAlignment="1">
      <alignment horizontal="center" vertical="center" wrapText="1"/>
    </xf>
    <xf numFmtId="0" fontId="5" fillId="13" borderId="3" xfId="0" applyFont="1" applyFill="1" applyBorder="1" applyAlignment="1">
      <alignment horizontal="center" vertical="center" wrapText="1"/>
    </xf>
    <xf numFmtId="0" fontId="3" fillId="13" borderId="3" xfId="0" applyFont="1" applyFill="1" applyBorder="1" applyAlignment="1">
      <alignment horizontal="center" vertical="center" wrapText="1"/>
    </xf>
    <xf numFmtId="164" fontId="5" fillId="13" borderId="3" xfId="1" applyNumberFormat="1" applyFont="1" applyFill="1" applyBorder="1" applyAlignment="1">
      <alignment horizontal="center" vertical="center" wrapText="1"/>
    </xf>
    <xf numFmtId="0" fontId="0" fillId="13" borderId="3" xfId="0" applyFill="1" applyBorder="1" applyAlignment="1">
      <alignment horizontal="center" vertical="center"/>
    </xf>
    <xf numFmtId="0" fontId="1" fillId="13" borderId="2" xfId="0" applyFont="1" applyFill="1" applyBorder="1" applyAlignment="1">
      <alignment vertical="center" wrapText="1"/>
    </xf>
    <xf numFmtId="164" fontId="2" fillId="13" borderId="0" xfId="1" applyNumberFormat="1" applyFont="1" applyFill="1" applyAlignment="1">
      <alignment vertical="center"/>
    </xf>
    <xf numFmtId="165" fontId="2" fillId="13" borderId="0" xfId="1" applyNumberFormat="1" applyFont="1" applyFill="1" applyAlignment="1">
      <alignment vertical="center"/>
    </xf>
    <xf numFmtId="164" fontId="2" fillId="13" borderId="0" xfId="0" applyNumberFormat="1" applyFont="1" applyFill="1" applyAlignment="1">
      <alignment vertical="center"/>
    </xf>
    <xf numFmtId="164" fontId="4" fillId="13" borderId="3" xfId="1" applyNumberFormat="1" applyFont="1" applyFill="1" applyBorder="1" applyAlignment="1">
      <alignment horizontal="center" vertical="center" wrapText="1"/>
    </xf>
    <xf numFmtId="0" fontId="4" fillId="13" borderId="3" xfId="0" applyFont="1" applyFill="1" applyBorder="1" applyAlignment="1">
      <alignment horizontal="center" vertical="center" wrapText="1"/>
    </xf>
    <xf numFmtId="0" fontId="0" fillId="3" borderId="0" xfId="0" applyFill="1"/>
    <xf numFmtId="0" fontId="1" fillId="15" borderId="1" xfId="0" applyFont="1" applyFill="1" applyBorder="1" applyAlignment="1">
      <alignment horizontal="center" vertical="center" wrapText="1"/>
    </xf>
    <xf numFmtId="41" fontId="0" fillId="0" borderId="0" xfId="0" applyNumberFormat="1"/>
    <xf numFmtId="0" fontId="0" fillId="0" borderId="0" xfId="0" pivotButton="1" applyAlignment="1">
      <alignment wrapText="1"/>
    </xf>
    <xf numFmtId="0" fontId="0" fillId="0" borderId="0" xfId="0" pivotButton="1" applyAlignment="1">
      <alignment vertical="top" wrapText="1"/>
    </xf>
    <xf numFmtId="0" fontId="0" fillId="0" borderId="0" xfId="0" applyAlignment="1">
      <alignment vertical="top" wrapText="1"/>
    </xf>
    <xf numFmtId="0" fontId="0" fillId="4" borderId="9" xfId="0" applyFont="1" applyFill="1" applyBorder="1" applyAlignment="1">
      <alignment vertical="center" wrapText="1"/>
    </xf>
    <xf numFmtId="14" fontId="0" fillId="4" borderId="8" xfId="0" applyNumberFormat="1" applyFont="1" applyFill="1" applyBorder="1" applyAlignment="1">
      <alignment vertical="center"/>
    </xf>
    <xf numFmtId="0" fontId="0" fillId="4" borderId="11" xfId="0" applyFill="1" applyBorder="1" applyAlignment="1">
      <alignment vertical="center" wrapText="1"/>
    </xf>
    <xf numFmtId="0" fontId="0" fillId="6" borderId="17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41" fontId="0" fillId="6" borderId="8" xfId="0" applyNumberFormat="1" applyFill="1" applyBorder="1" applyAlignment="1">
      <alignment horizontal="center" vertical="center"/>
    </xf>
    <xf numFmtId="41" fontId="0" fillId="6" borderId="4" xfId="0" applyNumberFormat="1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16" borderId="13" xfId="0" applyFill="1" applyBorder="1" applyAlignment="1">
      <alignment horizontal="center" vertical="center" wrapText="1"/>
    </xf>
    <xf numFmtId="0" fontId="0" fillId="16" borderId="12" xfId="0" applyFill="1" applyBorder="1" applyAlignment="1">
      <alignment horizontal="center" vertical="center" wrapText="1"/>
    </xf>
    <xf numFmtId="41" fontId="0" fillId="16" borderId="0" xfId="0" applyNumberFormat="1" applyFill="1" applyBorder="1" applyAlignment="1">
      <alignment horizontal="center" vertical="center"/>
    </xf>
    <xf numFmtId="0" fontId="0" fillId="16" borderId="10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 wrapText="1"/>
    </xf>
    <xf numFmtId="165" fontId="0" fillId="7" borderId="0" xfId="0" applyNumberFormat="1" applyFont="1" applyFill="1" applyBorder="1" applyAlignment="1">
      <alignment horizontal="center" vertical="center"/>
    </xf>
    <xf numFmtId="166" fontId="0" fillId="7" borderId="10" xfId="0" applyNumberFormat="1" applyFont="1" applyFill="1" applyBorder="1" applyAlignment="1">
      <alignment horizontal="center" vertical="center"/>
    </xf>
    <xf numFmtId="0" fontId="0" fillId="14" borderId="0" xfId="0" applyFill="1"/>
    <xf numFmtId="0" fontId="0" fillId="7" borderId="13" xfId="0" applyFill="1" applyBorder="1" applyAlignment="1">
      <alignment horizontal="center" vertical="center" wrapText="1"/>
    </xf>
    <xf numFmtId="164" fontId="3" fillId="3" borderId="3" xfId="1" applyNumberFormat="1" applyFont="1" applyFill="1" applyBorder="1" applyAlignment="1">
      <alignment horizontal="center" vertical="center" wrapText="1"/>
    </xf>
    <xf numFmtId="164" fontId="3" fillId="0" borderId="3" xfId="1" applyNumberFormat="1" applyFont="1" applyFill="1" applyBorder="1" applyAlignment="1">
      <alignment horizontal="center" vertical="center" wrapText="1"/>
    </xf>
    <xf numFmtId="14" fontId="0" fillId="3" borderId="8" xfId="0" applyNumberFormat="1" applyFont="1" applyFill="1" applyBorder="1" applyAlignment="1">
      <alignment vertical="center"/>
    </xf>
    <xf numFmtId="166" fontId="0" fillId="3" borderId="10" xfId="0" applyNumberFormat="1" applyFont="1" applyFill="1" applyBorder="1" applyAlignment="1">
      <alignment horizontal="center" vertical="center"/>
    </xf>
    <xf numFmtId="165" fontId="0" fillId="3" borderId="0" xfId="0" applyNumberFormat="1" applyFont="1" applyFill="1" applyBorder="1" applyAlignment="1">
      <alignment horizontal="center" vertical="center"/>
    </xf>
    <xf numFmtId="41" fontId="0" fillId="3" borderId="8" xfId="0" applyNumberForma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41" fontId="0" fillId="3" borderId="0" xfId="0" applyNumberForma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3" fillId="0" borderId="0" xfId="0" applyFont="1"/>
    <xf numFmtId="0" fontId="16" fillId="17" borderId="0" xfId="0" applyFont="1" applyFill="1" applyAlignment="1">
      <alignment horizontal="center"/>
    </xf>
    <xf numFmtId="0" fontId="17" fillId="17" borderId="0" xfId="0" applyFont="1" applyFill="1" applyAlignment="1">
      <alignment horizontal="center"/>
    </xf>
    <xf numFmtId="0" fontId="7" fillId="0" borderId="0" xfId="0" applyFont="1" applyFill="1"/>
    <xf numFmtId="0" fontId="14" fillId="8" borderId="0" xfId="0" applyFont="1" applyFill="1"/>
    <xf numFmtId="0" fontId="10" fillId="8" borderId="0" xfId="0" applyFont="1" applyFill="1" applyAlignment="1">
      <alignment horizontal="right"/>
    </xf>
    <xf numFmtId="42" fontId="18" fillId="8" borderId="0" xfId="1" applyNumberFormat="1" applyFont="1" applyFill="1" applyAlignment="1">
      <alignment horizontal="center" vertical="center"/>
    </xf>
    <xf numFmtId="10" fontId="18" fillId="8" borderId="0" xfId="2" applyNumberFormat="1" applyFont="1" applyFill="1" applyAlignment="1">
      <alignment horizontal="right"/>
    </xf>
    <xf numFmtId="0" fontId="14" fillId="7" borderId="16" xfId="0" applyFont="1" applyFill="1" applyBorder="1" applyAlignment="1">
      <alignment horizontal="center" vertical="center" wrapText="1"/>
    </xf>
    <xf numFmtId="0" fontId="14" fillId="7" borderId="15" xfId="0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0" fontId="15" fillId="3" borderId="0" xfId="0" applyFont="1" applyFill="1" applyAlignment="1">
      <alignment horizontal="center" wrapText="1"/>
    </xf>
    <xf numFmtId="41" fontId="0" fillId="3" borderId="8" xfId="0" applyNumberFormat="1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41" fontId="0" fillId="3" borderId="0" xfId="0" applyNumberFormat="1" applyFont="1" applyFill="1" applyBorder="1" applyAlignment="1">
      <alignment horizontal="center" vertical="center"/>
    </xf>
    <xf numFmtId="0" fontId="0" fillId="3" borderId="10" xfId="0" applyFont="1" applyFill="1" applyBorder="1" applyAlignment="1">
      <alignment horizontal="center" vertical="center"/>
    </xf>
    <xf numFmtId="170" fontId="0" fillId="0" borderId="0" xfId="0" applyNumberFormat="1"/>
    <xf numFmtId="0" fontId="0" fillId="0" borderId="0" xfId="0" applyAlignment="1">
      <alignment horizontal="center" vertical="center" wrapText="1"/>
    </xf>
  </cellXfs>
  <cellStyles count="3">
    <cellStyle name="Milliers" xfId="1" builtinId="3"/>
    <cellStyle name="Normal" xfId="0" builtinId="0"/>
    <cellStyle name="Pourcentage" xfId="2" builtinId="5"/>
  </cellStyles>
  <dxfs count="396">
    <dxf>
      <numFmt numFmtId="33" formatCode="_-* #,##0\ _€_-;\-* #,##0\ _€_-;_-* &quot;-&quot;\ _€_-;_-@_-"/>
    </dxf>
    <dxf>
      <alignment vertical="top" wrapText="1" readingOrder="0"/>
    </dxf>
    <dxf>
      <alignment vertical="top" wrapText="1" readingOrder="0"/>
    </dxf>
    <dxf>
      <numFmt numFmtId="33" formatCode="_-* #,##0\ _€_-;\-* #,##0\ _€_-;_-* &quot;-&quot;\ _€_-;_-@_-"/>
    </dxf>
    <dxf>
      <alignment wrapText="1" readingOrder="0"/>
    </dxf>
    <dxf>
      <alignment wrapText="1" readingOrder="0"/>
    </dxf>
    <dxf>
      <alignment wrapText="1" readingOrder="0"/>
    </dxf>
    <dxf>
      <font>
        <b/>
      </font>
    </dxf>
    <dxf>
      <font>
        <b/>
      </font>
    </dxf>
    <dxf>
      <font>
        <sz val="14"/>
      </font>
    </dxf>
    <dxf>
      <font>
        <sz val="14"/>
      </font>
    </dxf>
    <dxf>
      <fill>
        <patternFill patternType="solid">
          <bgColor rgb="FF92D050"/>
        </patternFill>
      </fill>
    </dxf>
    <dxf>
      <font>
        <b/>
      </font>
    </dxf>
    <dxf>
      <font>
        <sz val="16"/>
      </font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ont>
        <b val="0"/>
      </font>
    </dxf>
    <dxf>
      <font>
        <b val="0"/>
      </font>
    </dxf>
    <dxf>
      <font>
        <b val="0"/>
      </font>
    </dxf>
    <dxf>
      <font>
        <sz val="14"/>
      </font>
    </dxf>
    <dxf>
      <font>
        <sz val="14"/>
      </font>
    </dxf>
    <dxf>
      <font>
        <sz val="14"/>
      </font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ont>
        <strike/>
      </font>
    </dxf>
    <dxf>
      <font>
        <strike/>
      </font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70" formatCode="#,##0.0"/>
    </dxf>
    <dxf>
      <alignment vertical="top" wrapText="1" readingOrder="0"/>
    </dxf>
    <dxf>
      <alignment horizontal="center" readingOrder="0"/>
    </dxf>
    <dxf>
      <alignment vertical="center" readingOrder="0"/>
    </dxf>
    <dxf>
      <alignment horizontal="center" vertical="center" wrapText="1" readingOrder="0"/>
    </dxf>
    <dxf>
      <numFmt numFmtId="170" formatCode="#,##0.0"/>
    </dxf>
    <dxf>
      <numFmt numFmtId="33" formatCode="_-* #,##0\ _€_-;\-* #,##0\ _€_-;_-* &quot;-&quot;\ _€_-;_-@_-"/>
    </dxf>
    <dxf>
      <alignment vertical="top" wrapText="1" readingOrder="0"/>
    </dxf>
    <dxf>
      <alignment vertical="top" wrapText="1" readingOrder="0"/>
    </dxf>
    <dxf>
      <numFmt numFmtId="33" formatCode="_-* #,##0\ _€_-;\-* #,##0\ _€_-;_-* &quot;-&quot;\ _€_-;_-@_-"/>
    </dxf>
    <dxf>
      <alignment wrapText="1" readingOrder="0"/>
    </dxf>
    <dxf>
      <alignment wrapText="1" readingOrder="0"/>
    </dxf>
    <dxf>
      <alignment wrapText="1" readingOrder="0"/>
    </dxf>
    <dxf>
      <font>
        <b/>
      </font>
    </dxf>
    <dxf>
      <font>
        <b/>
      </font>
    </dxf>
    <dxf>
      <font>
        <sz val="14"/>
      </font>
    </dxf>
    <dxf>
      <font>
        <sz val="14"/>
      </font>
    </dxf>
    <dxf>
      <fill>
        <patternFill patternType="solid">
          <bgColor rgb="FF92D050"/>
        </patternFill>
      </fill>
    </dxf>
    <dxf>
      <font>
        <b/>
      </font>
    </dxf>
    <dxf>
      <font>
        <sz val="16"/>
      </font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ont>
        <b val="0"/>
      </font>
    </dxf>
    <dxf>
      <font>
        <b val="0"/>
      </font>
    </dxf>
    <dxf>
      <font>
        <b val="0"/>
      </font>
    </dxf>
    <dxf>
      <font>
        <sz val="14"/>
      </font>
    </dxf>
    <dxf>
      <font>
        <sz val="14"/>
      </font>
    </dxf>
    <dxf>
      <font>
        <sz val="14"/>
      </font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ont>
        <strike/>
      </font>
    </dxf>
    <dxf>
      <font>
        <strike/>
      </font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70" formatCode="#,##0.0"/>
    </dxf>
    <dxf>
      <alignment vertical="top" wrapText="1" readingOrder="0"/>
    </dxf>
    <dxf>
      <alignment horizontal="center" readingOrder="0"/>
    </dxf>
    <dxf>
      <alignment vertical="center" readingOrder="0"/>
    </dxf>
    <dxf>
      <alignment horizontal="center" vertical="center" wrapText="1" readingOrder="0"/>
    </dxf>
    <dxf>
      <numFmt numFmtId="170" formatCode="#,##0.0"/>
    </dxf>
    <dxf>
      <numFmt numFmtId="33" formatCode="_-* #,##0\ _€_-;\-* #,##0\ _€_-;_-* &quot;-&quot;\ _€_-;_-@_-"/>
    </dxf>
    <dxf>
      <alignment vertical="top" wrapText="1" readingOrder="0"/>
    </dxf>
    <dxf>
      <alignment vertical="top" wrapText="1" readingOrder="0"/>
    </dxf>
    <dxf>
      <numFmt numFmtId="33" formatCode="_-* #,##0\ _€_-;\-* #,##0\ _€_-;_-* &quot;-&quot;\ _€_-;_-@_-"/>
    </dxf>
    <dxf>
      <alignment wrapText="1" readingOrder="0"/>
    </dxf>
    <dxf>
      <alignment wrapText="1" readingOrder="0"/>
    </dxf>
    <dxf>
      <alignment wrapText="1" readingOrder="0"/>
    </dxf>
    <dxf>
      <font>
        <b/>
      </font>
    </dxf>
    <dxf>
      <font>
        <b/>
      </font>
    </dxf>
    <dxf>
      <font>
        <sz val="14"/>
      </font>
    </dxf>
    <dxf>
      <font>
        <sz val="14"/>
      </font>
    </dxf>
    <dxf>
      <fill>
        <patternFill patternType="solid">
          <bgColor rgb="FF92D050"/>
        </patternFill>
      </fill>
    </dxf>
    <dxf>
      <font>
        <b/>
      </font>
    </dxf>
    <dxf>
      <font>
        <sz val="16"/>
      </font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ont>
        <b val="0"/>
      </font>
    </dxf>
    <dxf>
      <font>
        <b val="0"/>
      </font>
    </dxf>
    <dxf>
      <font>
        <b val="0"/>
      </font>
    </dxf>
    <dxf>
      <font>
        <sz val="14"/>
      </font>
    </dxf>
    <dxf>
      <font>
        <sz val="14"/>
      </font>
    </dxf>
    <dxf>
      <font>
        <sz val="14"/>
      </font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ont>
        <strike/>
      </font>
    </dxf>
    <dxf>
      <font>
        <strike/>
      </font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70" formatCode="#,##0.0"/>
    </dxf>
    <dxf>
      <alignment vertical="top" wrapText="1" readingOrder="0"/>
    </dxf>
    <dxf>
      <alignment horizontal="center" readingOrder="0"/>
    </dxf>
    <dxf>
      <alignment vertical="center" readingOrder="0"/>
    </dxf>
    <dxf>
      <alignment horizontal="center" vertical="center" wrapText="1" readingOrder="0"/>
    </dxf>
    <dxf>
      <numFmt numFmtId="170" formatCode="#,##0.0"/>
    </dxf>
    <dxf>
      <numFmt numFmtId="33" formatCode="_-* #,##0\ _€_-;\-* #,##0\ _€_-;_-* &quot;-&quot;\ _€_-;_-@_-"/>
    </dxf>
    <dxf>
      <alignment vertical="top" wrapText="1" readingOrder="0"/>
    </dxf>
    <dxf>
      <alignment vertical="top" wrapText="1" readingOrder="0"/>
    </dxf>
    <dxf>
      <numFmt numFmtId="33" formatCode="_-* #,##0\ _€_-;\-* #,##0\ _€_-;_-* &quot;-&quot;\ _€_-;_-@_-"/>
    </dxf>
    <dxf>
      <alignment wrapText="1" readingOrder="0"/>
    </dxf>
    <dxf>
      <alignment wrapText="1" readingOrder="0"/>
    </dxf>
    <dxf>
      <alignment wrapText="1" readingOrder="0"/>
    </dxf>
    <dxf>
      <font>
        <b/>
      </font>
    </dxf>
    <dxf>
      <font>
        <b/>
      </font>
    </dxf>
    <dxf>
      <font>
        <sz val="14"/>
      </font>
    </dxf>
    <dxf>
      <font>
        <sz val="14"/>
      </font>
    </dxf>
    <dxf>
      <fill>
        <patternFill patternType="solid">
          <bgColor rgb="FF92D050"/>
        </patternFill>
      </fill>
    </dxf>
    <dxf>
      <font>
        <b/>
      </font>
    </dxf>
    <dxf>
      <font>
        <sz val="16"/>
      </font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ont>
        <b val="0"/>
      </font>
    </dxf>
    <dxf>
      <font>
        <b val="0"/>
      </font>
    </dxf>
    <dxf>
      <font>
        <b val="0"/>
      </font>
    </dxf>
    <dxf>
      <font>
        <sz val="14"/>
      </font>
    </dxf>
    <dxf>
      <font>
        <sz val="14"/>
      </font>
    </dxf>
    <dxf>
      <font>
        <sz val="14"/>
      </font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ont>
        <strike/>
      </font>
    </dxf>
    <dxf>
      <font>
        <strike/>
      </font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70" formatCode="#,##0.0"/>
    </dxf>
    <dxf>
      <alignment vertical="top" wrapText="1" readingOrder="0"/>
    </dxf>
    <dxf>
      <alignment horizontal="center" readingOrder="0"/>
    </dxf>
    <dxf>
      <alignment vertical="center" readingOrder="0"/>
    </dxf>
    <dxf>
      <alignment horizontal="center" vertical="center" wrapText="1" readingOrder="0"/>
    </dxf>
    <dxf>
      <numFmt numFmtId="170" formatCode="#,##0.0"/>
    </dxf>
    <dxf>
      <numFmt numFmtId="33" formatCode="_-* #,##0\ _€_-;\-* #,##0\ _€_-;_-* &quot;-&quot;\ _€_-;_-@_-"/>
    </dxf>
    <dxf>
      <alignment vertical="top" wrapText="1" readingOrder="0"/>
    </dxf>
    <dxf>
      <alignment vertical="top" wrapText="1" readingOrder="0"/>
    </dxf>
    <dxf>
      <numFmt numFmtId="33" formatCode="_-* #,##0\ _€_-;\-* #,##0\ _€_-;_-* &quot;-&quot;\ _€_-;_-@_-"/>
    </dxf>
    <dxf>
      <alignment wrapText="1" readingOrder="0"/>
    </dxf>
    <dxf>
      <alignment wrapText="1" readingOrder="0"/>
    </dxf>
    <dxf>
      <alignment wrapText="1" readingOrder="0"/>
    </dxf>
    <dxf>
      <font>
        <b/>
      </font>
    </dxf>
    <dxf>
      <font>
        <b/>
      </font>
    </dxf>
    <dxf>
      <font>
        <sz val="14"/>
      </font>
    </dxf>
    <dxf>
      <font>
        <sz val="14"/>
      </font>
    </dxf>
    <dxf>
      <fill>
        <patternFill patternType="solid">
          <bgColor rgb="FF92D050"/>
        </patternFill>
      </fill>
    </dxf>
    <dxf>
      <font>
        <b/>
      </font>
    </dxf>
    <dxf>
      <font>
        <sz val="16"/>
      </font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ont>
        <b val="0"/>
      </font>
    </dxf>
    <dxf>
      <font>
        <b val="0"/>
      </font>
    </dxf>
    <dxf>
      <font>
        <b val="0"/>
      </font>
    </dxf>
    <dxf>
      <font>
        <sz val="14"/>
      </font>
    </dxf>
    <dxf>
      <font>
        <sz val="14"/>
      </font>
    </dxf>
    <dxf>
      <font>
        <sz val="14"/>
      </font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ont>
        <strike/>
      </font>
    </dxf>
    <dxf>
      <font>
        <strike/>
      </font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70" formatCode="#,##0.0"/>
    </dxf>
    <dxf>
      <alignment vertical="top" wrapText="1" readingOrder="0"/>
    </dxf>
    <dxf>
      <alignment horizontal="center" readingOrder="0"/>
    </dxf>
    <dxf>
      <alignment vertical="center" readingOrder="0"/>
    </dxf>
    <dxf>
      <alignment horizontal="center" vertical="center" wrapText="1" readingOrder="0"/>
    </dxf>
    <dxf>
      <numFmt numFmtId="170" formatCode="#,##0.0"/>
    </dxf>
    <dxf>
      <numFmt numFmtId="33" formatCode="_-* #,##0\ _€_-;\-* #,##0\ _€_-;_-* &quot;-&quot;\ _€_-;_-@_-"/>
    </dxf>
    <dxf>
      <alignment vertical="top" wrapText="1" readingOrder="0"/>
    </dxf>
    <dxf>
      <alignment vertical="top" wrapText="1" readingOrder="0"/>
    </dxf>
    <dxf>
      <numFmt numFmtId="33" formatCode="_-* #,##0\ _€_-;\-* #,##0\ _€_-;_-* &quot;-&quot;\ _€_-;_-@_-"/>
    </dxf>
    <dxf>
      <alignment wrapText="1" readingOrder="0"/>
    </dxf>
    <dxf>
      <alignment wrapText="1" readingOrder="0"/>
    </dxf>
    <dxf>
      <alignment wrapText="1" readingOrder="0"/>
    </dxf>
    <dxf>
      <font>
        <b/>
      </font>
    </dxf>
    <dxf>
      <font>
        <b/>
      </font>
    </dxf>
    <dxf>
      <font>
        <sz val="14"/>
      </font>
    </dxf>
    <dxf>
      <font>
        <sz val="14"/>
      </font>
    </dxf>
    <dxf>
      <fill>
        <patternFill patternType="solid">
          <bgColor rgb="FF92D050"/>
        </patternFill>
      </fill>
    </dxf>
    <dxf>
      <font>
        <b/>
      </font>
    </dxf>
    <dxf>
      <font>
        <sz val="16"/>
      </font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ont>
        <b val="0"/>
      </font>
    </dxf>
    <dxf>
      <font>
        <b val="0"/>
      </font>
    </dxf>
    <dxf>
      <font>
        <b val="0"/>
      </font>
    </dxf>
    <dxf>
      <font>
        <sz val="14"/>
      </font>
    </dxf>
    <dxf>
      <font>
        <sz val="14"/>
      </font>
    </dxf>
    <dxf>
      <font>
        <sz val="14"/>
      </font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ont>
        <strike/>
      </font>
    </dxf>
    <dxf>
      <font>
        <strike/>
      </font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70" formatCode="#,##0.0"/>
    </dxf>
    <dxf>
      <alignment vertical="top" wrapText="1" readingOrder="0"/>
    </dxf>
    <dxf>
      <alignment horizontal="center" readingOrder="0"/>
    </dxf>
    <dxf>
      <alignment vertical="center" readingOrder="0"/>
    </dxf>
    <dxf>
      <alignment horizontal="center" vertical="center" wrapText="1" readingOrder="0"/>
    </dxf>
    <dxf>
      <numFmt numFmtId="170" formatCode="#,##0.0"/>
    </dxf>
    <dxf>
      <numFmt numFmtId="33" formatCode="_-* #,##0\ _€_-;\-* #,##0\ _€_-;_-* &quot;-&quot;\ _€_-;_-@_-"/>
    </dxf>
    <dxf>
      <alignment vertical="top" wrapText="1" readingOrder="0"/>
    </dxf>
    <dxf>
      <alignment vertical="top" wrapText="1" readingOrder="0"/>
    </dxf>
    <dxf>
      <numFmt numFmtId="33" formatCode="_-* #,##0\ _€_-;\-* #,##0\ _€_-;_-* &quot;-&quot;\ _€_-;_-@_-"/>
    </dxf>
    <dxf>
      <alignment wrapText="1" readingOrder="0"/>
    </dxf>
    <dxf>
      <alignment wrapText="1" readingOrder="0"/>
    </dxf>
    <dxf>
      <alignment wrapText="1" readingOrder="0"/>
    </dxf>
    <dxf>
      <font>
        <b/>
      </font>
    </dxf>
    <dxf>
      <font>
        <b/>
      </font>
    </dxf>
    <dxf>
      <font>
        <sz val="14"/>
      </font>
    </dxf>
    <dxf>
      <font>
        <sz val="14"/>
      </font>
    </dxf>
    <dxf>
      <fill>
        <patternFill patternType="solid">
          <bgColor rgb="FF92D050"/>
        </patternFill>
      </fill>
    </dxf>
    <dxf>
      <font>
        <b/>
      </font>
    </dxf>
    <dxf>
      <font>
        <sz val="16"/>
      </font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ont>
        <b val="0"/>
      </font>
    </dxf>
    <dxf>
      <font>
        <b val="0"/>
      </font>
    </dxf>
    <dxf>
      <font>
        <b val="0"/>
      </font>
    </dxf>
    <dxf>
      <font>
        <sz val="14"/>
      </font>
    </dxf>
    <dxf>
      <font>
        <sz val="14"/>
      </font>
    </dxf>
    <dxf>
      <font>
        <sz val="14"/>
      </font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ont>
        <strike/>
      </font>
    </dxf>
    <dxf>
      <font>
        <strike/>
      </font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70" formatCode="#,##0.0"/>
    </dxf>
    <dxf>
      <alignment vertical="top" wrapText="1" readingOrder="0"/>
    </dxf>
    <dxf>
      <alignment horizontal="center" readingOrder="0"/>
    </dxf>
    <dxf>
      <alignment vertical="center" readingOrder="0"/>
    </dxf>
    <dxf>
      <alignment horizontal="center" vertical="center" wrapText="1" readingOrder="0"/>
    </dxf>
    <dxf>
      <numFmt numFmtId="170" formatCode="#,##0.0"/>
    </dxf>
    <dxf>
      <numFmt numFmtId="33" formatCode="_-* #,##0\ _€_-;\-* #,##0\ _€_-;_-* &quot;-&quot;\ _€_-;_-@_-"/>
    </dxf>
    <dxf>
      <alignment vertical="top" wrapText="1" readingOrder="0"/>
    </dxf>
    <dxf>
      <alignment vertical="top" wrapText="1" readingOrder="0"/>
    </dxf>
    <dxf>
      <numFmt numFmtId="33" formatCode="_-* #,##0\ _€_-;\-* #,##0\ _€_-;_-* &quot;-&quot;\ _€_-;_-@_-"/>
    </dxf>
    <dxf>
      <alignment wrapText="1" readingOrder="0"/>
    </dxf>
    <dxf>
      <alignment wrapText="1" readingOrder="0"/>
    </dxf>
    <dxf>
      <alignment wrapText="1" readingOrder="0"/>
    </dxf>
    <dxf>
      <font>
        <b/>
      </font>
    </dxf>
    <dxf>
      <font>
        <b/>
      </font>
    </dxf>
    <dxf>
      <font>
        <sz val="14"/>
      </font>
    </dxf>
    <dxf>
      <font>
        <sz val="14"/>
      </font>
    </dxf>
    <dxf>
      <fill>
        <patternFill patternType="solid">
          <bgColor rgb="FF92D050"/>
        </patternFill>
      </fill>
    </dxf>
    <dxf>
      <font>
        <b/>
      </font>
    </dxf>
    <dxf>
      <font>
        <sz val="16"/>
      </font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ont>
        <b val="0"/>
      </font>
    </dxf>
    <dxf>
      <font>
        <b val="0"/>
      </font>
    </dxf>
    <dxf>
      <font>
        <b val="0"/>
      </font>
    </dxf>
    <dxf>
      <font>
        <sz val="14"/>
      </font>
    </dxf>
    <dxf>
      <font>
        <sz val="14"/>
      </font>
    </dxf>
    <dxf>
      <font>
        <sz val="14"/>
      </font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ont>
        <strike/>
      </font>
    </dxf>
    <dxf>
      <font>
        <strike/>
      </font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170" formatCode="#,##0.0"/>
    </dxf>
    <dxf>
      <alignment vertical="top" wrapText="1" readingOrder="0"/>
    </dxf>
    <dxf>
      <alignment horizontal="center" readingOrder="0"/>
    </dxf>
    <dxf>
      <alignment vertical="center" readingOrder="0"/>
    </dxf>
    <dxf>
      <alignment horizontal="center" vertical="center" wrapText="1" readingOrder="0"/>
    </dxf>
    <dxf>
      <numFmt numFmtId="170" formatCode="#,##0.0"/>
    </dxf>
    <dxf>
      <numFmt numFmtId="170" formatCode="#,##0.0"/>
    </dxf>
    <dxf>
      <alignment horizontal="center" vertical="center" wrapText="1" readingOrder="0"/>
    </dxf>
    <dxf>
      <alignment vertical="center" readingOrder="0"/>
    </dxf>
    <dxf>
      <alignment horizontal="center" readingOrder="0"/>
    </dxf>
    <dxf>
      <alignment vertical="top" wrapText="1" readingOrder="0"/>
    </dxf>
    <dxf>
      <numFmt numFmtId="170" formatCode="#,##0.0"/>
    </dxf>
    <dxf>
      <numFmt numFmtId="33" formatCode="_-* #,##0\ _€_-;\-* #,##0\ _€_-;_-* &quot;-&quot;\ _€_-;_-@_-"/>
    </dxf>
    <dxf>
      <alignment vertical="top" wrapText="1" readingOrder="0"/>
    </dxf>
    <dxf>
      <alignment vertical="top" wrapText="1" readingOrder="0"/>
    </dxf>
    <dxf>
      <numFmt numFmtId="33" formatCode="_-* #,##0\ _€_-;\-* #,##0\ _€_-;_-* &quot;-&quot;\ _€_-;_-@_-"/>
    </dxf>
    <dxf>
      <alignment wrapText="1" readingOrder="0"/>
    </dxf>
    <dxf>
      <alignment wrapText="1" readingOrder="0"/>
    </dxf>
    <dxf>
      <alignment wrapText="1" readingOrder="0"/>
    </dxf>
    <dxf>
      <font>
        <b/>
      </font>
    </dxf>
    <dxf>
      <font>
        <b/>
      </font>
    </dxf>
    <dxf>
      <font>
        <sz val="14"/>
      </font>
    </dxf>
    <dxf>
      <font>
        <sz val="14"/>
      </font>
    </dxf>
    <dxf>
      <fill>
        <patternFill patternType="solid">
          <bgColor rgb="FF92D050"/>
        </patternFill>
      </fill>
    </dxf>
    <dxf>
      <font>
        <b/>
      </font>
    </dxf>
    <dxf>
      <font>
        <sz val="16"/>
      </font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ont>
        <b val="0"/>
      </font>
    </dxf>
    <dxf>
      <font>
        <b val="0"/>
      </font>
    </dxf>
    <dxf>
      <font>
        <b val="0"/>
      </font>
    </dxf>
    <dxf>
      <font>
        <sz val="14"/>
      </font>
    </dxf>
    <dxf>
      <font>
        <sz val="14"/>
      </font>
    </dxf>
    <dxf>
      <font>
        <sz val="14"/>
      </font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ill>
        <patternFill patternType="solid">
          <bgColor theme="3" tint="0.59999389629810485"/>
        </patternFill>
      </fill>
    </dxf>
    <dxf>
      <font>
        <strike/>
      </font>
    </dxf>
    <dxf>
      <font>
        <strike/>
      </font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</dxfs>
  <tableStyles count="0" defaultTableStyle="TableStyleMedium9" defaultPivotStyle="PivotStyleLight16"/>
  <colors>
    <mruColors>
      <color rgb="FFFF33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35852" refreshedDate="41583.781778356482" createdVersion="3" refreshedVersion="3" minRefreshableVersion="3" recordCount="1799">
  <cacheSource type="worksheet">
    <worksheetSource ref="A1:O1048576" sheet="Données"/>
  </cacheSource>
  <cacheFields count="17">
    <cacheField name="PF" numFmtId="0">
      <sharedItems containsBlank="1"/>
    </cacheField>
    <cacheField name="Ent" numFmtId="0">
      <sharedItems containsBlank="1" count="6">
        <s v="société 1"/>
        <s v="société 2"/>
        <s v="AUTRE"/>
        <m/>
        <s v="GrDF" u="1"/>
        <s v="eRDF" u="1"/>
      </sharedItems>
    </cacheField>
    <cacheField name="Unité" numFmtId="0">
      <sharedItems containsBlank="1" count="149">
        <s v="unité 45"/>
        <s v="unité 9"/>
        <s v="unité 6"/>
        <s v="unité 27"/>
        <s v="unité 54"/>
        <s v="unité 66"/>
        <s v="unité 67"/>
        <s v="unité 33"/>
        <s v="unité 34"/>
        <s v="unité 13"/>
        <s v="unité 14"/>
        <s v="unité 15"/>
        <s v="unité 46"/>
        <s v="unité 56"/>
        <s v="unité 57"/>
        <s v="unité 58"/>
        <s v="unité 35"/>
        <s v="unité 16"/>
        <s v="unité 23"/>
        <s v="unité 1"/>
        <s v="unité 39"/>
        <s v="unité 19"/>
        <s v="unité 21"/>
        <s v="unité 26"/>
        <s v="unité 59"/>
        <s v="unité 53"/>
        <s v="unité 62"/>
        <s v="unité 41"/>
        <s v="unité 22"/>
        <s v="unité 37"/>
        <s v="unité 18"/>
        <s v="unité 64"/>
        <s v="unité 60"/>
        <s v="unité 31"/>
        <s v="unité 11"/>
        <s v="unité 8"/>
        <s v="unité 20"/>
        <s v="unité 50"/>
        <s v="unité 30"/>
        <s v="unité 10"/>
        <s v="unité 55"/>
        <s v="unité 24"/>
        <s v="unité 69"/>
        <s v="unité 63"/>
        <s v="unité 4"/>
        <s v="unité 5"/>
        <s v="unité 42"/>
        <s v="unité 17"/>
        <s v="unité 12"/>
        <s v="unité 65"/>
        <s v="unité 28"/>
        <s v="unité 32"/>
        <s v="unité 47"/>
        <s v="unité 48"/>
        <s v="unité 49"/>
        <s v="unité 52"/>
        <s v="unité 61"/>
        <s v="unité 43"/>
        <s v="unité 7"/>
        <s v="unité 25"/>
        <s v="unité 36"/>
        <s v="unité 51"/>
        <s v="unité 38"/>
        <s v="unité 2"/>
        <s v="unité 3"/>
        <s v="unité 68"/>
        <s v="unité 29"/>
        <s v="unité 40"/>
        <s v="unité 44"/>
        <m/>
        <s v="DR_SILLON_RHOD" u="1"/>
        <s v="URE_CHAM_ARD" u="1"/>
        <s v="DR_IDF_OUEST" u="1"/>
        <s v="DR_POITOU" u="1"/>
        <s v="BRIPS_MMN" u="1"/>
        <s v="URG_MIDI_PYR" u="1"/>
        <s v="URE_ALSACE_FC" u="1"/>
        <s v="UCF_IDF_OUEST" u="1"/>
        <s v="UOF" u="1"/>
        <s v="URG_ALSACE_FC" u="1"/>
        <s v="SEI" u="1"/>
        <s v="URG_BOUR" u="1"/>
        <s v="DR_MP_SUD" u="1"/>
        <s v="BRIPS_SO" u="1"/>
        <s v="UCF_MIDI_PYR" u="1"/>
        <s v="UCF_CHAM_ARD" u="1"/>
        <s v="URG_LORCA" u="1"/>
        <s v="CORSE_ELEC" u="1"/>
        <s v="SO" u="1"/>
        <s v="UCF_ALSACE_FC" u="1"/>
        <s v="URG_LOIRE_POITO" u="1"/>
        <s v="UCF_BOUR" u="1"/>
        <s v="DR_BRETAGNE" u="1"/>
        <s v="IDF" u="1"/>
        <s v="DR_PICARDIE" u="1"/>
        <s v="URG_IDF_EST" u="1"/>
        <s v="UCF_PACA_OUEST" u="1"/>
        <s v="CORSE_GAZ" u="1"/>
        <s v="UCF_CENTRE" u="1"/>
        <s v="URG_AQUITAINE" u="1"/>
        <s v="DR_IDF_PARIS" u="1"/>
        <s v="URG_LARO" u="1"/>
        <s v="RAB" u="1"/>
        <s v="DR_NORD_CALAIS" u="1"/>
        <s v="DR_AUVERGNE" u="1"/>
        <s v="MED" u="1"/>
        <s v="DR_CENTRE" u="1"/>
        <s v="URG_BRETAGNE" u="1"/>
        <s v="UCF_NORD_CALAIS" u="1"/>
        <s v="AIRSO" u="1"/>
        <s v="UCF_IDF_EST" u="1"/>
        <s v="OUEST" u="1"/>
        <s v="DR_AQ_NORD" u="1"/>
        <s v="URE_LOR" u="1"/>
        <s v="URG_SIALP" u="1"/>
        <s v="ACL" u="1"/>
        <s v="UCF_LARO" u="1"/>
        <s v="URG_SIRHO" u="1"/>
        <s v="DR_LARO" u="1"/>
        <s v="UCF_BRETAGNE" u="1"/>
        <s v="DR_LOIRE" u="1"/>
        <s v="DR_IDF_EST" u="1"/>
        <s v="UCF_SIALP" u="1"/>
        <s v="DR_LIMOUSIN" u="1"/>
        <s v="UCF_LOIRE" u="1"/>
        <s v="URG_ACL_NORD" u="1"/>
        <s v="URG_PACA" u="1"/>
        <s v="UCF_LOR" u="1"/>
        <s v="URG_NORMANDIE" u="1"/>
        <s v="UCF_SIRHO" u="1"/>
        <s v="USR_EST" u="1"/>
        <s v="UCF_POITOU" u="1"/>
        <s v="EST" u="1"/>
        <s v="DR_NORD_MP" u="1"/>
        <s v="UCF_LIMOUSIN" u="1"/>
        <s v="DR_PADS" u="1"/>
        <s v="URG_NORD" u="1"/>
        <s v="URG_ACL_SUD" u="1"/>
        <s v="DR_BOURGOGNE" u="1"/>
        <s v="DR_COTE_AZUR" u="1"/>
        <s v="UCF_NORMANDIE" u="1"/>
        <s v="MMN" u="1"/>
        <s v="USR_MMN" u="1"/>
        <s v="URG_IDF_OUEST" u="1"/>
        <s v="CORSEGAZ" u="1"/>
        <s v="DR_PYR_LANDES" u="1"/>
        <s v="DR_NORMANDIE" u="1"/>
        <s v="URG_IDF_PARIS" u="1"/>
        <s v="DR_ALPES" u="1"/>
      </sharedItems>
    </cacheField>
    <cacheField name="DOR" numFmtId="0">
      <sharedItems containsBlank="1" count="84">
        <s v="Region 8"/>
        <s v="Region 4"/>
        <s v="Region 11"/>
        <s v="Region 5"/>
        <s v="Region 10"/>
        <s v="Region 6"/>
        <s v="Region 7"/>
        <s v="Region 1"/>
        <s v="Region 9"/>
        <s v="Region 2"/>
        <s v="Region 3"/>
        <m/>
        <s v="DR_SILLON_RHOD" u="1"/>
        <s v="URE_CHAM_ARD" u="1"/>
        <s v="DR_IDF_OUEST" u="1"/>
        <s v="DR_POITOU" u="1"/>
        <s v="BRIPS_MMN" u="1"/>
        <s v="URG_MIDI_PYR" u="1"/>
        <s v="URE_ALSACE_FC" u="1"/>
        <s v="UOF" u="1"/>
        <s v="URG_ALSACE_FC" u="1"/>
        <s v="SEI" u="1"/>
        <s v="URG_BOUR" u="1"/>
        <s v="DR_MP_SUD" u="1"/>
        <s v="BRIPS_SO" u="1"/>
        <s v="UCF_CHAM_ARD" u="1"/>
        <s v="URG_LORCA" u="1"/>
        <s v="CORSE_ELEC" u="1"/>
        <s v="SO" u="1"/>
        <s v="UCF_ALSACE_FC" u="1"/>
        <s v="URG_LOIRE_POITO" u="1"/>
        <s v="UCF_BOUR" u="1"/>
        <s v="DR_BRETAGNE" u="1"/>
        <s v="IDF" u="1"/>
        <s v="DR_PICARDIE" u="1"/>
        <s v="URG_IDF_EST" u="1"/>
        <s v="CORSE_GAZ" u="1"/>
        <s v="URG_AQUITAINE" u="1"/>
        <s v="DR_IDF_PARIS" u="1"/>
        <s v="URG_LARO" u="1"/>
        <s v="RAB" u="1"/>
        <s v="DR_NORD_CALAIS" u="1"/>
        <s v="DR_AUVERGNE" u="1"/>
        <s v="MED" u="1"/>
        <s v="DR_CENTRE" u="1"/>
        <s v="URG_BRETAGNE" u="1"/>
        <s v="AIRSO" u="1"/>
        <s v="UCF_IDF_EST" u="1"/>
        <s v="OUEST" u="1"/>
        <s v="DR_AQ_NORD" u="1"/>
        <s v="URE_LOR" u="1"/>
        <s v="URG_SIALP" u="1"/>
        <s v="ACL" u="1"/>
        <s v="URG_SIRHO" u="1"/>
        <s v="DR_LARO" u="1"/>
        <s v="UCF_BRETAGNE" u="1"/>
        <s v="DR_LOIRE" u="1"/>
        <s v="DR_IDF_EST" u="1"/>
        <s v="UCF_SIALP" u="1"/>
        <s v="DR_LIMOUSIN" u="1"/>
        <s v="UCF_LOIRE" u="1"/>
        <s v="URG_ACL_NORD" u="1"/>
        <s v="URG_PACA" u="1"/>
        <s v="UCF_LOR" u="1"/>
        <s v="URG_NORMANDIE" u="1"/>
        <s v="UCF_SIRHO" u="1"/>
        <s v="USR_EST" u="1"/>
        <s v="UCF_POITOU" u="1"/>
        <s v="EST" u="1"/>
        <s v="DR_NORD_MP" u="1"/>
        <s v="DR_PADS" u="1"/>
        <s v="URG_NORD" u="1"/>
        <s v="URG_ACL_SUD" u="1"/>
        <s v="DR_BOURGOGNE" u="1"/>
        <s v="DR_COTE_AZUR" u="1"/>
        <s v="UCF_NORMANDIE" u="1"/>
        <s v="MMN" u="1"/>
        <s v="USR_MMN" u="1"/>
        <s v="URG_IDF_OUEST" u="1"/>
        <s v="CORSEGAZ" u="1"/>
        <s v="DR_PYR_LANDES" u="1"/>
        <s v="DR_NORMANDIE" u="1"/>
        <s v="URG_IDF_PARIS" u="1"/>
        <s v="DR_ALPES" u="1"/>
      </sharedItems>
    </cacheField>
    <cacheField name="Coût en Euro du mois" numFmtId="0">
      <sharedItems containsString="0" containsBlank="1" containsNumber="1" minValue="-26811" maxValue="43191.3"/>
    </cacheField>
    <cacheField name="Nb tourets" numFmtId="0">
      <sharedItems containsString="0" containsBlank="1" containsNumber="1" containsInteger="1" minValue="1" maxValue="1290"/>
    </cacheField>
    <cacheField name="Nb tourets Livrés" numFmtId="0">
      <sharedItems containsString="0" containsBlank="1" containsNumber="1" containsInteger="1" minValue="1" maxValue="469"/>
    </cacheField>
    <cacheField name="Nb tourets Repris" numFmtId="0">
      <sharedItems containsString="0" containsBlank="1" containsNumber="1" containsInteger="1" minValue="1" maxValue="579"/>
    </cacheField>
    <cacheField name="Délai moyen d'immo" numFmtId="0">
      <sharedItems containsString="0" containsBlank="1" containsNumber="1" containsInteger="1" minValue="4" maxValue="1378"/>
    </cacheField>
    <cacheField name="Coût de perte" numFmtId="0">
      <sharedItems containsString="0" containsBlank="1" containsNumber="1" containsInteger="1" minValue="0" maxValue="14158"/>
    </cacheField>
    <cacheField name="Mois" numFmtId="14">
      <sharedItems containsNonDate="0" containsDate="1" containsString="0" containsBlank="1" minDate="2012-12-31T00:00:00" maxDate="2013-10-01T00:00:00" count="11">
        <d v="2012-12-31T00:00:00"/>
        <d v="2013-01-31T00:00:00"/>
        <d v="2013-02-28T00:00:00"/>
        <d v="2013-03-31T00:00:00"/>
        <d v="2013-04-30T00:00:00"/>
        <d v="2013-05-31T00:00:00"/>
        <d v="2013-06-30T00:00:00"/>
        <d v="2013-07-31T00:00:00"/>
        <d v="2013-08-31T00:00:00"/>
        <d v="2013-09-30T00:00:00"/>
        <m/>
      </sharedItems>
    </cacheField>
    <cacheField name="Delai total" numFmtId="0">
      <sharedItems containsString="0" containsBlank="1" containsNumber="1" containsInteger="1" minValue="0" maxValue="177320"/>
    </cacheField>
    <cacheField name="Coût total" numFmtId="0">
      <sharedItems containsString="0" containsBlank="1" containsNumber="1" minValue="-26115" maxValue="43509.3"/>
    </cacheField>
    <cacheField name="coût en k€ du mois" numFmtId="165">
      <sharedItems containsString="0" containsBlank="1" containsNumber="1" minValue="-26.811" maxValue="43.191300000000005"/>
    </cacheField>
    <cacheField name="coût  par touret_x000a_ (hors perte)" numFmtId="0">
      <sharedItems containsBlank="1" containsMixedTypes="1" containsNumber="1" minValue="-42.089481946624801" maxValue="424.18421052631578"/>
    </cacheField>
    <cacheField name="Délai moyen" numFmtId="0" formula="'Delai total' /'Nb tourets'" databaseField="0"/>
    <cacheField name="Cout Moyen par touret" numFmtId="0" formula="'Coût total' /'Nb tourets'" databaseFiel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99">
  <r>
    <s v="PF 4"/>
    <x v="0"/>
    <x v="0"/>
    <x v="0"/>
    <n v="162"/>
    <n v="3"/>
    <m/>
    <n v="2"/>
    <n v="295"/>
    <m/>
    <x v="0"/>
    <n v="885"/>
    <n v="162"/>
    <n v="0.16200000000000001"/>
    <n v="54"/>
  </r>
  <r>
    <s v="PF 4"/>
    <x v="0"/>
    <x v="1"/>
    <x v="0"/>
    <n v="4001.4"/>
    <n v="160"/>
    <n v="36"/>
    <n v="87"/>
    <n v="76"/>
    <n v="140"/>
    <x v="0"/>
    <n v="12160"/>
    <n v="4141.3999999999996"/>
    <n v="4.0014000000000003"/>
    <n v="25.008749999999999"/>
  </r>
  <r>
    <s v="PF 4"/>
    <x v="0"/>
    <x v="2"/>
    <x v="0"/>
    <n v="19950.3"/>
    <n v="805"/>
    <n v="127"/>
    <n v="255"/>
    <n v="131"/>
    <m/>
    <x v="0"/>
    <n v="105455"/>
    <n v="19950.3"/>
    <n v="19.950299999999999"/>
    <n v="24.782981366459627"/>
  </r>
  <r>
    <s v="PF 4"/>
    <x v="0"/>
    <x v="3"/>
    <x v="0"/>
    <n v="24615.9"/>
    <n v="1027"/>
    <n v="203"/>
    <n v="332"/>
    <n v="91"/>
    <n v="360"/>
    <x v="0"/>
    <n v="93457"/>
    <n v="24975.9"/>
    <n v="24.6159"/>
    <n v="23.968743914313535"/>
  </r>
  <r>
    <s v="PF 4"/>
    <x v="1"/>
    <x v="4"/>
    <x v="0"/>
    <n v="493.2"/>
    <n v="11"/>
    <n v="2"/>
    <n v="3"/>
    <n v="89"/>
    <m/>
    <x v="0"/>
    <n v="979"/>
    <n v="493.2"/>
    <n v="0.49319999999999997"/>
    <n v="44.836363636363636"/>
  </r>
  <r>
    <s v="PF 4"/>
    <x v="1"/>
    <x v="5"/>
    <x v="0"/>
    <n v="1504.26"/>
    <n v="13"/>
    <m/>
    <n v="7"/>
    <n v="115"/>
    <m/>
    <x v="0"/>
    <n v="1495"/>
    <n v="1504.26"/>
    <n v="1.5042599999999999"/>
    <n v="115.71230769230769"/>
  </r>
  <r>
    <s v="PF 4"/>
    <x v="1"/>
    <x v="6"/>
    <x v="0"/>
    <n v="2071.44"/>
    <n v="12"/>
    <m/>
    <n v="14"/>
    <n v="112"/>
    <m/>
    <x v="0"/>
    <n v="1344"/>
    <n v="2071.44"/>
    <n v="2.0714399999999999"/>
    <n v="172.62"/>
  </r>
  <r>
    <s v="PF 7"/>
    <x v="0"/>
    <x v="7"/>
    <x v="1"/>
    <n v="32.4"/>
    <n v="2"/>
    <m/>
    <m/>
    <n v="116"/>
    <m/>
    <x v="0"/>
    <n v="232"/>
    <n v="32.4"/>
    <n v="3.2399999999999998E-2"/>
    <n v="16.2"/>
  </r>
  <r>
    <s v="PF 7"/>
    <x v="0"/>
    <x v="8"/>
    <x v="1"/>
    <n v="2146.5"/>
    <n v="33"/>
    <m/>
    <n v="1"/>
    <n v="566"/>
    <m/>
    <x v="0"/>
    <n v="18678"/>
    <n v="2146.5"/>
    <n v="2.1465000000000001"/>
    <n v="65.045454545454547"/>
  </r>
  <r>
    <s v="PF 7"/>
    <x v="0"/>
    <x v="9"/>
    <x v="1"/>
    <n v="16410.599999999999"/>
    <n v="543"/>
    <n v="43"/>
    <n v="191"/>
    <n v="148"/>
    <m/>
    <x v="0"/>
    <n v="80364"/>
    <n v="16410.599999999999"/>
    <n v="16.410599999999999"/>
    <n v="30.222099447513809"/>
  </r>
  <r>
    <s v="PF 7"/>
    <x v="0"/>
    <x v="10"/>
    <x v="1"/>
    <n v="20120.400000000001"/>
    <n v="776"/>
    <n v="79"/>
    <n v="190"/>
    <n v="122"/>
    <n v="476"/>
    <x v="0"/>
    <n v="94672"/>
    <n v="20596.400000000001"/>
    <n v="20.1204"/>
    <n v="25.928350515463919"/>
  </r>
  <r>
    <s v="PF 7"/>
    <x v="0"/>
    <x v="11"/>
    <x v="1"/>
    <n v="9768.6"/>
    <n v="304"/>
    <n v="36"/>
    <n v="97"/>
    <n v="141"/>
    <m/>
    <x v="0"/>
    <n v="42864"/>
    <n v="9768.6"/>
    <n v="9.7686000000000011"/>
    <n v="32.133552631578951"/>
  </r>
  <r>
    <s v="PF 7"/>
    <x v="2"/>
    <x v="12"/>
    <x v="2"/>
    <n v="64.8"/>
    <n v="2"/>
    <m/>
    <m/>
    <n v="230"/>
    <m/>
    <x v="0"/>
    <n v="460"/>
    <n v="64.8"/>
    <n v="6.4799999999999996E-2"/>
    <n v="32.4"/>
  </r>
  <r>
    <s v="PF 7"/>
    <x v="1"/>
    <x v="13"/>
    <x v="1"/>
    <n v="1257.6600000000001"/>
    <n v="9"/>
    <m/>
    <n v="26"/>
    <n v="76"/>
    <m/>
    <x v="0"/>
    <n v="684"/>
    <n v="1257.6600000000001"/>
    <n v="1.25766"/>
    <n v="139.74"/>
  </r>
  <r>
    <s v="PF 7"/>
    <x v="1"/>
    <x v="14"/>
    <x v="1"/>
    <n v="4167.54"/>
    <n v="55"/>
    <n v="2"/>
    <n v="2"/>
    <n v="111"/>
    <m/>
    <x v="0"/>
    <n v="6105"/>
    <n v="4167.54"/>
    <n v="4.1675399999999998"/>
    <n v="75.773454545454541"/>
  </r>
  <r>
    <s v="PF 7"/>
    <x v="1"/>
    <x v="15"/>
    <x v="1"/>
    <n v="2367.36"/>
    <n v="28"/>
    <n v="7"/>
    <n v="25"/>
    <n v="84"/>
    <m/>
    <x v="0"/>
    <n v="2352"/>
    <n v="2367.36"/>
    <n v="2.3673600000000001"/>
    <n v="84.548571428571435"/>
  </r>
  <r>
    <s v="PF 11"/>
    <x v="0"/>
    <x v="16"/>
    <x v="3"/>
    <n v="32.4"/>
    <n v="1"/>
    <m/>
    <m/>
    <n v="155"/>
    <m/>
    <x v="0"/>
    <n v="155"/>
    <n v="32.4"/>
    <n v="3.2399999999999998E-2"/>
    <n v="32.4"/>
  </r>
  <r>
    <s v="PF 11"/>
    <x v="0"/>
    <x v="17"/>
    <x v="3"/>
    <n v="17771.400000000001"/>
    <n v="647"/>
    <n v="94"/>
    <n v="173"/>
    <n v="107"/>
    <n v="60"/>
    <x v="0"/>
    <n v="69229"/>
    <n v="17831.400000000001"/>
    <n v="17.7714"/>
    <n v="27.467387944358581"/>
  </r>
  <r>
    <s v="PF 11"/>
    <x v="0"/>
    <x v="18"/>
    <x v="3"/>
    <n v="340.2"/>
    <n v="10"/>
    <m/>
    <m/>
    <n v="482"/>
    <m/>
    <x v="0"/>
    <n v="4820"/>
    <n v="340.2"/>
    <n v="0.3402"/>
    <n v="34.019999999999996"/>
  </r>
  <r>
    <s v="PF 11"/>
    <x v="0"/>
    <x v="19"/>
    <x v="4"/>
    <n v="23028.3"/>
    <n v="720"/>
    <n v="13"/>
    <n v="63"/>
    <n v="171"/>
    <m/>
    <x v="0"/>
    <n v="123120"/>
    <n v="23028.3"/>
    <n v="23.028299999999998"/>
    <n v="31.983750000000001"/>
  </r>
  <r>
    <s v="PF 11"/>
    <x v="0"/>
    <x v="20"/>
    <x v="4"/>
    <n v="32.4"/>
    <n v="1"/>
    <m/>
    <m/>
    <n v="64"/>
    <m/>
    <x v="0"/>
    <n v="64"/>
    <n v="32.4"/>
    <n v="3.2399999999999998E-2"/>
    <n v="32.4"/>
  </r>
  <r>
    <s v="PF 11"/>
    <x v="0"/>
    <x v="21"/>
    <x v="4"/>
    <n v="18532.8"/>
    <n v="658"/>
    <n v="74"/>
    <n v="120"/>
    <n v="113"/>
    <n v="476"/>
    <x v="0"/>
    <n v="74354"/>
    <n v="19008.8"/>
    <n v="18.532799999999998"/>
    <n v="28.165349544072946"/>
  </r>
  <r>
    <s v="PF 11"/>
    <x v="0"/>
    <x v="22"/>
    <x v="4"/>
    <n v="7865.1"/>
    <n v="327"/>
    <n v="80"/>
    <n v="100"/>
    <n v="68"/>
    <m/>
    <x v="0"/>
    <n v="22236"/>
    <n v="7865.1"/>
    <n v="7.8651"/>
    <n v="24.052293577981654"/>
  </r>
  <r>
    <s v="PF 11"/>
    <x v="0"/>
    <x v="23"/>
    <x v="4"/>
    <n v="2624.4"/>
    <n v="121"/>
    <n v="25"/>
    <n v="44"/>
    <n v="87"/>
    <m/>
    <x v="0"/>
    <n v="10527"/>
    <n v="2624.4"/>
    <n v="2.6244000000000001"/>
    <n v="21.68925619834711"/>
  </r>
  <r>
    <s v="PF 11"/>
    <x v="1"/>
    <x v="24"/>
    <x v="3"/>
    <n v="1060.3800000000001"/>
    <n v="16"/>
    <n v="1"/>
    <n v="5"/>
    <n v="81"/>
    <m/>
    <x v="0"/>
    <n v="1296"/>
    <n v="1060.3800000000001"/>
    <n v="1.0603800000000001"/>
    <n v="66.273750000000007"/>
  </r>
  <r>
    <s v="PF 11"/>
    <x v="1"/>
    <x v="25"/>
    <x v="4"/>
    <n v="345.24"/>
    <n v="5"/>
    <n v="2"/>
    <n v="1"/>
    <n v="70"/>
    <m/>
    <x v="0"/>
    <n v="350"/>
    <n v="345.24"/>
    <n v="0.34523999999999999"/>
    <n v="69.048000000000002"/>
  </r>
  <r>
    <s v="PF 11"/>
    <x v="1"/>
    <x v="26"/>
    <x v="4"/>
    <n v="1134.3599999999999"/>
    <n v="31"/>
    <m/>
    <n v="6"/>
    <n v="66"/>
    <m/>
    <x v="0"/>
    <n v="2046"/>
    <n v="1134.3599999999999"/>
    <n v="1.1343599999999998"/>
    <n v="36.592258064516123"/>
  </r>
  <r>
    <s v="PF 3"/>
    <x v="0"/>
    <x v="27"/>
    <x v="5"/>
    <n v="421"/>
    <n v="14"/>
    <n v="1"/>
    <n v="2"/>
    <n v="132"/>
    <m/>
    <x v="0"/>
    <n v="1848"/>
    <n v="421"/>
    <n v="0.42099999999999999"/>
    <n v="30.071428571428573"/>
  </r>
  <r>
    <s v="PF 3"/>
    <x v="0"/>
    <x v="28"/>
    <x v="5"/>
    <n v="25547"/>
    <n v="977"/>
    <n v="185"/>
    <n v="300"/>
    <n v="98"/>
    <m/>
    <x v="0"/>
    <n v="95746"/>
    <n v="25547"/>
    <n v="25.547000000000001"/>
    <n v="26.148413510747186"/>
  </r>
  <r>
    <s v="PF 3"/>
    <x v="0"/>
    <x v="29"/>
    <x v="6"/>
    <n v="0"/>
    <n v="4"/>
    <n v="4"/>
    <m/>
    <n v="17"/>
    <m/>
    <x v="0"/>
    <n v="68"/>
    <n v="0"/>
    <n v="0"/>
    <n v="0"/>
  </r>
  <r>
    <s v="PF 3"/>
    <x v="0"/>
    <x v="30"/>
    <x v="6"/>
    <n v="5225"/>
    <n v="243"/>
    <n v="59"/>
    <n v="75"/>
    <n v="75"/>
    <m/>
    <x v="0"/>
    <n v="18225"/>
    <n v="5225"/>
    <n v="5.2249999999999996"/>
    <n v="21.502057613168724"/>
  </r>
  <r>
    <s v="PF 3"/>
    <x v="1"/>
    <x v="31"/>
    <x v="5"/>
    <n v="3822"/>
    <n v="61"/>
    <n v="13"/>
    <n v="29"/>
    <n v="86"/>
    <m/>
    <x v="0"/>
    <n v="5246"/>
    <n v="3822"/>
    <n v="3.8220000000000001"/>
    <n v="62.655737704918032"/>
  </r>
  <r>
    <s v="PF 3"/>
    <x v="1"/>
    <x v="32"/>
    <x v="6"/>
    <n v="920"/>
    <n v="10"/>
    <m/>
    <n v="8"/>
    <n v="94"/>
    <m/>
    <x v="0"/>
    <n v="940"/>
    <n v="920"/>
    <n v="0.92"/>
    <n v="92"/>
  </r>
  <r>
    <s v="PF 6"/>
    <x v="0"/>
    <x v="33"/>
    <x v="7"/>
    <n v="162"/>
    <n v="5"/>
    <m/>
    <m/>
    <n v="104"/>
    <m/>
    <x v="0"/>
    <n v="520"/>
    <n v="162"/>
    <n v="0.16200000000000001"/>
    <n v="32.4"/>
  </r>
  <r>
    <s v="PF 6"/>
    <x v="0"/>
    <x v="34"/>
    <x v="7"/>
    <n v="15025.5"/>
    <n v="531"/>
    <n v="45"/>
    <n v="149"/>
    <n v="121"/>
    <m/>
    <x v="0"/>
    <n v="64251"/>
    <n v="15025.5"/>
    <n v="15.025499999999999"/>
    <n v="28.296610169491526"/>
  </r>
  <r>
    <s v="PF 6"/>
    <x v="0"/>
    <x v="34"/>
    <x v="7"/>
    <n v="9015.2999999999993"/>
    <n v="381"/>
    <n v="93"/>
    <n v="187"/>
    <n v="87"/>
    <m/>
    <x v="0"/>
    <n v="33147"/>
    <n v="9015.2999999999993"/>
    <n v="9.0152999999999999"/>
    <n v="23.662204724409445"/>
  </r>
  <r>
    <s v="PF 6"/>
    <x v="0"/>
    <x v="35"/>
    <x v="7"/>
    <n v="396.9"/>
    <n v="13"/>
    <m/>
    <n v="7"/>
    <n v="240"/>
    <m/>
    <x v="0"/>
    <n v="3120"/>
    <n v="396.9"/>
    <n v="0.39689999999999998"/>
    <n v="30.530769230769231"/>
  </r>
  <r>
    <s v="PF 6"/>
    <x v="0"/>
    <x v="7"/>
    <x v="1"/>
    <n v="275.39999999999998"/>
    <n v="9"/>
    <m/>
    <n v="2"/>
    <n v="171"/>
    <m/>
    <x v="0"/>
    <n v="1539"/>
    <n v="275.39999999999998"/>
    <n v="0.27539999999999998"/>
    <n v="30.599999999999998"/>
  </r>
  <r>
    <s v="PF 6"/>
    <x v="0"/>
    <x v="8"/>
    <x v="1"/>
    <n v="32.4"/>
    <n v="1"/>
    <m/>
    <m/>
    <n v="99"/>
    <m/>
    <x v="0"/>
    <n v="99"/>
    <n v="32.4"/>
    <n v="3.2399999999999998E-2"/>
    <n v="32.4"/>
  </r>
  <r>
    <s v="PF 6"/>
    <x v="0"/>
    <x v="9"/>
    <x v="1"/>
    <n v="20233.8"/>
    <n v="695"/>
    <n v="59"/>
    <n v="144"/>
    <n v="148"/>
    <m/>
    <x v="0"/>
    <n v="102860"/>
    <n v="20233.8"/>
    <n v="20.233799999999999"/>
    <n v="29.113381294964029"/>
  </r>
  <r>
    <s v="PF 6"/>
    <x v="0"/>
    <x v="10"/>
    <x v="1"/>
    <n v="5597.1"/>
    <n v="181"/>
    <n v="7"/>
    <n v="44"/>
    <n v="137"/>
    <m/>
    <x v="0"/>
    <n v="24797"/>
    <n v="5597.1"/>
    <n v="5.5971000000000002"/>
    <n v="30.923204419889505"/>
  </r>
  <r>
    <s v="PF 6"/>
    <x v="0"/>
    <x v="36"/>
    <x v="5"/>
    <n v="32.4"/>
    <n v="1"/>
    <m/>
    <m/>
    <n v="154"/>
    <m/>
    <x v="0"/>
    <n v="154"/>
    <n v="32.4"/>
    <n v="3.2399999999999998E-2"/>
    <n v="32.4"/>
  </r>
  <r>
    <s v="PF 6"/>
    <x v="0"/>
    <x v="1"/>
    <x v="0"/>
    <n v="3061.8"/>
    <n v="150"/>
    <n v="52"/>
    <n v="56"/>
    <n v="57"/>
    <m/>
    <x v="0"/>
    <n v="8550"/>
    <n v="3061.8"/>
    <n v="3.0618000000000003"/>
    <n v="20.412000000000003"/>
  </r>
  <r>
    <s v="PF 6"/>
    <x v="0"/>
    <x v="3"/>
    <x v="0"/>
    <n v="32.4"/>
    <n v="1"/>
    <m/>
    <m/>
    <n v="120"/>
    <m/>
    <x v="0"/>
    <n v="120"/>
    <n v="32.4"/>
    <n v="3.2399999999999998E-2"/>
    <n v="32.4"/>
  </r>
  <r>
    <s v="PF 6"/>
    <x v="1"/>
    <x v="37"/>
    <x v="7"/>
    <n v="1085.04"/>
    <n v="35"/>
    <n v="5"/>
    <n v="12"/>
    <n v="65"/>
    <m/>
    <x v="0"/>
    <n v="2275"/>
    <n v="1085.04"/>
    <n v="1.08504"/>
    <n v="31.001142857142856"/>
  </r>
  <r>
    <s v="PF 6"/>
    <x v="1"/>
    <x v="13"/>
    <x v="1"/>
    <n v="2663.28"/>
    <n v="21"/>
    <n v="3"/>
    <n v="13"/>
    <n v="166"/>
    <m/>
    <x v="0"/>
    <n v="3486"/>
    <n v="2663.28"/>
    <n v="2.6632800000000003"/>
    <n v="126.82285714285715"/>
  </r>
  <r>
    <s v="PF 6"/>
    <x v="1"/>
    <x v="14"/>
    <x v="1"/>
    <n v="394.56"/>
    <n v="4"/>
    <m/>
    <n v="1"/>
    <n v="237"/>
    <m/>
    <x v="0"/>
    <n v="948"/>
    <n v="394.56"/>
    <n v="0.39456000000000002"/>
    <n v="98.64"/>
  </r>
  <r>
    <s v="PF 8"/>
    <x v="0"/>
    <x v="38"/>
    <x v="6"/>
    <n v="64.8"/>
    <n v="2"/>
    <m/>
    <m/>
    <n v="277"/>
    <m/>
    <x v="0"/>
    <n v="554"/>
    <n v="64.8"/>
    <n v="6.4799999999999996E-2"/>
    <n v="32.4"/>
  </r>
  <r>
    <s v="PF 8"/>
    <x v="0"/>
    <x v="29"/>
    <x v="6"/>
    <n v="89.1"/>
    <n v="12"/>
    <n v="9"/>
    <n v="1"/>
    <n v="27"/>
    <m/>
    <x v="0"/>
    <n v="324"/>
    <n v="89.1"/>
    <n v="8.9099999999999999E-2"/>
    <n v="7.4249999999999998"/>
  </r>
  <r>
    <s v="PF 8"/>
    <x v="0"/>
    <x v="39"/>
    <x v="6"/>
    <n v="17293.499999999924"/>
    <n v="815"/>
    <n v="193"/>
    <n v="251"/>
    <n v="69"/>
    <n v="850"/>
    <x v="0"/>
    <n v="56235"/>
    <n v="18143.499999999924"/>
    <n v="17.293499999999923"/>
    <n v="21.219018404907882"/>
  </r>
  <r>
    <s v="PF 8"/>
    <x v="0"/>
    <x v="30"/>
    <x v="6"/>
    <n v="17990.099999999842"/>
    <n v="899"/>
    <n v="241"/>
    <n v="270"/>
    <n v="72"/>
    <n v="310"/>
    <x v="0"/>
    <n v="64728"/>
    <n v="18300.099999999842"/>
    <n v="17.990099999999842"/>
    <n v="20.011234705227857"/>
  </r>
  <r>
    <s v="PF 8"/>
    <x v="1"/>
    <x v="40"/>
    <x v="6"/>
    <n v="7299.3599999999969"/>
    <n v="115"/>
    <n v="14"/>
    <n v="32"/>
    <n v="111"/>
    <m/>
    <x v="0"/>
    <n v="12765"/>
    <n v="7299.3599999999969"/>
    <n v="7.2993599999999965"/>
    <n v="63.47269565217389"/>
  </r>
  <r>
    <s v="PF 8"/>
    <x v="1"/>
    <x v="32"/>
    <x v="6"/>
    <n v="3534.12"/>
    <n v="66"/>
    <n v="4"/>
    <n v="9"/>
    <n v="98"/>
    <m/>
    <x v="0"/>
    <n v="6468"/>
    <n v="3534.12"/>
    <n v="3.5341199999999997"/>
    <n v="53.547272727272727"/>
  </r>
  <r>
    <s v="PF 10"/>
    <x v="0"/>
    <x v="36"/>
    <x v="5"/>
    <n v="27766.799999999999"/>
    <n v="995"/>
    <m/>
    <n v="216"/>
    <n v="112"/>
    <n v="640"/>
    <x v="0"/>
    <n v="111440"/>
    <n v="28406.799999999999"/>
    <n v="27.7668"/>
    <n v="27.906331658291457"/>
  </r>
  <r>
    <s v="PF 10"/>
    <x v="0"/>
    <x v="41"/>
    <x v="5"/>
    <n v="17301.599999999999"/>
    <n v="566"/>
    <m/>
    <n v="76"/>
    <n v="131"/>
    <n v="32"/>
    <x v="0"/>
    <n v="74146"/>
    <n v="17333.599999999999"/>
    <n v="17.301599999999997"/>
    <n v="30.568197879858655"/>
  </r>
  <r>
    <s v="PF 10"/>
    <x v="0"/>
    <x v="42"/>
    <x v="5"/>
    <n v="32.4"/>
    <n v="1"/>
    <m/>
    <m/>
    <n v="93"/>
    <m/>
    <x v="0"/>
    <n v="93"/>
    <n v="32.4"/>
    <n v="3.2399999999999998E-2"/>
    <n v="32.4"/>
  </r>
  <r>
    <s v="PF 10"/>
    <x v="2"/>
    <x v="12"/>
    <x v="2"/>
    <n v="534.6"/>
    <n v="9"/>
    <m/>
    <n v="6"/>
    <n v="250"/>
    <m/>
    <x v="0"/>
    <n v="2250"/>
    <n v="534.6"/>
    <n v="0.53460000000000008"/>
    <n v="59.400000000000006"/>
  </r>
  <r>
    <s v="PF 10"/>
    <x v="1"/>
    <x v="43"/>
    <x v="5"/>
    <n v="14771.34"/>
    <n v="179"/>
    <m/>
    <n v="65"/>
    <n v="135"/>
    <m/>
    <x v="0"/>
    <n v="24165"/>
    <n v="14771.34"/>
    <n v="14.77134"/>
    <n v="82.52145251396648"/>
  </r>
  <r>
    <s v="PF 1"/>
    <x v="0"/>
    <x v="44"/>
    <x v="8"/>
    <n v="6957.9"/>
    <n v="232"/>
    <n v="11"/>
    <n v="13"/>
    <n v="284"/>
    <n v="2038"/>
    <x v="0"/>
    <n v="65888"/>
    <n v="8995.9"/>
    <n v="6.9578999999999995"/>
    <n v="29.990948275862067"/>
  </r>
  <r>
    <s v="PF 1"/>
    <x v="1"/>
    <x v="45"/>
    <x v="9"/>
    <n v="98.64"/>
    <n v="1"/>
    <m/>
    <m/>
    <n v="196"/>
    <m/>
    <x v="0"/>
    <n v="196"/>
    <n v="98.64"/>
    <n v="9.8640000000000005E-2"/>
    <n v="98.64"/>
  </r>
  <r>
    <s v="PF 1"/>
    <x v="0"/>
    <x v="46"/>
    <x v="3"/>
    <n v="186.3"/>
    <n v="5"/>
    <n v="2"/>
    <n v="4"/>
    <n v="155"/>
    <n v="60"/>
    <x v="0"/>
    <n v="775"/>
    <n v="246.3"/>
    <n v="0.18630000000000002"/>
    <n v="37.260000000000005"/>
  </r>
  <r>
    <s v="PF 1"/>
    <x v="2"/>
    <x v="12"/>
    <x v="2"/>
    <n v="81"/>
    <n v="2"/>
    <m/>
    <m/>
    <n v="266"/>
    <m/>
    <x v="0"/>
    <n v="532"/>
    <n v="81"/>
    <n v="8.1000000000000003E-2"/>
    <n v="40.5"/>
  </r>
  <r>
    <s v="PF 1"/>
    <x v="0"/>
    <x v="17"/>
    <x v="3"/>
    <n v="2195.1"/>
    <n v="118"/>
    <n v="28"/>
    <n v="45"/>
    <n v="98"/>
    <m/>
    <x v="0"/>
    <n v="11564"/>
    <n v="2195.1"/>
    <n v="2.1951000000000001"/>
    <n v="18.602542372881356"/>
  </r>
  <r>
    <s v="PF 1"/>
    <x v="0"/>
    <x v="47"/>
    <x v="7"/>
    <n v="137.69999999999999"/>
    <n v="4"/>
    <m/>
    <m/>
    <n v="434"/>
    <m/>
    <x v="0"/>
    <n v="1736"/>
    <n v="137.69999999999999"/>
    <n v="0.13769999999999999"/>
    <n v="34.424999999999997"/>
  </r>
  <r>
    <s v="PF 1"/>
    <x v="0"/>
    <x v="21"/>
    <x v="4"/>
    <n v="324"/>
    <n v="8"/>
    <m/>
    <m/>
    <n v="382"/>
    <m/>
    <x v="0"/>
    <n v="3056"/>
    <n v="324"/>
    <n v="0.32400000000000001"/>
    <n v="40.5"/>
  </r>
  <r>
    <s v="PF 1"/>
    <x v="0"/>
    <x v="48"/>
    <x v="3"/>
    <n v="22518"/>
    <n v="706"/>
    <n v="81"/>
    <n v="303"/>
    <n v="116"/>
    <n v="13080"/>
    <x v="0"/>
    <n v="81896"/>
    <n v="35598"/>
    <n v="22.518000000000001"/>
    <n v="31.895184135977338"/>
  </r>
  <r>
    <s v="PF 1"/>
    <x v="0"/>
    <x v="18"/>
    <x v="3"/>
    <n v="21473.1"/>
    <n v="801"/>
    <n v="112"/>
    <n v="249"/>
    <n v="113"/>
    <n v="1968"/>
    <x v="0"/>
    <n v="90513"/>
    <n v="23441.1"/>
    <n v="21.473099999999999"/>
    <n v="26.807865168539323"/>
  </r>
  <r>
    <s v="PF 1"/>
    <x v="1"/>
    <x v="49"/>
    <x v="3"/>
    <n v="2983.86"/>
    <n v="12"/>
    <n v="1"/>
    <n v="18"/>
    <n v="94"/>
    <m/>
    <x v="0"/>
    <n v="1128"/>
    <n v="2983.86"/>
    <n v="2.98386"/>
    <n v="248.655"/>
  </r>
  <r>
    <s v="PF 5"/>
    <x v="0"/>
    <x v="50"/>
    <x v="10"/>
    <n v="40.5"/>
    <n v="3"/>
    <m/>
    <m/>
    <n v="60"/>
    <m/>
    <x v="0"/>
    <n v="180"/>
    <n v="40.5"/>
    <n v="4.0500000000000001E-2"/>
    <n v="13.5"/>
  </r>
  <r>
    <s v="PF 5"/>
    <x v="0"/>
    <x v="51"/>
    <x v="10"/>
    <n v="97.2"/>
    <n v="2"/>
    <m/>
    <n v="1"/>
    <n v="56"/>
    <m/>
    <x v="0"/>
    <n v="112"/>
    <n v="97.2"/>
    <n v="9.7200000000000009E-2"/>
    <n v="48.6"/>
  </r>
  <r>
    <s v="PF 5"/>
    <x v="0"/>
    <x v="52"/>
    <x v="10"/>
    <n v="14150.7"/>
    <n v="509"/>
    <n v="66"/>
    <n v="199"/>
    <n v="96"/>
    <n v="426"/>
    <x v="0"/>
    <n v="48864"/>
    <n v="14576.7"/>
    <n v="14.150700000000001"/>
    <n v="27.800982318271121"/>
  </r>
  <r>
    <s v="PF 5"/>
    <x v="0"/>
    <x v="53"/>
    <x v="10"/>
    <n v="16726.5"/>
    <n v="535"/>
    <n v="122"/>
    <n v="150"/>
    <n v="89"/>
    <m/>
    <x v="0"/>
    <n v="47615"/>
    <n v="16726.5"/>
    <n v="16.726500000000001"/>
    <n v="31.264485981308411"/>
  </r>
  <r>
    <s v="PF 5"/>
    <x v="0"/>
    <x v="54"/>
    <x v="10"/>
    <n v="23182.2"/>
    <n v="764"/>
    <n v="40"/>
    <n v="139"/>
    <n v="132"/>
    <m/>
    <x v="0"/>
    <n v="100848"/>
    <n v="23182.2"/>
    <n v="23.182200000000002"/>
    <n v="30.343193717277487"/>
  </r>
  <r>
    <s v="PF 5"/>
    <x v="1"/>
    <x v="55"/>
    <x v="10"/>
    <n v="3748.32"/>
    <n v="36"/>
    <n v="1"/>
    <n v="12"/>
    <n v="178"/>
    <m/>
    <x v="0"/>
    <n v="6408"/>
    <n v="3748.32"/>
    <n v="3.7483200000000001"/>
    <n v="104.12"/>
  </r>
  <r>
    <s v="PF 5"/>
    <x v="1"/>
    <x v="56"/>
    <x v="10"/>
    <n v="4562.1000000000004"/>
    <n v="50"/>
    <n v="2"/>
    <n v="10"/>
    <n v="184"/>
    <n v="240"/>
    <x v="0"/>
    <n v="9200"/>
    <n v="4802.1000000000004"/>
    <n v="4.5621"/>
    <n v="91.242000000000004"/>
  </r>
  <r>
    <s v="PF 5"/>
    <x v="2"/>
    <x v="12"/>
    <x v="2"/>
    <n v="129.6"/>
    <n v="4"/>
    <m/>
    <m/>
    <n v="382"/>
    <m/>
    <x v="0"/>
    <n v="1528"/>
    <n v="129.6"/>
    <n v="0.12959999999999999"/>
    <n v="32.4"/>
  </r>
  <r>
    <s v="PF 5"/>
    <x v="0"/>
    <x v="9"/>
    <x v="1"/>
    <n v="615.6"/>
    <n v="14"/>
    <m/>
    <m/>
    <n v="264"/>
    <m/>
    <x v="0"/>
    <n v="3696"/>
    <n v="615.6"/>
    <n v="0.61560000000000004"/>
    <n v="43.971428571428575"/>
  </r>
  <r>
    <s v="PF 5"/>
    <x v="1"/>
    <x v="14"/>
    <x v="1"/>
    <n v="123.3"/>
    <n v="1"/>
    <m/>
    <m/>
    <n v="160"/>
    <m/>
    <x v="0"/>
    <n v="160"/>
    <n v="123.3"/>
    <n v="0.12329999999999999"/>
    <n v="123.3"/>
  </r>
  <r>
    <s v="PF 5"/>
    <x v="0"/>
    <x v="41"/>
    <x v="5"/>
    <n v="40.5"/>
    <n v="1"/>
    <m/>
    <m/>
    <n v="1019"/>
    <m/>
    <x v="0"/>
    <n v="1019"/>
    <n v="40.5"/>
    <n v="4.0500000000000001E-2"/>
    <n v="40.5"/>
  </r>
  <r>
    <s v="PF 5"/>
    <x v="0"/>
    <x v="1"/>
    <x v="0"/>
    <n v="672.3"/>
    <n v="3"/>
    <n v="1"/>
    <m/>
    <n v="232"/>
    <m/>
    <x v="0"/>
    <n v="696"/>
    <n v="672.3"/>
    <n v="0.67230000000000001"/>
    <n v="224.1"/>
  </r>
  <r>
    <s v="PF 5"/>
    <x v="0"/>
    <x v="3"/>
    <x v="0"/>
    <n v="259.2"/>
    <n v="8"/>
    <m/>
    <m/>
    <n v="244"/>
    <m/>
    <x v="0"/>
    <n v="1952"/>
    <n v="259.2"/>
    <n v="0.25919999999999999"/>
    <n v="32.4"/>
  </r>
  <r>
    <s v="PF 5"/>
    <x v="0"/>
    <x v="19"/>
    <x v="4"/>
    <n v="64.8"/>
    <n v="2"/>
    <m/>
    <m/>
    <n v="1072"/>
    <m/>
    <x v="0"/>
    <n v="2144"/>
    <n v="64.8"/>
    <n v="6.4799999999999996E-2"/>
    <n v="32.4"/>
  </r>
  <r>
    <s v="PF 2"/>
    <x v="0"/>
    <x v="19"/>
    <x v="4"/>
    <n v="20484.900000000001"/>
    <n v="914"/>
    <n v="103"/>
    <n v="93"/>
    <n v="150"/>
    <m/>
    <x v="0"/>
    <n v="137100"/>
    <n v="20484.900000000001"/>
    <n v="20.484900000000003"/>
    <n v="22.412363238512036"/>
  </r>
  <r>
    <s v="PF 2"/>
    <x v="0"/>
    <x v="57"/>
    <x v="6"/>
    <n v="283.5"/>
    <n v="18"/>
    <n v="7"/>
    <n v="2"/>
    <n v="94"/>
    <m/>
    <x v="0"/>
    <n v="1692"/>
    <n v="283.5"/>
    <n v="0.28349999999999997"/>
    <n v="15.75"/>
  </r>
  <r>
    <s v="PF 2"/>
    <x v="0"/>
    <x v="58"/>
    <x v="4"/>
    <n v="20557.8"/>
    <n v="869"/>
    <n v="173"/>
    <n v="233"/>
    <n v="103"/>
    <n v="290"/>
    <x v="0"/>
    <n v="89507"/>
    <n v="20847.8"/>
    <n v="20.5578"/>
    <n v="23.656846950517835"/>
  </r>
  <r>
    <s v="PF 2"/>
    <x v="0"/>
    <x v="53"/>
    <x v="10"/>
    <n v="32.4"/>
    <n v="1"/>
    <m/>
    <m/>
    <n v="1135"/>
    <m/>
    <x v="0"/>
    <n v="1135"/>
    <n v="32.4"/>
    <n v="3.2399999999999998E-2"/>
    <n v="32.4"/>
  </r>
  <r>
    <s v="PF 2"/>
    <x v="0"/>
    <x v="21"/>
    <x v="4"/>
    <n v="259.2"/>
    <n v="6"/>
    <m/>
    <n v="2"/>
    <n v="318"/>
    <n v="366"/>
    <x v="0"/>
    <n v="1908"/>
    <n v="625.20000000000005"/>
    <n v="0.25919999999999999"/>
    <n v="43.199999999999996"/>
  </r>
  <r>
    <s v="PF 2"/>
    <x v="0"/>
    <x v="59"/>
    <x v="6"/>
    <n v="9072"/>
    <n v="379"/>
    <n v="70"/>
    <n v="143"/>
    <n v="102"/>
    <m/>
    <x v="0"/>
    <n v="38658"/>
    <n v="9072"/>
    <n v="9.0719999999999992"/>
    <n v="23.936675461741427"/>
  </r>
  <r>
    <s v="PF 2"/>
    <x v="0"/>
    <x v="23"/>
    <x v="4"/>
    <n v="7994.7"/>
    <n v="362"/>
    <n v="102"/>
    <n v="98"/>
    <n v="102"/>
    <m/>
    <x v="0"/>
    <n v="36924"/>
    <n v="7994.7"/>
    <n v="7.9946999999999999"/>
    <n v="22.084806629834254"/>
  </r>
  <r>
    <s v="PF 2"/>
    <x v="0"/>
    <x v="2"/>
    <x v="0"/>
    <n v="121.5"/>
    <n v="3"/>
    <m/>
    <m/>
    <n v="823"/>
    <m/>
    <x v="0"/>
    <n v="2469"/>
    <n v="121.5"/>
    <n v="0.1215"/>
    <n v="40.5"/>
  </r>
  <r>
    <s v="PF 2"/>
    <x v="1"/>
    <x v="25"/>
    <x v="4"/>
    <n v="3082.5"/>
    <n v="60"/>
    <n v="3"/>
    <n v="3"/>
    <n v="94"/>
    <m/>
    <x v="0"/>
    <n v="5640"/>
    <n v="3082.5"/>
    <n v="3.0825"/>
    <n v="51.375"/>
  </r>
  <r>
    <s v="PF 2"/>
    <x v="0"/>
    <x v="25"/>
    <x v="4"/>
    <n v="32.4"/>
    <n v="60"/>
    <n v="3"/>
    <n v="3"/>
    <n v="94"/>
    <m/>
    <x v="0"/>
    <n v="5640"/>
    <n v="32.4"/>
    <n v="3.2399999999999998E-2"/>
    <n v="0.53999999999999992"/>
  </r>
  <r>
    <s v="PF 2"/>
    <x v="1"/>
    <x v="32"/>
    <x v="6"/>
    <n v="2367.36"/>
    <n v="24"/>
    <n v="1"/>
    <n v="16"/>
    <n v="155"/>
    <m/>
    <x v="0"/>
    <n v="3720"/>
    <n v="2367.36"/>
    <n v="2.3673600000000001"/>
    <n v="98.64"/>
  </r>
  <r>
    <s v="PF 9"/>
    <x v="0"/>
    <x v="19"/>
    <x v="4"/>
    <n v="6091.2"/>
    <n v="235"/>
    <n v="22"/>
    <n v="30"/>
    <n v="102"/>
    <m/>
    <x v="0"/>
    <n v="23970"/>
    <n v="6091.2"/>
    <n v="6.0911999999999997"/>
    <n v="25.919999999999998"/>
  </r>
  <r>
    <s v="PF 9"/>
    <x v="0"/>
    <x v="60"/>
    <x v="7"/>
    <n v="129.6"/>
    <n v="4"/>
    <m/>
    <m/>
    <n v="310"/>
    <m/>
    <x v="0"/>
    <n v="1240"/>
    <n v="129.6"/>
    <n v="0.12959999999999999"/>
    <n v="32.4"/>
  </r>
  <r>
    <s v="PF 9"/>
    <x v="0"/>
    <x v="47"/>
    <x v="7"/>
    <n v="12668.4"/>
    <n v="469"/>
    <n v="48"/>
    <n v="121"/>
    <n v="167"/>
    <m/>
    <x v="0"/>
    <n v="78323"/>
    <n v="12668.4"/>
    <n v="12.6684"/>
    <n v="27.011513859275052"/>
  </r>
  <r>
    <s v="PF 9"/>
    <x v="0"/>
    <x v="22"/>
    <x v="4"/>
    <n v="4706.1000000000004"/>
    <n v="183"/>
    <n v="34"/>
    <n v="27"/>
    <n v="100"/>
    <m/>
    <x v="0"/>
    <n v="18300"/>
    <n v="4706.1000000000004"/>
    <n v="4.7061000000000002"/>
    <n v="25.716393442622952"/>
  </r>
  <r>
    <s v="PF 9"/>
    <x v="0"/>
    <x v="35"/>
    <x v="7"/>
    <n v="36661.9"/>
    <n v="1217"/>
    <n v="83"/>
    <n v="246"/>
    <n v="118"/>
    <n v="220"/>
    <x v="0"/>
    <n v="143606"/>
    <n v="36881.9"/>
    <n v="36.661900000000003"/>
    <n v="30.124815119145442"/>
  </r>
  <r>
    <s v="PF 9"/>
    <x v="1"/>
    <x v="61"/>
    <x v="7"/>
    <n v="739.8"/>
    <n v="11"/>
    <n v="1"/>
    <n v="8"/>
    <n v="134"/>
    <m/>
    <x v="0"/>
    <n v="1474"/>
    <n v="739.8"/>
    <n v="0.7397999999999999"/>
    <n v="67.25454545454545"/>
  </r>
  <r>
    <s v="PF 9"/>
    <x v="1"/>
    <x v="26"/>
    <x v="4"/>
    <n v="24.66"/>
    <n v="1"/>
    <m/>
    <n v="1"/>
    <n v="71"/>
    <m/>
    <x v="0"/>
    <n v="71"/>
    <n v="24.66"/>
    <n v="2.4660000000000001E-2"/>
    <n v="24.66"/>
  </r>
  <r>
    <s v="PF 1"/>
    <x v="0"/>
    <x v="44"/>
    <x v="8"/>
    <n v="8764.2000000000007"/>
    <n v="247"/>
    <n v="16"/>
    <m/>
    <n v="296"/>
    <m/>
    <x v="1"/>
    <n v="73112"/>
    <n v="8764.2000000000007"/>
    <n v="8.7642000000000007"/>
    <n v="35.482591093117414"/>
  </r>
  <r>
    <s v="PF 1"/>
    <x v="1"/>
    <x v="45"/>
    <x v="9"/>
    <n v="98.64"/>
    <n v="1"/>
    <m/>
    <m/>
    <n v="227"/>
    <m/>
    <x v="1"/>
    <n v="227"/>
    <n v="98.64"/>
    <n v="9.8640000000000005E-2"/>
    <n v="98.64"/>
  </r>
  <r>
    <s v="PF 1"/>
    <x v="2"/>
    <x v="12"/>
    <x v="2"/>
    <n v="64.8"/>
    <n v="2"/>
    <m/>
    <m/>
    <n v="297"/>
    <m/>
    <x v="1"/>
    <n v="594"/>
    <n v="64.8"/>
    <n v="6.4799999999999996E-2"/>
    <n v="32.4"/>
  </r>
  <r>
    <s v="PF 1"/>
    <x v="0"/>
    <x v="17"/>
    <x v="3"/>
    <n v="2883.6"/>
    <n v="125"/>
    <n v="64"/>
    <n v="56"/>
    <n v="97"/>
    <m/>
    <x v="1"/>
    <n v="12125"/>
    <n v="2883.6"/>
    <n v="2.8835999999999999"/>
    <n v="23.0688"/>
  </r>
  <r>
    <s v="PF 1"/>
    <x v="0"/>
    <x v="47"/>
    <x v="7"/>
    <n v="153.9"/>
    <n v="4"/>
    <m/>
    <m/>
    <n v="465"/>
    <m/>
    <x v="1"/>
    <n v="1860"/>
    <n v="153.9"/>
    <n v="0.15390000000000001"/>
    <n v="38.475000000000001"/>
  </r>
  <r>
    <s v="PF 1"/>
    <x v="0"/>
    <x v="21"/>
    <x v="4"/>
    <n v="259.2"/>
    <n v="8"/>
    <m/>
    <m/>
    <n v="413"/>
    <m/>
    <x v="1"/>
    <n v="3304"/>
    <n v="259.2"/>
    <n v="0.25919999999999999"/>
    <n v="32.4"/>
  </r>
  <r>
    <s v="PF 1"/>
    <x v="0"/>
    <x v="48"/>
    <x v="3"/>
    <n v="23230.80000000001"/>
    <n v="664"/>
    <n v="142"/>
    <n v="209"/>
    <n v="119"/>
    <n v="1042"/>
    <x v="1"/>
    <n v="79016"/>
    <n v="24272.80000000001"/>
    <n v="23.230800000000009"/>
    <n v="34.986144578313265"/>
  </r>
  <r>
    <s v="PF 1"/>
    <x v="0"/>
    <x v="18"/>
    <x v="3"/>
    <n v="25693.200000000001"/>
    <n v="745"/>
    <n v="147"/>
    <n v="203"/>
    <n v="119"/>
    <n v="1940"/>
    <x v="1"/>
    <n v="88655"/>
    <n v="27633.200000000001"/>
    <n v="25.693200000000001"/>
    <n v="34.487516778523492"/>
  </r>
  <r>
    <s v="PF 1"/>
    <x v="1"/>
    <x v="49"/>
    <x v="3"/>
    <n v="887.76"/>
    <n v="15"/>
    <n v="4"/>
    <n v="1"/>
    <n v="93"/>
    <m/>
    <x v="1"/>
    <n v="1395"/>
    <n v="887.76"/>
    <n v="0.88775999999999999"/>
    <n v="59.183999999999997"/>
  </r>
  <r>
    <s v="PF 2"/>
    <x v="0"/>
    <x v="19"/>
    <x v="4"/>
    <n v="31047.3"/>
    <n v="857"/>
    <n v="73"/>
    <n v="130"/>
    <n v="164"/>
    <n v="360"/>
    <x v="1"/>
    <n v="140548"/>
    <n v="31407.3"/>
    <n v="31.0473"/>
    <n v="36.22788798133022"/>
  </r>
  <r>
    <s v="PF 2"/>
    <x v="0"/>
    <x v="57"/>
    <x v="6"/>
    <n v="405"/>
    <n v="15"/>
    <m/>
    <n v="3"/>
    <n v="81"/>
    <m/>
    <x v="1"/>
    <n v="1215"/>
    <n v="405"/>
    <n v="0.40500000000000003"/>
    <n v="27"/>
  </r>
  <r>
    <s v="PF 2"/>
    <x v="0"/>
    <x v="58"/>
    <x v="4"/>
    <n v="25191"/>
    <n v="843"/>
    <n v="225"/>
    <n v="244"/>
    <n v="98"/>
    <n v="140"/>
    <x v="1"/>
    <n v="82614"/>
    <n v="25331"/>
    <n v="25.190999999999999"/>
    <n v="29.882562277580071"/>
  </r>
  <r>
    <s v="PF 2"/>
    <x v="0"/>
    <x v="53"/>
    <x v="10"/>
    <n v="40.5"/>
    <n v="1"/>
    <m/>
    <m/>
    <n v="1166"/>
    <m/>
    <x v="1"/>
    <n v="1166"/>
    <n v="40.5"/>
    <n v="4.0500000000000001E-2"/>
    <n v="40.5"/>
  </r>
  <r>
    <s v="PF 2"/>
    <x v="0"/>
    <x v="21"/>
    <x v="4"/>
    <n v="194.4"/>
    <n v="2"/>
    <m/>
    <m/>
    <n v="280"/>
    <m/>
    <x v="1"/>
    <n v="560"/>
    <n v="194.4"/>
    <n v="0.19440000000000002"/>
    <n v="97.2"/>
  </r>
  <r>
    <s v="PF 2"/>
    <x v="0"/>
    <x v="59"/>
    <x v="6"/>
    <n v="11356.2"/>
    <n v="397"/>
    <n v="138"/>
    <n v="110"/>
    <n v="99"/>
    <n v="762"/>
    <x v="1"/>
    <n v="39303"/>
    <n v="12118.2"/>
    <n v="11.356200000000001"/>
    <n v="28.605037783375316"/>
  </r>
  <r>
    <s v="PF 2"/>
    <x v="0"/>
    <x v="23"/>
    <x v="4"/>
    <n v="9890.1"/>
    <n v="382"/>
    <n v="102"/>
    <n v="70"/>
    <n v="106"/>
    <m/>
    <x v="1"/>
    <n v="40492"/>
    <n v="9890.1"/>
    <n v="9.8901000000000003"/>
    <n v="25.890314136125657"/>
  </r>
  <r>
    <s v="PF 2"/>
    <x v="0"/>
    <x v="2"/>
    <x v="0"/>
    <n v="97.2"/>
    <n v="3"/>
    <m/>
    <m/>
    <n v="854"/>
    <m/>
    <x v="1"/>
    <n v="2562"/>
    <n v="97.2"/>
    <n v="9.7200000000000009E-2"/>
    <n v="32.4"/>
  </r>
  <r>
    <s v="PF 2"/>
    <x v="1"/>
    <x v="25"/>
    <x v="4"/>
    <n v="3838.14"/>
    <n v="57"/>
    <n v="7"/>
    <n v="7"/>
    <n v="107"/>
    <m/>
    <x v="1"/>
    <n v="6099"/>
    <n v="3838.14"/>
    <n v="3.8381399999999997"/>
    <n v="67.335789473684201"/>
  </r>
  <r>
    <s v="PF 2"/>
    <x v="1"/>
    <x v="32"/>
    <x v="6"/>
    <n v="2416.6799999999998"/>
    <n v="19"/>
    <n v="8"/>
    <n v="13"/>
    <n v="130"/>
    <m/>
    <x v="1"/>
    <n v="2470"/>
    <n v="2416.6799999999998"/>
    <n v="2.4166799999999999"/>
    <n v="127.19368421052631"/>
  </r>
  <r>
    <s v="PF 3"/>
    <x v="0"/>
    <x v="27"/>
    <x v="5"/>
    <n v="526.5"/>
    <n v="11"/>
    <n v="7"/>
    <n v="11"/>
    <n v="69"/>
    <n v="60"/>
    <x v="1"/>
    <n v="759"/>
    <n v="586.5"/>
    <n v="0.52649999999999997"/>
    <n v="47.863636363636367"/>
  </r>
  <r>
    <s v="PF 3"/>
    <x v="0"/>
    <x v="28"/>
    <x v="5"/>
    <n v="28220.400000000001"/>
    <n v="998"/>
    <n v="337"/>
    <n v="339"/>
    <n v="90"/>
    <n v="280"/>
    <x v="1"/>
    <n v="89820"/>
    <n v="28500.400000000001"/>
    <n v="28.220400000000001"/>
    <n v="28.276953907815631"/>
  </r>
  <r>
    <s v="PF 3"/>
    <x v="0"/>
    <x v="29"/>
    <x v="6"/>
    <n v="0"/>
    <n v="8"/>
    <n v="8"/>
    <n v="4"/>
    <n v="10"/>
    <m/>
    <x v="1"/>
    <n v="80"/>
    <n v="0"/>
    <n v="0"/>
    <n v="0"/>
  </r>
  <r>
    <s v="PF 3"/>
    <x v="0"/>
    <x v="30"/>
    <x v="6"/>
    <n v="7330.5"/>
    <n v="278"/>
    <n v="107"/>
    <n v="72"/>
    <n v="75"/>
    <n v="566"/>
    <x v="1"/>
    <n v="20850"/>
    <n v="7896.5"/>
    <n v="7.3304999999999998"/>
    <n v="26.368705035971225"/>
  </r>
  <r>
    <s v="PF 3"/>
    <x v="1"/>
    <x v="31"/>
    <x v="5"/>
    <n v="3846.96"/>
    <n v="68"/>
    <n v="20"/>
    <n v="10"/>
    <n v="75"/>
    <n v="300"/>
    <x v="1"/>
    <n v="5100"/>
    <n v="4146.96"/>
    <n v="3.8469600000000002"/>
    <n v="56.572941176470586"/>
  </r>
  <r>
    <s v="PF 3"/>
    <x v="1"/>
    <x v="32"/>
    <x v="6"/>
    <n v="641.16"/>
    <n v="11"/>
    <n v="4"/>
    <n v="4"/>
    <n v="74"/>
    <m/>
    <x v="1"/>
    <n v="814"/>
    <n v="641.16"/>
    <n v="0.64115999999999995"/>
    <n v="58.287272727272722"/>
  </r>
  <r>
    <s v="PF 4"/>
    <x v="0"/>
    <x v="0"/>
    <x v="0"/>
    <n v="64.8"/>
    <n v="2"/>
    <m/>
    <n v="1"/>
    <n v="434"/>
    <m/>
    <x v="1"/>
    <n v="868"/>
    <n v="64.8"/>
    <n v="6.4799999999999996E-2"/>
    <n v="32.4"/>
  </r>
  <r>
    <s v="PF 4"/>
    <x v="0"/>
    <x v="1"/>
    <x v="0"/>
    <n v="4544.1000000000004"/>
    <n v="162"/>
    <n v="59"/>
    <n v="51"/>
    <n v="76"/>
    <m/>
    <x v="1"/>
    <n v="12312"/>
    <n v="4544.1000000000004"/>
    <n v="4.5441000000000003"/>
    <n v="28.05"/>
  </r>
  <r>
    <s v="PF 4"/>
    <x v="0"/>
    <x v="2"/>
    <x v="0"/>
    <n v="24227.1"/>
    <n v="750"/>
    <n v="196"/>
    <n v="236"/>
    <n v="139"/>
    <n v="626"/>
    <x v="1"/>
    <n v="104250"/>
    <n v="24853.1"/>
    <n v="24.2271"/>
    <n v="32.302799999999998"/>
  </r>
  <r>
    <s v="PF 4"/>
    <x v="0"/>
    <x v="3"/>
    <x v="0"/>
    <n v="29151.9"/>
    <n v="982"/>
    <n v="278"/>
    <n v="331"/>
    <n v="96"/>
    <n v="30"/>
    <x v="1"/>
    <n v="94272"/>
    <n v="29181.9"/>
    <n v="29.151900000000001"/>
    <n v="29.68625254582485"/>
  </r>
  <r>
    <s v="PF 4"/>
    <x v="1"/>
    <x v="4"/>
    <x v="0"/>
    <n v="369.9"/>
    <n v="11"/>
    <n v="4"/>
    <n v="5"/>
    <n v="87"/>
    <m/>
    <x v="1"/>
    <n v="957"/>
    <n v="369.9"/>
    <n v="0.36989999999999995"/>
    <n v="33.627272727272725"/>
  </r>
  <r>
    <s v="PF 4"/>
    <x v="1"/>
    <x v="5"/>
    <x v="0"/>
    <n v="1109.7"/>
    <n v="18"/>
    <n v="6"/>
    <n v="1"/>
    <n v="102"/>
    <m/>
    <x v="1"/>
    <n v="1836"/>
    <n v="1109.7"/>
    <n v="1.1097000000000001"/>
    <n v="61.650000000000006"/>
  </r>
  <r>
    <s v="PF 4"/>
    <x v="1"/>
    <x v="6"/>
    <x v="0"/>
    <n v="1479.6"/>
    <n v="16"/>
    <n v="4"/>
    <n v="9"/>
    <n v="78"/>
    <m/>
    <x v="1"/>
    <n v="1248"/>
    <n v="1479.6"/>
    <n v="1.4795999999999998"/>
    <n v="92.474999999999994"/>
  </r>
  <r>
    <s v="PF 5"/>
    <x v="0"/>
    <x v="50"/>
    <x v="10"/>
    <n v="81"/>
    <n v="2"/>
    <n v="1"/>
    <n v="2"/>
    <n v="48"/>
    <m/>
    <x v="1"/>
    <n v="96"/>
    <n v="81"/>
    <n v="8.1000000000000003E-2"/>
    <n v="40.5"/>
  </r>
  <r>
    <s v="PF 5"/>
    <x v="0"/>
    <x v="51"/>
    <x v="10"/>
    <n v="64.8"/>
    <n v="4"/>
    <n v="2"/>
    <m/>
    <n v="49"/>
    <m/>
    <x v="1"/>
    <n v="196"/>
    <n v="64.8"/>
    <n v="6.4799999999999996E-2"/>
    <n v="16.2"/>
  </r>
  <r>
    <s v="PF 5"/>
    <x v="0"/>
    <x v="62"/>
    <x v="10"/>
    <n v="0"/>
    <n v="1"/>
    <n v="1"/>
    <m/>
    <n v="24"/>
    <m/>
    <x v="1"/>
    <n v="24"/>
    <n v="0"/>
    <n v="0"/>
    <n v="0"/>
  </r>
  <r>
    <s v="PF 5"/>
    <x v="0"/>
    <x v="52"/>
    <x v="10"/>
    <n v="15811.2"/>
    <n v="522"/>
    <n v="168"/>
    <n v="160"/>
    <n v="92"/>
    <n v="586"/>
    <x v="1"/>
    <n v="48024"/>
    <n v="16397.2"/>
    <n v="15.811200000000001"/>
    <n v="30.289655172413795"/>
  </r>
  <r>
    <s v="PF 5"/>
    <x v="0"/>
    <x v="53"/>
    <x v="10"/>
    <n v="15041.7"/>
    <n v="521"/>
    <n v="105"/>
    <n v="208"/>
    <n v="93"/>
    <n v="110"/>
    <x v="1"/>
    <n v="48453"/>
    <n v="15151.7"/>
    <n v="15.041700000000001"/>
    <n v="28.870825335892516"/>
  </r>
  <r>
    <s v="PF 5"/>
    <x v="0"/>
    <x v="54"/>
    <x v="10"/>
    <n v="24907.5"/>
    <n v="710"/>
    <n v="158"/>
    <n v="198"/>
    <n v="121"/>
    <n v="140"/>
    <x v="1"/>
    <n v="85910"/>
    <n v="25047.5"/>
    <n v="24.907499999999999"/>
    <n v="35.08098591549296"/>
  </r>
  <r>
    <s v="PF 5"/>
    <x v="1"/>
    <x v="55"/>
    <x v="10"/>
    <n v="3699"/>
    <n v="45"/>
    <n v="11"/>
    <n v="2"/>
    <n v="168"/>
    <m/>
    <x v="1"/>
    <n v="7560"/>
    <n v="3699"/>
    <n v="3.6989999999999998"/>
    <n v="82.2"/>
  </r>
  <r>
    <s v="PF 5"/>
    <x v="1"/>
    <x v="56"/>
    <x v="10"/>
    <n v="4315.5"/>
    <n v="42"/>
    <n v="6"/>
    <n v="14"/>
    <n v="176"/>
    <m/>
    <x v="1"/>
    <n v="7392"/>
    <n v="4315.5"/>
    <n v="4.3155000000000001"/>
    <n v="102.75"/>
  </r>
  <r>
    <s v="PF 5"/>
    <x v="2"/>
    <x v="12"/>
    <x v="2"/>
    <n v="162"/>
    <n v="4"/>
    <m/>
    <m/>
    <n v="413"/>
    <m/>
    <x v="1"/>
    <n v="1652"/>
    <n v="162"/>
    <n v="0.16200000000000001"/>
    <n v="40.5"/>
  </r>
  <r>
    <s v="PF 5"/>
    <x v="0"/>
    <x v="9"/>
    <x v="1"/>
    <n v="502.2"/>
    <n v="15"/>
    <n v="1"/>
    <n v="1"/>
    <n v="277"/>
    <m/>
    <x v="1"/>
    <n v="4155"/>
    <n v="502.2"/>
    <n v="0.50219999999999998"/>
    <n v="33.479999999999997"/>
  </r>
  <r>
    <s v="PF 5"/>
    <x v="1"/>
    <x v="14"/>
    <x v="1"/>
    <n v="98.64"/>
    <n v="1"/>
    <m/>
    <m/>
    <n v="191"/>
    <m/>
    <x v="1"/>
    <n v="191"/>
    <n v="98.64"/>
    <n v="9.8640000000000005E-2"/>
    <n v="98.64"/>
  </r>
  <r>
    <s v="PF 5"/>
    <x v="0"/>
    <x v="41"/>
    <x v="5"/>
    <n v="32.4"/>
    <n v="1"/>
    <m/>
    <m/>
    <n v="1050"/>
    <m/>
    <x v="1"/>
    <n v="1050"/>
    <n v="32.4"/>
    <n v="3.2399999999999998E-2"/>
    <n v="32.4"/>
  </r>
  <r>
    <s v="PF 5"/>
    <x v="0"/>
    <x v="1"/>
    <x v="0"/>
    <n v="56.7"/>
    <n v="2"/>
    <m/>
    <m/>
    <n v="86"/>
    <m/>
    <x v="1"/>
    <n v="172"/>
    <n v="56.7"/>
    <n v="5.67E-2"/>
    <n v="28.35"/>
  </r>
  <r>
    <s v="PF 5"/>
    <x v="0"/>
    <x v="19"/>
    <x v="4"/>
    <n v="81"/>
    <n v="2"/>
    <m/>
    <m/>
    <n v="1103"/>
    <m/>
    <x v="1"/>
    <n v="2206"/>
    <n v="81"/>
    <n v="8.1000000000000003E-2"/>
    <n v="40.5"/>
  </r>
  <r>
    <s v="PF 6"/>
    <x v="0"/>
    <x v="34"/>
    <x v="7"/>
    <n v="16443"/>
    <n v="463"/>
    <n v="109"/>
    <n v="172"/>
    <n v="130"/>
    <n v="390"/>
    <x v="1"/>
    <n v="60190"/>
    <n v="16833"/>
    <n v="16.443000000000001"/>
    <n v="35.514038876889849"/>
  </r>
  <r>
    <s v="PF 6"/>
    <x v="0"/>
    <x v="34"/>
    <x v="7"/>
    <n v="11226.6"/>
    <n v="348"/>
    <n v="95"/>
    <n v="123"/>
    <n v="93"/>
    <n v="396"/>
    <x v="1"/>
    <n v="32364"/>
    <n v="11622.6"/>
    <n v="11.226600000000001"/>
    <n v="32.260344827586209"/>
  </r>
  <r>
    <s v="PF 6"/>
    <x v="0"/>
    <x v="35"/>
    <x v="7"/>
    <n v="396.9"/>
    <n v="10"/>
    <n v="2"/>
    <n v="4"/>
    <n v="238"/>
    <m/>
    <x v="1"/>
    <n v="2380"/>
    <n v="396.9"/>
    <n v="0.39689999999999998"/>
    <n v="39.69"/>
  </r>
  <r>
    <s v="PF 6"/>
    <x v="0"/>
    <x v="7"/>
    <x v="1"/>
    <n v="259.2"/>
    <n v="7"/>
    <n v="4"/>
    <n v="6"/>
    <n v="75"/>
    <m/>
    <x v="1"/>
    <n v="525"/>
    <n v="259.2"/>
    <n v="0.25919999999999999"/>
    <n v="37.028571428571425"/>
  </r>
  <r>
    <s v="PF 6"/>
    <x v="0"/>
    <x v="8"/>
    <x v="1"/>
    <n v="40.5"/>
    <n v="1"/>
    <m/>
    <m/>
    <n v="130"/>
    <m/>
    <x v="1"/>
    <n v="130"/>
    <n v="40.5"/>
    <n v="4.0500000000000001E-2"/>
    <n v="40.5"/>
  </r>
  <r>
    <s v="PF 6"/>
    <x v="0"/>
    <x v="9"/>
    <x v="1"/>
    <n v="22445.1"/>
    <n v="724"/>
    <n v="169"/>
    <n v="120"/>
    <n v="141"/>
    <n v="360"/>
    <x v="1"/>
    <n v="102084"/>
    <n v="22805.1"/>
    <n v="22.4451"/>
    <n v="31.001519337016571"/>
  </r>
  <r>
    <s v="PF 6"/>
    <x v="0"/>
    <x v="10"/>
    <x v="1"/>
    <n v="5880.6"/>
    <n v="158"/>
    <n v="34"/>
    <n v="40"/>
    <n v="138"/>
    <n v="1158"/>
    <x v="1"/>
    <n v="21804"/>
    <n v="7038.6"/>
    <n v="5.8806000000000003"/>
    <n v="37.218987341772156"/>
  </r>
  <r>
    <s v="PF 6"/>
    <x v="0"/>
    <x v="36"/>
    <x v="5"/>
    <n v="40.5"/>
    <n v="1"/>
    <m/>
    <m/>
    <n v="185"/>
    <m/>
    <x v="1"/>
    <n v="185"/>
    <n v="40.5"/>
    <n v="4.0500000000000001E-2"/>
    <n v="40.5"/>
  </r>
  <r>
    <s v="PF 6"/>
    <x v="0"/>
    <x v="59"/>
    <x v="6"/>
    <n v="0"/>
    <n v="1"/>
    <n v="1"/>
    <m/>
    <n v="21"/>
    <m/>
    <x v="1"/>
    <n v="21"/>
    <n v="0"/>
    <n v="0"/>
    <n v="0"/>
  </r>
  <r>
    <s v="PF 6"/>
    <x v="0"/>
    <x v="1"/>
    <x v="0"/>
    <n v="3661.2"/>
    <n v="132"/>
    <n v="56"/>
    <n v="64"/>
    <n v="59"/>
    <n v="110"/>
    <x v="1"/>
    <n v="7788"/>
    <n v="3771.2"/>
    <n v="3.6612"/>
    <n v="27.736363636363635"/>
  </r>
  <r>
    <s v="PF 6"/>
    <x v="0"/>
    <x v="3"/>
    <x v="0"/>
    <n v="40.5"/>
    <n v="3"/>
    <n v="2"/>
    <m/>
    <n v="68"/>
    <m/>
    <x v="1"/>
    <n v="204"/>
    <n v="40.5"/>
    <n v="4.0500000000000001E-2"/>
    <n v="13.5"/>
  </r>
  <r>
    <s v="PF 6"/>
    <x v="1"/>
    <x v="37"/>
    <x v="7"/>
    <n v="2219.4"/>
    <n v="34"/>
    <n v="5"/>
    <n v="7"/>
    <n v="85"/>
    <m/>
    <x v="1"/>
    <n v="2890"/>
    <n v="2219.4"/>
    <n v="2.2194000000000003"/>
    <n v="65.276470588235298"/>
  </r>
  <r>
    <s v="PF 6"/>
    <x v="1"/>
    <x v="13"/>
    <x v="1"/>
    <n v="1726.2"/>
    <n v="21"/>
    <n v="1"/>
    <n v="2"/>
    <n v="179"/>
    <m/>
    <x v="1"/>
    <n v="3759"/>
    <n v="1726.2"/>
    <n v="1.7262"/>
    <n v="82.2"/>
  </r>
  <r>
    <s v="PF 6"/>
    <x v="1"/>
    <x v="14"/>
    <x v="1"/>
    <n v="345.24"/>
    <n v="3"/>
    <m/>
    <n v="1"/>
    <n v="319"/>
    <m/>
    <x v="1"/>
    <n v="957"/>
    <n v="345.24"/>
    <n v="0.34523999999999999"/>
    <n v="115.08"/>
  </r>
  <r>
    <s v="PF 7"/>
    <x v="0"/>
    <x v="7"/>
    <x v="1"/>
    <n v="40.5"/>
    <n v="4"/>
    <n v="3"/>
    <n v="1"/>
    <n v="69"/>
    <m/>
    <x v="1"/>
    <n v="276"/>
    <n v="40.5"/>
    <n v="4.0500000000000001E-2"/>
    <n v="10.125"/>
  </r>
  <r>
    <s v="PF 7"/>
    <x v="0"/>
    <x v="8"/>
    <x v="1"/>
    <n v="1134"/>
    <n v="26"/>
    <m/>
    <n v="8"/>
    <n v="530"/>
    <m/>
    <x v="1"/>
    <n v="13780"/>
    <n v="1134"/>
    <n v="1.1339999999999999"/>
    <n v="43.615384615384613"/>
  </r>
  <r>
    <s v="PF 7"/>
    <x v="0"/>
    <x v="9"/>
    <x v="1"/>
    <n v="18540.900000000001"/>
    <n v="608"/>
    <n v="137"/>
    <n v="85"/>
    <n v="138"/>
    <m/>
    <x v="1"/>
    <n v="83904"/>
    <n v="18540.900000000001"/>
    <n v="18.540900000000001"/>
    <n v="30.494901315789477"/>
  </r>
  <r>
    <s v="PF 7"/>
    <x v="0"/>
    <x v="10"/>
    <x v="1"/>
    <n v="26835.3"/>
    <n v="743"/>
    <n v="123"/>
    <n v="171"/>
    <n v="135"/>
    <n v="110"/>
    <x v="1"/>
    <n v="100305"/>
    <n v="26945.3"/>
    <n v="26.8353"/>
    <n v="36.117496635262448"/>
  </r>
  <r>
    <s v="PF 7"/>
    <x v="0"/>
    <x v="11"/>
    <x v="1"/>
    <n v="9468.9"/>
    <n v="304"/>
    <n v="56"/>
    <n v="62"/>
    <n v="148"/>
    <m/>
    <x v="1"/>
    <n v="44992"/>
    <n v="9468.9"/>
    <n v="9.4688999999999997"/>
    <n v="31.147697368421053"/>
  </r>
  <r>
    <s v="PF 7"/>
    <x v="2"/>
    <x v="12"/>
    <x v="2"/>
    <n v="56.7"/>
    <n v="3"/>
    <n v="1"/>
    <m/>
    <n v="176"/>
    <m/>
    <x v="1"/>
    <n v="528"/>
    <n v="56.7"/>
    <n v="5.67E-2"/>
    <n v="18.900000000000002"/>
  </r>
  <r>
    <s v="PF 7"/>
    <x v="1"/>
    <x v="13"/>
    <x v="1"/>
    <n v="715.14"/>
    <n v="17"/>
    <n v="8"/>
    <m/>
    <n v="62"/>
    <m/>
    <x v="1"/>
    <n v="1054"/>
    <n v="715.14"/>
    <n v="0.71514"/>
    <n v="42.067058823529408"/>
  </r>
  <r>
    <s v="PF 7"/>
    <x v="1"/>
    <x v="14"/>
    <x v="1"/>
    <n v="4414.1400000000003"/>
    <n v="59"/>
    <n v="9"/>
    <n v="5"/>
    <n v="123"/>
    <m/>
    <x v="1"/>
    <n v="7257"/>
    <n v="4414.1400000000003"/>
    <n v="4.4141400000000006"/>
    <n v="74.815932203389835"/>
  </r>
  <r>
    <s v="PF 7"/>
    <x v="1"/>
    <x v="15"/>
    <x v="1"/>
    <n v="1504.26"/>
    <n v="48"/>
    <n v="28"/>
    <n v="9"/>
    <n v="47"/>
    <m/>
    <x v="1"/>
    <n v="2256"/>
    <n v="1504.26"/>
    <n v="1.5042599999999999"/>
    <n v="31.338750000000001"/>
  </r>
  <r>
    <s v="PF 8"/>
    <x v="0"/>
    <x v="38"/>
    <x v="6"/>
    <n v="16.2"/>
    <n v="32"/>
    <n v="26"/>
    <n v="7"/>
    <n v="19"/>
    <n v="60"/>
    <x v="1"/>
    <n v="608"/>
    <n v="76.2"/>
    <n v="1.6199999999999999E-2"/>
    <n v="0.50624999999999998"/>
  </r>
  <r>
    <s v="PF 8"/>
    <x v="0"/>
    <x v="29"/>
    <x v="6"/>
    <n v="153.89999999999998"/>
    <n v="961"/>
    <n v="469"/>
    <n v="371"/>
    <n v="59"/>
    <m/>
    <x v="1"/>
    <n v="56699"/>
    <n v="153.89999999999998"/>
    <n v="0.15389999999999998"/>
    <n v="0.16014568158168571"/>
  </r>
  <r>
    <s v="PF 8"/>
    <x v="0"/>
    <x v="39"/>
    <x v="6"/>
    <n v="22307.399999999929"/>
    <n v="889"/>
    <n v="312"/>
    <n v="347"/>
    <n v="69"/>
    <n v="1216"/>
    <x v="1"/>
    <n v="61341"/>
    <n v="23523.399999999929"/>
    <n v="22.30739999999993"/>
    <n v="25.092688413948178"/>
  </r>
  <r>
    <s v="PF 8"/>
    <x v="0"/>
    <x v="30"/>
    <x v="6"/>
    <n v="22428.899999999881"/>
    <n v="64"/>
    <n v="15"/>
    <n v="18"/>
    <n v="100"/>
    <n v="896"/>
    <x v="1"/>
    <n v="6400"/>
    <n v="23324.899999999881"/>
    <n v="22.428899999999881"/>
    <n v="350.45156249999815"/>
  </r>
  <r>
    <s v="PF 8"/>
    <x v="1"/>
    <x v="40"/>
    <x v="6"/>
    <n v="8458.3800000000028"/>
    <n v="128"/>
    <n v="26"/>
    <n v="17"/>
    <n v="109"/>
    <m/>
    <x v="1"/>
    <n v="13952"/>
    <n v="8458.3800000000028"/>
    <n v="8.4583800000000036"/>
    <n v="66.081093750000022"/>
  </r>
  <r>
    <s v="PF 8"/>
    <x v="1"/>
    <x v="32"/>
    <x v="6"/>
    <n v="4873.8599999999988"/>
    <n v="64"/>
    <n v="15"/>
    <n v="18"/>
    <n v="100"/>
    <m/>
    <x v="1"/>
    <n v="6400"/>
    <n v="4873.8599999999988"/>
    <n v="4.8738599999999987"/>
    <n v="76.154062499999981"/>
  </r>
  <r>
    <s v="PF 9"/>
    <x v="0"/>
    <x v="60"/>
    <x v="7"/>
    <n v="129.6"/>
    <n v="3"/>
    <m/>
    <n v="1"/>
    <n v="370"/>
    <m/>
    <x v="1"/>
    <n v="1110"/>
    <n v="129.6"/>
    <n v="0.12959999999999999"/>
    <n v="43.199999999999996"/>
  </r>
  <r>
    <s v="PF 9"/>
    <x v="0"/>
    <x v="47"/>
    <x v="7"/>
    <n v="15962.3"/>
    <n v="510"/>
    <n v="123"/>
    <n v="68"/>
    <n v="157"/>
    <n v="386"/>
    <x v="1"/>
    <n v="80070"/>
    <n v="16348.3"/>
    <n v="15.962299999999999"/>
    <n v="31.298627450980391"/>
  </r>
  <r>
    <s v="PF 9"/>
    <x v="0"/>
    <x v="35"/>
    <x v="7"/>
    <n v="43191.3"/>
    <n v="1236"/>
    <n v="145"/>
    <n v="158"/>
    <n v="132"/>
    <n v="318"/>
    <x v="1"/>
    <n v="163152"/>
    <n v="43509.3"/>
    <n v="43.191300000000005"/>
    <n v="34.944417475728159"/>
  </r>
  <r>
    <s v="PF 9"/>
    <x v="0"/>
    <x v="19"/>
    <x v="4"/>
    <n v="9923.7000000000007"/>
    <n v="219"/>
    <m/>
    <n v="26"/>
    <n v="123"/>
    <n v="228"/>
    <x v="1"/>
    <n v="26937"/>
    <n v="10151.700000000001"/>
    <n v="9.9237000000000002"/>
    <n v="45.31369863013699"/>
  </r>
  <r>
    <s v="PF 9"/>
    <x v="0"/>
    <x v="22"/>
    <x v="4"/>
    <n v="5168.3999999999996"/>
    <n v="149"/>
    <n v="46"/>
    <n v="67"/>
    <n v="86"/>
    <n v="114"/>
    <x v="1"/>
    <n v="12814"/>
    <n v="5282.4"/>
    <n v="5.1683999999999992"/>
    <n v="34.687248322147646"/>
  </r>
  <r>
    <s v="PF 9"/>
    <x v="1"/>
    <x v="61"/>
    <x v="7"/>
    <n v="739.8"/>
    <n v="12"/>
    <n v="4"/>
    <n v="2"/>
    <n v="136"/>
    <m/>
    <x v="1"/>
    <n v="1632"/>
    <n v="739.8"/>
    <n v="0.7397999999999999"/>
    <n v="61.65"/>
  </r>
  <r>
    <s v="PF 9"/>
    <x v="1"/>
    <x v="26"/>
    <x v="4"/>
    <n v="49.32"/>
    <n v="1"/>
    <n v="1"/>
    <n v="1"/>
    <n v="25"/>
    <m/>
    <x v="1"/>
    <n v="25"/>
    <n v="49.32"/>
    <n v="4.9320000000000003E-2"/>
    <n v="49.32"/>
  </r>
  <r>
    <s v="PF 10"/>
    <x v="0"/>
    <x v="51"/>
    <x v="10"/>
    <n v="0"/>
    <n v="1"/>
    <m/>
    <m/>
    <n v="928"/>
    <m/>
    <x v="1"/>
    <n v="928"/>
    <n v="0"/>
    <n v="0"/>
    <n v="0"/>
  </r>
  <r>
    <s v="PF 10"/>
    <x v="0"/>
    <x v="53"/>
    <x v="10"/>
    <n v="137.69999999999999"/>
    <n v="8"/>
    <n v="1"/>
    <n v="3"/>
    <n v="220"/>
    <m/>
    <x v="1"/>
    <n v="1760"/>
    <n v="137.69999999999999"/>
    <n v="0.13769999999999999"/>
    <n v="17.212499999999999"/>
  </r>
  <r>
    <s v="PF 10"/>
    <x v="0"/>
    <x v="36"/>
    <x v="5"/>
    <n v="34149.599999999999"/>
    <n v="1091"/>
    <n v="328"/>
    <n v="277"/>
    <n v="105"/>
    <n v="444"/>
    <x v="1"/>
    <n v="114555"/>
    <n v="34593.599999999999"/>
    <n v="34.1496"/>
    <n v="31.301191567369383"/>
  </r>
  <r>
    <s v="PF 10"/>
    <x v="0"/>
    <x v="41"/>
    <x v="5"/>
    <n v="21141"/>
    <n v="573"/>
    <n v="86"/>
    <n v="80"/>
    <n v="141"/>
    <n v="114"/>
    <x v="1"/>
    <n v="80793"/>
    <n v="21255"/>
    <n v="21.140999999999998"/>
    <n v="36.895287958115183"/>
  </r>
  <r>
    <s v="PF 10"/>
    <x v="0"/>
    <x v="42"/>
    <x v="5"/>
    <n v="40.5"/>
    <n v="8"/>
    <n v="7"/>
    <m/>
    <n v="37"/>
    <m/>
    <x v="1"/>
    <n v="296"/>
    <n v="40.5"/>
    <n v="4.0500000000000001E-2"/>
    <n v="5.0625"/>
  </r>
  <r>
    <s v="PF 10"/>
    <x v="2"/>
    <x v="12"/>
    <x v="2"/>
    <n v="332.1"/>
    <n v="9"/>
    <n v="1"/>
    <n v="6"/>
    <n v="249"/>
    <m/>
    <x v="1"/>
    <n v="2241"/>
    <n v="332.1"/>
    <n v="0.33210000000000001"/>
    <n v="36.900000000000006"/>
  </r>
  <r>
    <s v="PF 10"/>
    <x v="1"/>
    <x v="15"/>
    <x v="1"/>
    <n v="0"/>
    <n v="1"/>
    <m/>
    <m/>
    <n v="743"/>
    <m/>
    <x v="1"/>
    <n v="743"/>
    <n v="0"/>
    <n v="0"/>
    <n v="0"/>
  </r>
  <r>
    <s v="PF 10"/>
    <x v="1"/>
    <x v="43"/>
    <x v="5"/>
    <n v="14474.06"/>
    <n v="136"/>
    <n v="31"/>
    <n v="71"/>
    <n v="125"/>
    <m/>
    <x v="1"/>
    <n v="17000"/>
    <n v="14474.06"/>
    <n v="14.47406"/>
    <n v="106.42691176470588"/>
  </r>
  <r>
    <s v="PF 11"/>
    <x v="0"/>
    <x v="17"/>
    <x v="3"/>
    <n v="20711.7"/>
    <n v="646"/>
    <n v="176"/>
    <n v="182"/>
    <n v="111"/>
    <m/>
    <x v="1"/>
    <n v="71706"/>
    <n v="20711.7"/>
    <n v="20.7117"/>
    <n v="32.061455108359134"/>
  </r>
  <r>
    <s v="PF 11"/>
    <x v="0"/>
    <x v="18"/>
    <x v="3"/>
    <n v="372.6"/>
    <n v="11"/>
    <n v="1"/>
    <m/>
    <n v="469"/>
    <m/>
    <x v="1"/>
    <n v="5159"/>
    <n v="372.6"/>
    <n v="0.37260000000000004"/>
    <n v="33.872727272727275"/>
  </r>
  <r>
    <s v="PF 11"/>
    <x v="0"/>
    <x v="19"/>
    <x v="4"/>
    <n v="24210.9"/>
    <n v="732"/>
    <n v="215"/>
    <n v="171"/>
    <n v="147"/>
    <n v="1098"/>
    <x v="1"/>
    <n v="107604"/>
    <n v="25308.9"/>
    <n v="24.210900000000002"/>
    <n v="33.075000000000003"/>
  </r>
  <r>
    <s v="PF 11"/>
    <x v="0"/>
    <x v="21"/>
    <x v="4"/>
    <n v="19674.900000000001"/>
    <n v="583"/>
    <n v="139"/>
    <n v="226"/>
    <n v="109"/>
    <n v="506"/>
    <x v="1"/>
    <n v="63547"/>
    <n v="20180.900000000001"/>
    <n v="19.674900000000001"/>
    <n v="33.747684391080618"/>
  </r>
  <r>
    <s v="PF 11"/>
    <x v="0"/>
    <x v="22"/>
    <x v="4"/>
    <n v="8982.9"/>
    <n v="363"/>
    <n v="128"/>
    <n v="91"/>
    <n v="68"/>
    <m/>
    <x v="1"/>
    <n v="24684"/>
    <n v="8982.9"/>
    <n v="8.982899999999999"/>
    <n v="24.746280991735535"/>
  </r>
  <r>
    <s v="PF 11"/>
    <x v="0"/>
    <x v="23"/>
    <x v="4"/>
    <n v="2138.4"/>
    <n v="101"/>
    <n v="60"/>
    <n v="78"/>
    <n v="61"/>
    <m/>
    <x v="1"/>
    <n v="6161"/>
    <n v="2138.4"/>
    <n v="2.1384000000000003"/>
    <n v="21.172277227722773"/>
  </r>
  <r>
    <s v="PF 11"/>
    <x v="1"/>
    <x v="24"/>
    <x v="3"/>
    <n v="1159.02"/>
    <n v="19"/>
    <n v="3"/>
    <m/>
    <n v="96"/>
    <m/>
    <x v="1"/>
    <n v="1824"/>
    <n v="1159.02"/>
    <n v="1.1590199999999999"/>
    <n v="61.001052631578943"/>
  </r>
  <r>
    <s v="PF 11"/>
    <x v="1"/>
    <x v="25"/>
    <x v="4"/>
    <n v="197.28"/>
    <n v="6"/>
    <n v="1"/>
    <n v="1"/>
    <n v="87"/>
    <m/>
    <x v="1"/>
    <n v="522"/>
    <n v="197.28"/>
    <n v="0.19728000000000001"/>
    <n v="32.880000000000003"/>
  </r>
  <r>
    <s v="PF 11"/>
    <x v="1"/>
    <x v="26"/>
    <x v="4"/>
    <n v="1085.04"/>
    <n v="18"/>
    <n v="1"/>
    <n v="14"/>
    <n v="85"/>
    <m/>
    <x v="1"/>
    <n v="1530"/>
    <n v="1085.04"/>
    <n v="1.08504"/>
    <n v="60.28"/>
  </r>
  <r>
    <s v="PF 1"/>
    <x v="0"/>
    <x v="44"/>
    <x v="8"/>
    <n v="7812.45"/>
    <n v="250"/>
    <n v="4"/>
    <m/>
    <n v="329"/>
    <n v="60"/>
    <x v="2"/>
    <n v="82250"/>
    <n v="7872.45"/>
    <n v="7.8124500000000001"/>
    <n v="31.2498"/>
  </r>
  <r>
    <s v="PF 1"/>
    <x v="1"/>
    <x v="45"/>
    <x v="9"/>
    <n v="110.97"/>
    <n v="2"/>
    <m/>
    <m/>
    <n v="160"/>
    <m/>
    <x v="2"/>
    <n v="320"/>
    <n v="110.97"/>
    <n v="0.11097"/>
    <n v="55.484999999999999"/>
  </r>
  <r>
    <s v="PF 1"/>
    <x v="0"/>
    <x v="48"/>
    <x v="3"/>
    <n v="17856.45"/>
    <n v="629"/>
    <n v="161"/>
    <n v="295"/>
    <n v="109"/>
    <n v="3866"/>
    <x v="2"/>
    <n v="68561"/>
    <n v="21722.45"/>
    <n v="17.856450000000002"/>
    <n v="28.388632750397459"/>
  </r>
  <r>
    <s v="PF 1"/>
    <x v="0"/>
    <x v="17"/>
    <x v="3"/>
    <n v="2421.9"/>
    <n v="133"/>
    <n v="33"/>
    <n v="92"/>
    <n v="77"/>
    <n v="1268"/>
    <x v="2"/>
    <n v="10241"/>
    <n v="3689.9"/>
    <n v="2.4218999999999999"/>
    <n v="18.209774436090225"/>
  </r>
  <r>
    <s v="PF 1"/>
    <x v="0"/>
    <x v="21"/>
    <x v="4"/>
    <n v="291.60000000000002"/>
    <n v="8"/>
    <m/>
    <m/>
    <n v="472"/>
    <m/>
    <x v="2"/>
    <n v="3776"/>
    <n v="291.60000000000002"/>
    <n v="0.29160000000000003"/>
    <n v="36.450000000000003"/>
  </r>
  <r>
    <s v="PF 1"/>
    <x v="0"/>
    <x v="18"/>
    <x v="3"/>
    <n v="20488.95"/>
    <n v="775"/>
    <n v="178"/>
    <n v="267"/>
    <n v="115"/>
    <n v="1460"/>
    <x v="2"/>
    <n v="89125"/>
    <n v="21948.95"/>
    <n v="20.488949999999999"/>
    <n v="26.437354838709677"/>
  </r>
  <r>
    <s v="PF 1"/>
    <x v="2"/>
    <x v="12"/>
    <x v="2"/>
    <n v="72.900000000000006"/>
    <n v="3"/>
    <n v="1"/>
    <m/>
    <n v="248"/>
    <m/>
    <x v="2"/>
    <n v="744"/>
    <n v="72.900000000000006"/>
    <n v="7.2900000000000006E-2"/>
    <n v="24.3"/>
  </r>
  <r>
    <s v="PF 1"/>
    <x v="1"/>
    <x v="49"/>
    <x v="3"/>
    <n v="887.76"/>
    <n v="18"/>
    <n v="3"/>
    <n v="3"/>
    <n v="109"/>
    <m/>
    <x v="2"/>
    <n v="1962"/>
    <n v="887.76"/>
    <n v="0.88775999999999999"/>
    <n v="49.32"/>
  </r>
  <r>
    <s v="PF 3"/>
    <x v="0"/>
    <x v="28"/>
    <x v="5"/>
    <n v="23716.799999999999"/>
    <n v="973"/>
    <n v="278"/>
    <n v="380"/>
    <n v="94"/>
    <m/>
    <x v="2"/>
    <n v="91462"/>
    <n v="23716.799999999999"/>
    <n v="23.716799999999999"/>
    <n v="24.374922918807812"/>
  </r>
  <r>
    <s v="PF 3"/>
    <x v="0"/>
    <x v="27"/>
    <x v="5"/>
    <n v="234.9"/>
    <n v="11"/>
    <n v="3"/>
    <n v="4"/>
    <n v="86"/>
    <m/>
    <x v="2"/>
    <n v="946"/>
    <n v="234.9"/>
    <n v="0.2349"/>
    <n v="21.354545454545455"/>
  </r>
  <r>
    <s v="PF 3"/>
    <x v="1"/>
    <x v="31"/>
    <x v="5"/>
    <n v="3723.66"/>
    <n v="52"/>
    <n v="9"/>
    <n v="24"/>
    <n v="107"/>
    <m/>
    <x v="2"/>
    <n v="5564"/>
    <n v="3723.66"/>
    <n v="3.7236599999999997"/>
    <n v="71.608846153846144"/>
  </r>
  <r>
    <s v="PF 3"/>
    <x v="0"/>
    <x v="30"/>
    <x v="6"/>
    <n v="6010.2"/>
    <n v="255"/>
    <n v="73"/>
    <n v="127"/>
    <n v="83"/>
    <m/>
    <x v="2"/>
    <n v="21165"/>
    <n v="6010.2"/>
    <n v="6.0102000000000002"/>
    <n v="23.569411764705883"/>
  </r>
  <r>
    <s v="PF 3"/>
    <x v="0"/>
    <x v="29"/>
    <x v="6"/>
    <n v="40.5"/>
    <n v="6"/>
    <n v="6"/>
    <n v="4"/>
    <n v="20"/>
    <m/>
    <x v="2"/>
    <n v="120"/>
    <n v="40.5"/>
    <n v="4.0500000000000001E-2"/>
    <n v="6.75"/>
  </r>
  <r>
    <s v="PF 3"/>
    <x v="1"/>
    <x v="32"/>
    <x v="6"/>
    <n v="648.9"/>
    <n v="27"/>
    <n v="6"/>
    <n v="3"/>
    <n v="67"/>
    <m/>
    <x v="2"/>
    <n v="1809"/>
    <n v="648.9"/>
    <n v="0.64890000000000003"/>
    <n v="24.033333333333331"/>
  </r>
  <r>
    <s v="PF 4"/>
    <x v="0"/>
    <x v="2"/>
    <x v="0"/>
    <n v="19124.099999999999"/>
    <n v="741"/>
    <n v="192"/>
    <n v="269"/>
    <n v="122"/>
    <m/>
    <x v="2"/>
    <n v="90402"/>
    <n v="19124.099999999999"/>
    <n v="19.124099999999999"/>
    <n v="25.808502024291496"/>
  </r>
  <r>
    <s v="PF 4"/>
    <x v="0"/>
    <x v="1"/>
    <x v="0"/>
    <n v="3859.65"/>
    <n v="185"/>
    <n v="66"/>
    <n v="97"/>
    <n v="70"/>
    <m/>
    <x v="2"/>
    <n v="12950"/>
    <n v="3859.65"/>
    <n v="3.8596500000000002"/>
    <n v="20.862972972972972"/>
  </r>
  <r>
    <s v="PF 4"/>
    <x v="0"/>
    <x v="3"/>
    <x v="0"/>
    <n v="25045.200000000001"/>
    <n v="1040"/>
    <n v="312"/>
    <n v="359"/>
    <n v="96"/>
    <m/>
    <x v="2"/>
    <n v="99840"/>
    <n v="25045.200000000001"/>
    <n v="25.045200000000001"/>
    <n v="24.081923076923079"/>
  </r>
  <r>
    <s v="PF 4"/>
    <x v="0"/>
    <x v="0"/>
    <x v="0"/>
    <n v="52.65"/>
    <n v="2"/>
    <m/>
    <m/>
    <n v="146"/>
    <m/>
    <x v="2"/>
    <n v="292"/>
    <n v="52.65"/>
    <n v="5.2649999999999995E-2"/>
    <n v="26.324999999999999"/>
  </r>
  <r>
    <s v="PF 4"/>
    <x v="1"/>
    <x v="4"/>
    <x v="0"/>
    <n v="172.62"/>
    <n v="2"/>
    <m/>
    <n v="9"/>
    <n v="45"/>
    <m/>
    <x v="2"/>
    <n v="90"/>
    <n v="172.62"/>
    <n v="0.17262"/>
    <n v="86.31"/>
  </r>
  <r>
    <s v="PF 4"/>
    <x v="1"/>
    <x v="5"/>
    <x v="0"/>
    <n v="1072.71"/>
    <n v="25"/>
    <n v="9"/>
    <n v="4"/>
    <n v="77"/>
    <m/>
    <x v="2"/>
    <n v="1925"/>
    <n v="1072.71"/>
    <n v="1.0727100000000001"/>
    <n v="42.9084"/>
  </r>
  <r>
    <s v="PF 4"/>
    <x v="1"/>
    <x v="6"/>
    <x v="0"/>
    <n v="1368.63"/>
    <n v="43"/>
    <n v="9"/>
    <n v="5"/>
    <n v="73"/>
    <m/>
    <x v="2"/>
    <n v="3139"/>
    <n v="1368.63"/>
    <n v="1.36863"/>
    <n v="31.828604651162792"/>
  </r>
  <r>
    <s v="PF 6"/>
    <x v="0"/>
    <x v="35"/>
    <x v="7"/>
    <n v="352.35"/>
    <n v="13"/>
    <m/>
    <m/>
    <n v="161"/>
    <m/>
    <x v="2"/>
    <n v="2093"/>
    <n v="352.35"/>
    <n v="0.35235"/>
    <n v="27.103846153846156"/>
  </r>
  <r>
    <s v="PF 6"/>
    <x v="0"/>
    <x v="1"/>
    <x v="0"/>
    <n v="3235.95"/>
    <n v="132"/>
    <n v="4"/>
    <n v="4"/>
    <n v="65"/>
    <m/>
    <x v="2"/>
    <n v="8580"/>
    <n v="3235.95"/>
    <n v="3.2359499999999999"/>
    <n v="24.514772727272724"/>
  </r>
  <r>
    <s v="PF 6"/>
    <x v="0"/>
    <x v="39"/>
    <x v="6"/>
    <n v="0"/>
    <n v="2"/>
    <m/>
    <m/>
    <n v="17"/>
    <m/>
    <x v="2"/>
    <n v="34"/>
    <n v="0"/>
    <n v="0"/>
    <n v="0"/>
  </r>
  <r>
    <s v="PF 6"/>
    <x v="0"/>
    <x v="34"/>
    <x v="7"/>
    <n v="21015.45"/>
    <n v="767"/>
    <n v="7"/>
    <n v="26"/>
    <n v="100"/>
    <n v="762"/>
    <x v="2"/>
    <n v="76700"/>
    <n v="21777.45"/>
    <n v="21.015450000000001"/>
    <n v="27.399543676662322"/>
  </r>
  <r>
    <s v="PF 6"/>
    <x v="0"/>
    <x v="9"/>
    <x v="1"/>
    <n v="22092.75"/>
    <n v="780"/>
    <n v="15"/>
    <n v="6"/>
    <n v="139"/>
    <n v="14158"/>
    <x v="2"/>
    <n v="108420"/>
    <n v="36250.75"/>
    <n v="22.092749999999999"/>
    <n v="28.324038461538461"/>
  </r>
  <r>
    <s v="PF 6"/>
    <x v="0"/>
    <x v="10"/>
    <x v="1"/>
    <n v="5034.1499999999996"/>
    <n v="204"/>
    <n v="2"/>
    <n v="5"/>
    <n v="115"/>
    <m/>
    <x v="2"/>
    <n v="23460"/>
    <n v="5034.1499999999996"/>
    <n v="5.0341499999999995"/>
    <n v="24.67720588235294"/>
  </r>
  <r>
    <s v="PF 6"/>
    <x v="0"/>
    <x v="36"/>
    <x v="5"/>
    <n v="36.450000000000003"/>
    <n v="1"/>
    <m/>
    <m/>
    <n v="247"/>
    <m/>
    <x v="2"/>
    <n v="247"/>
    <n v="36.450000000000003"/>
    <n v="3.6450000000000003E-2"/>
    <n v="36.450000000000003"/>
  </r>
  <r>
    <s v="PF 6"/>
    <x v="0"/>
    <x v="3"/>
    <x v="0"/>
    <n v="89.1"/>
    <n v="3"/>
    <m/>
    <m/>
    <n v="71"/>
    <m/>
    <x v="2"/>
    <n v="213"/>
    <n v="89.1"/>
    <n v="8.9099999999999999E-2"/>
    <n v="29.7"/>
  </r>
  <r>
    <s v="PF 6"/>
    <x v="0"/>
    <x v="7"/>
    <x v="1"/>
    <n v="255.15"/>
    <n v="12"/>
    <n v="1"/>
    <n v="1"/>
    <n v="71"/>
    <m/>
    <x v="2"/>
    <n v="852"/>
    <n v="255.15"/>
    <n v="0.25514999999999999"/>
    <n v="21.262499999999999"/>
  </r>
  <r>
    <s v="PF 6"/>
    <x v="0"/>
    <x v="8"/>
    <x v="1"/>
    <n v="36.450000000000003"/>
    <n v="2"/>
    <m/>
    <m/>
    <n v="113"/>
    <m/>
    <x v="2"/>
    <n v="226"/>
    <n v="36.450000000000003"/>
    <n v="3.6450000000000003E-2"/>
    <n v="18.225000000000001"/>
  </r>
  <r>
    <s v="PF 6"/>
    <x v="1"/>
    <x v="37"/>
    <x v="7"/>
    <n v="2466"/>
    <n v="36"/>
    <m/>
    <m/>
    <n v="109"/>
    <m/>
    <x v="2"/>
    <n v="3924"/>
    <n v="2466"/>
    <n v="2.4660000000000002"/>
    <n v="68.5"/>
  </r>
  <r>
    <s v="PF 6"/>
    <x v="1"/>
    <x v="4"/>
    <x v="0"/>
    <n v="0"/>
    <n v="3"/>
    <m/>
    <m/>
    <n v="10"/>
    <m/>
    <x v="2"/>
    <n v="30"/>
    <n v="0"/>
    <n v="0"/>
    <n v="0"/>
  </r>
  <r>
    <s v="PF 6"/>
    <x v="1"/>
    <x v="13"/>
    <x v="1"/>
    <n v="2157.75"/>
    <n v="31"/>
    <m/>
    <m/>
    <n v="180"/>
    <m/>
    <x v="2"/>
    <n v="5580"/>
    <n v="2157.75"/>
    <n v="2.1577500000000001"/>
    <n v="69.604838709677423"/>
  </r>
  <r>
    <s v="PF 6"/>
    <x v="1"/>
    <x v="14"/>
    <x v="1"/>
    <n v="394.56"/>
    <n v="12"/>
    <m/>
    <m/>
    <n v="75"/>
    <m/>
    <x v="2"/>
    <n v="900"/>
    <n v="394.56"/>
    <n v="0.39456000000000002"/>
    <n v="32.880000000000003"/>
  </r>
  <r>
    <s v="PF 7"/>
    <x v="0"/>
    <x v="9"/>
    <x v="1"/>
    <n v="16605"/>
    <n v="647"/>
    <n v="114"/>
    <n v="88"/>
    <n v="144"/>
    <n v="250"/>
    <x v="2"/>
    <n v="93168"/>
    <n v="16855"/>
    <n v="16.605"/>
    <n v="25.664605873261205"/>
  </r>
  <r>
    <s v="PF 7"/>
    <x v="0"/>
    <x v="10"/>
    <x v="1"/>
    <n v="19180.8"/>
    <n v="742"/>
    <n v="177"/>
    <n v="202"/>
    <n v="127"/>
    <n v="250"/>
    <x v="2"/>
    <n v="94234"/>
    <n v="19430.8"/>
    <n v="19.180799999999998"/>
    <n v="25.850134770889486"/>
  </r>
  <r>
    <s v="PF 7"/>
    <x v="0"/>
    <x v="11"/>
    <x v="1"/>
    <n v="7573.5"/>
    <n v="269"/>
    <n v="52"/>
    <n v="85"/>
    <n v="147"/>
    <n v="366"/>
    <x v="2"/>
    <n v="39543"/>
    <n v="7939.5"/>
    <n v="7.5735000000000001"/>
    <n v="28.154275092936803"/>
  </r>
  <r>
    <s v="PF 7"/>
    <x v="0"/>
    <x v="7"/>
    <x v="1"/>
    <n v="44.55"/>
    <n v="3"/>
    <n v="1"/>
    <m/>
    <n v="56"/>
    <m/>
    <x v="2"/>
    <n v="168"/>
    <n v="44.55"/>
    <n v="4.4549999999999999E-2"/>
    <n v="14.85"/>
  </r>
  <r>
    <s v="PF 7"/>
    <x v="0"/>
    <x v="8"/>
    <x v="1"/>
    <n v="765.45"/>
    <n v="23"/>
    <m/>
    <m/>
    <n v="586"/>
    <n v="60"/>
    <x v="2"/>
    <n v="13478"/>
    <n v="825.45"/>
    <n v="0.76545000000000007"/>
    <n v="33.280434782608701"/>
  </r>
  <r>
    <s v="PF 7"/>
    <x v="2"/>
    <x v="12"/>
    <x v="2"/>
    <n v="52.65"/>
    <n v="1"/>
    <m/>
    <n v="1"/>
    <n v="82"/>
    <m/>
    <x v="2"/>
    <n v="82"/>
    <n v="52.65"/>
    <n v="5.2649999999999995E-2"/>
    <n v="52.65"/>
  </r>
  <r>
    <s v="PF 7"/>
    <x v="1"/>
    <x v="13"/>
    <x v="1"/>
    <n v="739.8"/>
    <n v="23"/>
    <n v="10"/>
    <n v="5"/>
    <n v="65"/>
    <m/>
    <x v="2"/>
    <n v="1495"/>
    <n v="739.8"/>
    <n v="0.7397999999999999"/>
    <n v="32.165217391304346"/>
  </r>
  <r>
    <s v="PF 7"/>
    <x v="1"/>
    <x v="14"/>
    <x v="1"/>
    <n v="3563.37"/>
    <n v="40"/>
    <n v="5"/>
    <n v="17"/>
    <n v="142"/>
    <m/>
    <x v="2"/>
    <n v="5680"/>
    <n v="3563.37"/>
    <n v="3.5633699999999999"/>
    <n v="89.084249999999997"/>
  </r>
  <r>
    <s v="PF 7"/>
    <x v="1"/>
    <x v="15"/>
    <x v="1"/>
    <n v="2256.39"/>
    <n v="70"/>
    <n v="14"/>
    <n v="14"/>
    <n v="61"/>
    <m/>
    <x v="2"/>
    <n v="4270"/>
    <n v="2256.39"/>
    <n v="2.2563899999999997"/>
    <n v="32.234142857142857"/>
  </r>
  <r>
    <s v="PF 8"/>
    <x v="0"/>
    <x v="39"/>
    <x v="6"/>
    <n v="22959.449999999928"/>
    <n v="1282"/>
    <n v="25"/>
    <n v="26"/>
    <n v="63"/>
    <n v="1256"/>
    <x v="2"/>
    <n v="80766"/>
    <n v="24215.449999999928"/>
    <n v="22.959449999999929"/>
    <n v="17.909087363494482"/>
  </r>
  <r>
    <s v="PF 8"/>
    <x v="0"/>
    <x v="30"/>
    <x v="6"/>
    <n v="22368.150000000111"/>
    <n v="936"/>
    <n v="37"/>
    <n v="30"/>
    <n v="79"/>
    <n v="426"/>
    <x v="2"/>
    <n v="73944"/>
    <n v="22794.150000000111"/>
    <n v="22.36815000000011"/>
    <n v="23.897596153846273"/>
  </r>
  <r>
    <s v="PF 8"/>
    <x v="0"/>
    <x v="29"/>
    <x v="6"/>
    <n v="425.24999999999994"/>
    <n v="21"/>
    <n v="2"/>
    <m/>
    <n v="51"/>
    <m/>
    <x v="2"/>
    <n v="1071"/>
    <n v="425.24999999999994"/>
    <n v="0.42524999999999996"/>
    <n v="20.249999999999996"/>
  </r>
  <r>
    <s v="PF 8"/>
    <x v="1"/>
    <x v="40"/>
    <x v="6"/>
    <n v="7422.6599999999871"/>
    <n v="96"/>
    <n v="1"/>
    <n v="11"/>
    <n v="111"/>
    <m/>
    <x v="2"/>
    <n v="10656"/>
    <n v="7422.6599999999871"/>
    <n v="7.4226599999999872"/>
    <n v="77.319374999999866"/>
  </r>
  <r>
    <s v="PF 8"/>
    <x v="1"/>
    <x v="32"/>
    <x v="6"/>
    <n v="4339.6199999999972"/>
    <n v="66"/>
    <m/>
    <n v="2"/>
    <n v="119"/>
    <m/>
    <x v="2"/>
    <n v="7854"/>
    <n v="4339.6199999999972"/>
    <n v="4.3396199999999974"/>
    <n v="65.751818181818138"/>
  </r>
  <r>
    <s v="PF 9"/>
    <x v="0"/>
    <x v="19"/>
    <x v="4"/>
    <n v="6597.45"/>
    <n v="178"/>
    <m/>
    <n v="32"/>
    <n v="167"/>
    <n v="386"/>
    <x v="2"/>
    <n v="29726"/>
    <n v="6983.45"/>
    <n v="6.5974500000000003"/>
    <n v="37.064325842696626"/>
  </r>
  <r>
    <s v="PF 9"/>
    <x v="0"/>
    <x v="58"/>
    <x v="4"/>
    <n v="72.900000000000006"/>
    <n v="2"/>
    <m/>
    <m/>
    <n v="164"/>
    <m/>
    <x v="2"/>
    <n v="328"/>
    <n v="72.900000000000006"/>
    <n v="7.2900000000000006E-2"/>
    <n v="36.450000000000003"/>
  </r>
  <r>
    <s v="PF 9"/>
    <x v="0"/>
    <x v="35"/>
    <x v="7"/>
    <n v="37142.550000000003"/>
    <n v="1240"/>
    <n v="197"/>
    <n v="249"/>
    <n v="143"/>
    <n v="614"/>
    <x v="2"/>
    <n v="177320"/>
    <n v="37756.550000000003"/>
    <n v="37.14255"/>
    <n v="29.953669354838713"/>
  </r>
  <r>
    <s v="PF 9"/>
    <x v="0"/>
    <x v="34"/>
    <x v="7"/>
    <n v="32.4"/>
    <n v="1"/>
    <m/>
    <m/>
    <n v="538"/>
    <m/>
    <x v="2"/>
    <n v="538"/>
    <n v="32.4"/>
    <n v="3.2399999999999998E-2"/>
    <n v="32.4"/>
  </r>
  <r>
    <s v="PF 9"/>
    <x v="0"/>
    <x v="47"/>
    <x v="7"/>
    <n v="13324.5"/>
    <n v="482"/>
    <n v="94"/>
    <n v="153"/>
    <n v="142"/>
    <n v="1318"/>
    <x v="2"/>
    <n v="68444"/>
    <n v="14642.5"/>
    <n v="13.3245"/>
    <n v="27.644190871369293"/>
  </r>
  <r>
    <s v="PF 9"/>
    <x v="0"/>
    <x v="22"/>
    <x v="4"/>
    <n v="3693.6"/>
    <n v="165"/>
    <n v="53"/>
    <n v="33"/>
    <n v="82"/>
    <m/>
    <x v="2"/>
    <n v="13530"/>
    <n v="3693.6"/>
    <n v="3.6936"/>
    <n v="22.385454545454547"/>
  </r>
  <r>
    <s v="PF 9"/>
    <x v="0"/>
    <x v="60"/>
    <x v="7"/>
    <n v="380.7"/>
    <n v="3"/>
    <m/>
    <m/>
    <n v="284"/>
    <m/>
    <x v="2"/>
    <n v="852"/>
    <n v="380.7"/>
    <n v="0.38069999999999998"/>
    <n v="126.89999999999999"/>
  </r>
  <r>
    <s v="PF 9"/>
    <x v="1"/>
    <x v="61"/>
    <x v="7"/>
    <n v="690.48"/>
    <n v="19"/>
    <n v="5"/>
    <n v="6"/>
    <n v="98"/>
    <m/>
    <x v="2"/>
    <n v="1862"/>
    <n v="690.48"/>
    <n v="0.69047999999999998"/>
    <n v="36.341052631578947"/>
  </r>
  <r>
    <s v="PF 9"/>
    <x v="1"/>
    <x v="26"/>
    <x v="4"/>
    <n v="36.99"/>
    <n v="3"/>
    <n v="2"/>
    <m/>
    <n v="40"/>
    <m/>
    <x v="2"/>
    <n v="120"/>
    <n v="36.99"/>
    <n v="3.6990000000000002E-2"/>
    <n v="12.33"/>
  </r>
  <r>
    <s v="PF 10"/>
    <x v="0"/>
    <x v="63"/>
    <x v="5"/>
    <n v="490.05"/>
    <n v="22"/>
    <m/>
    <m/>
    <n v="197"/>
    <m/>
    <x v="2"/>
    <n v="4334"/>
    <n v="490.05"/>
    <n v="0.49004999999999999"/>
    <n v="22.275000000000002"/>
  </r>
  <r>
    <s v="PF 10"/>
    <x v="0"/>
    <x v="36"/>
    <x v="5"/>
    <n v="20825.099999999999"/>
    <n v="1122"/>
    <m/>
    <m/>
    <n v="102"/>
    <n v="114"/>
    <x v="2"/>
    <n v="114444"/>
    <n v="20939.099999999999"/>
    <n v="20.825099999999999"/>
    <n v="18.560695187165773"/>
  </r>
  <r>
    <s v="PF 10"/>
    <x v="0"/>
    <x v="41"/>
    <x v="5"/>
    <n v="11441.25"/>
    <n v="514"/>
    <m/>
    <m/>
    <n v="140"/>
    <n v="114"/>
    <x v="2"/>
    <n v="71960"/>
    <n v="11555.25"/>
    <n v="11.44125"/>
    <n v="22.259241245136188"/>
  </r>
  <r>
    <s v="PF 10"/>
    <x v="2"/>
    <x v="12"/>
    <x v="2"/>
    <n v="182.25"/>
    <n v="8"/>
    <m/>
    <m/>
    <n v="254"/>
    <m/>
    <x v="2"/>
    <n v="2032"/>
    <n v="182.25"/>
    <n v="0.18225"/>
    <n v="22.78125"/>
  </r>
  <r>
    <s v="PF 10"/>
    <x v="1"/>
    <x v="43"/>
    <x v="5"/>
    <n v="5881.41"/>
    <n v="114"/>
    <m/>
    <m/>
    <n v="141"/>
    <m/>
    <x v="2"/>
    <n v="16074"/>
    <n v="5881.41"/>
    <n v="5.8814099999999998"/>
    <n v="51.591315789473683"/>
  </r>
  <r>
    <s v="PF 10"/>
    <x v="0"/>
    <x v="42"/>
    <x v="5"/>
    <n v="170.1"/>
    <n v="11"/>
    <m/>
    <m/>
    <n v="65"/>
    <m/>
    <x v="2"/>
    <n v="715"/>
    <n v="170.1"/>
    <n v="0.1701"/>
    <n v="15.463636363636363"/>
  </r>
  <r>
    <s v="PF 11"/>
    <x v="0"/>
    <x v="19"/>
    <x v="4"/>
    <n v="22671.9"/>
    <n v="798"/>
    <n v="122"/>
    <n v="107"/>
    <n v="149"/>
    <m/>
    <x v="2"/>
    <n v="118902"/>
    <n v="22671.9"/>
    <n v="22.671900000000001"/>
    <n v="28.410902255639101"/>
  </r>
  <r>
    <s v="PF 11"/>
    <x v="0"/>
    <x v="64"/>
    <x v="4"/>
    <n v="40.5"/>
    <n v="2"/>
    <m/>
    <m/>
    <n v="204"/>
    <m/>
    <x v="2"/>
    <n v="408"/>
    <n v="40.5"/>
    <n v="4.0500000000000001E-2"/>
    <n v="20.25"/>
  </r>
  <r>
    <s v="PF 11"/>
    <x v="0"/>
    <x v="17"/>
    <x v="3"/>
    <n v="18156.150000000001"/>
    <n v="715"/>
    <n v="174"/>
    <n v="189"/>
    <n v="103"/>
    <m/>
    <x v="2"/>
    <n v="73645"/>
    <n v="18156.150000000001"/>
    <n v="18.15615"/>
    <n v="25.393216783216786"/>
  </r>
  <r>
    <s v="PF 11"/>
    <x v="0"/>
    <x v="21"/>
    <x v="4"/>
    <n v="41577.300000000003"/>
    <n v="695"/>
    <n v="148"/>
    <n v="157"/>
    <n v="105"/>
    <m/>
    <x v="2"/>
    <n v="72975"/>
    <n v="41577.300000000003"/>
    <n v="41.577300000000001"/>
    <n v="59.823453237410078"/>
  </r>
  <r>
    <s v="PF 11"/>
    <x v="0"/>
    <x v="22"/>
    <x v="4"/>
    <n v="9472.9500000000007"/>
    <n v="356"/>
    <n v="89"/>
    <n v="112"/>
    <n v="86"/>
    <m/>
    <x v="2"/>
    <n v="30616"/>
    <n v="9472.9500000000007"/>
    <n v="9.4729500000000009"/>
    <n v="26.609410112359551"/>
  </r>
  <r>
    <s v="PF 11"/>
    <x v="0"/>
    <x v="18"/>
    <x v="3"/>
    <n v="352.35"/>
    <n v="11"/>
    <m/>
    <n v="1"/>
    <n v="499"/>
    <m/>
    <x v="2"/>
    <n v="5489"/>
    <n v="352.35"/>
    <n v="0.35235"/>
    <n v="32.031818181818181"/>
  </r>
  <r>
    <s v="PF 11"/>
    <x v="0"/>
    <x v="23"/>
    <x v="4"/>
    <n v="2563.65"/>
    <n v="137"/>
    <n v="50"/>
    <n v="49"/>
    <n v="67"/>
    <m/>
    <x v="2"/>
    <n v="9179"/>
    <n v="2563.65"/>
    <n v="2.56365"/>
    <n v="18.712773722627738"/>
  </r>
  <r>
    <s v="PF 11"/>
    <x v="1"/>
    <x v="25"/>
    <x v="4"/>
    <n v="468.54"/>
    <n v="10"/>
    <m/>
    <m/>
    <n v="97"/>
    <m/>
    <x v="2"/>
    <n v="970"/>
    <n v="468.54"/>
    <n v="0.46854000000000001"/>
    <n v="46.853999999999999"/>
  </r>
  <r>
    <s v="PF 11"/>
    <x v="1"/>
    <x v="24"/>
    <x v="3"/>
    <n v="1713.87"/>
    <n v="18"/>
    <n v="1"/>
    <n v="2"/>
    <n v="142"/>
    <m/>
    <x v="2"/>
    <n v="2556"/>
    <n v="1713.87"/>
    <n v="1.7138699999999998"/>
    <n v="95.214999999999989"/>
  </r>
  <r>
    <s v="PF 11"/>
    <x v="1"/>
    <x v="26"/>
    <x v="4"/>
    <n v="1331.64"/>
    <n v="17"/>
    <n v="5"/>
    <n v="6"/>
    <n v="79"/>
    <m/>
    <x v="2"/>
    <n v="1343"/>
    <n v="1331.64"/>
    <n v="1.3316400000000002"/>
    <n v="78.331764705882364"/>
  </r>
  <r>
    <s v="PF 5"/>
    <x v="0"/>
    <x v="50"/>
    <x v="10"/>
    <n v="48.6"/>
    <n v="5"/>
    <n v="2"/>
    <n v="1"/>
    <n v="26"/>
    <m/>
    <x v="2"/>
    <n v="130"/>
    <n v="48.6"/>
    <n v="4.8600000000000004E-2"/>
    <n v="9.7200000000000006"/>
  </r>
  <r>
    <s v="PF 5"/>
    <x v="0"/>
    <x v="51"/>
    <x v="10"/>
    <n v="117.45"/>
    <n v="4"/>
    <m/>
    <m/>
    <n v="108"/>
    <m/>
    <x v="2"/>
    <n v="432"/>
    <n v="117.45"/>
    <n v="0.11745"/>
    <n v="29.362500000000001"/>
  </r>
  <r>
    <s v="PF 5"/>
    <x v="0"/>
    <x v="62"/>
    <x v="10"/>
    <n v="0"/>
    <n v="2"/>
    <m/>
    <m/>
    <n v="33"/>
    <m/>
    <x v="2"/>
    <n v="66"/>
    <n v="0"/>
    <n v="0"/>
    <n v="0"/>
  </r>
  <r>
    <s v="PF 5"/>
    <x v="0"/>
    <x v="52"/>
    <x v="10"/>
    <n v="12587.4"/>
    <n v="680"/>
    <n v="268"/>
    <n v="220"/>
    <n v="77"/>
    <m/>
    <x v="2"/>
    <n v="52360"/>
    <n v="12587.4"/>
    <n v="12.587399999999999"/>
    <n v="18.510882352941177"/>
  </r>
  <r>
    <s v="PF 5"/>
    <x v="0"/>
    <x v="53"/>
    <x v="10"/>
    <n v="13603.95"/>
    <n v="500"/>
    <n v="133"/>
    <n v="196"/>
    <n v="97"/>
    <m/>
    <x v="2"/>
    <n v="48500"/>
    <n v="13603.95"/>
    <n v="13.603950000000001"/>
    <n v="27.207900000000002"/>
  </r>
  <r>
    <s v="PF 5"/>
    <x v="0"/>
    <x v="54"/>
    <x v="10"/>
    <n v="18026.55"/>
    <n v="672"/>
    <n v="146"/>
    <n v="224"/>
    <n v="122"/>
    <m/>
    <x v="2"/>
    <n v="81984"/>
    <n v="18026.55"/>
    <n v="18.02655"/>
    <n v="26.825223214285714"/>
  </r>
  <r>
    <s v="PF 5"/>
    <x v="1"/>
    <x v="55"/>
    <x v="10"/>
    <n v="3316.77"/>
    <n v="48"/>
    <n v="15"/>
    <n v="15"/>
    <n v="141"/>
    <m/>
    <x v="2"/>
    <n v="6768"/>
    <n v="3316.77"/>
    <n v="3.31677"/>
    <n v="69.099374999999995"/>
  </r>
  <r>
    <s v="PF 5"/>
    <x v="1"/>
    <x v="56"/>
    <x v="10"/>
    <n v="3477.06"/>
    <n v="50"/>
    <n v="7"/>
    <n v="5"/>
    <n v="158"/>
    <m/>
    <x v="2"/>
    <n v="7900"/>
    <n v="3477.06"/>
    <n v="3.4770599999999998"/>
    <n v="69.541200000000003"/>
  </r>
  <r>
    <s v="PF 5"/>
    <x v="0"/>
    <x v="65"/>
    <x v="10"/>
    <n v="36.450000000000003"/>
    <n v="1"/>
    <m/>
    <m/>
    <n v="900"/>
    <m/>
    <x v="2"/>
    <n v="900"/>
    <n v="36.450000000000003"/>
    <n v="3.6450000000000003E-2"/>
    <n v="36.450000000000003"/>
  </r>
  <r>
    <s v="PF 5"/>
    <x v="2"/>
    <x v="12"/>
    <x v="2"/>
    <n v="117.45"/>
    <n v="2"/>
    <m/>
    <n v="2"/>
    <n v="371"/>
    <m/>
    <x v="2"/>
    <n v="742"/>
    <n v="117.45"/>
    <n v="0.11745"/>
    <n v="58.725000000000001"/>
  </r>
  <r>
    <s v="PF 2"/>
    <x v="0"/>
    <x v="19"/>
    <x v="4"/>
    <n v="11137.5"/>
    <n v="785"/>
    <n v="40"/>
    <n v="52"/>
    <n v="172"/>
    <n v="616"/>
    <x v="2"/>
    <n v="135020"/>
    <n v="11753.5"/>
    <n v="11.137499999999999"/>
    <n v="14.187898089171975"/>
  </r>
  <r>
    <s v="PF 2"/>
    <x v="0"/>
    <x v="57"/>
    <x v="6"/>
    <n v="234.9"/>
    <n v="11"/>
    <m/>
    <n v="3"/>
    <n v="115"/>
    <m/>
    <x v="2"/>
    <n v="1265"/>
    <n v="234.9"/>
    <n v="0.2349"/>
    <n v="21.354545454545455"/>
  </r>
  <r>
    <s v="PF 2"/>
    <x v="0"/>
    <x v="58"/>
    <x v="4"/>
    <n v="8411.85"/>
    <n v="713"/>
    <n v="150"/>
    <m/>
    <n v="106"/>
    <m/>
    <x v="2"/>
    <n v="75578"/>
    <n v="8411.85"/>
    <n v="8.4118500000000012"/>
    <n v="11.797826086956523"/>
  </r>
  <r>
    <s v="PF 2"/>
    <x v="0"/>
    <x v="21"/>
    <x v="4"/>
    <n v="32.4"/>
    <n v="2"/>
    <m/>
    <m/>
    <n v="308"/>
    <m/>
    <x v="2"/>
    <n v="616"/>
    <n v="32.4"/>
    <n v="3.2399999999999998E-2"/>
    <n v="16.2"/>
  </r>
  <r>
    <s v="PF 2"/>
    <x v="0"/>
    <x v="59"/>
    <x v="6"/>
    <n v="3802.95"/>
    <n v="408"/>
    <n v="121"/>
    <m/>
    <n v="97"/>
    <m/>
    <x v="2"/>
    <n v="39576"/>
    <n v="3802.95"/>
    <n v="3.8029499999999996"/>
    <n v="9.3209558823529406"/>
  </r>
  <r>
    <s v="PF 2"/>
    <x v="0"/>
    <x v="23"/>
    <x v="4"/>
    <n v="4207.95"/>
    <n v="338"/>
    <n v="56"/>
    <m/>
    <n v="115"/>
    <m/>
    <x v="2"/>
    <n v="38870"/>
    <n v="4207.95"/>
    <n v="4.2079499999999994"/>
    <n v="12.44955621301775"/>
  </r>
  <r>
    <s v="PF 2"/>
    <x v="1"/>
    <x v="25"/>
    <x v="4"/>
    <n v="2173.9499999999998"/>
    <n v="56"/>
    <n v="3"/>
    <n v="4"/>
    <n v="114"/>
    <m/>
    <x v="2"/>
    <n v="6384"/>
    <n v="2173.9499999999998"/>
    <n v="2.1739499999999996"/>
    <n v="38.820535714285711"/>
  </r>
  <r>
    <s v="PF 2"/>
    <x v="1"/>
    <x v="32"/>
    <x v="6"/>
    <n v="690.48"/>
    <n v="40"/>
    <n v="16"/>
    <n v="4"/>
    <n v="87"/>
    <n v="1300"/>
    <x v="2"/>
    <n v="3480"/>
    <n v="1990.48"/>
    <n v="0.69047999999999998"/>
    <n v="17.262"/>
  </r>
  <r>
    <s v="PF 2"/>
    <x v="0"/>
    <x v="19"/>
    <x v="4"/>
    <n v="17512.2"/>
    <n v="823"/>
    <n v="22"/>
    <n v="131"/>
    <n v="189"/>
    <n v="1794"/>
    <x v="2"/>
    <n v="155547"/>
    <n v="19306.2"/>
    <n v="17.5122"/>
    <n v="21.278493317132444"/>
  </r>
  <r>
    <s v="PF 2"/>
    <x v="0"/>
    <x v="64"/>
    <x v="4"/>
    <n v="40.5"/>
    <n v="7"/>
    <n v="5"/>
    <m/>
    <n v="109"/>
    <m/>
    <x v="2"/>
    <n v="763"/>
    <n v="40.5"/>
    <n v="4.0500000000000001E-2"/>
    <n v="5.7857142857142856"/>
  </r>
  <r>
    <s v="PF 2"/>
    <x v="0"/>
    <x v="2"/>
    <x v="0"/>
    <n v="36.450000000000003"/>
    <n v="1"/>
    <m/>
    <m/>
    <n v="916"/>
    <m/>
    <x v="2"/>
    <n v="916"/>
    <n v="36.450000000000003"/>
    <n v="3.6450000000000003E-2"/>
    <n v="36.450000000000003"/>
  </r>
  <r>
    <s v="PF 2"/>
    <x v="0"/>
    <x v="58"/>
    <x v="4"/>
    <n v="12883.05"/>
    <n v="811"/>
    <n v="206"/>
    <n v="217"/>
    <n v="104"/>
    <n v="140"/>
    <x v="2"/>
    <n v="84344"/>
    <n v="13023.05"/>
    <n v="12.883049999999999"/>
    <n v="15.885388409371146"/>
  </r>
  <r>
    <s v="PF 2"/>
    <x v="0"/>
    <x v="30"/>
    <x v="6"/>
    <n v="0"/>
    <n v="1"/>
    <m/>
    <m/>
    <n v="36"/>
    <m/>
    <x v="2"/>
    <n v="36"/>
    <n v="0"/>
    <n v="0"/>
    <n v="0"/>
  </r>
  <r>
    <s v="PF 2"/>
    <x v="0"/>
    <x v="59"/>
    <x v="6"/>
    <n v="6783.75"/>
    <n v="439"/>
    <n v="121"/>
    <n v="183"/>
    <n v="107"/>
    <m/>
    <x v="2"/>
    <n v="46973"/>
    <n v="6783.75"/>
    <n v="6.7837500000000004"/>
    <n v="15.452733485193622"/>
  </r>
  <r>
    <s v="PF 2"/>
    <x v="0"/>
    <x v="23"/>
    <x v="4"/>
    <n v="5904.9"/>
    <n v="347"/>
    <n v="83"/>
    <n v="113"/>
    <n v="122"/>
    <m/>
    <x v="2"/>
    <n v="42334"/>
    <n v="5904.9"/>
    <n v="5.9048999999999996"/>
    <n v="17.01700288184438"/>
  </r>
  <r>
    <s v="PF 2"/>
    <x v="0"/>
    <x v="57"/>
    <x v="6"/>
    <n v="238.95"/>
    <n v="14"/>
    <n v="3"/>
    <m/>
    <n v="112"/>
    <m/>
    <x v="2"/>
    <n v="1568"/>
    <n v="238.95"/>
    <n v="0.23895"/>
    <n v="17.067857142857143"/>
  </r>
  <r>
    <s v="PF 2"/>
    <x v="1"/>
    <x v="25"/>
    <x v="4"/>
    <n v="3213.72"/>
    <n v="63"/>
    <n v="4"/>
    <n v="1"/>
    <n v="142"/>
    <m/>
    <x v="2"/>
    <n v="8946"/>
    <n v="3213.72"/>
    <n v="3.2137199999999999"/>
    <n v="51.011428571428567"/>
  </r>
  <r>
    <s v="PF 2"/>
    <x v="1"/>
    <x v="32"/>
    <x v="6"/>
    <n v="801.45"/>
    <n v="32"/>
    <n v="6"/>
    <n v="11"/>
    <n v="107"/>
    <m/>
    <x v="2"/>
    <n v="3424"/>
    <n v="801.45"/>
    <n v="0.80145"/>
    <n v="25.045312500000001"/>
  </r>
  <r>
    <s v="PF 2"/>
    <x v="0"/>
    <x v="65"/>
    <x v="10"/>
    <n v="36.450000000000003"/>
    <n v="1"/>
    <m/>
    <m/>
    <n v="1228"/>
    <m/>
    <x v="2"/>
    <n v="1228"/>
    <n v="36.450000000000003"/>
    <n v="3.6450000000000003E-2"/>
    <n v="36.450000000000003"/>
  </r>
  <r>
    <s v="PF 1"/>
    <x v="0"/>
    <x v="44"/>
    <x v="8"/>
    <n v="7812.45"/>
    <n v="250"/>
    <n v="4"/>
    <m/>
    <n v="329"/>
    <n v="60"/>
    <x v="3"/>
    <n v="82250"/>
    <n v="7872.45"/>
    <n v="7.8124500000000001"/>
    <n v="31.2498"/>
  </r>
  <r>
    <s v="PF 1"/>
    <x v="1"/>
    <x v="45"/>
    <x v="9"/>
    <n v="110.97"/>
    <n v="2"/>
    <m/>
    <m/>
    <n v="160"/>
    <m/>
    <x v="3"/>
    <n v="320"/>
    <n v="110.97"/>
    <n v="0.11097"/>
    <n v="55.484999999999999"/>
  </r>
  <r>
    <s v="PF 1"/>
    <x v="0"/>
    <x v="48"/>
    <x v="3"/>
    <n v="17856.45"/>
    <n v="629"/>
    <n v="161"/>
    <n v="295"/>
    <n v="109"/>
    <n v="3866"/>
    <x v="3"/>
    <n v="68561"/>
    <n v="21722.45"/>
    <n v="17.856450000000002"/>
    <n v="28.388632750397459"/>
  </r>
  <r>
    <s v="PF 1"/>
    <x v="0"/>
    <x v="17"/>
    <x v="3"/>
    <n v="2421.9"/>
    <n v="133"/>
    <n v="33"/>
    <n v="92"/>
    <n v="77"/>
    <n v="1268"/>
    <x v="3"/>
    <n v="10241"/>
    <n v="3689.9"/>
    <n v="2.4218999999999999"/>
    <n v="18.209774436090225"/>
  </r>
  <r>
    <s v="PF 1"/>
    <x v="0"/>
    <x v="21"/>
    <x v="4"/>
    <n v="291.60000000000002"/>
    <n v="8"/>
    <m/>
    <m/>
    <n v="472"/>
    <m/>
    <x v="3"/>
    <n v="3776"/>
    <n v="291.60000000000002"/>
    <n v="0.29160000000000003"/>
    <n v="36.450000000000003"/>
  </r>
  <r>
    <s v="PF 1"/>
    <x v="0"/>
    <x v="18"/>
    <x v="3"/>
    <n v="20488.95"/>
    <n v="775"/>
    <n v="178"/>
    <n v="267"/>
    <n v="115"/>
    <n v="1460"/>
    <x v="3"/>
    <n v="89125"/>
    <n v="21948.95"/>
    <n v="20.488949999999999"/>
    <n v="26.437354838709677"/>
  </r>
  <r>
    <s v="PF 1"/>
    <x v="2"/>
    <x v="12"/>
    <x v="2"/>
    <n v="72.900000000000006"/>
    <n v="3"/>
    <n v="1"/>
    <m/>
    <n v="248"/>
    <m/>
    <x v="3"/>
    <n v="744"/>
    <n v="72.900000000000006"/>
    <n v="7.2900000000000006E-2"/>
    <n v="24.3"/>
  </r>
  <r>
    <s v="PF 1"/>
    <x v="1"/>
    <x v="49"/>
    <x v="3"/>
    <n v="887.76"/>
    <n v="18"/>
    <n v="3"/>
    <n v="3"/>
    <n v="109"/>
    <m/>
    <x v="3"/>
    <n v="1962"/>
    <n v="887.76"/>
    <n v="0.88775999999999999"/>
    <n v="49.32"/>
  </r>
  <r>
    <s v="PF 3"/>
    <x v="0"/>
    <x v="28"/>
    <x v="5"/>
    <n v="23716.799999999999"/>
    <n v="973"/>
    <n v="278"/>
    <n v="380"/>
    <n v="94"/>
    <m/>
    <x v="3"/>
    <n v="91462"/>
    <n v="23716.799999999999"/>
    <n v="23.716799999999999"/>
    <n v="24.374922918807812"/>
  </r>
  <r>
    <s v="PF 3"/>
    <x v="0"/>
    <x v="27"/>
    <x v="5"/>
    <n v="234.9"/>
    <n v="11"/>
    <n v="3"/>
    <n v="4"/>
    <n v="86"/>
    <m/>
    <x v="3"/>
    <n v="946"/>
    <n v="234.9"/>
    <n v="0.2349"/>
    <n v="21.354545454545455"/>
  </r>
  <r>
    <s v="PF 3"/>
    <x v="1"/>
    <x v="31"/>
    <x v="5"/>
    <n v="3723.66"/>
    <n v="52"/>
    <n v="9"/>
    <n v="24"/>
    <n v="107"/>
    <m/>
    <x v="3"/>
    <n v="5564"/>
    <n v="3723.66"/>
    <n v="3.7236599999999997"/>
    <n v="71.608846153846144"/>
  </r>
  <r>
    <s v="PF 3"/>
    <x v="0"/>
    <x v="30"/>
    <x v="6"/>
    <n v="6010.2"/>
    <n v="255"/>
    <n v="73"/>
    <n v="127"/>
    <n v="83"/>
    <m/>
    <x v="3"/>
    <n v="21165"/>
    <n v="6010.2"/>
    <n v="6.0102000000000002"/>
    <n v="23.569411764705883"/>
  </r>
  <r>
    <s v="PF 3"/>
    <x v="0"/>
    <x v="29"/>
    <x v="6"/>
    <n v="40.5"/>
    <n v="6"/>
    <n v="6"/>
    <n v="4"/>
    <n v="20"/>
    <m/>
    <x v="3"/>
    <n v="120"/>
    <n v="40.5"/>
    <n v="4.0500000000000001E-2"/>
    <n v="6.75"/>
  </r>
  <r>
    <s v="PF 3"/>
    <x v="1"/>
    <x v="32"/>
    <x v="6"/>
    <n v="648.9"/>
    <n v="27"/>
    <n v="6"/>
    <n v="3"/>
    <n v="67"/>
    <m/>
    <x v="3"/>
    <n v="1809"/>
    <n v="648.9"/>
    <n v="0.64890000000000003"/>
    <n v="24.033333333333331"/>
  </r>
  <r>
    <s v="PF 4"/>
    <x v="0"/>
    <x v="2"/>
    <x v="0"/>
    <n v="19124.099999999999"/>
    <n v="741"/>
    <n v="192"/>
    <n v="269"/>
    <n v="122"/>
    <m/>
    <x v="3"/>
    <n v="90402"/>
    <n v="19124.099999999999"/>
    <n v="19.124099999999999"/>
    <n v="25.808502024291496"/>
  </r>
  <r>
    <s v="PF 4"/>
    <x v="0"/>
    <x v="1"/>
    <x v="0"/>
    <n v="3859.65"/>
    <n v="185"/>
    <n v="66"/>
    <n v="97"/>
    <n v="70"/>
    <m/>
    <x v="3"/>
    <n v="12950"/>
    <n v="3859.65"/>
    <n v="3.8596500000000002"/>
    <n v="20.862972972972972"/>
  </r>
  <r>
    <s v="PF 4"/>
    <x v="0"/>
    <x v="3"/>
    <x v="0"/>
    <n v="25045.200000000001"/>
    <n v="1040"/>
    <n v="312"/>
    <n v="359"/>
    <n v="96"/>
    <m/>
    <x v="3"/>
    <n v="99840"/>
    <n v="25045.200000000001"/>
    <n v="25.045200000000001"/>
    <n v="24.081923076923079"/>
  </r>
  <r>
    <s v="PF 4"/>
    <x v="0"/>
    <x v="0"/>
    <x v="0"/>
    <n v="52.65"/>
    <n v="2"/>
    <m/>
    <m/>
    <n v="146"/>
    <m/>
    <x v="3"/>
    <n v="292"/>
    <n v="52.65"/>
    <n v="5.2649999999999995E-2"/>
    <n v="26.324999999999999"/>
  </r>
  <r>
    <s v="PF 4"/>
    <x v="1"/>
    <x v="4"/>
    <x v="0"/>
    <n v="172.62"/>
    <n v="2"/>
    <m/>
    <n v="9"/>
    <n v="45"/>
    <m/>
    <x v="3"/>
    <n v="90"/>
    <n v="172.62"/>
    <n v="0.17262"/>
    <n v="86.31"/>
  </r>
  <r>
    <s v="PF 4"/>
    <x v="1"/>
    <x v="5"/>
    <x v="0"/>
    <n v="1072.71"/>
    <n v="25"/>
    <n v="9"/>
    <n v="4"/>
    <n v="77"/>
    <m/>
    <x v="3"/>
    <n v="1925"/>
    <n v="1072.71"/>
    <n v="1.0727100000000001"/>
    <n v="42.9084"/>
  </r>
  <r>
    <s v="PF 4"/>
    <x v="1"/>
    <x v="6"/>
    <x v="0"/>
    <n v="1368.63"/>
    <n v="43"/>
    <n v="9"/>
    <n v="5"/>
    <n v="73"/>
    <m/>
    <x v="3"/>
    <n v="3139"/>
    <n v="1368.63"/>
    <n v="1.36863"/>
    <n v="31.828604651162792"/>
  </r>
  <r>
    <s v="PF 6"/>
    <x v="0"/>
    <x v="35"/>
    <x v="7"/>
    <n v="352.35"/>
    <n v="13"/>
    <m/>
    <m/>
    <n v="161"/>
    <m/>
    <x v="3"/>
    <n v="2093"/>
    <n v="352.35"/>
    <n v="0.35235"/>
    <n v="27.103846153846156"/>
  </r>
  <r>
    <s v="PF 6"/>
    <x v="0"/>
    <x v="1"/>
    <x v="0"/>
    <n v="3235.95"/>
    <n v="132"/>
    <n v="4"/>
    <n v="4"/>
    <n v="65"/>
    <m/>
    <x v="3"/>
    <n v="8580"/>
    <n v="3235.95"/>
    <n v="3.2359499999999999"/>
    <n v="24.514772727272724"/>
  </r>
  <r>
    <s v="PF 6"/>
    <x v="0"/>
    <x v="39"/>
    <x v="6"/>
    <n v="0"/>
    <n v="2"/>
    <m/>
    <m/>
    <n v="17"/>
    <m/>
    <x v="3"/>
    <n v="34"/>
    <n v="0"/>
    <n v="0"/>
    <n v="0"/>
  </r>
  <r>
    <s v="PF 6"/>
    <x v="0"/>
    <x v="34"/>
    <x v="7"/>
    <n v="21015.45"/>
    <n v="767"/>
    <n v="7"/>
    <n v="26"/>
    <n v="100"/>
    <n v="762"/>
    <x v="3"/>
    <n v="76700"/>
    <n v="21777.45"/>
    <n v="21.015450000000001"/>
    <n v="27.399543676662322"/>
  </r>
  <r>
    <s v="PF 6"/>
    <x v="0"/>
    <x v="9"/>
    <x v="1"/>
    <n v="22092.75"/>
    <n v="780"/>
    <n v="15"/>
    <n v="6"/>
    <n v="139"/>
    <n v="14158"/>
    <x v="3"/>
    <n v="108420"/>
    <n v="36250.75"/>
    <n v="22.092749999999999"/>
    <n v="28.324038461538461"/>
  </r>
  <r>
    <s v="PF 6"/>
    <x v="0"/>
    <x v="10"/>
    <x v="1"/>
    <n v="5034.1499999999996"/>
    <n v="204"/>
    <n v="2"/>
    <n v="5"/>
    <n v="115"/>
    <m/>
    <x v="3"/>
    <n v="23460"/>
    <n v="5034.1499999999996"/>
    <n v="5.0341499999999995"/>
    <n v="24.67720588235294"/>
  </r>
  <r>
    <s v="PF 6"/>
    <x v="0"/>
    <x v="36"/>
    <x v="5"/>
    <n v="36.450000000000003"/>
    <n v="1"/>
    <m/>
    <m/>
    <n v="247"/>
    <m/>
    <x v="3"/>
    <n v="247"/>
    <n v="36.450000000000003"/>
    <n v="3.6450000000000003E-2"/>
    <n v="36.450000000000003"/>
  </r>
  <r>
    <s v="PF 6"/>
    <x v="0"/>
    <x v="3"/>
    <x v="0"/>
    <n v="89.1"/>
    <n v="3"/>
    <m/>
    <m/>
    <n v="71"/>
    <m/>
    <x v="3"/>
    <n v="213"/>
    <n v="89.1"/>
    <n v="8.9099999999999999E-2"/>
    <n v="29.7"/>
  </r>
  <r>
    <s v="PF 6"/>
    <x v="0"/>
    <x v="7"/>
    <x v="1"/>
    <n v="255.15"/>
    <n v="12"/>
    <n v="1"/>
    <n v="1"/>
    <n v="71"/>
    <m/>
    <x v="3"/>
    <n v="852"/>
    <n v="255.15"/>
    <n v="0.25514999999999999"/>
    <n v="21.262499999999999"/>
  </r>
  <r>
    <s v="PF 6"/>
    <x v="0"/>
    <x v="8"/>
    <x v="1"/>
    <n v="36.450000000000003"/>
    <n v="2"/>
    <m/>
    <m/>
    <n v="113"/>
    <m/>
    <x v="3"/>
    <n v="226"/>
    <n v="36.450000000000003"/>
    <n v="3.6450000000000003E-2"/>
    <n v="18.225000000000001"/>
  </r>
  <r>
    <s v="PF 6"/>
    <x v="1"/>
    <x v="37"/>
    <x v="7"/>
    <n v="2466"/>
    <n v="36"/>
    <m/>
    <m/>
    <n v="109"/>
    <m/>
    <x v="3"/>
    <n v="3924"/>
    <n v="2466"/>
    <n v="2.4660000000000002"/>
    <n v="68.5"/>
  </r>
  <r>
    <s v="PF 6"/>
    <x v="1"/>
    <x v="4"/>
    <x v="0"/>
    <n v="0"/>
    <n v="3"/>
    <m/>
    <m/>
    <n v="10"/>
    <m/>
    <x v="3"/>
    <n v="30"/>
    <n v="0"/>
    <n v="0"/>
    <n v="0"/>
  </r>
  <r>
    <s v="PF 6"/>
    <x v="1"/>
    <x v="13"/>
    <x v="1"/>
    <n v="2157.75"/>
    <n v="31"/>
    <m/>
    <m/>
    <n v="180"/>
    <m/>
    <x v="3"/>
    <n v="5580"/>
    <n v="2157.75"/>
    <n v="2.1577500000000001"/>
    <n v="69.604838709677423"/>
  </r>
  <r>
    <s v="PF 6"/>
    <x v="1"/>
    <x v="14"/>
    <x v="1"/>
    <n v="394.56"/>
    <n v="12"/>
    <m/>
    <m/>
    <n v="75"/>
    <m/>
    <x v="3"/>
    <n v="900"/>
    <n v="394.56"/>
    <n v="0.39456000000000002"/>
    <n v="32.880000000000003"/>
  </r>
  <r>
    <s v="PF 7"/>
    <x v="0"/>
    <x v="9"/>
    <x v="1"/>
    <n v="16605"/>
    <n v="647"/>
    <n v="114"/>
    <n v="88"/>
    <n v="144"/>
    <n v="250"/>
    <x v="3"/>
    <n v="93168"/>
    <n v="16855"/>
    <n v="16.605"/>
    <n v="25.664605873261205"/>
  </r>
  <r>
    <s v="PF 7"/>
    <x v="0"/>
    <x v="10"/>
    <x v="1"/>
    <n v="19180.8"/>
    <n v="742"/>
    <n v="177"/>
    <n v="202"/>
    <n v="127"/>
    <n v="250"/>
    <x v="3"/>
    <n v="94234"/>
    <n v="19430.8"/>
    <n v="19.180799999999998"/>
    <n v="25.850134770889486"/>
  </r>
  <r>
    <s v="PF 7"/>
    <x v="0"/>
    <x v="11"/>
    <x v="1"/>
    <n v="7573.5"/>
    <n v="269"/>
    <n v="52"/>
    <n v="85"/>
    <n v="147"/>
    <n v="366"/>
    <x v="3"/>
    <n v="39543"/>
    <n v="7939.5"/>
    <n v="7.5735000000000001"/>
    <n v="28.154275092936803"/>
  </r>
  <r>
    <s v="PF 7"/>
    <x v="0"/>
    <x v="7"/>
    <x v="1"/>
    <n v="44.55"/>
    <n v="3"/>
    <n v="1"/>
    <m/>
    <n v="56"/>
    <m/>
    <x v="3"/>
    <n v="168"/>
    <n v="44.55"/>
    <n v="4.4549999999999999E-2"/>
    <n v="14.85"/>
  </r>
  <r>
    <s v="PF 7"/>
    <x v="0"/>
    <x v="8"/>
    <x v="1"/>
    <n v="765.45"/>
    <n v="23"/>
    <m/>
    <m/>
    <n v="586"/>
    <n v="60"/>
    <x v="3"/>
    <n v="13478"/>
    <n v="825.45"/>
    <n v="0.76545000000000007"/>
    <n v="33.280434782608701"/>
  </r>
  <r>
    <s v="PF 7"/>
    <x v="2"/>
    <x v="12"/>
    <x v="2"/>
    <n v="52.65"/>
    <n v="1"/>
    <m/>
    <n v="1"/>
    <n v="82"/>
    <m/>
    <x v="3"/>
    <n v="82"/>
    <n v="52.65"/>
    <n v="5.2649999999999995E-2"/>
    <n v="52.65"/>
  </r>
  <r>
    <s v="PF 7"/>
    <x v="1"/>
    <x v="13"/>
    <x v="1"/>
    <n v="739.8"/>
    <n v="23"/>
    <n v="10"/>
    <n v="5"/>
    <n v="65"/>
    <m/>
    <x v="3"/>
    <n v="1495"/>
    <n v="739.8"/>
    <n v="0.7397999999999999"/>
    <n v="32.165217391304346"/>
  </r>
  <r>
    <s v="PF 7"/>
    <x v="1"/>
    <x v="14"/>
    <x v="1"/>
    <n v="3563.37"/>
    <n v="40"/>
    <n v="5"/>
    <n v="17"/>
    <n v="142"/>
    <m/>
    <x v="3"/>
    <n v="5680"/>
    <n v="3563.37"/>
    <n v="3.5633699999999999"/>
    <n v="89.084249999999997"/>
  </r>
  <r>
    <s v="PF 7"/>
    <x v="1"/>
    <x v="15"/>
    <x v="1"/>
    <n v="2256.39"/>
    <n v="70"/>
    <n v="14"/>
    <n v="14"/>
    <n v="61"/>
    <m/>
    <x v="3"/>
    <n v="4270"/>
    <n v="2256.39"/>
    <n v="2.2563899999999997"/>
    <n v="32.234142857142857"/>
  </r>
  <r>
    <s v="PF 8"/>
    <x v="0"/>
    <x v="39"/>
    <x v="6"/>
    <n v="22959.449999999928"/>
    <n v="1282"/>
    <n v="25"/>
    <n v="26"/>
    <n v="63"/>
    <n v="1256"/>
    <x v="3"/>
    <n v="80766"/>
    <n v="24215.449999999928"/>
    <n v="22.959449999999929"/>
    <n v="17.909087363494482"/>
  </r>
  <r>
    <s v="PF 8"/>
    <x v="0"/>
    <x v="30"/>
    <x v="6"/>
    <n v="22368.150000000111"/>
    <n v="936"/>
    <n v="37"/>
    <n v="30"/>
    <n v="79"/>
    <n v="426"/>
    <x v="3"/>
    <n v="73944"/>
    <n v="22794.150000000111"/>
    <n v="22.36815000000011"/>
    <n v="23.897596153846273"/>
  </r>
  <r>
    <s v="PF 8"/>
    <x v="0"/>
    <x v="29"/>
    <x v="6"/>
    <n v="425.24999999999994"/>
    <n v="21"/>
    <n v="2"/>
    <m/>
    <n v="51"/>
    <m/>
    <x v="3"/>
    <n v="1071"/>
    <n v="425.24999999999994"/>
    <n v="0.42524999999999996"/>
    <n v="20.249999999999996"/>
  </r>
  <r>
    <s v="PF 8"/>
    <x v="1"/>
    <x v="40"/>
    <x v="6"/>
    <n v="7422.6599999999871"/>
    <n v="96"/>
    <n v="1"/>
    <n v="11"/>
    <n v="111"/>
    <m/>
    <x v="3"/>
    <n v="10656"/>
    <n v="7422.6599999999871"/>
    <n v="7.4226599999999872"/>
    <n v="77.319374999999866"/>
  </r>
  <r>
    <s v="PF 8"/>
    <x v="1"/>
    <x v="32"/>
    <x v="6"/>
    <n v="4339.6199999999972"/>
    <n v="66"/>
    <m/>
    <n v="2"/>
    <n v="119"/>
    <m/>
    <x v="3"/>
    <n v="7854"/>
    <n v="4339.6199999999972"/>
    <n v="4.3396199999999974"/>
    <n v="65.751818181818138"/>
  </r>
  <r>
    <s v="PF 9"/>
    <x v="0"/>
    <x v="19"/>
    <x v="4"/>
    <n v="6597.45"/>
    <n v="178"/>
    <m/>
    <n v="32"/>
    <n v="167"/>
    <n v="386"/>
    <x v="3"/>
    <n v="29726"/>
    <n v="6983.45"/>
    <n v="6.5974500000000003"/>
    <n v="37.064325842696626"/>
  </r>
  <r>
    <s v="PF 9"/>
    <x v="0"/>
    <x v="58"/>
    <x v="4"/>
    <n v="72.900000000000006"/>
    <n v="2"/>
    <m/>
    <m/>
    <n v="164"/>
    <m/>
    <x v="3"/>
    <n v="328"/>
    <n v="72.900000000000006"/>
    <n v="7.2900000000000006E-2"/>
    <n v="36.450000000000003"/>
  </r>
  <r>
    <s v="PF 9"/>
    <x v="0"/>
    <x v="35"/>
    <x v="7"/>
    <n v="37142.550000000003"/>
    <n v="1240"/>
    <n v="197"/>
    <n v="249"/>
    <n v="143"/>
    <n v="614"/>
    <x v="3"/>
    <n v="177320"/>
    <n v="37756.550000000003"/>
    <n v="37.14255"/>
    <n v="29.953669354838713"/>
  </r>
  <r>
    <s v="PF 9"/>
    <x v="0"/>
    <x v="34"/>
    <x v="7"/>
    <n v="32.4"/>
    <n v="1"/>
    <m/>
    <m/>
    <n v="538"/>
    <m/>
    <x v="3"/>
    <n v="538"/>
    <n v="32.4"/>
    <n v="3.2399999999999998E-2"/>
    <n v="32.4"/>
  </r>
  <r>
    <s v="PF 9"/>
    <x v="0"/>
    <x v="47"/>
    <x v="7"/>
    <n v="13324.5"/>
    <n v="482"/>
    <n v="94"/>
    <n v="153"/>
    <n v="142"/>
    <n v="1318"/>
    <x v="3"/>
    <n v="68444"/>
    <n v="14642.5"/>
    <n v="13.3245"/>
    <n v="27.644190871369293"/>
  </r>
  <r>
    <s v="PF 9"/>
    <x v="0"/>
    <x v="22"/>
    <x v="4"/>
    <n v="3693.6"/>
    <n v="165"/>
    <n v="53"/>
    <n v="33"/>
    <n v="82"/>
    <m/>
    <x v="3"/>
    <n v="13530"/>
    <n v="3693.6"/>
    <n v="3.6936"/>
    <n v="22.385454545454547"/>
  </r>
  <r>
    <s v="PF 9"/>
    <x v="0"/>
    <x v="60"/>
    <x v="7"/>
    <n v="380.7"/>
    <n v="3"/>
    <m/>
    <m/>
    <n v="284"/>
    <m/>
    <x v="3"/>
    <n v="852"/>
    <n v="380.7"/>
    <n v="0.38069999999999998"/>
    <n v="126.89999999999999"/>
  </r>
  <r>
    <s v="PF 9"/>
    <x v="1"/>
    <x v="61"/>
    <x v="7"/>
    <n v="690.48"/>
    <n v="19"/>
    <n v="5"/>
    <n v="6"/>
    <n v="98"/>
    <m/>
    <x v="3"/>
    <n v="1862"/>
    <n v="690.48"/>
    <n v="0.69047999999999998"/>
    <n v="36.341052631578947"/>
  </r>
  <r>
    <s v="PF 9"/>
    <x v="1"/>
    <x v="26"/>
    <x v="4"/>
    <n v="36.99"/>
    <n v="3"/>
    <n v="2"/>
    <m/>
    <n v="40"/>
    <m/>
    <x v="3"/>
    <n v="120"/>
    <n v="36.99"/>
    <n v="3.6990000000000002E-2"/>
    <n v="12.33"/>
  </r>
  <r>
    <s v="PF 10"/>
    <x v="0"/>
    <x v="63"/>
    <x v="5"/>
    <n v="490.05"/>
    <n v="22"/>
    <m/>
    <m/>
    <n v="197"/>
    <m/>
    <x v="3"/>
    <n v="4334"/>
    <n v="490.05"/>
    <n v="0.49004999999999999"/>
    <n v="22.275000000000002"/>
  </r>
  <r>
    <s v="PF 10"/>
    <x v="0"/>
    <x v="36"/>
    <x v="5"/>
    <n v="20825.099999999999"/>
    <n v="1122"/>
    <m/>
    <m/>
    <n v="102"/>
    <n v="114"/>
    <x v="3"/>
    <n v="114444"/>
    <n v="20939.099999999999"/>
    <n v="20.825099999999999"/>
    <n v="18.560695187165773"/>
  </r>
  <r>
    <s v="PF 10"/>
    <x v="0"/>
    <x v="41"/>
    <x v="5"/>
    <n v="11441.25"/>
    <n v="514"/>
    <m/>
    <m/>
    <n v="140"/>
    <n v="114"/>
    <x v="3"/>
    <n v="71960"/>
    <n v="11555.25"/>
    <n v="11.44125"/>
    <n v="22.259241245136188"/>
  </r>
  <r>
    <s v="PF 10"/>
    <x v="2"/>
    <x v="12"/>
    <x v="2"/>
    <n v="182.25"/>
    <n v="8"/>
    <m/>
    <m/>
    <n v="254"/>
    <m/>
    <x v="3"/>
    <n v="2032"/>
    <n v="182.25"/>
    <n v="0.18225"/>
    <n v="22.78125"/>
  </r>
  <r>
    <s v="PF 10"/>
    <x v="1"/>
    <x v="43"/>
    <x v="5"/>
    <n v="5881.41"/>
    <n v="114"/>
    <m/>
    <m/>
    <n v="141"/>
    <m/>
    <x v="3"/>
    <n v="16074"/>
    <n v="5881.41"/>
    <n v="5.8814099999999998"/>
    <n v="51.591315789473683"/>
  </r>
  <r>
    <s v="PF 10"/>
    <x v="0"/>
    <x v="42"/>
    <x v="5"/>
    <n v="170.1"/>
    <n v="11"/>
    <m/>
    <m/>
    <n v="65"/>
    <m/>
    <x v="3"/>
    <n v="715"/>
    <n v="170.1"/>
    <n v="0.1701"/>
    <n v="15.463636363636363"/>
  </r>
  <r>
    <s v="PF 11"/>
    <x v="0"/>
    <x v="19"/>
    <x v="4"/>
    <n v="22671.9"/>
    <n v="798"/>
    <n v="122"/>
    <n v="107"/>
    <n v="149"/>
    <m/>
    <x v="3"/>
    <n v="118902"/>
    <n v="22671.9"/>
    <n v="22.671900000000001"/>
    <n v="28.410902255639101"/>
  </r>
  <r>
    <s v="PF 11"/>
    <x v="0"/>
    <x v="64"/>
    <x v="4"/>
    <n v="40.5"/>
    <n v="2"/>
    <m/>
    <m/>
    <n v="204"/>
    <m/>
    <x v="3"/>
    <n v="408"/>
    <n v="40.5"/>
    <n v="4.0500000000000001E-2"/>
    <n v="20.25"/>
  </r>
  <r>
    <s v="PF 11"/>
    <x v="0"/>
    <x v="17"/>
    <x v="3"/>
    <n v="18156.150000000001"/>
    <n v="715"/>
    <n v="174"/>
    <n v="189"/>
    <n v="103"/>
    <m/>
    <x v="3"/>
    <n v="73645"/>
    <n v="18156.150000000001"/>
    <n v="18.15615"/>
    <n v="25.393216783216786"/>
  </r>
  <r>
    <s v="PF 11"/>
    <x v="0"/>
    <x v="21"/>
    <x v="4"/>
    <n v="41577.300000000003"/>
    <n v="695"/>
    <n v="148"/>
    <n v="157"/>
    <n v="105"/>
    <m/>
    <x v="3"/>
    <n v="72975"/>
    <n v="41577.300000000003"/>
    <n v="41.577300000000001"/>
    <n v="59.823453237410078"/>
  </r>
  <r>
    <s v="PF 11"/>
    <x v="0"/>
    <x v="22"/>
    <x v="4"/>
    <n v="9472.9500000000007"/>
    <n v="356"/>
    <n v="89"/>
    <n v="112"/>
    <n v="86"/>
    <m/>
    <x v="3"/>
    <n v="30616"/>
    <n v="9472.9500000000007"/>
    <n v="9.4729500000000009"/>
    <n v="26.609410112359551"/>
  </r>
  <r>
    <s v="PF 11"/>
    <x v="0"/>
    <x v="18"/>
    <x v="3"/>
    <n v="352.35"/>
    <n v="11"/>
    <m/>
    <n v="1"/>
    <n v="499"/>
    <m/>
    <x v="3"/>
    <n v="5489"/>
    <n v="352.35"/>
    <n v="0.35235"/>
    <n v="32.031818181818181"/>
  </r>
  <r>
    <s v="PF 11"/>
    <x v="0"/>
    <x v="23"/>
    <x v="4"/>
    <n v="2563.65"/>
    <n v="137"/>
    <n v="50"/>
    <n v="49"/>
    <n v="67"/>
    <m/>
    <x v="3"/>
    <n v="9179"/>
    <n v="2563.65"/>
    <n v="2.56365"/>
    <n v="18.712773722627738"/>
  </r>
  <r>
    <s v="PF 11"/>
    <x v="1"/>
    <x v="25"/>
    <x v="4"/>
    <n v="468.54"/>
    <n v="10"/>
    <m/>
    <m/>
    <n v="97"/>
    <m/>
    <x v="3"/>
    <n v="970"/>
    <n v="468.54"/>
    <n v="0.46854000000000001"/>
    <n v="46.853999999999999"/>
  </r>
  <r>
    <s v="PF 11"/>
    <x v="1"/>
    <x v="24"/>
    <x v="3"/>
    <n v="1713.87"/>
    <n v="18"/>
    <n v="1"/>
    <n v="2"/>
    <n v="142"/>
    <m/>
    <x v="3"/>
    <n v="2556"/>
    <n v="1713.87"/>
    <n v="1.7138699999999998"/>
    <n v="95.214999999999989"/>
  </r>
  <r>
    <s v="PF 11"/>
    <x v="1"/>
    <x v="26"/>
    <x v="4"/>
    <n v="1331.64"/>
    <n v="17"/>
    <n v="5"/>
    <n v="6"/>
    <n v="79"/>
    <m/>
    <x v="3"/>
    <n v="1343"/>
    <n v="1331.64"/>
    <n v="1.3316400000000002"/>
    <n v="78.331764705882364"/>
  </r>
  <r>
    <s v="PF 5"/>
    <x v="0"/>
    <x v="50"/>
    <x v="10"/>
    <n v="48.6"/>
    <n v="5"/>
    <n v="2"/>
    <n v="1"/>
    <n v="26"/>
    <m/>
    <x v="3"/>
    <n v="130"/>
    <n v="48.6"/>
    <n v="4.8600000000000004E-2"/>
    <n v="9.7200000000000006"/>
  </r>
  <r>
    <s v="PF 5"/>
    <x v="0"/>
    <x v="51"/>
    <x v="10"/>
    <n v="117.45"/>
    <n v="4"/>
    <m/>
    <m/>
    <n v="108"/>
    <m/>
    <x v="3"/>
    <n v="432"/>
    <n v="117.45"/>
    <n v="0.11745"/>
    <n v="29.362500000000001"/>
  </r>
  <r>
    <s v="PF 5"/>
    <x v="0"/>
    <x v="62"/>
    <x v="10"/>
    <n v="0"/>
    <n v="2"/>
    <m/>
    <m/>
    <n v="33"/>
    <m/>
    <x v="3"/>
    <n v="66"/>
    <n v="0"/>
    <n v="0"/>
    <n v="0"/>
  </r>
  <r>
    <s v="PF 5"/>
    <x v="0"/>
    <x v="52"/>
    <x v="10"/>
    <n v="12587.4"/>
    <n v="680"/>
    <n v="268"/>
    <n v="220"/>
    <n v="77"/>
    <m/>
    <x v="3"/>
    <n v="52360"/>
    <n v="12587.4"/>
    <n v="12.587399999999999"/>
    <n v="18.510882352941177"/>
  </r>
  <r>
    <s v="PF 5"/>
    <x v="0"/>
    <x v="53"/>
    <x v="10"/>
    <n v="13603.95"/>
    <n v="500"/>
    <n v="133"/>
    <n v="196"/>
    <n v="97"/>
    <m/>
    <x v="3"/>
    <n v="48500"/>
    <n v="13603.95"/>
    <n v="13.603950000000001"/>
    <n v="27.207900000000002"/>
  </r>
  <r>
    <s v="PF 5"/>
    <x v="0"/>
    <x v="54"/>
    <x v="10"/>
    <n v="18026.55"/>
    <n v="672"/>
    <n v="146"/>
    <n v="224"/>
    <n v="122"/>
    <m/>
    <x v="3"/>
    <n v="81984"/>
    <n v="18026.55"/>
    <n v="18.02655"/>
    <n v="26.825223214285714"/>
  </r>
  <r>
    <s v="PF 5"/>
    <x v="1"/>
    <x v="55"/>
    <x v="10"/>
    <n v="3316.77"/>
    <n v="48"/>
    <n v="15"/>
    <n v="15"/>
    <n v="141"/>
    <m/>
    <x v="3"/>
    <n v="6768"/>
    <n v="3316.77"/>
    <n v="3.31677"/>
    <n v="69.099374999999995"/>
  </r>
  <r>
    <s v="PF 5"/>
    <x v="1"/>
    <x v="56"/>
    <x v="10"/>
    <n v="3477.06"/>
    <n v="50"/>
    <n v="7"/>
    <n v="5"/>
    <n v="158"/>
    <m/>
    <x v="3"/>
    <n v="7900"/>
    <n v="3477.06"/>
    <n v="3.4770599999999998"/>
    <n v="69.541200000000003"/>
  </r>
  <r>
    <s v="PF 5"/>
    <x v="0"/>
    <x v="65"/>
    <x v="10"/>
    <n v="36.450000000000003"/>
    <n v="1"/>
    <m/>
    <m/>
    <n v="900"/>
    <m/>
    <x v="3"/>
    <n v="900"/>
    <n v="36.450000000000003"/>
    <n v="3.6450000000000003E-2"/>
    <n v="36.450000000000003"/>
  </r>
  <r>
    <s v="PF 5"/>
    <x v="2"/>
    <x v="12"/>
    <x v="2"/>
    <n v="117.45"/>
    <n v="2"/>
    <m/>
    <n v="2"/>
    <n v="371"/>
    <m/>
    <x v="3"/>
    <n v="742"/>
    <n v="117.45"/>
    <n v="0.11745"/>
    <n v="58.725000000000001"/>
  </r>
  <r>
    <s v="PF 2"/>
    <x v="0"/>
    <x v="19"/>
    <x v="4"/>
    <n v="11137.5"/>
    <n v="785"/>
    <n v="40"/>
    <n v="52"/>
    <n v="172"/>
    <n v="616"/>
    <x v="3"/>
    <n v="135020"/>
    <n v="11753.5"/>
    <n v="11.137499999999999"/>
    <n v="14.187898089171975"/>
  </r>
  <r>
    <s v="PF 2"/>
    <x v="0"/>
    <x v="57"/>
    <x v="6"/>
    <n v="234.9"/>
    <n v="11"/>
    <m/>
    <n v="3"/>
    <n v="115"/>
    <m/>
    <x v="3"/>
    <n v="1265"/>
    <n v="234.9"/>
    <n v="0.2349"/>
    <n v="21.354545454545455"/>
  </r>
  <r>
    <s v="PF 2"/>
    <x v="0"/>
    <x v="58"/>
    <x v="4"/>
    <n v="8411.85"/>
    <n v="713"/>
    <n v="150"/>
    <m/>
    <n v="106"/>
    <m/>
    <x v="3"/>
    <n v="75578"/>
    <n v="8411.85"/>
    <n v="8.4118500000000012"/>
    <n v="11.797826086956523"/>
  </r>
  <r>
    <s v="PF 2"/>
    <x v="0"/>
    <x v="21"/>
    <x v="4"/>
    <n v="32.4"/>
    <n v="2"/>
    <m/>
    <m/>
    <n v="308"/>
    <m/>
    <x v="3"/>
    <n v="616"/>
    <n v="32.4"/>
    <n v="3.2399999999999998E-2"/>
    <n v="16.2"/>
  </r>
  <r>
    <s v="PF 2"/>
    <x v="0"/>
    <x v="59"/>
    <x v="6"/>
    <n v="3802.95"/>
    <n v="408"/>
    <n v="121"/>
    <m/>
    <n v="97"/>
    <m/>
    <x v="3"/>
    <n v="39576"/>
    <n v="3802.95"/>
    <n v="3.8029499999999996"/>
    <n v="9.3209558823529406"/>
  </r>
  <r>
    <s v="PF 2"/>
    <x v="0"/>
    <x v="23"/>
    <x v="4"/>
    <n v="4207.95"/>
    <n v="338"/>
    <n v="56"/>
    <m/>
    <n v="115"/>
    <m/>
    <x v="3"/>
    <n v="38870"/>
    <n v="4207.95"/>
    <n v="4.2079499999999994"/>
    <n v="12.44955621301775"/>
  </r>
  <r>
    <s v="PF 2"/>
    <x v="1"/>
    <x v="25"/>
    <x v="4"/>
    <n v="2173.9499999999998"/>
    <n v="56"/>
    <n v="3"/>
    <n v="4"/>
    <n v="114"/>
    <m/>
    <x v="3"/>
    <n v="6384"/>
    <n v="2173.9499999999998"/>
    <n v="2.1739499999999996"/>
    <n v="38.820535714285711"/>
  </r>
  <r>
    <s v="PF 2"/>
    <x v="1"/>
    <x v="32"/>
    <x v="6"/>
    <n v="690.48"/>
    <n v="40"/>
    <n v="16"/>
    <n v="4"/>
    <n v="87"/>
    <n v="1300"/>
    <x v="3"/>
    <n v="3480"/>
    <n v="1990.48"/>
    <n v="0.69047999999999998"/>
    <n v="17.262"/>
  </r>
  <r>
    <s v="PF 2"/>
    <x v="0"/>
    <x v="19"/>
    <x v="4"/>
    <n v="17512.2"/>
    <n v="823"/>
    <n v="22"/>
    <n v="131"/>
    <n v="189"/>
    <n v="1794"/>
    <x v="3"/>
    <n v="155547"/>
    <n v="19306.2"/>
    <n v="17.5122"/>
    <n v="21.278493317132444"/>
  </r>
  <r>
    <s v="PF 2"/>
    <x v="0"/>
    <x v="64"/>
    <x v="4"/>
    <n v="40.5"/>
    <n v="7"/>
    <n v="5"/>
    <m/>
    <n v="109"/>
    <m/>
    <x v="3"/>
    <n v="763"/>
    <n v="40.5"/>
    <n v="4.0500000000000001E-2"/>
    <n v="5.7857142857142856"/>
  </r>
  <r>
    <s v="PF 2"/>
    <x v="0"/>
    <x v="2"/>
    <x v="0"/>
    <n v="36.450000000000003"/>
    <n v="1"/>
    <m/>
    <m/>
    <n v="916"/>
    <m/>
    <x v="3"/>
    <n v="916"/>
    <n v="36.450000000000003"/>
    <n v="3.6450000000000003E-2"/>
    <n v="36.450000000000003"/>
  </r>
  <r>
    <s v="PF 2"/>
    <x v="0"/>
    <x v="58"/>
    <x v="4"/>
    <n v="12883.05"/>
    <n v="811"/>
    <n v="206"/>
    <n v="217"/>
    <n v="104"/>
    <n v="140"/>
    <x v="3"/>
    <n v="84344"/>
    <n v="13023.05"/>
    <n v="12.883049999999999"/>
    <n v="15.885388409371146"/>
  </r>
  <r>
    <s v="PF 2"/>
    <x v="0"/>
    <x v="30"/>
    <x v="6"/>
    <n v="0"/>
    <n v="1"/>
    <m/>
    <m/>
    <n v="36"/>
    <m/>
    <x v="3"/>
    <n v="36"/>
    <n v="0"/>
    <n v="0"/>
    <n v="0"/>
  </r>
  <r>
    <s v="PF 2"/>
    <x v="0"/>
    <x v="59"/>
    <x v="6"/>
    <n v="6783.75"/>
    <n v="439"/>
    <n v="121"/>
    <n v="183"/>
    <n v="107"/>
    <m/>
    <x v="3"/>
    <n v="46973"/>
    <n v="6783.75"/>
    <n v="6.7837500000000004"/>
    <n v="15.452733485193622"/>
  </r>
  <r>
    <s v="PF 2"/>
    <x v="0"/>
    <x v="23"/>
    <x v="4"/>
    <n v="5904.9"/>
    <n v="347"/>
    <n v="83"/>
    <n v="113"/>
    <n v="122"/>
    <m/>
    <x v="3"/>
    <n v="42334"/>
    <n v="5904.9"/>
    <n v="5.9048999999999996"/>
    <n v="17.01700288184438"/>
  </r>
  <r>
    <s v="PF 2"/>
    <x v="0"/>
    <x v="57"/>
    <x v="6"/>
    <n v="238.95"/>
    <n v="14"/>
    <n v="3"/>
    <m/>
    <n v="112"/>
    <m/>
    <x v="3"/>
    <n v="1568"/>
    <n v="238.95"/>
    <n v="0.23895"/>
    <n v="17.067857142857143"/>
  </r>
  <r>
    <s v="PF 2"/>
    <x v="1"/>
    <x v="25"/>
    <x v="4"/>
    <n v="3213.72"/>
    <n v="63"/>
    <n v="4"/>
    <n v="1"/>
    <n v="142"/>
    <m/>
    <x v="3"/>
    <n v="8946"/>
    <n v="3213.72"/>
    <n v="3.2137199999999999"/>
    <n v="51.011428571428567"/>
  </r>
  <r>
    <s v="PF 2"/>
    <x v="1"/>
    <x v="32"/>
    <x v="6"/>
    <n v="801.45"/>
    <n v="32"/>
    <n v="6"/>
    <n v="11"/>
    <n v="107"/>
    <m/>
    <x v="3"/>
    <n v="3424"/>
    <n v="801.45"/>
    <n v="0.80145"/>
    <n v="25.045312500000001"/>
  </r>
  <r>
    <s v="PF 2"/>
    <x v="0"/>
    <x v="65"/>
    <x v="10"/>
    <n v="36.450000000000003"/>
    <n v="1"/>
    <m/>
    <m/>
    <n v="1228"/>
    <m/>
    <x v="3"/>
    <n v="1228"/>
    <n v="36.450000000000003"/>
    <n v="3.6450000000000003E-2"/>
    <n v="36.450000000000003"/>
  </r>
  <r>
    <s v="PF 1"/>
    <x v="0"/>
    <x v="44"/>
    <x v="8"/>
    <n v="8456.4"/>
    <n v="241"/>
    <n v="11"/>
    <n v="20"/>
    <n v="340"/>
    <m/>
    <x v="4"/>
    <n v="81940"/>
    <n v="8456.4"/>
    <n v="8.4564000000000004"/>
    <n v="35.088796680497921"/>
  </r>
  <r>
    <s v="PF 1"/>
    <x v="1"/>
    <x v="45"/>
    <x v="9"/>
    <n v="98.64"/>
    <n v="3"/>
    <n v="1"/>
    <m/>
    <n v="135"/>
    <m/>
    <x v="4"/>
    <n v="405"/>
    <n v="98.64"/>
    <n v="9.8640000000000005E-2"/>
    <n v="32.880000000000003"/>
  </r>
  <r>
    <s v="PF 1"/>
    <x v="0"/>
    <x v="48"/>
    <x v="3"/>
    <n v="16175.7"/>
    <n v="489"/>
    <n v="129"/>
    <n v="297"/>
    <n v="112"/>
    <n v="2580"/>
    <x v="4"/>
    <n v="54768"/>
    <n v="18755.7"/>
    <n v="16.175699999999999"/>
    <n v="33.079141104294479"/>
  </r>
  <r>
    <s v="PF 1"/>
    <x v="0"/>
    <x v="17"/>
    <x v="3"/>
    <n v="3061.8"/>
    <n v="105"/>
    <n v="37"/>
    <n v="65"/>
    <n v="97"/>
    <n v="110"/>
    <x v="4"/>
    <n v="10185"/>
    <n v="3171.8"/>
    <n v="3.0618000000000003"/>
    <n v="29.16"/>
  </r>
  <r>
    <s v="PF 1"/>
    <x v="0"/>
    <x v="21"/>
    <x v="4"/>
    <n v="259.2"/>
    <n v="8"/>
    <m/>
    <m/>
    <n v="502"/>
    <m/>
    <x v="4"/>
    <n v="4016"/>
    <n v="259.2"/>
    <n v="0.25919999999999999"/>
    <n v="32.4"/>
  </r>
  <r>
    <s v="PF 1"/>
    <x v="0"/>
    <x v="18"/>
    <x v="3"/>
    <n v="22761"/>
    <n v="794"/>
    <n v="148"/>
    <n v="215"/>
    <n v="117"/>
    <n v="30"/>
    <x v="4"/>
    <n v="92898"/>
    <n v="22791"/>
    <n v="22.760999999999999"/>
    <n v="28.666246851385392"/>
  </r>
  <r>
    <s v="PF 1"/>
    <x v="2"/>
    <x v="12"/>
    <x v="2"/>
    <n v="97.2"/>
    <n v="3"/>
    <m/>
    <m/>
    <n v="278"/>
    <m/>
    <x v="4"/>
    <n v="834"/>
    <n v="97.2"/>
    <n v="9.7200000000000009E-2"/>
    <n v="32.4"/>
  </r>
  <r>
    <s v="PF 1"/>
    <x v="1"/>
    <x v="24"/>
    <x v="3"/>
    <n v="0"/>
    <n v="1"/>
    <m/>
    <n v="1"/>
    <n v="34"/>
    <m/>
    <x v="4"/>
    <n v="34"/>
    <n v="0"/>
    <n v="0"/>
    <n v="0"/>
  </r>
  <r>
    <s v="PF 1"/>
    <x v="1"/>
    <x v="49"/>
    <x v="3"/>
    <n v="1109.7"/>
    <n v="21"/>
    <n v="5"/>
    <n v="9"/>
    <n v="84"/>
    <m/>
    <x v="4"/>
    <n v="1764"/>
    <n v="1109.7"/>
    <n v="1.1097000000000001"/>
    <n v="52.842857142857142"/>
  </r>
  <r>
    <s v="PF 2"/>
    <x v="0"/>
    <x v="19"/>
    <x v="4"/>
    <n v="24210.9"/>
    <n v="736"/>
    <n v="32"/>
    <n v="119"/>
    <n v="199"/>
    <n v="3002"/>
    <x v="4"/>
    <n v="146464"/>
    <n v="27212.9"/>
    <n v="24.210900000000002"/>
    <n v="32.895244565217396"/>
  </r>
  <r>
    <s v="PF 2"/>
    <x v="0"/>
    <x v="64"/>
    <x v="4"/>
    <n v="259.2"/>
    <n v="10"/>
    <n v="2"/>
    <m/>
    <n v="142"/>
    <m/>
    <x v="4"/>
    <n v="1420"/>
    <n v="259.2"/>
    <n v="0.25919999999999999"/>
    <n v="25.919999999999998"/>
  </r>
  <r>
    <s v="PF 2"/>
    <x v="0"/>
    <x v="2"/>
    <x v="0"/>
    <n v="32.4"/>
    <n v="1"/>
    <m/>
    <m/>
    <n v="943"/>
    <m/>
    <x v="4"/>
    <n v="943"/>
    <n v="32.4"/>
    <n v="3.2399999999999998E-2"/>
    <n v="32.4"/>
  </r>
  <r>
    <s v="PF 2"/>
    <x v="0"/>
    <x v="58"/>
    <x v="4"/>
    <n v="17317.8"/>
    <n v="685"/>
    <n v="197"/>
    <n v="342"/>
    <n v="107"/>
    <n v="366"/>
    <x v="4"/>
    <n v="73295"/>
    <n v="17683.8"/>
    <n v="17.317799999999998"/>
    <n v="25.281459854014596"/>
  </r>
  <r>
    <s v="PF 2"/>
    <x v="0"/>
    <x v="30"/>
    <x v="6"/>
    <n v="32.4"/>
    <n v="1"/>
    <m/>
    <m/>
    <n v="63"/>
    <m/>
    <x v="4"/>
    <n v="63"/>
    <n v="32.4"/>
    <n v="3.2399999999999998E-2"/>
    <n v="32.4"/>
  </r>
  <r>
    <s v="PF 2"/>
    <x v="0"/>
    <x v="59"/>
    <x v="6"/>
    <n v="9865.7999999999993"/>
    <n v="403"/>
    <n v="98"/>
    <n v="138"/>
    <n v="112"/>
    <m/>
    <x v="4"/>
    <n v="45136"/>
    <n v="9865.7999999999993"/>
    <n v="9.8658000000000001"/>
    <n v="24.480893300248137"/>
  </r>
  <r>
    <s v="PF 2"/>
    <x v="0"/>
    <x v="23"/>
    <x v="4"/>
    <n v="7921.8"/>
    <n v="323"/>
    <n v="72"/>
    <n v="113"/>
    <n v="134"/>
    <n v="110"/>
    <x v="4"/>
    <n v="43282"/>
    <n v="8031.8"/>
    <n v="7.9218000000000002"/>
    <n v="24.525696594427245"/>
  </r>
  <r>
    <s v="PF 2"/>
    <x v="0"/>
    <x v="57"/>
    <x v="6"/>
    <n v="332.1"/>
    <n v="12"/>
    <m/>
    <n v="2"/>
    <n v="134"/>
    <m/>
    <x v="4"/>
    <n v="1608"/>
    <n v="332.1"/>
    <n v="0.33210000000000001"/>
    <n v="27.675000000000001"/>
  </r>
  <r>
    <s v="PF 2"/>
    <x v="0"/>
    <x v="53"/>
    <x v="10"/>
    <n v="32.4"/>
    <n v="1"/>
    <m/>
    <m/>
    <n v="1255"/>
    <m/>
    <x v="4"/>
    <n v="1255"/>
    <n v="32.4"/>
    <n v="3.2399999999999998E-2"/>
    <n v="32.4"/>
  </r>
  <r>
    <s v="PF 2"/>
    <x v="1"/>
    <x v="25"/>
    <x v="4"/>
    <n v="4611.42"/>
    <n v="42"/>
    <m/>
    <n v="23"/>
    <n v="167"/>
    <m/>
    <x v="4"/>
    <n v="7014"/>
    <n v="4611.42"/>
    <n v="4.6114199999999999"/>
    <n v="109.79571428571428"/>
  </r>
  <r>
    <s v="PF 2"/>
    <x v="0"/>
    <x v="25"/>
    <x v="4"/>
    <n v="32.4"/>
    <n v="42"/>
    <m/>
    <n v="23"/>
    <n v="167"/>
    <m/>
    <x v="4"/>
    <n v="7014"/>
    <n v="32.4"/>
    <n v="3.2399999999999998E-2"/>
    <n v="0.77142857142857135"/>
  </r>
  <r>
    <s v="PF 2"/>
    <x v="1"/>
    <x v="32"/>
    <x v="6"/>
    <n v="1874.16"/>
    <n v="29"/>
    <m/>
    <n v="14"/>
    <n v="106"/>
    <m/>
    <x v="4"/>
    <n v="3074"/>
    <n v="1874.16"/>
    <n v="1.87416"/>
    <n v="64.626206896551722"/>
  </r>
  <r>
    <s v="PF 8"/>
    <x v="0"/>
    <x v="39"/>
    <x v="6"/>
    <n v="23562.9"/>
    <n v="1242"/>
    <n v="393"/>
    <n v="451"/>
    <n v="63"/>
    <n v="1150"/>
    <x v="4"/>
    <n v="78246"/>
    <n v="24712.9"/>
    <n v="23.562900000000003"/>
    <n v="18.971739130434784"/>
  </r>
  <r>
    <s v="PF 8"/>
    <x v="0"/>
    <x v="30"/>
    <x v="6"/>
    <n v="19828.8"/>
    <n v="925"/>
    <n v="255"/>
    <n v="253"/>
    <n v="79"/>
    <n v="0"/>
    <x v="4"/>
    <n v="73075"/>
    <n v="19828.8"/>
    <n v="19.828799999999998"/>
    <n v="21.436540540540541"/>
  </r>
  <r>
    <s v="PF 8"/>
    <x v="0"/>
    <x v="29"/>
    <x v="6"/>
    <n v="437.4"/>
    <n v="33"/>
    <n v="17"/>
    <n v="7"/>
    <n v="51"/>
    <m/>
    <x v="4"/>
    <n v="1683"/>
    <n v="437.4"/>
    <n v="0.43739999999999996"/>
    <n v="13.254545454545454"/>
  </r>
  <r>
    <s v="PF 8"/>
    <x v="1"/>
    <x v="40"/>
    <x v="6"/>
    <n v="6017.04"/>
    <n v="96"/>
    <n v="19"/>
    <n v="24"/>
    <n v="111"/>
    <m/>
    <x v="4"/>
    <n v="10656"/>
    <n v="6017.04"/>
    <n v="6.0170399999999997"/>
    <n v="62.677500000000002"/>
  </r>
  <r>
    <s v="PF 8"/>
    <x v="1"/>
    <x v="32"/>
    <x v="6"/>
    <n v="4537.08"/>
    <n v="59"/>
    <n v="7"/>
    <n v="14"/>
    <n v="119"/>
    <m/>
    <x v="4"/>
    <n v="7021"/>
    <n v="4537.08"/>
    <n v="4.5370799999999996"/>
    <n v="76.899661016949153"/>
  </r>
  <r>
    <s v="PF 3"/>
    <x v="0"/>
    <x v="30"/>
    <x v="6"/>
    <n v="6034.5"/>
    <n v="258"/>
    <n v="86"/>
    <n v="134"/>
    <n v="81"/>
    <n v="646"/>
    <x v="4"/>
    <n v="20898"/>
    <n v="6680.5"/>
    <n v="6.0345000000000004"/>
    <n v="23.38953488372093"/>
  </r>
  <r>
    <s v="PF 3"/>
    <x v="0"/>
    <x v="28"/>
    <x v="5"/>
    <n v="23328"/>
    <n v="858"/>
    <n v="242"/>
    <n v="478"/>
    <n v="95"/>
    <n v="1248"/>
    <x v="4"/>
    <n v="81510"/>
    <n v="24576"/>
    <n v="23.327999999999999"/>
    <n v="27.18881118881119"/>
  </r>
  <r>
    <s v="PF 3"/>
    <x v="0"/>
    <x v="29"/>
    <x v="6"/>
    <n v="24.3"/>
    <n v="4"/>
    <n v="4"/>
    <n v="11"/>
    <n v="22"/>
    <m/>
    <x v="4"/>
    <n v="88"/>
    <n v="24.3"/>
    <n v="2.4300000000000002E-2"/>
    <n v="6.0750000000000002"/>
  </r>
  <r>
    <s v="PF 3"/>
    <x v="0"/>
    <x v="27"/>
    <x v="5"/>
    <n v="307.8"/>
    <n v="11"/>
    <n v="3"/>
    <n v="4"/>
    <n v="86"/>
    <n v="30"/>
    <x v="4"/>
    <n v="946"/>
    <n v="337.8"/>
    <n v="0.30780000000000002"/>
    <n v="27.981818181818184"/>
  </r>
  <r>
    <s v="PF 3"/>
    <x v="1"/>
    <x v="32"/>
    <x v="6"/>
    <n v="953.92"/>
    <n v="17"/>
    <n v="2"/>
    <n v="13"/>
    <n v="92"/>
    <m/>
    <x v="4"/>
    <n v="1564"/>
    <n v="953.92"/>
    <n v="0.95391999999999999"/>
    <n v="56.112941176470585"/>
  </r>
  <r>
    <s v="PF 3"/>
    <x v="1"/>
    <x v="31"/>
    <x v="5"/>
    <n v="3057.84"/>
    <n v="49"/>
    <n v="7"/>
    <n v="18"/>
    <n v="106"/>
    <m/>
    <x v="4"/>
    <n v="5194"/>
    <n v="3057.84"/>
    <n v="3.0578400000000001"/>
    <n v="62.404897959183678"/>
  </r>
  <r>
    <s v="PF 9"/>
    <x v="0"/>
    <x v="35"/>
    <x v="7"/>
    <n v="36541.799999999996"/>
    <n v="1065"/>
    <n v="148"/>
    <n v="303"/>
    <n v="148"/>
    <n v="756"/>
    <x v="4"/>
    <n v="157620"/>
    <n v="37297.799999999996"/>
    <n v="36.541799999999995"/>
    <n v="34.311549295774647"/>
  </r>
  <r>
    <s v="PF 9"/>
    <x v="0"/>
    <x v="47"/>
    <x v="7"/>
    <n v="14878"/>
    <n v="408"/>
    <n v="88"/>
    <n v="183"/>
    <n v="125"/>
    <n v="2404"/>
    <x v="4"/>
    <n v="51000"/>
    <n v="17282"/>
    <n v="14.878"/>
    <n v="36.465686274509807"/>
  </r>
  <r>
    <s v="PF 9"/>
    <x v="0"/>
    <x v="60"/>
    <x v="7"/>
    <n v="97.2"/>
    <n v="3"/>
    <m/>
    <m/>
    <n v="314"/>
    <m/>
    <x v="4"/>
    <n v="942"/>
    <n v="97.2"/>
    <n v="9.7200000000000009E-2"/>
    <n v="32.4"/>
  </r>
  <r>
    <s v="PF 9"/>
    <x v="1"/>
    <x v="61"/>
    <x v="7"/>
    <n v="542.52"/>
    <n v="20"/>
    <n v="9"/>
    <n v="8"/>
    <n v="48"/>
    <m/>
    <x v="4"/>
    <n v="960"/>
    <n v="542.52"/>
    <n v="0.54252"/>
    <n v="27.125999999999998"/>
  </r>
  <r>
    <s v="PF 11"/>
    <x v="0"/>
    <x v="19"/>
    <x v="4"/>
    <n v="25725.599999999999"/>
    <n v="822"/>
    <n v="38"/>
    <n v="131"/>
    <n v="163"/>
    <n v="1464"/>
    <x v="4"/>
    <n v="133986"/>
    <n v="27189.599999999999"/>
    <n v="25.7256"/>
    <n v="31.296350364963502"/>
  </r>
  <r>
    <s v="PF 11"/>
    <x v="0"/>
    <x v="64"/>
    <x v="4"/>
    <n v="72.900000000000006"/>
    <n v="4"/>
    <n v="2"/>
    <m/>
    <n v="130"/>
    <m/>
    <x v="4"/>
    <n v="520"/>
    <n v="72.900000000000006"/>
    <n v="7.2900000000000006E-2"/>
    <n v="18.225000000000001"/>
  </r>
  <r>
    <s v="PF 11"/>
    <x v="0"/>
    <x v="17"/>
    <x v="3"/>
    <n v="18192.599999999999"/>
    <n v="644"/>
    <n v="170"/>
    <n v="223"/>
    <n v="111"/>
    <n v="732"/>
    <x v="4"/>
    <n v="71484"/>
    <n v="18924.599999999999"/>
    <n v="18.192599999999999"/>
    <n v="28.249378881987575"/>
  </r>
  <r>
    <s v="PF 11"/>
    <x v="0"/>
    <x v="21"/>
    <x v="4"/>
    <n v="-26811"/>
    <n v="637"/>
    <n v="131"/>
    <n v="171"/>
    <n v="111"/>
    <n v="696"/>
    <x v="4"/>
    <n v="70707"/>
    <n v="-26115"/>
    <n v="-26.811"/>
    <n v="-42.089481946624801"/>
  </r>
  <r>
    <s v="PF 11"/>
    <x v="0"/>
    <x v="22"/>
    <x v="4"/>
    <n v="9112.5"/>
    <n v="331"/>
    <n v="76"/>
    <n v="109"/>
    <n v="90"/>
    <m/>
    <x v="4"/>
    <n v="29790"/>
    <n v="9112.5"/>
    <n v="9.1125000000000007"/>
    <n v="27.530211480362539"/>
  </r>
  <r>
    <s v="PF 11"/>
    <x v="0"/>
    <x v="18"/>
    <x v="3"/>
    <n v="356.4"/>
    <n v="11"/>
    <m/>
    <m/>
    <n v="529"/>
    <m/>
    <x v="4"/>
    <n v="5819"/>
    <n v="356.4"/>
    <n v="0.35639999999999999"/>
    <n v="32.4"/>
  </r>
  <r>
    <s v="PF 11"/>
    <x v="0"/>
    <x v="23"/>
    <x v="4"/>
    <n v="2511"/>
    <n v="130"/>
    <n v="66"/>
    <n v="50"/>
    <n v="65"/>
    <m/>
    <x v="4"/>
    <n v="8450"/>
    <n v="2511"/>
    <n v="2.5110000000000001"/>
    <n v="19.315384615384616"/>
  </r>
  <r>
    <s v="PF 11"/>
    <x v="1"/>
    <x v="25"/>
    <x v="4"/>
    <n v="616.5"/>
    <n v="12"/>
    <n v="4"/>
    <n v="2"/>
    <n v="91"/>
    <m/>
    <x v="4"/>
    <n v="1092"/>
    <n v="616.5"/>
    <n v="0.61650000000000005"/>
    <n v="51.375"/>
  </r>
  <r>
    <s v="PF 11"/>
    <x v="1"/>
    <x v="24"/>
    <x v="3"/>
    <n v="986.4"/>
    <n v="8"/>
    <n v="3"/>
    <n v="13"/>
    <n v="92"/>
    <m/>
    <x v="4"/>
    <n v="736"/>
    <n v="986.4"/>
    <n v="0.98639999999999994"/>
    <n v="123.3"/>
  </r>
  <r>
    <s v="PF 11"/>
    <x v="1"/>
    <x v="26"/>
    <x v="4"/>
    <n v="1159.02"/>
    <n v="34"/>
    <n v="17"/>
    <n v="2"/>
    <n v="61"/>
    <m/>
    <x v="4"/>
    <n v="2074"/>
    <n v="1159.02"/>
    <n v="1.1590199999999999"/>
    <n v="34.088823529411762"/>
  </r>
  <r>
    <s v="PF 7"/>
    <x v="0"/>
    <x v="9"/>
    <x v="1"/>
    <n v="20857.5"/>
    <n v="644"/>
    <n v="115"/>
    <n v="133"/>
    <n v="156"/>
    <m/>
    <x v="4"/>
    <n v="100464"/>
    <n v="20857.5"/>
    <n v="20.857500000000002"/>
    <n v="32.387422360248451"/>
  </r>
  <r>
    <s v="PF 7"/>
    <x v="0"/>
    <x v="10"/>
    <x v="1"/>
    <n v="19512.900000000001"/>
    <n v="696"/>
    <n v="165"/>
    <n v="231"/>
    <n v="135"/>
    <m/>
    <x v="4"/>
    <n v="93960"/>
    <n v="19512.900000000001"/>
    <n v="19.512900000000002"/>
    <n v="28.035775862068967"/>
  </r>
  <r>
    <s v="PF 7"/>
    <x v="0"/>
    <x v="11"/>
    <x v="1"/>
    <n v="8586"/>
    <n v="279"/>
    <n v="74"/>
    <n v="65"/>
    <n v="144"/>
    <m/>
    <x v="4"/>
    <n v="40176"/>
    <n v="8586"/>
    <n v="8.5860000000000003"/>
    <n v="30.774193548387096"/>
  </r>
  <r>
    <s v="PF 7"/>
    <x v="0"/>
    <x v="7"/>
    <x v="1"/>
    <n v="81"/>
    <n v="2"/>
    <m/>
    <n v="1"/>
    <n v="76"/>
    <m/>
    <x v="4"/>
    <n v="152"/>
    <n v="81"/>
    <n v="8.1000000000000003E-2"/>
    <n v="40.5"/>
  </r>
  <r>
    <s v="PF 7"/>
    <x v="0"/>
    <x v="8"/>
    <x v="1"/>
    <n v="753.3"/>
    <n v="22"/>
    <m/>
    <n v="1"/>
    <n v="590"/>
    <m/>
    <x v="4"/>
    <n v="12980"/>
    <n v="753.3"/>
    <n v="0.75329999999999997"/>
    <n v="34.240909090909092"/>
  </r>
  <r>
    <s v="PF 7"/>
    <x v="2"/>
    <x v="12"/>
    <x v="2"/>
    <n v="32.4"/>
    <n v="1"/>
    <m/>
    <m/>
    <n v="112"/>
    <m/>
    <x v="4"/>
    <n v="112"/>
    <n v="32.4"/>
    <n v="3.2399999999999998E-2"/>
    <n v="32.4"/>
  </r>
  <r>
    <s v="PF 7"/>
    <x v="1"/>
    <x v="13"/>
    <x v="1"/>
    <n v="863.1"/>
    <n v="21"/>
    <n v="5"/>
    <n v="7"/>
    <n v="86"/>
    <m/>
    <x v="4"/>
    <n v="1806"/>
    <n v="863.1"/>
    <n v="0.86309999999999998"/>
    <n v="41.1"/>
  </r>
  <r>
    <s v="PF 7"/>
    <x v="1"/>
    <x v="14"/>
    <x v="1"/>
    <n v="3131.82"/>
    <n v="40"/>
    <n v="4"/>
    <n v="5"/>
    <n v="156"/>
    <m/>
    <x v="4"/>
    <n v="6240"/>
    <n v="3131.82"/>
    <n v="3.1318200000000003"/>
    <n v="78.295500000000004"/>
  </r>
  <r>
    <s v="PF 7"/>
    <x v="1"/>
    <x v="15"/>
    <x v="1"/>
    <n v="3156.48"/>
    <n v="64"/>
    <n v="10"/>
    <n v="15"/>
    <n v="77"/>
    <m/>
    <x v="4"/>
    <n v="4928"/>
    <n v="3156.48"/>
    <n v="3.1564800000000002"/>
    <n v="49.32"/>
  </r>
  <r>
    <s v="PF 5"/>
    <x v="0"/>
    <x v="50"/>
    <x v="10"/>
    <n v="72.900000000000006"/>
    <n v="3"/>
    <n v="1"/>
    <n v="1"/>
    <n v="46"/>
    <m/>
    <x v="4"/>
    <n v="138"/>
    <n v="72.900000000000006"/>
    <n v="7.2900000000000006E-2"/>
    <n v="24.3"/>
  </r>
  <r>
    <s v="PF 5"/>
    <x v="0"/>
    <x v="51"/>
    <x v="10"/>
    <n v="129.6"/>
    <n v="4"/>
    <m/>
    <m/>
    <n v="138"/>
    <m/>
    <x v="4"/>
    <n v="552"/>
    <n v="129.6"/>
    <n v="0.12959999999999999"/>
    <n v="32.4"/>
  </r>
  <r>
    <s v="PF 5"/>
    <x v="0"/>
    <x v="62"/>
    <x v="10"/>
    <n v="64.8"/>
    <n v="2"/>
    <m/>
    <m/>
    <n v="63"/>
    <m/>
    <x v="4"/>
    <n v="126"/>
    <n v="64.8"/>
    <n v="6.4799999999999996E-2"/>
    <n v="32.4"/>
  </r>
  <r>
    <s v="PF 5"/>
    <x v="0"/>
    <x v="52"/>
    <x v="10"/>
    <n v="15738.3"/>
    <n v="700"/>
    <n v="209"/>
    <n v="195"/>
    <n v="74"/>
    <n v="426"/>
    <x v="4"/>
    <n v="51800"/>
    <n v="16164.3"/>
    <n v="15.738299999999999"/>
    <n v="22.483285714285714"/>
  </r>
  <r>
    <s v="PF 5"/>
    <x v="0"/>
    <x v="53"/>
    <x v="10"/>
    <n v="13122"/>
    <n v="444"/>
    <n v="102"/>
    <n v="184"/>
    <n v="99"/>
    <n v="140"/>
    <x v="4"/>
    <n v="43956"/>
    <n v="13262"/>
    <n v="13.122"/>
    <n v="29.554054054054053"/>
  </r>
  <r>
    <s v="PF 5"/>
    <x v="0"/>
    <x v="54"/>
    <x v="10"/>
    <n v="19399.5"/>
    <n v="646"/>
    <n v="160"/>
    <n v="200"/>
    <n v="114"/>
    <n v="140"/>
    <x v="4"/>
    <n v="73644"/>
    <n v="19539.5"/>
    <n v="19.3995"/>
    <n v="30.03018575851393"/>
  </r>
  <r>
    <s v="PF 5"/>
    <x v="1"/>
    <x v="55"/>
    <x v="10"/>
    <n v="2712.6"/>
    <n v="57"/>
    <n v="13"/>
    <n v="5"/>
    <n v="125"/>
    <m/>
    <x v="4"/>
    <n v="7125"/>
    <n v="2712.6"/>
    <n v="2.7126000000000001"/>
    <n v="47.589473684210525"/>
  </r>
  <r>
    <s v="PF 5"/>
    <x v="1"/>
    <x v="56"/>
    <x v="10"/>
    <n v="3378.42"/>
    <n v="35"/>
    <n v="5"/>
    <n v="23"/>
    <n v="182"/>
    <m/>
    <x v="4"/>
    <n v="6370"/>
    <n v="3378.42"/>
    <n v="3.3784200000000002"/>
    <n v="96.52628571428572"/>
  </r>
  <r>
    <s v="PF 5"/>
    <x v="0"/>
    <x v="65"/>
    <x v="10"/>
    <n v="32.4"/>
    <n v="1"/>
    <m/>
    <m/>
    <n v="930"/>
    <m/>
    <x v="4"/>
    <n v="930"/>
    <n v="32.4"/>
    <n v="3.2399999999999998E-2"/>
    <n v="32.4"/>
  </r>
  <r>
    <s v="PF 5"/>
    <x v="2"/>
    <x v="12"/>
    <x v="2"/>
    <n v="81"/>
    <n v="2"/>
    <m/>
    <m/>
    <n v="401"/>
    <m/>
    <x v="4"/>
    <n v="802"/>
    <n v="81"/>
    <n v="8.1000000000000003E-2"/>
    <n v="40.5"/>
  </r>
  <r>
    <s v="PF 5"/>
    <x v="0"/>
    <x v="9"/>
    <x v="1"/>
    <n v="388.8"/>
    <n v="17"/>
    <n v="5"/>
    <n v="1"/>
    <n v="272"/>
    <m/>
    <x v="4"/>
    <n v="4624"/>
    <n v="388.8"/>
    <n v="0.38880000000000003"/>
    <n v="22.870588235294118"/>
  </r>
  <r>
    <s v="PF 5"/>
    <x v="1"/>
    <x v="14"/>
    <x v="1"/>
    <n v="98.64"/>
    <n v="1"/>
    <m/>
    <m/>
    <n v="280"/>
    <m/>
    <x v="4"/>
    <n v="280"/>
    <n v="98.64"/>
    <n v="9.8640000000000005E-2"/>
    <n v="98.64"/>
  </r>
  <r>
    <s v="PF 5"/>
    <x v="0"/>
    <x v="1"/>
    <x v="0"/>
    <n v="818.1"/>
    <n v="2"/>
    <m/>
    <n v="1"/>
    <n v="459"/>
    <m/>
    <x v="4"/>
    <n v="918"/>
    <n v="818.1"/>
    <n v="0.81810000000000005"/>
    <n v="409.05"/>
  </r>
  <r>
    <s v="PF 4"/>
    <x v="0"/>
    <x v="2"/>
    <x v="0"/>
    <n v="17350.2"/>
    <n v="744"/>
    <n v="267"/>
    <n v="323"/>
    <n v="113"/>
    <n v="736"/>
    <x v="4"/>
    <n v="84072"/>
    <n v="18086.2"/>
    <n v="17.350200000000001"/>
    <n v="23.320161290322581"/>
  </r>
  <r>
    <s v="PF 4"/>
    <x v="0"/>
    <x v="1"/>
    <x v="0"/>
    <n v="3815.1"/>
    <n v="173"/>
    <n v="59"/>
    <n v="85"/>
    <n v="71"/>
    <m/>
    <x v="4"/>
    <n v="12283"/>
    <n v="3815.1"/>
    <n v="3.8150999999999997"/>
    <n v="22.052601156069365"/>
  </r>
  <r>
    <s v="PF 4"/>
    <x v="0"/>
    <x v="3"/>
    <x v="0"/>
    <n v="25191"/>
    <n v="992"/>
    <n v="311"/>
    <n v="429"/>
    <n v="98"/>
    <n v="330"/>
    <x v="4"/>
    <n v="97216"/>
    <n v="25521"/>
    <n v="25.190999999999999"/>
    <n v="25.394153225806452"/>
  </r>
  <r>
    <s v="PF 4"/>
    <x v="0"/>
    <x v="66"/>
    <x v="0"/>
    <n v="0"/>
    <n v="1"/>
    <n v="1"/>
    <m/>
    <n v="28"/>
    <m/>
    <x v="4"/>
    <n v="28"/>
    <n v="0"/>
    <n v="0"/>
    <n v="0"/>
  </r>
  <r>
    <s v="PF 4"/>
    <x v="0"/>
    <x v="0"/>
    <x v="0"/>
    <n v="48.6"/>
    <n v="2"/>
    <n v="1"/>
    <m/>
    <n v="145"/>
    <m/>
    <x v="4"/>
    <n v="290"/>
    <n v="48.6"/>
    <n v="4.8600000000000004E-2"/>
    <n v="24.3"/>
  </r>
  <r>
    <s v="PF 4"/>
    <x v="1"/>
    <x v="4"/>
    <x v="0"/>
    <n v="98.64"/>
    <n v="2"/>
    <m/>
    <n v="5"/>
    <n v="67"/>
    <m/>
    <x v="4"/>
    <n v="134"/>
    <n v="98.64"/>
    <n v="9.8640000000000005E-2"/>
    <n v="49.32"/>
  </r>
  <r>
    <s v="PF 4"/>
    <x v="1"/>
    <x v="5"/>
    <x v="0"/>
    <n v="1035.72"/>
    <n v="21"/>
    <n v="1"/>
    <n v="6"/>
    <n v="88"/>
    <m/>
    <x v="4"/>
    <n v="1848"/>
    <n v="1035.72"/>
    <n v="1.03572"/>
    <n v="49.32"/>
  </r>
  <r>
    <s v="PF 4"/>
    <x v="1"/>
    <x v="6"/>
    <x v="0"/>
    <n v="1134.3599999999999"/>
    <n v="38"/>
    <n v="6"/>
    <n v="19"/>
    <n v="79"/>
    <m/>
    <x v="4"/>
    <n v="3002"/>
    <n v="1134.3599999999999"/>
    <n v="1.1343599999999998"/>
    <n v="29.85157894736842"/>
  </r>
  <r>
    <s v="PF 6"/>
    <x v="0"/>
    <x v="35"/>
    <x v="7"/>
    <n v="388.8"/>
    <n v="13"/>
    <m/>
    <m/>
    <n v="188"/>
    <m/>
    <x v="4"/>
    <n v="2444"/>
    <n v="388.8"/>
    <n v="0.38880000000000003"/>
    <n v="29.907692307692308"/>
  </r>
  <r>
    <s v="PF 6"/>
    <x v="0"/>
    <x v="1"/>
    <x v="0"/>
    <n v="2284.1999999999998"/>
    <n v="127"/>
    <n v="55"/>
    <n v="85"/>
    <n v="64"/>
    <m/>
    <x v="4"/>
    <n v="8128"/>
    <n v="2284.1999999999998"/>
    <n v="2.2841999999999998"/>
    <n v="17.985826771653542"/>
  </r>
  <r>
    <s v="PF 6"/>
    <x v="0"/>
    <x v="39"/>
    <x v="6"/>
    <n v="32.4"/>
    <n v="2"/>
    <m/>
    <m/>
    <n v="44"/>
    <m/>
    <x v="4"/>
    <n v="88"/>
    <n v="32.4"/>
    <n v="3.2399999999999998E-2"/>
    <n v="16.2"/>
  </r>
  <r>
    <s v="PF 6"/>
    <x v="0"/>
    <x v="34"/>
    <x v="7"/>
    <n v="17139.599999999999"/>
    <n v="711"/>
    <n v="214"/>
    <n v="226"/>
    <n v="101"/>
    <n v="4978"/>
    <x v="4"/>
    <n v="71811"/>
    <n v="22117.599999999999"/>
    <n v="17.139599999999998"/>
    <n v="24.106329113924048"/>
  </r>
  <r>
    <s v="PF 6"/>
    <x v="0"/>
    <x v="9"/>
    <x v="1"/>
    <n v="19213.2"/>
    <n v="756"/>
    <n v="159"/>
    <n v="164"/>
    <n v="147"/>
    <n v="366"/>
    <x v="4"/>
    <n v="111132"/>
    <n v="19579.2"/>
    <n v="19.213200000000001"/>
    <n v="25.414285714285715"/>
  </r>
  <r>
    <s v="PF 6"/>
    <x v="0"/>
    <x v="10"/>
    <x v="1"/>
    <n v="5159.7"/>
    <n v="197"/>
    <n v="45"/>
    <n v="43"/>
    <n v="113"/>
    <n v="476"/>
    <x v="4"/>
    <n v="22261"/>
    <n v="5635.7"/>
    <n v="5.1597"/>
    <n v="26.191370558375635"/>
  </r>
  <r>
    <s v="PF 6"/>
    <x v="0"/>
    <x v="36"/>
    <x v="5"/>
    <n v="24.3"/>
    <n v="1"/>
    <m/>
    <m/>
    <n v="274"/>
    <m/>
    <x v="4"/>
    <n v="274"/>
    <n v="24.3"/>
    <n v="2.4300000000000002E-2"/>
    <n v="24.3"/>
  </r>
  <r>
    <s v="PF 6"/>
    <x v="0"/>
    <x v="3"/>
    <x v="0"/>
    <n v="89.1"/>
    <n v="3"/>
    <m/>
    <m/>
    <n v="98"/>
    <m/>
    <x v="4"/>
    <n v="294"/>
    <n v="89.1"/>
    <n v="8.9099999999999999E-2"/>
    <n v="29.7"/>
  </r>
  <r>
    <s v="PF 6"/>
    <x v="0"/>
    <x v="7"/>
    <x v="1"/>
    <n v="243"/>
    <n v="13"/>
    <n v="5"/>
    <m/>
    <n v="76"/>
    <m/>
    <x v="4"/>
    <n v="988"/>
    <n v="243"/>
    <n v="0.24299999999999999"/>
    <n v="18.692307692307693"/>
  </r>
  <r>
    <s v="PF 6"/>
    <x v="0"/>
    <x v="8"/>
    <x v="1"/>
    <n v="56.7"/>
    <n v="1"/>
    <m/>
    <n v="1"/>
    <n v="62"/>
    <m/>
    <x v="4"/>
    <n v="62"/>
    <n v="56.7"/>
    <n v="5.67E-2"/>
    <n v="56.7"/>
  </r>
  <r>
    <s v="PF 6"/>
    <x v="1"/>
    <x v="37"/>
    <x v="7"/>
    <n v="2022.12"/>
    <n v="30"/>
    <n v="4"/>
    <n v="14"/>
    <n v="112"/>
    <m/>
    <x v="4"/>
    <n v="3360"/>
    <n v="2022.12"/>
    <n v="2.0221199999999997"/>
    <n v="67.403999999999996"/>
  </r>
  <r>
    <s v="PF 6"/>
    <x v="1"/>
    <x v="4"/>
    <x v="0"/>
    <n v="0"/>
    <n v="4"/>
    <n v="1"/>
    <n v="1"/>
    <n v="30"/>
    <m/>
    <x v="4"/>
    <n v="120"/>
    <n v="0"/>
    <n v="0"/>
    <n v="0"/>
  </r>
  <r>
    <s v="PF 6"/>
    <x v="1"/>
    <x v="13"/>
    <x v="1"/>
    <n v="2589.3000000000002"/>
    <n v="30"/>
    <m/>
    <n v="1"/>
    <n v="211"/>
    <m/>
    <x v="4"/>
    <n v="6330"/>
    <n v="2589.3000000000002"/>
    <n v="2.5893000000000002"/>
    <n v="86.31"/>
  </r>
  <r>
    <s v="PF 6"/>
    <x v="1"/>
    <x v="14"/>
    <x v="1"/>
    <n v="394.56"/>
    <n v="13"/>
    <n v="1"/>
    <m/>
    <n v="96"/>
    <m/>
    <x v="4"/>
    <n v="1248"/>
    <n v="394.56"/>
    <n v="0.39456000000000002"/>
    <n v="30.350769230769231"/>
  </r>
  <r>
    <s v="PF 10"/>
    <x v="0"/>
    <x v="63"/>
    <x v="5"/>
    <n v="696.6"/>
    <n v="25"/>
    <n v="3"/>
    <m/>
    <n v="201"/>
    <m/>
    <x v="4"/>
    <n v="5025"/>
    <n v="696.6"/>
    <n v="0.6966"/>
    <n v="27.864000000000001"/>
  </r>
  <r>
    <s v="PF 10"/>
    <x v="0"/>
    <x v="36"/>
    <x v="5"/>
    <n v="34376.400000000001"/>
    <n v="1184"/>
    <n v="288"/>
    <n v="327"/>
    <n v="102"/>
    <n v="324"/>
    <x v="4"/>
    <n v="120768"/>
    <n v="34700.400000000001"/>
    <n v="34.376400000000004"/>
    <n v="29.034121621621622"/>
  </r>
  <r>
    <s v="PF 10"/>
    <x v="0"/>
    <x v="41"/>
    <x v="5"/>
    <n v="13583.7"/>
    <n v="459"/>
    <n v="91"/>
    <n v="126"/>
    <n v="139"/>
    <n v="96"/>
    <x v="4"/>
    <n v="63801"/>
    <n v="13679.7"/>
    <n v="13.5837"/>
    <n v="29.594117647058827"/>
  </r>
  <r>
    <s v="PF 10"/>
    <x v="2"/>
    <x v="12"/>
    <x v="2"/>
    <n v="591.29999999999995"/>
    <n v="8"/>
    <m/>
    <n v="2"/>
    <n v="282"/>
    <m/>
    <x v="4"/>
    <n v="2256"/>
    <n v="591.29999999999995"/>
    <n v="0.59129999999999994"/>
    <n v="73.912499999999994"/>
  </r>
  <r>
    <s v="PF 10"/>
    <x v="0"/>
    <x v="53"/>
    <x v="10"/>
    <n v="275.39999999999998"/>
    <n v="11"/>
    <n v="3"/>
    <n v="2"/>
    <n v="190"/>
    <m/>
    <x v="4"/>
    <n v="2090"/>
    <n v="275.39999999999998"/>
    <n v="0.27539999999999998"/>
    <n v="25.036363636363635"/>
  </r>
  <r>
    <s v="PF 10"/>
    <x v="1"/>
    <x v="43"/>
    <x v="5"/>
    <n v="13069.8"/>
    <n v="113"/>
    <n v="30"/>
    <n v="54"/>
    <n v="101"/>
    <m/>
    <x v="4"/>
    <n v="11413"/>
    <n v="13069.8"/>
    <n v="13.069799999999999"/>
    <n v="115.66194690265486"/>
  </r>
  <r>
    <s v="PF 10"/>
    <x v="0"/>
    <x v="42"/>
    <x v="5"/>
    <n v="324"/>
    <n v="19"/>
    <n v="9"/>
    <n v="2"/>
    <n v="59"/>
    <m/>
    <x v="4"/>
    <n v="1121"/>
    <n v="324"/>
    <n v="0.32400000000000001"/>
    <n v="17.05263157894737"/>
  </r>
  <r>
    <s v="PF 9"/>
    <x v="0"/>
    <x v="35"/>
    <x v="7"/>
    <n v="27499.5"/>
    <n v="746"/>
    <n v="128"/>
    <n v="464"/>
    <n v="98"/>
    <n v="6870"/>
    <x v="5"/>
    <n v="73108"/>
    <n v="34369.5"/>
    <n v="27.499500000000001"/>
    <n v="36.862600536193028"/>
  </r>
  <r>
    <s v="PF 9"/>
    <x v="0"/>
    <x v="47"/>
    <x v="7"/>
    <n v="11372.4"/>
    <n v="301"/>
    <n v="79"/>
    <n v="183"/>
    <n v="76"/>
    <n v="2952"/>
    <x v="5"/>
    <n v="22876"/>
    <n v="14324.4"/>
    <n v="11.372399999999999"/>
    <n v="37.782059800664449"/>
  </r>
  <r>
    <s v="PF 9"/>
    <x v="1"/>
    <x v="61"/>
    <x v="7"/>
    <n v="542.52"/>
    <n v="25"/>
    <n v="8"/>
    <n v="3"/>
    <n v="56"/>
    <m/>
    <x v="5"/>
    <n v="1400"/>
    <n v="542.52"/>
    <n v="0.54252"/>
    <n v="21.700800000000001"/>
  </r>
  <r>
    <s v="PF 1"/>
    <x v="0"/>
    <x v="44"/>
    <x v="8"/>
    <n v="9015.2999999999993"/>
    <n v="258"/>
    <n v="16"/>
    <n v="7"/>
    <n v="348"/>
    <n v="180"/>
    <x v="5"/>
    <n v="89784"/>
    <n v="9195.2999999999993"/>
    <n v="9.0152999999999999"/>
    <n v="34.943023255813948"/>
  </r>
  <r>
    <s v="PF 1"/>
    <x v="1"/>
    <x v="45"/>
    <x v="9"/>
    <n v="49.32"/>
    <n v="2"/>
    <n v="2"/>
    <n v="3"/>
    <n v="29"/>
    <n v="900"/>
    <x v="5"/>
    <n v="58"/>
    <n v="949.32"/>
    <n v="4.9320000000000003E-2"/>
    <n v="24.66"/>
  </r>
  <r>
    <s v="PF 1"/>
    <x v="0"/>
    <x v="48"/>
    <x v="3"/>
    <n v="15244.2"/>
    <n v="501"/>
    <n v="129"/>
    <n v="202"/>
    <n v="105"/>
    <n v="440"/>
    <x v="5"/>
    <n v="52605"/>
    <n v="15684.2"/>
    <n v="15.244200000000001"/>
    <n v="30.427544910179641"/>
  </r>
  <r>
    <s v="PF 1"/>
    <x v="0"/>
    <x v="17"/>
    <x v="3"/>
    <n v="3296.7"/>
    <n v="106"/>
    <n v="41"/>
    <n v="64"/>
    <n v="98"/>
    <n v="732"/>
    <x v="5"/>
    <n v="10388"/>
    <n v="4028.7"/>
    <n v="3.2967"/>
    <n v="31.100943396226413"/>
  </r>
  <r>
    <s v="PF 1"/>
    <x v="0"/>
    <x v="21"/>
    <x v="4"/>
    <n v="259.2"/>
    <n v="8"/>
    <m/>
    <m/>
    <n v="533"/>
    <m/>
    <x v="5"/>
    <n v="4264"/>
    <n v="259.2"/>
    <n v="0.25919999999999999"/>
    <n v="32.4"/>
  </r>
  <r>
    <s v="PF 1"/>
    <x v="0"/>
    <x v="18"/>
    <x v="3"/>
    <n v="26260.2"/>
    <n v="804"/>
    <n v="171"/>
    <n v="246"/>
    <n v="113"/>
    <n v="2536"/>
    <x v="5"/>
    <n v="90852"/>
    <n v="28796.2"/>
    <n v="26.260200000000001"/>
    <n v="32.66194029850746"/>
  </r>
  <r>
    <s v="PF 1"/>
    <x v="0"/>
    <x v="0"/>
    <x v="0"/>
    <n v="0"/>
    <n v="1"/>
    <n v="1"/>
    <m/>
    <n v="18"/>
    <m/>
    <x v="5"/>
    <n v="18"/>
    <n v="0"/>
    <n v="0"/>
    <n v="0"/>
  </r>
  <r>
    <s v="PF 1"/>
    <x v="2"/>
    <x v="12"/>
    <x v="2"/>
    <n v="97.2"/>
    <n v="5"/>
    <n v="2"/>
    <m/>
    <n v="196"/>
    <m/>
    <x v="5"/>
    <n v="980"/>
    <n v="97.2"/>
    <n v="9.7200000000000009E-2"/>
    <n v="19.440000000000001"/>
  </r>
  <r>
    <s v="PF 1"/>
    <x v="1"/>
    <x v="24"/>
    <x v="3"/>
    <n v="0"/>
    <n v="1"/>
    <n v="1"/>
    <n v="1"/>
    <n v="11"/>
    <m/>
    <x v="5"/>
    <n v="11"/>
    <n v="0"/>
    <n v="0"/>
    <n v="0"/>
  </r>
  <r>
    <s v="PF 1"/>
    <x v="1"/>
    <x v="49"/>
    <x v="3"/>
    <n v="2466"/>
    <n v="26"/>
    <n v="8"/>
    <n v="9"/>
    <n v="78"/>
    <m/>
    <x v="5"/>
    <n v="2028"/>
    <n v="2466"/>
    <n v="2.4660000000000002"/>
    <n v="94.84615384615384"/>
  </r>
  <r>
    <s v="PF 3"/>
    <x v="0"/>
    <x v="30"/>
    <x v="6"/>
    <n v="8254"/>
    <n v="360"/>
    <n v="125"/>
    <n v="69"/>
    <n v="75"/>
    <m/>
    <x v="5"/>
    <n v="27000"/>
    <n v="8254"/>
    <n v="8.2539999999999996"/>
    <n v="22.927777777777777"/>
  </r>
  <r>
    <s v="PF 3"/>
    <x v="0"/>
    <x v="28"/>
    <x v="5"/>
    <n v="24178"/>
    <n v="883"/>
    <n v="294"/>
    <n v="311"/>
    <n v="89"/>
    <n v="610"/>
    <x v="5"/>
    <n v="78587"/>
    <n v="24788"/>
    <n v="24.178000000000001"/>
    <n v="27.381653454133634"/>
  </r>
  <r>
    <s v="PF 3"/>
    <x v="0"/>
    <x v="29"/>
    <x v="6"/>
    <n v="32.4"/>
    <n v="2"/>
    <n v="2"/>
    <n v="5"/>
    <n v="19"/>
    <m/>
    <x v="5"/>
    <n v="38"/>
    <n v="32.4"/>
    <n v="3.2399999999999998E-2"/>
    <n v="16.2"/>
  </r>
  <r>
    <s v="PF 3"/>
    <x v="0"/>
    <x v="27"/>
    <x v="5"/>
    <n v="299.7"/>
    <n v="12"/>
    <n v="3"/>
    <n v="3"/>
    <n v="96"/>
    <m/>
    <x v="5"/>
    <n v="1152"/>
    <n v="299.7"/>
    <n v="0.29969999999999997"/>
    <n v="24.974999999999998"/>
  </r>
  <r>
    <s v="PF 3"/>
    <x v="1"/>
    <x v="32"/>
    <x v="6"/>
    <n v="1068"/>
    <n v="17"/>
    <n v="4"/>
    <n v="9"/>
    <n v="65"/>
    <m/>
    <x v="5"/>
    <n v="1105"/>
    <n v="1068"/>
    <n v="1.0680000000000001"/>
    <n v="62.823529411764703"/>
  </r>
  <r>
    <s v="PF 3"/>
    <x v="1"/>
    <x v="31"/>
    <x v="5"/>
    <n v="2318"/>
    <n v="36"/>
    <n v="8"/>
    <n v="26"/>
    <n v="103"/>
    <n v="240"/>
    <x v="5"/>
    <n v="3708"/>
    <n v="2558"/>
    <n v="2.3180000000000001"/>
    <n v="64.388888888888886"/>
  </r>
  <r>
    <s v="PF 3"/>
    <x v="0"/>
    <x v="42"/>
    <x v="5"/>
    <n v="8059.5"/>
    <n v="19"/>
    <m/>
    <n v="1"/>
    <n v="375"/>
    <m/>
    <x v="5"/>
    <n v="7125"/>
    <n v="8059.5"/>
    <n v="8.0594999999999999"/>
    <n v="424.18421052631578"/>
  </r>
  <r>
    <s v="PF 5"/>
    <x v="0"/>
    <x v="50"/>
    <x v="10"/>
    <n v="113.4"/>
    <n v="4"/>
    <n v="1"/>
    <m/>
    <n v="59"/>
    <m/>
    <x v="5"/>
    <n v="236"/>
    <n v="113.4"/>
    <n v="0.1134"/>
    <n v="28.35"/>
  </r>
  <r>
    <s v="PF 5"/>
    <x v="0"/>
    <x v="51"/>
    <x v="10"/>
    <n v="137.69999999999999"/>
    <n v="4"/>
    <m/>
    <m/>
    <n v="169"/>
    <m/>
    <x v="5"/>
    <n v="676"/>
    <n v="137.69999999999999"/>
    <n v="0.13769999999999999"/>
    <n v="34.424999999999997"/>
  </r>
  <r>
    <s v="PF 5"/>
    <x v="0"/>
    <x v="62"/>
    <x v="10"/>
    <n v="40.5"/>
    <n v="1"/>
    <n v="1"/>
    <n v="1"/>
    <n v="4"/>
    <m/>
    <x v="5"/>
    <n v="4"/>
    <n v="40.5"/>
    <n v="4.0500000000000001E-2"/>
    <n v="40.5"/>
  </r>
  <r>
    <s v="PF 5"/>
    <x v="0"/>
    <x v="52"/>
    <x v="10"/>
    <n v="19156.5"/>
    <n v="713"/>
    <n v="213"/>
    <n v="236"/>
    <n v="69"/>
    <n v="330"/>
    <x v="5"/>
    <n v="49197"/>
    <n v="19486.5"/>
    <n v="19.156500000000001"/>
    <n v="26.867461430575034"/>
  </r>
  <r>
    <s v="PF 5"/>
    <x v="0"/>
    <x v="53"/>
    <x v="10"/>
    <n v="12611.7"/>
    <n v="431"/>
    <n v="120"/>
    <n v="109"/>
    <n v="89"/>
    <m/>
    <x v="5"/>
    <n v="38359"/>
    <n v="12611.7"/>
    <n v="12.611700000000001"/>
    <n v="29.261484918793506"/>
  </r>
  <r>
    <s v="PF 5"/>
    <x v="0"/>
    <x v="54"/>
    <x v="10"/>
    <n v="17706.599999999999"/>
    <n v="636"/>
    <n v="151"/>
    <n v="180"/>
    <n v="104"/>
    <m/>
    <x v="5"/>
    <n v="66144"/>
    <n v="17706.599999999999"/>
    <n v="17.706599999999998"/>
    <n v="27.840566037735847"/>
  </r>
  <r>
    <s v="PF 5"/>
    <x v="0"/>
    <x v="65"/>
    <x v="10"/>
    <n v="40.5"/>
    <n v="1"/>
    <m/>
    <m/>
    <n v="961"/>
    <m/>
    <x v="5"/>
    <n v="961"/>
    <n v="40.5"/>
    <n v="4.0500000000000001E-2"/>
    <n v="40.5"/>
  </r>
  <r>
    <s v="PF 5"/>
    <x v="2"/>
    <x v="12"/>
    <x v="2"/>
    <n v="64.8"/>
    <n v="2"/>
    <m/>
    <m/>
    <n v="432"/>
    <m/>
    <x v="5"/>
    <n v="864"/>
    <n v="64.8"/>
    <n v="6.4799999999999996E-2"/>
    <n v="32.4"/>
  </r>
  <r>
    <s v="PF 5"/>
    <x v="1"/>
    <x v="55"/>
    <x v="10"/>
    <n v="3600.36"/>
    <n v="48"/>
    <n v="3"/>
    <n v="13"/>
    <n v="124"/>
    <m/>
    <x v="5"/>
    <n v="5952"/>
    <n v="3600.36"/>
    <n v="3.6003600000000002"/>
    <n v="75.007500000000007"/>
  </r>
  <r>
    <s v="PF 5"/>
    <x v="1"/>
    <x v="56"/>
    <x v="10"/>
    <n v="2515.3200000000002"/>
    <n v="28"/>
    <n v="3"/>
    <n v="19"/>
    <n v="191"/>
    <m/>
    <x v="5"/>
    <n v="5348"/>
    <n v="2515.3200000000002"/>
    <n v="2.51532"/>
    <n v="89.832857142857151"/>
  </r>
  <r>
    <s v="PF 6"/>
    <x v="0"/>
    <x v="35"/>
    <x v="7"/>
    <n v="388.8"/>
    <n v="9"/>
    <m/>
    <n v="4"/>
    <n v="217"/>
    <m/>
    <x v="5"/>
    <n v="1953"/>
    <n v="388.8"/>
    <n v="0.38880000000000003"/>
    <n v="43.2"/>
  </r>
  <r>
    <s v="PF 6"/>
    <x v="0"/>
    <x v="1"/>
    <x v="0"/>
    <n v="3280.5"/>
    <n v="186"/>
    <n v="99"/>
    <n v="87"/>
    <n v="51"/>
    <m/>
    <x v="5"/>
    <n v="9486"/>
    <n v="3280.5"/>
    <n v="3.2805"/>
    <n v="17.637096774193548"/>
  </r>
  <r>
    <s v="PF 6"/>
    <x v="0"/>
    <x v="39"/>
    <x v="6"/>
    <n v="64.8"/>
    <n v="2"/>
    <m/>
    <m/>
    <n v="75"/>
    <m/>
    <x v="5"/>
    <n v="150"/>
    <n v="64.8"/>
    <n v="6.4799999999999996E-2"/>
    <n v="32.4"/>
  </r>
  <r>
    <s v="PF 6"/>
    <x v="0"/>
    <x v="34"/>
    <x v="7"/>
    <n v="16669.8"/>
    <n v="585"/>
    <n v="172"/>
    <n v="403"/>
    <n v="90"/>
    <n v="110"/>
    <x v="5"/>
    <n v="52650"/>
    <n v="16779.8"/>
    <n v="16.669799999999999"/>
    <n v="28.495384615384616"/>
  </r>
  <r>
    <s v="PF 6"/>
    <x v="0"/>
    <x v="9"/>
    <x v="1"/>
    <n v="23676.3"/>
    <n v="776"/>
    <n v="155"/>
    <n v="163"/>
    <n v="148"/>
    <n v="476"/>
    <x v="5"/>
    <n v="114848"/>
    <n v="24152.3"/>
    <n v="23.676299999999998"/>
    <n v="30.510695876288658"/>
  </r>
  <r>
    <s v="PF 6"/>
    <x v="0"/>
    <x v="10"/>
    <x v="1"/>
    <n v="5532.3"/>
    <n v="177"/>
    <n v="37"/>
    <n v="56"/>
    <n v="118"/>
    <m/>
    <x v="5"/>
    <n v="20886"/>
    <n v="5532.3"/>
    <n v="5.5323000000000002"/>
    <n v="31.255932203389833"/>
  </r>
  <r>
    <s v="PF 6"/>
    <x v="0"/>
    <x v="36"/>
    <x v="5"/>
    <n v="40.5"/>
    <n v="1"/>
    <m/>
    <m/>
    <n v="305"/>
    <m/>
    <x v="5"/>
    <n v="305"/>
    <n v="40.5"/>
    <n v="4.0500000000000001E-2"/>
    <n v="40.5"/>
  </r>
  <r>
    <s v="PF 6"/>
    <x v="0"/>
    <x v="59"/>
    <x v="6"/>
    <n v="0"/>
    <n v="4"/>
    <n v="4"/>
    <m/>
    <n v="17"/>
    <m/>
    <x v="5"/>
    <n v="68"/>
    <n v="0"/>
    <n v="0"/>
    <n v="0"/>
  </r>
  <r>
    <s v="PF 6"/>
    <x v="0"/>
    <x v="3"/>
    <x v="0"/>
    <n v="210.6"/>
    <n v="4"/>
    <m/>
    <m/>
    <n v="164"/>
    <m/>
    <x v="5"/>
    <n v="656"/>
    <n v="210.6"/>
    <n v="0.21059999999999998"/>
    <n v="52.65"/>
  </r>
  <r>
    <s v="PF 6"/>
    <x v="0"/>
    <x v="7"/>
    <x v="1"/>
    <n v="396.9"/>
    <n v="15"/>
    <n v="1"/>
    <n v="1"/>
    <n v="97"/>
    <m/>
    <x v="5"/>
    <n v="1455"/>
    <n v="396.9"/>
    <n v="0.39689999999999998"/>
    <n v="26.459999999999997"/>
  </r>
  <r>
    <s v="PF 6"/>
    <x v="1"/>
    <x v="37"/>
    <x v="7"/>
    <n v="2342.6999999999998"/>
    <n v="28"/>
    <n v="4"/>
    <n v="8"/>
    <n v="124"/>
    <m/>
    <x v="5"/>
    <n v="3472"/>
    <n v="2342.6999999999998"/>
    <n v="2.3426999999999998"/>
    <n v="83.66785714285713"/>
  </r>
  <r>
    <s v="PF 6"/>
    <x v="1"/>
    <x v="4"/>
    <x v="0"/>
    <n v="73.98"/>
    <n v="7"/>
    <n v="3"/>
    <m/>
    <n v="44"/>
    <m/>
    <x v="5"/>
    <n v="308"/>
    <n v="73.98"/>
    <n v="7.3980000000000004E-2"/>
    <n v="10.568571428571429"/>
  </r>
  <r>
    <s v="PF 6"/>
    <x v="1"/>
    <x v="13"/>
    <x v="1"/>
    <n v="3181.14"/>
    <n v="38"/>
    <n v="7"/>
    <n v="2"/>
    <n v="187"/>
    <m/>
    <x v="5"/>
    <n v="7106"/>
    <n v="3181.14"/>
    <n v="3.1811400000000001"/>
    <n v="83.714210526315782"/>
  </r>
  <r>
    <s v="PF 6"/>
    <x v="1"/>
    <x v="14"/>
    <x v="1"/>
    <n v="1134.3599999999999"/>
    <n v="16"/>
    <n v="1"/>
    <n v="3"/>
    <n v="100"/>
    <m/>
    <x v="5"/>
    <n v="1600"/>
    <n v="1134.3599999999999"/>
    <n v="1.1343599999999998"/>
    <n v="70.897499999999994"/>
  </r>
  <r>
    <s v="PF 7"/>
    <x v="0"/>
    <x v="9"/>
    <x v="1"/>
    <n v="21327.3"/>
    <n v="589"/>
    <n v="112"/>
    <n v="150"/>
    <n v="165"/>
    <m/>
    <x v="5"/>
    <n v="97185"/>
    <n v="21327.3"/>
    <n v="21.327300000000001"/>
    <n v="36.209337860780984"/>
  </r>
  <r>
    <s v="PF 7"/>
    <x v="0"/>
    <x v="10"/>
    <x v="1"/>
    <n v="20873.7"/>
    <n v="713"/>
    <n v="163"/>
    <n v="201"/>
    <n v="139"/>
    <m/>
    <x v="5"/>
    <n v="99107"/>
    <n v="20873.7"/>
    <n v="20.873699999999999"/>
    <n v="29.275876577840112"/>
  </r>
  <r>
    <s v="PF 7"/>
    <x v="0"/>
    <x v="11"/>
    <x v="1"/>
    <n v="8991"/>
    <n v="287"/>
    <n v="46"/>
    <n v="62"/>
    <n v="162"/>
    <m/>
    <x v="5"/>
    <n v="46494"/>
    <n v="8991"/>
    <n v="8.9909999999999997"/>
    <n v="31.327526132404181"/>
  </r>
  <r>
    <s v="PF 7"/>
    <x v="0"/>
    <x v="7"/>
    <x v="1"/>
    <n v="72.900000000000006"/>
    <n v="2"/>
    <m/>
    <m/>
    <n v="107"/>
    <m/>
    <x v="5"/>
    <n v="214"/>
    <n v="72.900000000000006"/>
    <n v="7.2900000000000006E-2"/>
    <n v="36.450000000000003"/>
  </r>
  <r>
    <s v="PF 7"/>
    <x v="0"/>
    <x v="8"/>
    <x v="1"/>
    <n v="437.4"/>
    <n v="9"/>
    <m/>
    <n v="3"/>
    <n v="575"/>
    <m/>
    <x v="5"/>
    <n v="5175"/>
    <n v="437.4"/>
    <n v="0.43739999999999996"/>
    <n v="48.599999999999994"/>
  </r>
  <r>
    <s v="PF 7"/>
    <x v="2"/>
    <x v="12"/>
    <x v="2"/>
    <n v="40.5"/>
    <n v="1"/>
    <m/>
    <m/>
    <n v="143"/>
    <m/>
    <x v="5"/>
    <n v="143"/>
    <n v="40.5"/>
    <n v="4.0500000000000001E-2"/>
    <n v="40.5"/>
  </r>
  <r>
    <s v="PF 7"/>
    <x v="1"/>
    <x v="13"/>
    <x v="1"/>
    <n v="3131.82"/>
    <n v="21"/>
    <n v="4"/>
    <n v="7"/>
    <n v="102"/>
    <m/>
    <x v="5"/>
    <n v="2142"/>
    <n v="3131.82"/>
    <n v="3.1318200000000003"/>
    <n v="149.13428571428571"/>
  </r>
  <r>
    <s v="PF 7"/>
    <x v="1"/>
    <x v="14"/>
    <x v="1"/>
    <n v="5326.56"/>
    <n v="40"/>
    <n v="5"/>
    <n v="6"/>
    <n v="171"/>
    <m/>
    <x v="5"/>
    <n v="6840"/>
    <n v="5326.56"/>
    <n v="5.3265600000000006"/>
    <n v="133.16400000000002"/>
  </r>
  <r>
    <s v="PF 7"/>
    <x v="1"/>
    <x v="15"/>
    <x v="1"/>
    <n v="4364.82"/>
    <n v="49"/>
    <n v="10"/>
    <n v="27"/>
    <n v="85"/>
    <m/>
    <x v="5"/>
    <n v="4165"/>
    <n v="4364.82"/>
    <n v="4.3648199999999999"/>
    <n v="89.077959183673457"/>
  </r>
  <r>
    <s v="PF 2"/>
    <x v="0"/>
    <x v="19"/>
    <x v="4"/>
    <n v="25255.8"/>
    <n v="701"/>
    <n v="15"/>
    <n v="69"/>
    <n v="215"/>
    <n v="2776"/>
    <x v="5"/>
    <n v="150715"/>
    <n v="28031.8"/>
    <n v="25.255800000000001"/>
    <n v="36.028245363766047"/>
  </r>
  <r>
    <s v="PF 2"/>
    <x v="0"/>
    <x v="64"/>
    <x v="4"/>
    <n v="121.5"/>
    <n v="2"/>
    <m/>
    <n v="5"/>
    <n v="47"/>
    <n v="366"/>
    <x v="5"/>
    <n v="94"/>
    <n v="487.5"/>
    <n v="0.1215"/>
    <n v="60.75"/>
  </r>
  <r>
    <s v="PF 2"/>
    <x v="0"/>
    <x v="2"/>
    <x v="0"/>
    <n v="32.4"/>
    <n v="1"/>
    <m/>
    <m/>
    <n v="974"/>
    <m/>
    <x v="5"/>
    <n v="974"/>
    <n v="32.4"/>
    <n v="3.2399999999999998E-2"/>
    <n v="32.4"/>
  </r>
  <r>
    <s v="PF 2"/>
    <x v="0"/>
    <x v="58"/>
    <x v="4"/>
    <n v="20096.099999999999"/>
    <n v="754"/>
    <n v="230"/>
    <n v="208"/>
    <n v="95"/>
    <n v="140"/>
    <x v="5"/>
    <n v="71630"/>
    <n v="20236.099999999999"/>
    <n v="20.0961"/>
    <n v="26.652652519893898"/>
  </r>
  <r>
    <s v="PF 2"/>
    <x v="0"/>
    <x v="30"/>
    <x v="6"/>
    <n v="40.5"/>
    <n v="1"/>
    <m/>
    <m/>
    <n v="94"/>
    <m/>
    <x v="5"/>
    <n v="94"/>
    <n v="40.5"/>
    <n v="4.0500000000000001E-2"/>
    <n v="40.5"/>
  </r>
  <r>
    <s v="PF 2"/>
    <x v="0"/>
    <x v="59"/>
    <x v="6"/>
    <n v="11461.5"/>
    <n v="393"/>
    <n v="84"/>
    <n v="128"/>
    <n v="117"/>
    <m/>
    <x v="5"/>
    <n v="45981"/>
    <n v="11461.5"/>
    <n v="11.461499999999999"/>
    <n v="29.164122137404579"/>
  </r>
  <r>
    <s v="PF 2"/>
    <x v="0"/>
    <x v="23"/>
    <x v="4"/>
    <n v="9703.7999999999993"/>
    <n v="356"/>
    <n v="106"/>
    <n v="86"/>
    <n v="131"/>
    <m/>
    <x v="5"/>
    <n v="46636"/>
    <n v="9703.7999999999993"/>
    <n v="9.7037999999999993"/>
    <n v="27.257865168539325"/>
  </r>
  <r>
    <s v="PF 2"/>
    <x v="0"/>
    <x v="57"/>
    <x v="6"/>
    <n v="388.8"/>
    <n v="10"/>
    <n v="1"/>
    <n v="3"/>
    <n v="178"/>
    <m/>
    <x v="5"/>
    <n v="1780"/>
    <n v="388.8"/>
    <n v="0.38880000000000003"/>
    <n v="38.880000000000003"/>
  </r>
  <r>
    <s v="PF 2"/>
    <x v="0"/>
    <x v="53"/>
    <x v="10"/>
    <n v="32.4"/>
    <n v="1"/>
    <m/>
    <m/>
    <n v="1286"/>
    <m/>
    <x v="5"/>
    <n v="1286"/>
    <n v="32.4"/>
    <n v="3.2399999999999998E-2"/>
    <n v="32.4"/>
  </r>
  <r>
    <s v="PF 2"/>
    <x v="1"/>
    <x v="25"/>
    <x v="4"/>
    <n v="4002.66"/>
    <n v="50"/>
    <n v="9"/>
    <n v="3"/>
    <n v="159"/>
    <m/>
    <x v="5"/>
    <n v="7950"/>
    <n v="4002.66"/>
    <n v="4.0026599999999997"/>
    <n v="80.053200000000004"/>
  </r>
  <r>
    <s v="PF 2"/>
    <x v="1"/>
    <x v="32"/>
    <x v="6"/>
    <n v="1997.46"/>
    <n v="33"/>
    <n v="3"/>
    <n v="3"/>
    <n v="119"/>
    <m/>
    <x v="5"/>
    <n v="3927"/>
    <n v="1997.46"/>
    <n v="1.99746"/>
    <n v="60.529090909090911"/>
  </r>
  <r>
    <s v="PF 10"/>
    <x v="0"/>
    <x v="63"/>
    <x v="5"/>
    <n v="696.6"/>
    <n v="25"/>
    <n v="3"/>
    <m/>
    <n v="201"/>
    <m/>
    <x v="5"/>
    <n v="5025"/>
    <n v="696.6"/>
    <n v="0.6966"/>
    <n v="27.864000000000001"/>
  </r>
  <r>
    <s v="PF 10"/>
    <x v="0"/>
    <x v="36"/>
    <x v="5"/>
    <n v="34376.400000000001"/>
    <n v="1184"/>
    <n v="288"/>
    <n v="327"/>
    <n v="102"/>
    <n v="324"/>
    <x v="5"/>
    <n v="120768"/>
    <n v="34700.400000000001"/>
    <n v="34.376400000000004"/>
    <n v="29.034121621621622"/>
  </r>
  <r>
    <s v="PF 10"/>
    <x v="0"/>
    <x v="41"/>
    <x v="5"/>
    <n v="13583.7"/>
    <n v="459"/>
    <n v="91"/>
    <n v="126"/>
    <n v="139"/>
    <n v="96"/>
    <x v="5"/>
    <n v="63801"/>
    <n v="13679.7"/>
    <n v="13.5837"/>
    <n v="29.594117647058827"/>
  </r>
  <r>
    <s v="PF 10"/>
    <x v="2"/>
    <x v="12"/>
    <x v="2"/>
    <n v="591.29999999999995"/>
    <n v="8"/>
    <m/>
    <n v="2"/>
    <n v="282"/>
    <m/>
    <x v="5"/>
    <n v="2256"/>
    <n v="591.29999999999995"/>
    <n v="0.59129999999999994"/>
    <n v="73.912499999999994"/>
  </r>
  <r>
    <s v="PF 10"/>
    <x v="0"/>
    <x v="53"/>
    <x v="10"/>
    <n v="275.39999999999998"/>
    <n v="11"/>
    <n v="3"/>
    <n v="2"/>
    <n v="190"/>
    <m/>
    <x v="5"/>
    <n v="2090"/>
    <n v="275.39999999999998"/>
    <n v="0.27539999999999998"/>
    <n v="25.036363636363635"/>
  </r>
  <r>
    <s v="PF 10"/>
    <x v="1"/>
    <x v="43"/>
    <x v="5"/>
    <n v="13069.8"/>
    <n v="113"/>
    <n v="30"/>
    <n v="54"/>
    <n v="101"/>
    <m/>
    <x v="5"/>
    <n v="11413"/>
    <n v="13069.8"/>
    <n v="13.069799999999999"/>
    <n v="115.66194690265486"/>
  </r>
  <r>
    <s v="PF 10"/>
    <x v="0"/>
    <x v="42"/>
    <x v="5"/>
    <n v="324"/>
    <n v="19"/>
    <n v="9"/>
    <n v="2"/>
    <n v="59"/>
    <m/>
    <x v="5"/>
    <n v="1121"/>
    <n v="324"/>
    <n v="0.32400000000000001"/>
    <n v="17.05263157894737"/>
  </r>
  <r>
    <s v="PF 8"/>
    <x v="0"/>
    <x v="39"/>
    <x v="6"/>
    <n v="31509"/>
    <n v="1290"/>
    <n v="340"/>
    <n v="426"/>
    <n v="71"/>
    <n v="566"/>
    <x v="5"/>
    <n v="91590"/>
    <n v="32075"/>
    <n v="31.509"/>
    <n v="24.425581395348836"/>
  </r>
  <r>
    <s v="PF 8"/>
    <x v="0"/>
    <x v="30"/>
    <x v="6"/>
    <n v="25960.5"/>
    <n v="943"/>
    <n v="266"/>
    <n v="294"/>
    <n v="86"/>
    <m/>
    <x v="5"/>
    <n v="81098"/>
    <n v="25960.5"/>
    <n v="25.9605"/>
    <n v="27.529692470837752"/>
  </r>
  <r>
    <s v="PF 8"/>
    <x v="0"/>
    <x v="38"/>
    <x v="6"/>
    <n v="0"/>
    <n v="2"/>
    <n v="2"/>
    <m/>
    <n v="26"/>
    <m/>
    <x v="5"/>
    <n v="52"/>
    <n v="0"/>
    <n v="0"/>
    <n v="0"/>
  </r>
  <r>
    <s v="PF 8"/>
    <x v="0"/>
    <x v="29"/>
    <x v="6"/>
    <n v="899.1"/>
    <n v="45"/>
    <n v="18"/>
    <n v="10"/>
    <n v="54"/>
    <m/>
    <x v="5"/>
    <n v="2430"/>
    <n v="899.1"/>
    <n v="0.89910000000000001"/>
    <n v="19.98"/>
  </r>
  <r>
    <s v="PF 8"/>
    <x v="1"/>
    <x v="40"/>
    <x v="6"/>
    <n v="7348.68"/>
    <n v="97"/>
    <n v="16"/>
    <n v="20"/>
    <n v="113"/>
    <m/>
    <x v="5"/>
    <n v="10961"/>
    <n v="7348.68"/>
    <n v="7.3486799999999999"/>
    <n v="75.759587628865987"/>
  </r>
  <r>
    <s v="PF 8"/>
    <x v="1"/>
    <x v="32"/>
    <x v="6"/>
    <n v="4577.9399999999996"/>
    <n v="53"/>
    <n v="6"/>
    <n v="22"/>
    <n v="132"/>
    <m/>
    <x v="5"/>
    <n v="6996"/>
    <n v="4577.9399999999996"/>
    <n v="4.5779399999999999"/>
    <n v="86.376226415094337"/>
  </r>
  <r>
    <s v="PF 11"/>
    <x v="0"/>
    <x v="19"/>
    <x v="4"/>
    <n v="28050.3"/>
    <n v="695"/>
    <n v="23"/>
    <n v="161"/>
    <n v="180"/>
    <n v="1392"/>
    <x v="5"/>
    <n v="125100"/>
    <n v="29442.3"/>
    <n v="28.0503"/>
    <n v="40.360143884892082"/>
  </r>
  <r>
    <s v="PF 11"/>
    <x v="0"/>
    <x v="64"/>
    <x v="4"/>
    <n v="113.4"/>
    <n v="3"/>
    <m/>
    <n v="1"/>
    <n v="73"/>
    <m/>
    <x v="5"/>
    <n v="219"/>
    <n v="113.4"/>
    <n v="0.1134"/>
    <n v="37.800000000000004"/>
  </r>
  <r>
    <s v="PF 11"/>
    <x v="0"/>
    <x v="17"/>
    <x v="3"/>
    <n v="19091.7"/>
    <n v="619"/>
    <n v="169"/>
    <n v="264"/>
    <n v="104"/>
    <n v="366"/>
    <x v="5"/>
    <n v="64376"/>
    <n v="19457.7"/>
    <n v="19.091699999999999"/>
    <n v="30.842810985460421"/>
  </r>
  <r>
    <s v="PF 11"/>
    <x v="0"/>
    <x v="21"/>
    <x v="4"/>
    <n v="18662.400000000001"/>
    <n v="695"/>
    <n v="135"/>
    <n v="151"/>
    <n v="112"/>
    <n v="982"/>
    <x v="5"/>
    <n v="77840"/>
    <n v="19644.400000000001"/>
    <n v="18.662400000000002"/>
    <n v="26.852374100719427"/>
  </r>
  <r>
    <s v="PF 11"/>
    <x v="0"/>
    <x v="22"/>
    <x v="4"/>
    <n v="9954.9"/>
    <n v="351"/>
    <n v="89"/>
    <n v="89"/>
    <n v="91"/>
    <m/>
    <x v="5"/>
    <n v="31941"/>
    <n v="9954.9"/>
    <n v="9.9549000000000003"/>
    <n v="28.361538461538462"/>
  </r>
  <r>
    <s v="PF 11"/>
    <x v="0"/>
    <x v="18"/>
    <x v="3"/>
    <n v="429.3"/>
    <n v="12"/>
    <n v="1"/>
    <m/>
    <n v="514"/>
    <m/>
    <x v="5"/>
    <n v="6168"/>
    <n v="429.3"/>
    <n v="0.42930000000000001"/>
    <n v="35.774999999999999"/>
  </r>
  <r>
    <s v="PF 11"/>
    <x v="0"/>
    <x v="23"/>
    <x v="4"/>
    <n v="2802.6"/>
    <n v="120"/>
    <n v="40"/>
    <n v="67"/>
    <n v="61"/>
    <n v="30"/>
    <x v="5"/>
    <n v="7320"/>
    <n v="2832.6"/>
    <n v="2.8026"/>
    <n v="23.355"/>
  </r>
  <r>
    <s v="PF 11"/>
    <x v="1"/>
    <x v="25"/>
    <x v="4"/>
    <n v="517.86"/>
    <n v="9"/>
    <m/>
    <n v="3"/>
    <n v="120"/>
    <m/>
    <x v="5"/>
    <n v="1080"/>
    <n v="517.86"/>
    <n v="0.51785999999999999"/>
    <n v="57.54"/>
  </r>
  <r>
    <s v="PF 11"/>
    <x v="1"/>
    <x v="24"/>
    <x v="3"/>
    <n v="443.88"/>
    <n v="6"/>
    <m/>
    <n v="3"/>
    <n v="117"/>
    <m/>
    <x v="5"/>
    <n v="702"/>
    <n v="443.88"/>
    <n v="0.44388"/>
    <n v="73.98"/>
  </r>
  <r>
    <s v="PF 11"/>
    <x v="1"/>
    <x v="26"/>
    <x v="4"/>
    <n v="1504.26"/>
    <n v="35"/>
    <n v="5"/>
    <n v="8"/>
    <n v="84"/>
    <m/>
    <x v="5"/>
    <n v="2940"/>
    <n v="1504.26"/>
    <n v="1.5042599999999999"/>
    <n v="42.978857142857144"/>
  </r>
  <r>
    <s v="PF 4"/>
    <x v="0"/>
    <x v="2"/>
    <x v="0"/>
    <n v="20136.599999999999"/>
    <n v="742"/>
    <n v="235"/>
    <n v="277"/>
    <n v="109"/>
    <m/>
    <x v="5"/>
    <n v="80878"/>
    <n v="20136.599999999999"/>
    <n v="20.136599999999998"/>
    <n v="27.138274932614554"/>
  </r>
  <r>
    <s v="PF 4"/>
    <x v="0"/>
    <x v="1"/>
    <x v="0"/>
    <n v="4738.5"/>
    <n v="203"/>
    <n v="79"/>
    <n v="87"/>
    <n v="65"/>
    <m/>
    <x v="5"/>
    <n v="13195"/>
    <n v="4738.5"/>
    <n v="4.7385000000000002"/>
    <n v="23.342364532019705"/>
  </r>
  <r>
    <s v="PF 4"/>
    <x v="0"/>
    <x v="3"/>
    <x v="0"/>
    <n v="26430.3"/>
    <n v="1037"/>
    <n v="319"/>
    <n v="345"/>
    <n v="90"/>
    <m/>
    <x v="5"/>
    <n v="93330"/>
    <n v="26430.3"/>
    <n v="26.430299999999999"/>
    <n v="25.487270973963355"/>
  </r>
  <r>
    <s v="PF 4"/>
    <x v="0"/>
    <x v="66"/>
    <x v="0"/>
    <n v="32.4"/>
    <n v="1"/>
    <m/>
    <m/>
    <n v="59"/>
    <m/>
    <x v="5"/>
    <n v="59"/>
    <n v="32.4"/>
    <n v="3.2399999999999998E-2"/>
    <n v="32.4"/>
  </r>
  <r>
    <s v="PF 4"/>
    <x v="1"/>
    <x v="4"/>
    <x v="0"/>
    <n v="246.6"/>
    <n v="12"/>
    <n v="7"/>
    <n v="1"/>
    <n v="39"/>
    <m/>
    <x v="5"/>
    <n v="468"/>
    <n v="246.6"/>
    <n v="0.24659999999999999"/>
    <n v="20.55"/>
  </r>
  <r>
    <s v="PF 4"/>
    <x v="1"/>
    <x v="5"/>
    <x v="0"/>
    <n v="1233"/>
    <n v="21"/>
    <n v="5"/>
    <n v="6"/>
    <n v="97"/>
    <m/>
    <x v="5"/>
    <n v="2037"/>
    <n v="1233"/>
    <n v="1.2330000000000001"/>
    <n v="58.714285714285715"/>
  </r>
  <r>
    <s v="PF 4"/>
    <x v="1"/>
    <x v="6"/>
    <x v="0"/>
    <n v="1553.58"/>
    <n v="26"/>
    <n v="2"/>
    <n v="14"/>
    <n v="71"/>
    <m/>
    <x v="5"/>
    <n v="1846"/>
    <n v="1553.58"/>
    <n v="1.55358"/>
    <n v="59.753076923076918"/>
  </r>
  <r>
    <s v="PF 1"/>
    <x v="0"/>
    <x v="44"/>
    <x v="8"/>
    <n v="7638.3"/>
    <n v="246"/>
    <n v="11"/>
    <n v="22"/>
    <n v="376"/>
    <n v="330"/>
    <x v="6"/>
    <n v="92496"/>
    <n v="7968.3"/>
    <n v="7.6383000000000001"/>
    <n v="31.05"/>
  </r>
  <r>
    <s v="PF 1"/>
    <x v="1"/>
    <x v="45"/>
    <x v="9"/>
    <n v="0"/>
    <n v="2"/>
    <m/>
    <m/>
    <n v="59"/>
    <m/>
    <x v="6"/>
    <n v="118"/>
    <n v="0"/>
    <n v="0"/>
    <n v="0"/>
  </r>
  <r>
    <s v="PF 1"/>
    <x v="0"/>
    <x v="48"/>
    <x v="3"/>
    <n v="14296.5"/>
    <n v="565"/>
    <n v="148"/>
    <n v="185"/>
    <n v="106"/>
    <m/>
    <x v="6"/>
    <n v="59890"/>
    <n v="14296.5"/>
    <n v="14.2965"/>
    <n v="25.303539823008851"/>
  </r>
  <r>
    <s v="PF 1"/>
    <x v="0"/>
    <x v="17"/>
    <x v="3"/>
    <n v="1701"/>
    <n v="77"/>
    <n v="19"/>
    <n v="71"/>
    <n v="77"/>
    <n v="310"/>
    <x v="6"/>
    <n v="5929"/>
    <n v="2011"/>
    <n v="1.7010000000000001"/>
    <n v="22.09090909090909"/>
  </r>
  <r>
    <s v="PF 1"/>
    <x v="0"/>
    <x v="21"/>
    <x v="4"/>
    <n v="324"/>
    <n v="8"/>
    <m/>
    <m/>
    <n v="563"/>
    <m/>
    <x v="6"/>
    <n v="4504"/>
    <n v="324"/>
    <n v="0.32400000000000001"/>
    <n v="40.5"/>
  </r>
  <r>
    <s v="PF 1"/>
    <x v="0"/>
    <x v="18"/>
    <x v="3"/>
    <n v="24300"/>
    <n v="808"/>
    <n v="167"/>
    <n v="288"/>
    <n v="109"/>
    <n v="360"/>
    <x v="6"/>
    <n v="88072"/>
    <n v="24660"/>
    <n v="24.3"/>
    <n v="30.074257425742573"/>
  </r>
  <r>
    <s v="PF 1"/>
    <x v="0"/>
    <x v="0"/>
    <x v="0"/>
    <n v="16.2"/>
    <n v="1"/>
    <m/>
    <m/>
    <n v="48"/>
    <m/>
    <x v="6"/>
    <n v="48"/>
    <n v="16.2"/>
    <n v="1.6199999999999999E-2"/>
    <n v="16.2"/>
  </r>
  <r>
    <s v="PF 1"/>
    <x v="2"/>
    <x v="12"/>
    <x v="2"/>
    <n v="129.6"/>
    <n v="1"/>
    <m/>
    <n v="5"/>
    <n v="56"/>
    <n v="310"/>
    <x v="6"/>
    <n v="56"/>
    <n v="439.6"/>
    <n v="0.12959999999999999"/>
    <n v="129.6"/>
  </r>
  <r>
    <s v="PF 1"/>
    <x v="1"/>
    <x v="24"/>
    <x v="3"/>
    <n v="0"/>
    <n v="1"/>
    <m/>
    <m/>
    <n v="41"/>
    <m/>
    <x v="6"/>
    <n v="41"/>
    <n v="0"/>
    <n v="0"/>
    <n v="0"/>
  </r>
  <r>
    <s v="PF 1"/>
    <x v="1"/>
    <x v="49"/>
    <x v="3"/>
    <n v="961.74"/>
    <n v="18"/>
    <n v="1"/>
    <n v="10"/>
    <n v="99"/>
    <m/>
    <x v="6"/>
    <n v="1782"/>
    <n v="961.74"/>
    <n v="0.96174000000000004"/>
    <n v="53.43"/>
  </r>
  <r>
    <s v="PF 2"/>
    <x v="0"/>
    <x v="19"/>
    <x v="4"/>
    <n v="22833.9"/>
    <n v="621"/>
    <n v="6"/>
    <n v="100"/>
    <n v="231"/>
    <n v="1238"/>
    <x v="6"/>
    <n v="143451"/>
    <n v="24071.9"/>
    <n v="22.8339"/>
    <n v="36.769565217391303"/>
  </r>
  <r>
    <s v="PF 2"/>
    <x v="0"/>
    <x v="64"/>
    <x v="4"/>
    <n v="153.9"/>
    <n v="3"/>
    <m/>
    <n v="2"/>
    <n v="86"/>
    <n v="366"/>
    <x v="6"/>
    <n v="258"/>
    <n v="519.9"/>
    <n v="0.15390000000000001"/>
    <n v="51.300000000000004"/>
  </r>
  <r>
    <s v="PF 2"/>
    <x v="0"/>
    <x v="2"/>
    <x v="0"/>
    <n v="40.5"/>
    <n v="1"/>
    <m/>
    <m/>
    <n v="1004"/>
    <m/>
    <x v="6"/>
    <n v="1004"/>
    <n v="40.5"/>
    <n v="4.0500000000000001E-2"/>
    <n v="40.5"/>
  </r>
  <r>
    <s v="PF 2"/>
    <x v="0"/>
    <x v="58"/>
    <x v="4"/>
    <n v="16264.800000000001"/>
    <n v="691"/>
    <n v="200"/>
    <n v="321"/>
    <n v="84"/>
    <n v="476"/>
    <x v="6"/>
    <n v="58044"/>
    <n v="16740.800000000003"/>
    <n v="16.264800000000001"/>
    <n v="23.538060781476123"/>
  </r>
  <r>
    <s v="PF 2"/>
    <x v="0"/>
    <x v="30"/>
    <x v="6"/>
    <n v="32.4"/>
    <n v="1"/>
    <m/>
    <m/>
    <n v="124"/>
    <m/>
    <x v="6"/>
    <n v="124"/>
    <n v="32.4"/>
    <n v="3.2399999999999998E-2"/>
    <n v="32.4"/>
  </r>
  <r>
    <s v="PF 2"/>
    <x v="0"/>
    <x v="59"/>
    <x v="6"/>
    <n v="10845.9"/>
    <n v="438"/>
    <n v="101"/>
    <n v="113"/>
    <n v="111"/>
    <m/>
    <x v="6"/>
    <n v="48618"/>
    <n v="10845.9"/>
    <n v="10.8459"/>
    <n v="24.762328767123286"/>
  </r>
  <r>
    <s v="PF 2"/>
    <x v="0"/>
    <x v="23"/>
    <x v="4"/>
    <n v="7460.1"/>
    <n v="289"/>
    <n v="80"/>
    <n v="149"/>
    <n v="141"/>
    <m/>
    <x v="6"/>
    <n v="40749"/>
    <n v="7460.1"/>
    <n v="7.4601000000000006"/>
    <n v="25.813494809688581"/>
  </r>
  <r>
    <s v="PF 2"/>
    <x v="0"/>
    <x v="57"/>
    <x v="6"/>
    <n v="307.8"/>
    <n v="14"/>
    <n v="4"/>
    <m/>
    <n v="153"/>
    <m/>
    <x v="6"/>
    <n v="2142"/>
    <n v="307.8"/>
    <n v="0.30780000000000002"/>
    <n v="21.985714285714288"/>
  </r>
  <r>
    <s v="PF 2"/>
    <x v="0"/>
    <x v="53"/>
    <x v="10"/>
    <n v="32.4"/>
    <n v="1"/>
    <m/>
    <m/>
    <n v="1316"/>
    <m/>
    <x v="6"/>
    <n v="1316"/>
    <n v="32.4"/>
    <n v="3.2399999999999998E-2"/>
    <n v="32.4"/>
  </r>
  <r>
    <s v="PF 2"/>
    <x v="1"/>
    <x v="25"/>
    <x v="4"/>
    <n v="3780.72"/>
    <n v="48"/>
    <n v="10"/>
    <n v="12"/>
    <n v="146"/>
    <m/>
    <x v="6"/>
    <n v="7008"/>
    <n v="3780.72"/>
    <n v="3.7807199999999996"/>
    <n v="78.765000000000001"/>
  </r>
  <r>
    <s v="PF 2"/>
    <x v="1"/>
    <x v="32"/>
    <x v="6"/>
    <n v="2909.88"/>
    <n v="30"/>
    <n v="3"/>
    <n v="6"/>
    <n v="125"/>
    <m/>
    <x v="6"/>
    <n v="3750"/>
    <n v="2909.88"/>
    <n v="2.9098800000000002"/>
    <n v="96.996000000000009"/>
  </r>
  <r>
    <s v="PF 3"/>
    <x v="0"/>
    <x v="30"/>
    <x v="6"/>
    <n v="7193"/>
    <n v="338"/>
    <n v="122"/>
    <n v="155"/>
    <n v="73"/>
    <n v="430"/>
    <x v="6"/>
    <n v="24674"/>
    <n v="7623"/>
    <n v="7.1929999999999996"/>
    <n v="21.281065088757398"/>
  </r>
  <r>
    <s v="PF 3"/>
    <x v="0"/>
    <x v="28"/>
    <x v="5"/>
    <n v="23093"/>
    <n v="1039"/>
    <n v="344"/>
    <n v="378"/>
    <n v="90"/>
    <n v="762"/>
    <x v="6"/>
    <n v="93510"/>
    <n v="23855"/>
    <n v="23.093"/>
    <n v="22.226179018286814"/>
  </r>
  <r>
    <s v="PF 3"/>
    <x v="0"/>
    <x v="29"/>
    <x v="6"/>
    <n v="40.5"/>
    <n v="5"/>
    <n v="7"/>
    <m/>
    <n v="33"/>
    <m/>
    <x v="6"/>
    <n v="165"/>
    <n v="40.5"/>
    <n v="4.0500000000000001E-2"/>
    <n v="8.1"/>
  </r>
  <r>
    <s v="PF 3"/>
    <x v="0"/>
    <x v="27"/>
    <x v="5"/>
    <n v="32.4"/>
    <n v="2"/>
    <m/>
    <m/>
    <n v="47"/>
    <m/>
    <x v="6"/>
    <n v="94"/>
    <n v="32.4"/>
    <n v="3.2399999999999998E-2"/>
    <n v="16.2"/>
  </r>
  <r>
    <s v="PF 3"/>
    <x v="1"/>
    <x v="32"/>
    <x v="6"/>
    <n v="797"/>
    <n v="8"/>
    <m/>
    <n v="11"/>
    <n v="114"/>
    <m/>
    <x v="6"/>
    <n v="912"/>
    <n v="797"/>
    <n v="0.79700000000000004"/>
    <n v="99.625"/>
  </r>
  <r>
    <s v="PF 3"/>
    <x v="1"/>
    <x v="31"/>
    <x v="5"/>
    <n v="1825"/>
    <n v="38"/>
    <n v="9"/>
    <n v="11"/>
    <n v="68"/>
    <m/>
    <x v="6"/>
    <n v="2584"/>
    <n v="1825"/>
    <n v="1.825"/>
    <n v="48.026315789473685"/>
  </r>
  <r>
    <s v="PF 5"/>
    <x v="0"/>
    <x v="50"/>
    <x v="10"/>
    <n v="97.2"/>
    <n v="6"/>
    <n v="3"/>
    <m/>
    <n v="62"/>
    <m/>
    <x v="6"/>
    <n v="372"/>
    <n v="97.2"/>
    <n v="9.7200000000000009E-2"/>
    <n v="16.2"/>
  </r>
  <r>
    <s v="PF 5"/>
    <x v="0"/>
    <x v="51"/>
    <x v="10"/>
    <n v="153.9"/>
    <n v="5"/>
    <n v="1"/>
    <m/>
    <n v="164"/>
    <m/>
    <x v="6"/>
    <n v="820"/>
    <n v="153.9"/>
    <n v="0.15390000000000001"/>
    <n v="30.78"/>
  </r>
  <r>
    <s v="PF 5"/>
    <x v="0"/>
    <x v="62"/>
    <x v="10"/>
    <n v="56.7"/>
    <n v="2"/>
    <m/>
    <m/>
    <n v="78"/>
    <m/>
    <x v="6"/>
    <n v="156"/>
    <n v="56.7"/>
    <n v="5.67E-2"/>
    <n v="28.35"/>
  </r>
  <r>
    <s v="PF 5"/>
    <x v="0"/>
    <x v="52"/>
    <x v="10"/>
    <n v="17415"/>
    <n v="693"/>
    <n v="147"/>
    <n v="290"/>
    <n v="77"/>
    <m/>
    <x v="6"/>
    <n v="53361"/>
    <n v="17415"/>
    <n v="17.414999999999999"/>
    <n v="25.129870129870131"/>
  </r>
  <r>
    <s v="PF 5"/>
    <x v="0"/>
    <x v="53"/>
    <x v="10"/>
    <n v="9598.5"/>
    <n v="376"/>
    <n v="150"/>
    <n v="245"/>
    <n v="77"/>
    <n v="170"/>
    <x v="6"/>
    <n v="28952"/>
    <n v="9768.5"/>
    <n v="9.5984999999999996"/>
    <n v="25.527925531914892"/>
  </r>
  <r>
    <s v="PF 5"/>
    <x v="0"/>
    <x v="54"/>
    <x v="10"/>
    <n v="15341.4"/>
    <n v="533"/>
    <n v="136"/>
    <n v="279"/>
    <n v="104"/>
    <m/>
    <x v="6"/>
    <n v="55432"/>
    <n v="15341.4"/>
    <n v="15.3414"/>
    <n v="28.78311444652908"/>
  </r>
  <r>
    <s v="PF 5"/>
    <x v="1"/>
    <x v="55"/>
    <x v="10"/>
    <n v="4142.88"/>
    <n v="50"/>
    <n v="1"/>
    <n v="4"/>
    <n v="143"/>
    <m/>
    <x v="6"/>
    <n v="7150"/>
    <n v="4142.88"/>
    <n v="4.1428799999999999"/>
    <n v="82.857600000000005"/>
  </r>
  <r>
    <s v="PF 5"/>
    <x v="1"/>
    <x v="56"/>
    <x v="10"/>
    <n v="1726.2"/>
    <n v="27"/>
    <m/>
    <n v="8"/>
    <n v="212"/>
    <m/>
    <x v="6"/>
    <n v="5724"/>
    <n v="1726.2"/>
    <n v="1.7262"/>
    <n v="63.933333333333337"/>
  </r>
  <r>
    <s v="PF 5"/>
    <x v="0"/>
    <x v="65"/>
    <x v="10"/>
    <n v="32.4"/>
    <n v="1"/>
    <m/>
    <m/>
    <n v="991"/>
    <m/>
    <x v="6"/>
    <n v="991"/>
    <n v="32.4"/>
    <n v="3.2399999999999998E-2"/>
    <n v="32.4"/>
  </r>
  <r>
    <s v="PF 5"/>
    <x v="2"/>
    <x v="12"/>
    <x v="2"/>
    <n v="64.8"/>
    <n v="2"/>
    <m/>
    <m/>
    <n v="462"/>
    <m/>
    <x v="6"/>
    <n v="924"/>
    <n v="64.8"/>
    <n v="6.4799999999999996E-2"/>
    <n v="32.4"/>
  </r>
  <r>
    <s v="PF 5"/>
    <x v="0"/>
    <x v="9"/>
    <x v="1"/>
    <n v="712.8"/>
    <n v="19"/>
    <m/>
    <n v="1"/>
    <n v="301"/>
    <m/>
    <x v="6"/>
    <n v="5719"/>
    <n v="712.8"/>
    <n v="0.71279999999999999"/>
    <n v="37.515789473684208"/>
  </r>
  <r>
    <s v="PF 5"/>
    <x v="1"/>
    <x v="14"/>
    <x v="1"/>
    <n v="123.3"/>
    <n v="1"/>
    <m/>
    <m/>
    <n v="341"/>
    <m/>
    <x v="6"/>
    <n v="341"/>
    <n v="123.3"/>
    <n v="0.12329999999999999"/>
    <n v="123.3"/>
  </r>
  <r>
    <s v="PF 5"/>
    <x v="0"/>
    <x v="1"/>
    <x v="0"/>
    <n v="32.4"/>
    <n v="1"/>
    <m/>
    <m/>
    <n v="273"/>
    <m/>
    <x v="6"/>
    <n v="273"/>
    <n v="32.4"/>
    <n v="3.2399999999999998E-2"/>
    <n v="32.4"/>
  </r>
  <r>
    <s v="PF 10"/>
    <x v="0"/>
    <x v="63"/>
    <x v="5"/>
    <n v="753.3"/>
    <n v="23"/>
    <n v="1"/>
    <n v="3"/>
    <n v="229"/>
    <m/>
    <x v="6"/>
    <n v="5267"/>
    <n v="753.3"/>
    <n v="0.75329999999999997"/>
    <n v="32.752173913043478"/>
  </r>
  <r>
    <s v="PF 10"/>
    <x v="0"/>
    <x v="11"/>
    <x v="1"/>
    <n v="0"/>
    <n v="1"/>
    <n v="1"/>
    <m/>
    <n v="26"/>
    <m/>
    <x v="6"/>
    <n v="26"/>
    <n v="0"/>
    <n v="0"/>
    <n v="0"/>
  </r>
  <r>
    <s v="PF 10"/>
    <x v="0"/>
    <x v="36"/>
    <x v="5"/>
    <n v="31266"/>
    <n v="1141"/>
    <n v="244"/>
    <n v="412"/>
    <n v="108"/>
    <n v="3294"/>
    <x v="6"/>
    <n v="123228"/>
    <n v="34560"/>
    <n v="31.265999999999998"/>
    <n v="27.4022787028922"/>
  </r>
  <r>
    <s v="PF 10"/>
    <x v="0"/>
    <x v="41"/>
    <x v="5"/>
    <n v="10773"/>
    <n v="518"/>
    <n v="147"/>
    <n v="131"/>
    <n v="107"/>
    <n v="260"/>
    <x v="6"/>
    <n v="55426"/>
    <n v="11033"/>
    <n v="10.773"/>
    <n v="20.797297297297298"/>
  </r>
  <r>
    <s v="PF 10"/>
    <x v="0"/>
    <x v="67"/>
    <x v="5"/>
    <n v="0"/>
    <n v="1"/>
    <n v="1"/>
    <m/>
    <n v="7"/>
    <m/>
    <x v="6"/>
    <n v="7"/>
    <n v="0"/>
    <n v="0"/>
    <n v="0"/>
  </r>
  <r>
    <s v="PF 10"/>
    <x v="2"/>
    <x v="12"/>
    <x v="2"/>
    <n v="218.7"/>
    <n v="6"/>
    <m/>
    <n v="3"/>
    <n v="222"/>
    <m/>
    <x v="6"/>
    <n v="1332"/>
    <n v="218.7"/>
    <n v="0.21869999999999998"/>
    <n v="36.449999999999996"/>
  </r>
  <r>
    <s v="PF 10"/>
    <x v="0"/>
    <x v="53"/>
    <x v="10"/>
    <n v="267.3"/>
    <n v="11"/>
    <n v="2"/>
    <n v="2"/>
    <n v="111"/>
    <m/>
    <x v="6"/>
    <n v="1221"/>
    <n v="267.3"/>
    <n v="0.26730000000000004"/>
    <n v="24.3"/>
  </r>
  <r>
    <s v="PF 10"/>
    <x v="1"/>
    <x v="43"/>
    <x v="5"/>
    <n v="2613.96"/>
    <n v="108"/>
    <n v="27"/>
    <n v="24"/>
    <n v="72"/>
    <n v="300"/>
    <x v="6"/>
    <n v="7776"/>
    <n v="2913.96"/>
    <n v="2.6139600000000001"/>
    <n v="24.203333333333333"/>
  </r>
  <r>
    <s v="PF 10"/>
    <x v="0"/>
    <x v="42"/>
    <x v="5"/>
    <n v="307.8"/>
    <n v="28"/>
    <n v="15"/>
    <n v="12"/>
    <n v="46"/>
    <m/>
    <x v="6"/>
    <n v="1288"/>
    <n v="307.8"/>
    <n v="0.30780000000000002"/>
    <n v="10.992857142857144"/>
  </r>
  <r>
    <s v="PF 11"/>
    <x v="0"/>
    <x v="19"/>
    <x v="4"/>
    <n v="25353"/>
    <n v="668"/>
    <n v="29"/>
    <n v="111"/>
    <n v="197"/>
    <m/>
    <x v="6"/>
    <n v="131596"/>
    <n v="25353"/>
    <n v="25.353000000000002"/>
    <n v="37.953592814371255"/>
  </r>
  <r>
    <s v="PF 11"/>
    <x v="0"/>
    <x v="64"/>
    <x v="4"/>
    <n v="105.3"/>
    <n v="4"/>
    <n v="1"/>
    <m/>
    <n v="82"/>
    <m/>
    <x v="6"/>
    <n v="328"/>
    <n v="105.3"/>
    <n v="0.10529999999999999"/>
    <n v="26.324999999999999"/>
  </r>
  <r>
    <s v="PF 11"/>
    <x v="0"/>
    <x v="17"/>
    <x v="3"/>
    <n v="15827.4"/>
    <n v="583"/>
    <n v="133"/>
    <n v="277"/>
    <n v="96"/>
    <n v="842"/>
    <x v="6"/>
    <n v="55968"/>
    <n v="16669.400000000001"/>
    <n v="15.827399999999999"/>
    <n v="27.148198970840479"/>
  </r>
  <r>
    <s v="PF 11"/>
    <x v="0"/>
    <x v="21"/>
    <x v="4"/>
    <n v="19909.8"/>
    <n v="687"/>
    <n v="126"/>
    <n v="172"/>
    <n v="124"/>
    <n v="366"/>
    <x v="6"/>
    <n v="85188"/>
    <n v="20275.8"/>
    <n v="19.909800000000001"/>
    <n v="28.980786026200871"/>
  </r>
  <r>
    <s v="PF 11"/>
    <x v="0"/>
    <x v="22"/>
    <x v="4"/>
    <n v="9420.2999999999993"/>
    <n v="318"/>
    <n v="77"/>
    <n v="158"/>
    <n v="98"/>
    <n v="90"/>
    <x v="6"/>
    <n v="31164"/>
    <n v="9510.2999999999993"/>
    <n v="9.4202999999999992"/>
    <n v="29.623584905660376"/>
  </r>
  <r>
    <s v="PF 11"/>
    <x v="0"/>
    <x v="18"/>
    <x v="3"/>
    <n v="388.8"/>
    <n v="14"/>
    <n v="2"/>
    <m/>
    <n v="468"/>
    <m/>
    <x v="6"/>
    <n v="6552"/>
    <n v="388.8"/>
    <n v="0.38880000000000003"/>
    <n v="27.771428571428572"/>
  </r>
  <r>
    <s v="PF 11"/>
    <x v="0"/>
    <x v="23"/>
    <x v="4"/>
    <n v="2632.5"/>
    <n v="124"/>
    <n v="55"/>
    <n v="69"/>
    <n v="68"/>
    <n v="732"/>
    <x v="6"/>
    <n v="8432"/>
    <n v="3364.5"/>
    <n v="2.6324999999999998"/>
    <n v="21.22983870967742"/>
  </r>
  <r>
    <s v="PF 11"/>
    <x v="1"/>
    <x v="25"/>
    <x v="4"/>
    <n v="764.46"/>
    <n v="12"/>
    <n v="3"/>
    <m/>
    <n v="116"/>
    <m/>
    <x v="6"/>
    <n v="1392"/>
    <n v="764.46"/>
    <n v="0.76446000000000003"/>
    <n v="63.705000000000005"/>
  </r>
  <r>
    <s v="PF 11"/>
    <x v="1"/>
    <x v="24"/>
    <x v="3"/>
    <n v="567.17999999999995"/>
    <n v="8"/>
    <n v="1"/>
    <n v="1"/>
    <n v="106"/>
    <m/>
    <x v="6"/>
    <n v="848"/>
    <n v="567.17999999999995"/>
    <n v="0.56717999999999991"/>
    <n v="70.897499999999994"/>
  </r>
  <r>
    <s v="PF 11"/>
    <x v="1"/>
    <x v="26"/>
    <x v="4"/>
    <n v="1454.94"/>
    <n v="41"/>
    <n v="9"/>
    <n v="14"/>
    <n v="63"/>
    <m/>
    <x v="6"/>
    <n v="2583"/>
    <n v="1454.94"/>
    <n v="1.4549400000000001"/>
    <n v="35.486341463414632"/>
  </r>
  <r>
    <s v="PF 6"/>
    <x v="0"/>
    <x v="35"/>
    <x v="7"/>
    <n v="275.39999999999998"/>
    <n v="8"/>
    <m/>
    <n v="1"/>
    <n v="199"/>
    <m/>
    <x v="6"/>
    <n v="1592"/>
    <n v="275.39999999999998"/>
    <n v="0.27539999999999998"/>
    <n v="34.424999999999997"/>
  </r>
  <r>
    <s v="PF 6"/>
    <x v="0"/>
    <x v="1"/>
    <x v="0"/>
    <n v="3750.3"/>
    <n v="190"/>
    <n v="49"/>
    <n v="58"/>
    <n v="61"/>
    <m/>
    <x v="6"/>
    <n v="11590"/>
    <n v="3750.3"/>
    <n v="3.7503000000000002"/>
    <n v="19.73842105263158"/>
  </r>
  <r>
    <s v="PF 6"/>
    <x v="0"/>
    <x v="39"/>
    <x v="6"/>
    <n v="64.8"/>
    <n v="2"/>
    <m/>
    <m/>
    <n v="105"/>
    <m/>
    <x v="6"/>
    <n v="210"/>
    <n v="64.8"/>
    <n v="6.4799999999999996E-2"/>
    <n v="32.4"/>
  </r>
  <r>
    <s v="PF 6"/>
    <x v="0"/>
    <x v="34"/>
    <x v="7"/>
    <n v="13251.6"/>
    <n v="590"/>
    <n v="230"/>
    <n v="293"/>
    <n v="77"/>
    <n v="366"/>
    <x v="6"/>
    <n v="45430"/>
    <n v="13617.6"/>
    <n v="13.2516"/>
    <n v="22.46033898305085"/>
  </r>
  <r>
    <s v="PF 6"/>
    <x v="0"/>
    <x v="9"/>
    <x v="1"/>
    <n v="21756.6"/>
    <n v="813"/>
    <n v="152"/>
    <n v="187"/>
    <n v="146"/>
    <n v="896"/>
    <x v="6"/>
    <n v="118698"/>
    <n v="22652.6"/>
    <n v="21.756599999999999"/>
    <n v="26.760885608856086"/>
  </r>
  <r>
    <s v="PF 6"/>
    <x v="0"/>
    <x v="10"/>
    <x v="1"/>
    <n v="4422.6000000000004"/>
    <n v="159"/>
    <n v="37"/>
    <n v="75"/>
    <n v="109"/>
    <m/>
    <x v="6"/>
    <n v="17331"/>
    <n v="4422.6000000000004"/>
    <n v="4.4226000000000001"/>
    <n v="27.815094339622643"/>
  </r>
  <r>
    <s v="PF 6"/>
    <x v="0"/>
    <x v="36"/>
    <x v="5"/>
    <n v="32.4"/>
    <n v="1"/>
    <m/>
    <m/>
    <n v="335"/>
    <m/>
    <x v="6"/>
    <n v="335"/>
    <n v="32.4"/>
    <n v="3.2399999999999998E-2"/>
    <n v="32.4"/>
  </r>
  <r>
    <s v="PF 6"/>
    <x v="0"/>
    <x v="59"/>
    <x v="6"/>
    <n v="72.900000000000006"/>
    <n v="10"/>
    <n v="4"/>
    <m/>
    <n v="31"/>
    <m/>
    <x v="6"/>
    <n v="310"/>
    <n v="72.900000000000006"/>
    <n v="7.2900000000000006E-2"/>
    <n v="7.2900000000000009"/>
  </r>
  <r>
    <s v="PF 6"/>
    <x v="0"/>
    <x v="3"/>
    <x v="0"/>
    <n v="113.4"/>
    <n v="1"/>
    <m/>
    <m/>
    <n v="124"/>
    <m/>
    <x v="6"/>
    <n v="124"/>
    <n v="113.4"/>
    <n v="0.1134"/>
    <n v="113.4"/>
  </r>
  <r>
    <s v="PF 6"/>
    <x v="0"/>
    <x v="7"/>
    <x v="1"/>
    <n v="113.4"/>
    <n v="5"/>
    <n v="2"/>
    <n v="1"/>
    <n v="124"/>
    <m/>
    <x v="6"/>
    <n v="620"/>
    <n v="113.4"/>
    <n v="0.1134"/>
    <n v="22.68"/>
  </r>
  <r>
    <s v="PF 6"/>
    <x v="1"/>
    <x v="37"/>
    <x v="7"/>
    <n v="2293.38"/>
    <n v="26"/>
    <n v="3"/>
    <n v="11"/>
    <n v="124"/>
    <m/>
    <x v="6"/>
    <n v="3224"/>
    <n v="2293.38"/>
    <n v="2.29338"/>
    <n v="88.206923076923076"/>
  </r>
  <r>
    <s v="PF 6"/>
    <x v="1"/>
    <x v="4"/>
    <x v="0"/>
    <n v="246.6"/>
    <n v="6"/>
    <m/>
    <n v="2"/>
    <n v="66"/>
    <m/>
    <x v="6"/>
    <n v="396"/>
    <n v="246.6"/>
    <n v="0.24659999999999999"/>
    <n v="41.1"/>
  </r>
  <r>
    <s v="PF 6"/>
    <x v="1"/>
    <x v="13"/>
    <x v="1"/>
    <n v="3353.76"/>
    <n v="35"/>
    <n v="2"/>
    <n v="11"/>
    <n v="206"/>
    <m/>
    <x v="6"/>
    <n v="7210"/>
    <n v="3353.76"/>
    <n v="3.3537600000000003"/>
    <n v="95.821714285714293"/>
  </r>
  <r>
    <s v="PF 6"/>
    <x v="1"/>
    <x v="14"/>
    <x v="1"/>
    <n v="1134.3599999999999"/>
    <n v="11"/>
    <n v="3"/>
    <n v="7"/>
    <n v="81"/>
    <m/>
    <x v="6"/>
    <n v="891"/>
    <n v="1134.3599999999999"/>
    <n v="1.1343599999999998"/>
    <n v="103.12363636363635"/>
  </r>
  <r>
    <s v="PF 4"/>
    <x v="0"/>
    <x v="2"/>
    <x v="0"/>
    <n v="18613.8"/>
    <n v="815"/>
    <n v="242"/>
    <n v="262"/>
    <n v="106"/>
    <n v="366"/>
    <x v="6"/>
    <n v="86390"/>
    <n v="18979.8"/>
    <n v="18.613799999999998"/>
    <n v="22.839018404907975"/>
  </r>
  <r>
    <s v="PF 4"/>
    <x v="0"/>
    <x v="1"/>
    <x v="0"/>
    <n v="5337.9"/>
    <n v="225"/>
    <n v="55"/>
    <n v="82"/>
    <n v="72"/>
    <m/>
    <x v="6"/>
    <n v="16200"/>
    <n v="5337.9"/>
    <n v="5.3378999999999994"/>
    <n v="23.723999999999997"/>
  </r>
  <r>
    <s v="PF 4"/>
    <x v="0"/>
    <x v="3"/>
    <x v="0"/>
    <n v="25855.200000000001"/>
    <n v="1069"/>
    <n v="275"/>
    <n v="330"/>
    <n v="95"/>
    <n v="330"/>
    <x v="6"/>
    <n v="101555"/>
    <n v="26185.200000000001"/>
    <n v="25.8552"/>
    <n v="24.186342376052387"/>
  </r>
  <r>
    <s v="PF 4"/>
    <x v="0"/>
    <x v="66"/>
    <x v="0"/>
    <n v="32.4"/>
    <n v="1"/>
    <m/>
    <m/>
    <n v="89"/>
    <m/>
    <x v="6"/>
    <n v="89"/>
    <n v="32.4"/>
    <n v="3.2399999999999998E-2"/>
    <n v="32.4"/>
  </r>
  <r>
    <s v="PF 4"/>
    <x v="1"/>
    <x v="4"/>
    <x v="0"/>
    <n v="345.24"/>
    <n v="16"/>
    <n v="2"/>
    <n v="1"/>
    <n v="57"/>
    <m/>
    <x v="6"/>
    <n v="912"/>
    <n v="345.24"/>
    <n v="0.34523999999999999"/>
    <n v="21.577500000000001"/>
  </r>
  <r>
    <s v="PF 4"/>
    <x v="1"/>
    <x v="5"/>
    <x v="0"/>
    <n v="1282.32"/>
    <n v="20"/>
    <n v="3"/>
    <n v="10"/>
    <n v="96"/>
    <m/>
    <x v="6"/>
    <n v="1920"/>
    <n v="1282.32"/>
    <n v="1.2823199999999999"/>
    <n v="64.116"/>
  </r>
  <r>
    <s v="PF 4"/>
    <x v="1"/>
    <x v="6"/>
    <x v="0"/>
    <n v="2737.26"/>
    <n v="32"/>
    <n v="5"/>
    <n v="9"/>
    <n v="81"/>
    <m/>
    <x v="6"/>
    <n v="2592"/>
    <n v="2737.26"/>
    <n v="2.73726"/>
    <n v="85.539375000000007"/>
  </r>
  <r>
    <s v="PF 9"/>
    <x v="0"/>
    <x v="35"/>
    <x v="7"/>
    <n v="17358.3"/>
    <n v="712"/>
    <n v="249"/>
    <n v="460"/>
    <n v="79"/>
    <m/>
    <x v="6"/>
    <n v="56248"/>
    <n v="17358.3"/>
    <n v="17.3583"/>
    <n v="24.379634831460674"/>
  </r>
  <r>
    <s v="PF 9"/>
    <x v="0"/>
    <x v="47"/>
    <x v="7"/>
    <n v="5791.5"/>
    <n v="263"/>
    <n v="95"/>
    <n v="217"/>
    <n v="54"/>
    <m/>
    <x v="6"/>
    <n v="14202"/>
    <n v="5791.5"/>
    <n v="5.7915000000000001"/>
    <n v="22.020912547528518"/>
  </r>
  <r>
    <s v="PF 9"/>
    <x v="1"/>
    <x v="61"/>
    <x v="7"/>
    <n v="1183.68"/>
    <n v="20"/>
    <n v="5"/>
    <n v="11"/>
    <n v="67"/>
    <m/>
    <x v="6"/>
    <n v="1340"/>
    <n v="1183.68"/>
    <n v="1.1836800000000001"/>
    <n v="59.184000000000005"/>
  </r>
  <r>
    <s v="PF 7"/>
    <x v="0"/>
    <x v="9"/>
    <x v="1"/>
    <n v="15414.3"/>
    <n v="594"/>
    <n v="145"/>
    <n v="192"/>
    <n v="154"/>
    <m/>
    <x v="6"/>
    <n v="91476"/>
    <n v="15414.3"/>
    <n v="15.414299999999999"/>
    <n v="25.95"/>
  </r>
  <r>
    <s v="PF 7"/>
    <x v="0"/>
    <x v="10"/>
    <x v="1"/>
    <n v="18233.099999999999"/>
    <n v="680"/>
    <n v="169"/>
    <n v="230"/>
    <n v="133"/>
    <n v="90"/>
    <x v="6"/>
    <n v="90440"/>
    <n v="18323.099999999999"/>
    <n v="18.2331"/>
    <n v="26.813382352941176"/>
  </r>
  <r>
    <s v="PF 7"/>
    <x v="0"/>
    <x v="11"/>
    <x v="1"/>
    <n v="7095.6"/>
    <n v="280"/>
    <n v="71"/>
    <n v="99"/>
    <n v="152"/>
    <m/>
    <x v="6"/>
    <n v="42560"/>
    <n v="7095.6"/>
    <n v="7.0956000000000001"/>
    <n v="25.341428571428573"/>
  </r>
  <r>
    <s v="PF 7"/>
    <x v="0"/>
    <x v="7"/>
    <x v="1"/>
    <n v="32.4"/>
    <n v="1"/>
    <m/>
    <m/>
    <n v="155"/>
    <m/>
    <x v="6"/>
    <n v="155"/>
    <n v="32.4"/>
    <n v="3.2399999999999998E-2"/>
    <n v="32.4"/>
  </r>
  <r>
    <s v="PF 7"/>
    <x v="0"/>
    <x v="8"/>
    <x v="1"/>
    <n v="291.60000000000002"/>
    <n v="9"/>
    <m/>
    <m/>
    <n v="603"/>
    <m/>
    <x v="6"/>
    <n v="5427"/>
    <n v="291.60000000000002"/>
    <n v="0.29160000000000003"/>
    <n v="32.400000000000006"/>
  </r>
  <r>
    <s v="PF 7"/>
    <x v="2"/>
    <x v="12"/>
    <x v="2"/>
    <n v="32.4"/>
    <n v="1"/>
    <m/>
    <m/>
    <n v="171"/>
    <m/>
    <x v="6"/>
    <n v="171"/>
    <n v="32.4"/>
    <n v="3.2399999999999998E-2"/>
    <n v="32.4"/>
  </r>
  <r>
    <s v="PF 7"/>
    <x v="1"/>
    <x v="13"/>
    <x v="1"/>
    <n v="1306.98"/>
    <n v="22"/>
    <n v="3"/>
    <n v="2"/>
    <n v="108"/>
    <m/>
    <x v="6"/>
    <n v="2376"/>
    <n v="1306.98"/>
    <n v="1.30698"/>
    <n v="59.408181818181816"/>
  </r>
  <r>
    <s v="PF 7"/>
    <x v="1"/>
    <x v="14"/>
    <x v="1"/>
    <n v="3255.12"/>
    <n v="45"/>
    <n v="6"/>
    <n v="2"/>
    <n v="166"/>
    <m/>
    <x v="6"/>
    <n v="7470"/>
    <n v="3255.12"/>
    <n v="3.2551199999999998"/>
    <n v="72.335999999999999"/>
  </r>
  <r>
    <s v="PF 7"/>
    <x v="1"/>
    <x v="15"/>
    <x v="1"/>
    <n v="2564.64"/>
    <n v="32"/>
    <m/>
    <n v="17"/>
    <n v="96"/>
    <m/>
    <x v="6"/>
    <n v="3072"/>
    <n v="2564.64"/>
    <n v="2.5646399999999998"/>
    <n v="80.144999999999996"/>
  </r>
  <r>
    <s v="PF 8"/>
    <x v="0"/>
    <x v="39"/>
    <x v="6"/>
    <n v="25029"/>
    <n v="1206"/>
    <n v="409"/>
    <n v="579"/>
    <n v="67"/>
    <n v="270"/>
    <x v="6"/>
    <n v="80802"/>
    <n v="25299"/>
    <n v="25.029"/>
    <n v="20.753731343283583"/>
  </r>
  <r>
    <s v="PF 8"/>
    <x v="0"/>
    <x v="30"/>
    <x v="6"/>
    <n v="20452.5"/>
    <n v="884"/>
    <n v="293"/>
    <n v="450"/>
    <n v="82"/>
    <n v="396"/>
    <x v="6"/>
    <n v="72488"/>
    <n v="20848.5"/>
    <n v="20.452500000000001"/>
    <n v="23.136312217194572"/>
  </r>
  <r>
    <s v="PF 8"/>
    <x v="0"/>
    <x v="38"/>
    <x v="6"/>
    <n v="48.6"/>
    <n v="2"/>
    <m/>
    <m/>
    <n v="56"/>
    <m/>
    <x v="6"/>
    <n v="112"/>
    <n v="48.6"/>
    <n v="4.8600000000000004E-2"/>
    <n v="24.3"/>
  </r>
  <r>
    <s v="PF 8"/>
    <x v="0"/>
    <x v="29"/>
    <x v="6"/>
    <n v="891"/>
    <n v="49"/>
    <n v="16"/>
    <n v="11"/>
    <n v="62"/>
    <m/>
    <x v="6"/>
    <n v="3038"/>
    <n v="891"/>
    <n v="0.89100000000000001"/>
    <n v="18.183673469387756"/>
  </r>
  <r>
    <s v="PF 8"/>
    <x v="1"/>
    <x v="40"/>
    <x v="6"/>
    <n v="4885.66"/>
    <n v="71"/>
    <n v="16"/>
    <n v="46"/>
    <n v="115"/>
    <m/>
    <x v="6"/>
    <n v="8165"/>
    <n v="4885.66"/>
    <n v="4.8856599999999997"/>
    <n v="68.81211267605633"/>
  </r>
  <r>
    <s v="PF 8"/>
    <x v="1"/>
    <x v="32"/>
    <x v="6"/>
    <n v="3016.26"/>
    <n v="49"/>
    <n v="16"/>
    <n v="30"/>
    <n v="93"/>
    <m/>
    <x v="6"/>
    <n v="4557"/>
    <n v="3016.26"/>
    <n v="3.0162600000000004"/>
    <n v="61.556326530612246"/>
  </r>
  <r>
    <s v="PF 3"/>
    <x v="0"/>
    <x v="30"/>
    <x v="6"/>
    <n v="7598"/>
    <n v="300"/>
    <n v="76"/>
    <n v="157"/>
    <n v="88"/>
    <n v="60"/>
    <x v="7"/>
    <n v="26400"/>
    <n v="7658"/>
    <n v="7.5979999999999999"/>
    <n v="25.326666666666668"/>
  </r>
  <r>
    <s v="PF 3"/>
    <x v="0"/>
    <x v="28"/>
    <x v="5"/>
    <n v="25029"/>
    <n v="973"/>
    <n v="267"/>
    <n v="433"/>
    <n v="95"/>
    <n v="366"/>
    <x v="7"/>
    <n v="92435"/>
    <n v="25395"/>
    <n v="25.029"/>
    <n v="25.723535457348408"/>
  </r>
  <r>
    <s v="PF 3"/>
    <x v="0"/>
    <x v="29"/>
    <x v="6"/>
    <n v="48.6"/>
    <n v="2"/>
    <n v="2"/>
    <n v="8"/>
    <n v="24"/>
    <m/>
    <x v="7"/>
    <n v="48"/>
    <n v="48.6"/>
    <n v="4.8600000000000004E-2"/>
    <n v="24.3"/>
  </r>
  <r>
    <s v="PF 3"/>
    <x v="0"/>
    <x v="27"/>
    <x v="5"/>
    <n v="72.900000000000006"/>
    <n v="2"/>
    <m/>
    <m/>
    <n v="78"/>
    <m/>
    <x v="7"/>
    <n v="156"/>
    <n v="72.900000000000006"/>
    <n v="7.2900000000000006E-2"/>
    <n v="36.450000000000003"/>
  </r>
  <r>
    <s v="PF 3"/>
    <x v="1"/>
    <x v="32"/>
    <x v="6"/>
    <n v="394.56"/>
    <n v="1"/>
    <m/>
    <n v="6"/>
    <n v="279"/>
    <m/>
    <x v="7"/>
    <n v="279"/>
    <n v="394.56"/>
    <n v="0.39456000000000002"/>
    <n v="394.56"/>
  </r>
  <r>
    <s v="PF 3"/>
    <x v="1"/>
    <x v="31"/>
    <x v="5"/>
    <n v="1159.02"/>
    <n v="32"/>
    <n v="8"/>
    <n v="21"/>
    <n v="67"/>
    <m/>
    <x v="7"/>
    <n v="2144"/>
    <n v="1159.02"/>
    <n v="1.1590199999999999"/>
    <n v="36.219374999999999"/>
  </r>
  <r>
    <s v="PF 11"/>
    <x v="0"/>
    <x v="19"/>
    <x v="4"/>
    <n v="22720.5"/>
    <n v="607"/>
    <n v="44"/>
    <n v="113"/>
    <n v="207"/>
    <m/>
    <x v="7"/>
    <n v="125649"/>
    <n v="22720.5"/>
    <n v="22.720500000000001"/>
    <n v="37.430807248764417"/>
  </r>
  <r>
    <s v="PF 11"/>
    <x v="0"/>
    <x v="64"/>
    <x v="4"/>
    <n v="170.1"/>
    <n v="6"/>
    <m/>
    <m/>
    <n v="92"/>
    <m/>
    <x v="7"/>
    <n v="552"/>
    <n v="170.1"/>
    <n v="0.1701"/>
    <n v="28.349999999999998"/>
  </r>
  <r>
    <s v="PF 11"/>
    <x v="0"/>
    <x v="17"/>
    <x v="3"/>
    <n v="14142.6"/>
    <n v="460"/>
    <n v="134"/>
    <n v="296"/>
    <n v="99"/>
    <m/>
    <x v="7"/>
    <n v="45540"/>
    <n v="14142.6"/>
    <n v="14.1426"/>
    <n v="30.744782608695655"/>
  </r>
  <r>
    <s v="PF 11"/>
    <x v="0"/>
    <x v="21"/>
    <x v="4"/>
    <n v="21497.4"/>
    <n v="721"/>
    <n v="154"/>
    <n v="131"/>
    <n v="129"/>
    <n v="110"/>
    <x v="7"/>
    <n v="93009"/>
    <n v="21607.4"/>
    <n v="21.497400000000003"/>
    <n v="29.816088765603332"/>
  </r>
  <r>
    <s v="PF 11"/>
    <x v="0"/>
    <x v="22"/>
    <x v="4"/>
    <n v="8496.9"/>
    <n v="299"/>
    <n v="62"/>
    <n v="95"/>
    <n v="108"/>
    <n v="30"/>
    <x v="7"/>
    <n v="32292"/>
    <n v="8526.9"/>
    <n v="8.4969000000000001"/>
    <n v="28.41772575250836"/>
  </r>
  <r>
    <s v="PF 11"/>
    <x v="0"/>
    <x v="18"/>
    <x v="3"/>
    <n v="429.3"/>
    <n v="17"/>
    <n v="4"/>
    <n v="1"/>
    <n v="414"/>
    <m/>
    <x v="7"/>
    <n v="7038"/>
    <n v="429.3"/>
    <n v="0.42930000000000001"/>
    <n v="25.252941176470589"/>
  </r>
  <r>
    <s v="PF 11"/>
    <x v="0"/>
    <x v="23"/>
    <x v="4"/>
    <n v="1733.4"/>
    <n v="107"/>
    <n v="50"/>
    <n v="71"/>
    <n v="52"/>
    <n v="1494"/>
    <x v="7"/>
    <n v="5564"/>
    <n v="3227.4"/>
    <n v="1.7334000000000001"/>
    <n v="16.2"/>
  </r>
  <r>
    <s v="PF 11"/>
    <x v="1"/>
    <x v="25"/>
    <x v="4"/>
    <n v="937.08"/>
    <n v="11"/>
    <m/>
    <n v="1"/>
    <n v="151"/>
    <m/>
    <x v="7"/>
    <n v="1661"/>
    <n v="937.08"/>
    <n v="0.93708000000000002"/>
    <n v="85.189090909090908"/>
  </r>
  <r>
    <s v="PF 11"/>
    <x v="1"/>
    <x v="24"/>
    <x v="3"/>
    <n v="567.17999999999995"/>
    <n v="7"/>
    <n v="1"/>
    <n v="2"/>
    <n v="90"/>
    <m/>
    <x v="7"/>
    <n v="630"/>
    <n v="567.17999999999995"/>
    <n v="0.56717999999999991"/>
    <n v="81.025714285714272"/>
  </r>
  <r>
    <s v="PF 11"/>
    <x v="1"/>
    <x v="26"/>
    <x v="4"/>
    <n v="1701.54"/>
    <n v="41"/>
    <n v="10"/>
    <n v="12"/>
    <n v="81"/>
    <m/>
    <x v="7"/>
    <n v="3321"/>
    <n v="1701.54"/>
    <n v="1.7015400000000001"/>
    <n v="41.500975609756097"/>
  </r>
  <r>
    <s v="PF 8"/>
    <x v="0"/>
    <x v="39"/>
    <x v="6"/>
    <n v="27475.199999999939"/>
    <n v="1086"/>
    <n v="357"/>
    <n v="554"/>
    <n v="77"/>
    <n v="790"/>
    <x v="7"/>
    <n v="83622"/>
    <n v="28265.199999999939"/>
    <n v="27.475199999999941"/>
    <n v="25.299447513812098"/>
  </r>
  <r>
    <s v="PF 8"/>
    <x v="0"/>
    <x v="30"/>
    <x v="6"/>
    <n v="19310.399999999961"/>
    <n v="828"/>
    <n v="278"/>
    <n v="443"/>
    <n v="77"/>
    <n v="842"/>
    <x v="7"/>
    <n v="63756"/>
    <n v="20152.399999999961"/>
    <n v="19.310399999999962"/>
    <n v="23.321739130434736"/>
  </r>
  <r>
    <s v="PF 8"/>
    <x v="0"/>
    <x v="38"/>
    <x v="6"/>
    <n v="81"/>
    <n v="2"/>
    <m/>
    <n v="1"/>
    <n v="87"/>
    <m/>
    <x v="7"/>
    <n v="174"/>
    <n v="81"/>
    <n v="8.1000000000000003E-2"/>
    <n v="40.5"/>
  </r>
  <r>
    <s v="PF 8"/>
    <x v="0"/>
    <x v="29"/>
    <x v="6"/>
    <n v="704.70000000000027"/>
    <n v="26"/>
    <n v="5"/>
    <n v="33"/>
    <n v="57"/>
    <m/>
    <x v="7"/>
    <n v="1482"/>
    <n v="704.70000000000027"/>
    <n v="0.70470000000000033"/>
    <n v="27.103846153846163"/>
  </r>
  <r>
    <s v="PF 8"/>
    <x v="1"/>
    <x v="40"/>
    <x v="6"/>
    <n v="3230.4600000000023"/>
    <n v="64"/>
    <n v="16"/>
    <n v="40"/>
    <n v="66"/>
    <m/>
    <x v="7"/>
    <n v="4224"/>
    <n v="3230.4600000000023"/>
    <n v="3.2304600000000021"/>
    <n v="50.475937500000036"/>
  </r>
  <r>
    <s v="PF 8"/>
    <x v="1"/>
    <x v="32"/>
    <x v="6"/>
    <n v="2111.9400000000005"/>
    <n v="50"/>
    <n v="8"/>
    <n v="26"/>
    <n v="96"/>
    <m/>
    <x v="7"/>
    <n v="4800"/>
    <n v="2111.9400000000005"/>
    <n v="2.1119400000000006"/>
    <n v="42.238800000000012"/>
  </r>
  <r>
    <s v="PF 5"/>
    <x v="0"/>
    <x v="50"/>
    <x v="10"/>
    <n v="162"/>
    <n v="8"/>
    <n v="2"/>
    <n v="2"/>
    <n v="75"/>
    <m/>
    <x v="7"/>
    <n v="600"/>
    <n v="162"/>
    <n v="0.16200000000000001"/>
    <n v="20.25"/>
  </r>
  <r>
    <s v="PF 5"/>
    <x v="0"/>
    <x v="51"/>
    <x v="10"/>
    <n v="145.80000000000001"/>
    <n v="3"/>
    <m/>
    <n v="4"/>
    <n v="241"/>
    <m/>
    <x v="7"/>
    <n v="723"/>
    <n v="145.80000000000001"/>
    <n v="0.14580000000000001"/>
    <n v="48.6"/>
  </r>
  <r>
    <s v="PF 5"/>
    <x v="0"/>
    <x v="62"/>
    <x v="10"/>
    <n v="40.5"/>
    <n v="2"/>
    <n v="1"/>
    <m/>
    <n v="87"/>
    <m/>
    <x v="7"/>
    <n v="174"/>
    <n v="40.5"/>
    <n v="4.0500000000000001E-2"/>
    <n v="20.25"/>
  </r>
  <r>
    <s v="PF 5"/>
    <x v="0"/>
    <x v="52"/>
    <x v="10"/>
    <n v="20979"/>
    <n v="676"/>
    <n v="236"/>
    <n v="512"/>
    <n v="76"/>
    <n v="220"/>
    <x v="7"/>
    <n v="51376"/>
    <n v="21199"/>
    <n v="20.978999999999999"/>
    <n v="31.034023668639055"/>
  </r>
  <r>
    <s v="PF 5"/>
    <x v="0"/>
    <x v="53"/>
    <x v="10"/>
    <n v="8415.9"/>
    <n v="373"/>
    <n v="115"/>
    <n v="346"/>
    <n v="75"/>
    <n v="110"/>
    <x v="7"/>
    <n v="27975"/>
    <n v="8525.9"/>
    <n v="8.4158999999999988"/>
    <n v="22.5627345844504"/>
  </r>
  <r>
    <s v="PF 5"/>
    <x v="0"/>
    <x v="54"/>
    <x v="10"/>
    <n v="16240.5"/>
    <n v="499"/>
    <n v="126"/>
    <n v="447"/>
    <n v="111"/>
    <n v="110"/>
    <x v="7"/>
    <n v="55389"/>
    <n v="16350.5"/>
    <n v="16.240500000000001"/>
    <n v="32.546092184368739"/>
  </r>
  <r>
    <s v="PF 5"/>
    <x v="1"/>
    <x v="55"/>
    <x v="10"/>
    <n v="4192.2"/>
    <n v="47"/>
    <n v="2"/>
    <n v="8"/>
    <n v="167"/>
    <m/>
    <x v="7"/>
    <n v="7849"/>
    <n v="4192.2"/>
    <n v="4.1921999999999997"/>
    <n v="89.195744680851064"/>
  </r>
  <r>
    <s v="PF 5"/>
    <x v="1"/>
    <x v="56"/>
    <x v="10"/>
    <n v="2244.06"/>
    <n v="25"/>
    <n v="1"/>
    <n v="10"/>
    <n v="240"/>
    <m/>
    <x v="7"/>
    <n v="6000"/>
    <n v="2244.06"/>
    <n v="2.2440600000000002"/>
    <n v="89.7624"/>
  </r>
  <r>
    <s v="PF 5"/>
    <x v="0"/>
    <x v="65"/>
    <x v="10"/>
    <n v="32.4"/>
    <n v="1"/>
    <m/>
    <m/>
    <n v="1022"/>
    <m/>
    <x v="7"/>
    <n v="1022"/>
    <n v="32.4"/>
    <n v="3.2399999999999998E-2"/>
    <n v="32.4"/>
  </r>
  <r>
    <s v="PF 5"/>
    <x v="2"/>
    <x v="12"/>
    <x v="2"/>
    <n v="81"/>
    <n v="2"/>
    <m/>
    <m/>
    <n v="493"/>
    <m/>
    <x v="7"/>
    <n v="986"/>
    <n v="81"/>
    <n v="8.1000000000000003E-2"/>
    <n v="40.5"/>
  </r>
  <r>
    <s v="PF 10"/>
    <x v="0"/>
    <x v="63"/>
    <x v="5"/>
    <n v="753.3"/>
    <n v="21"/>
    <n v="1"/>
    <m/>
    <n v="248"/>
    <m/>
    <x v="7"/>
    <n v="5208"/>
    <n v="753.3"/>
    <n v="0.75329999999999997"/>
    <n v="35.871428571428567"/>
  </r>
  <r>
    <s v="PF 10"/>
    <x v="0"/>
    <x v="11"/>
    <x v="1"/>
    <n v="24.3"/>
    <n v="1"/>
    <m/>
    <m/>
    <n v="57"/>
    <m/>
    <x v="7"/>
    <n v="57"/>
    <n v="24.3"/>
    <n v="2.4300000000000002E-2"/>
    <n v="24.3"/>
  </r>
  <r>
    <s v="PF 10"/>
    <x v="0"/>
    <x v="36"/>
    <x v="5"/>
    <n v="29994.3"/>
    <n v="948"/>
    <n v="200"/>
    <n v="433"/>
    <n v="123"/>
    <n v="494"/>
    <x v="7"/>
    <n v="116604"/>
    <n v="30488.3"/>
    <n v="29.994299999999999"/>
    <n v="31.639556962025317"/>
  </r>
  <r>
    <s v="PF 10"/>
    <x v="0"/>
    <x v="41"/>
    <x v="5"/>
    <n v="11526.3"/>
    <n v="438"/>
    <n v="74"/>
    <n v="159"/>
    <n v="112"/>
    <n v="476"/>
    <x v="7"/>
    <n v="49056"/>
    <n v="12002.3"/>
    <n v="11.526299999999999"/>
    <n v="26.315753424657533"/>
  </r>
  <r>
    <s v="PF 10"/>
    <x v="0"/>
    <x v="67"/>
    <x v="5"/>
    <n v="8.1"/>
    <n v="1"/>
    <m/>
    <m/>
    <n v="38"/>
    <m/>
    <x v="7"/>
    <n v="38"/>
    <n v="8.1"/>
    <n v="8.0999999999999996E-3"/>
    <n v="8.1"/>
  </r>
  <r>
    <s v="PF 10"/>
    <x v="2"/>
    <x v="12"/>
    <x v="2"/>
    <n v="178.2"/>
    <n v="5"/>
    <m/>
    <n v="1"/>
    <n v="186"/>
    <m/>
    <x v="7"/>
    <n v="930"/>
    <n v="178.2"/>
    <n v="0.1782"/>
    <n v="35.64"/>
  </r>
  <r>
    <s v="PF 10"/>
    <x v="0"/>
    <x v="53"/>
    <x v="10"/>
    <n v="291.60000000000002"/>
    <n v="16"/>
    <n v="5"/>
    <n v="1"/>
    <n v="102"/>
    <m/>
    <x v="7"/>
    <n v="1632"/>
    <n v="291.60000000000002"/>
    <n v="0.29160000000000003"/>
    <n v="18.225000000000001"/>
  </r>
  <r>
    <s v="PF 10"/>
    <x v="1"/>
    <x v="43"/>
    <x v="5"/>
    <n v="4611.42"/>
    <n v="110"/>
    <n v="37"/>
    <n v="37"/>
    <n v="73"/>
    <m/>
    <x v="7"/>
    <n v="8030"/>
    <n v="4611.42"/>
    <n v="4.6114199999999999"/>
    <n v="41.922000000000004"/>
  </r>
  <r>
    <s v="PF 10"/>
    <x v="0"/>
    <x v="42"/>
    <x v="5"/>
    <n v="477.9"/>
    <n v="29"/>
    <n v="14"/>
    <n v="17"/>
    <n v="50"/>
    <m/>
    <x v="7"/>
    <n v="1450"/>
    <n v="477.9"/>
    <n v="0.47789999999999999"/>
    <n v="16.479310344827585"/>
  </r>
  <r>
    <s v="PF 7"/>
    <x v="0"/>
    <x v="9"/>
    <x v="1"/>
    <n v="17836.2"/>
    <n v="678"/>
    <n v="134"/>
    <m/>
    <n v="156"/>
    <m/>
    <x v="7"/>
    <n v="105768"/>
    <n v="17836.2"/>
    <n v="17.836200000000002"/>
    <n v="26.307079646017701"/>
  </r>
  <r>
    <s v="PF 7"/>
    <x v="0"/>
    <x v="10"/>
    <x v="1"/>
    <n v="19132.2"/>
    <n v="632"/>
    <n v="152"/>
    <m/>
    <n v="152"/>
    <m/>
    <x v="7"/>
    <n v="96064"/>
    <n v="19132.2"/>
    <n v="19.132200000000001"/>
    <n v="30.27246835443038"/>
  </r>
  <r>
    <s v="PF 7"/>
    <x v="0"/>
    <x v="11"/>
    <x v="1"/>
    <n v="8010.9"/>
    <n v="307"/>
    <n v="78"/>
    <m/>
    <n v="145"/>
    <m/>
    <x v="7"/>
    <n v="44515"/>
    <n v="8010.9"/>
    <n v="8.0108999999999995"/>
    <n v="26.094136807817588"/>
  </r>
  <r>
    <s v="PF 7"/>
    <x v="0"/>
    <x v="7"/>
    <x v="1"/>
    <n v="40.5"/>
    <n v="3"/>
    <n v="2"/>
    <m/>
    <n v="66"/>
    <m/>
    <x v="7"/>
    <n v="198"/>
    <n v="40.5"/>
    <n v="4.0500000000000001E-2"/>
    <n v="13.5"/>
  </r>
  <r>
    <s v="PF 7"/>
    <x v="2"/>
    <x v="12"/>
    <x v="2"/>
    <n v="32.4"/>
    <n v="2"/>
    <n v="1"/>
    <m/>
    <n v="106"/>
    <m/>
    <x v="7"/>
    <n v="212"/>
    <n v="32.4"/>
    <n v="3.2399999999999998E-2"/>
    <n v="16.2"/>
  </r>
  <r>
    <s v="PF 7"/>
    <x v="1"/>
    <x v="13"/>
    <x v="1"/>
    <n v="1750.86"/>
    <n v="33"/>
    <n v="9"/>
    <m/>
    <n v="102"/>
    <m/>
    <x v="7"/>
    <n v="3366"/>
    <n v="1750.86"/>
    <n v="1.7508599999999999"/>
    <n v="53.056363636363635"/>
  </r>
  <r>
    <s v="PF 7"/>
    <x v="1"/>
    <x v="14"/>
    <x v="1"/>
    <n v="4093.56"/>
    <n v="53"/>
    <n v="9"/>
    <m/>
    <n v="164"/>
    <m/>
    <x v="7"/>
    <n v="8692"/>
    <n v="4093.56"/>
    <n v="4.0935600000000001"/>
    <n v="77.236981132075471"/>
  </r>
  <r>
    <s v="PF 7"/>
    <x v="1"/>
    <x v="15"/>
    <x v="1"/>
    <n v="1898.82"/>
    <n v="29"/>
    <n v="13"/>
    <m/>
    <n v="57"/>
    <m/>
    <x v="7"/>
    <n v="1653"/>
    <n v="1898.82"/>
    <n v="1.89882"/>
    <n v="65.476551724137934"/>
  </r>
  <r>
    <s v="PF 2"/>
    <x v="0"/>
    <x v="19"/>
    <x v="4"/>
    <n v="20403.900000000001"/>
    <n v="519"/>
    <n v="7"/>
    <n v="101"/>
    <n v="254"/>
    <m/>
    <x v="7"/>
    <n v="131826"/>
    <n v="20403.900000000001"/>
    <n v="20.4039"/>
    <n v="39.313872832369945"/>
  </r>
  <r>
    <s v="PF 2"/>
    <x v="0"/>
    <x v="64"/>
    <x v="4"/>
    <n v="137.69999999999999"/>
    <n v="4"/>
    <m/>
    <m/>
    <n v="100"/>
    <m/>
    <x v="7"/>
    <n v="400"/>
    <n v="137.69999999999999"/>
    <n v="0.13769999999999999"/>
    <n v="34.424999999999997"/>
  </r>
  <r>
    <s v="PF 2"/>
    <x v="0"/>
    <x v="2"/>
    <x v="0"/>
    <n v="8.1"/>
    <m/>
    <m/>
    <n v="1"/>
    <m/>
    <m/>
    <x v="7"/>
    <n v="0"/>
    <n v="8.1"/>
    <n v="8.0999999999999996E-3"/>
    <e v="#DIV/0!"/>
  </r>
  <r>
    <s v="PF 2"/>
    <x v="0"/>
    <x v="58"/>
    <x v="4"/>
    <n v="15681.6"/>
    <n v="652"/>
    <n v="228"/>
    <n v="308"/>
    <n v="78"/>
    <n v="456"/>
    <x v="7"/>
    <n v="50856"/>
    <n v="16137.6"/>
    <n v="15.6816"/>
    <n v="24.051533742331287"/>
  </r>
  <r>
    <s v="PF 2"/>
    <x v="0"/>
    <x v="30"/>
    <x v="6"/>
    <n v="32.4"/>
    <n v="1"/>
    <m/>
    <m/>
    <n v="155"/>
    <m/>
    <x v="7"/>
    <n v="155"/>
    <n v="32.4"/>
    <n v="3.2399999999999998E-2"/>
    <n v="32.4"/>
  </r>
  <r>
    <s v="PF 2"/>
    <x v="0"/>
    <x v="59"/>
    <x v="6"/>
    <n v="11210.4"/>
    <n v="402"/>
    <n v="99"/>
    <n v="177"/>
    <n v="112"/>
    <n v="110"/>
    <x v="7"/>
    <n v="45024"/>
    <n v="11320.4"/>
    <n v="11.2104"/>
    <n v="27.886567164179105"/>
  </r>
  <r>
    <s v="PF 2"/>
    <x v="0"/>
    <x v="23"/>
    <x v="4"/>
    <n v="6172.2"/>
    <n v="194"/>
    <n v="64"/>
    <n v="169"/>
    <n v="109"/>
    <n v="1584"/>
    <x v="7"/>
    <n v="21146"/>
    <n v="7756.2"/>
    <n v="6.1722000000000001"/>
    <n v="31.815463917525772"/>
  </r>
  <r>
    <s v="PF 2"/>
    <x v="0"/>
    <x v="57"/>
    <x v="6"/>
    <n v="502.2"/>
    <n v="13"/>
    <m/>
    <n v="2"/>
    <n v="194"/>
    <m/>
    <x v="7"/>
    <n v="2522"/>
    <n v="502.2"/>
    <n v="0.50219999999999998"/>
    <n v="38.630769230769232"/>
  </r>
  <r>
    <s v="PF 2"/>
    <x v="0"/>
    <x v="53"/>
    <x v="10"/>
    <n v="40.5"/>
    <n v="1"/>
    <m/>
    <m/>
    <n v="1347"/>
    <m/>
    <x v="7"/>
    <n v="1347"/>
    <n v="40.5"/>
    <n v="4.0500000000000001E-2"/>
    <n v="40.5"/>
  </r>
  <r>
    <s v="PF 2"/>
    <x v="1"/>
    <x v="25"/>
    <x v="4"/>
    <n v="3196.98"/>
    <n v="47"/>
    <n v="4"/>
    <n v="5"/>
    <n v="165"/>
    <m/>
    <x v="7"/>
    <n v="7755"/>
    <n v="3196.98"/>
    <n v="3.1969799999999999"/>
    <n v="68.020851063829781"/>
  </r>
  <r>
    <s v="PF 2"/>
    <x v="1"/>
    <x v="32"/>
    <x v="6"/>
    <n v="2342.6999999999998"/>
    <n v="29"/>
    <n v="6"/>
    <n v="6"/>
    <n v="126"/>
    <m/>
    <x v="7"/>
    <n v="3654"/>
    <n v="2342.6999999999998"/>
    <n v="2.3426999999999998"/>
    <n v="80.782758620689648"/>
  </r>
  <r>
    <s v="PF 9"/>
    <x v="0"/>
    <x v="35"/>
    <x v="7"/>
    <n v="20792.7"/>
    <n v="726"/>
    <n v="148"/>
    <n v="237"/>
    <n v="92"/>
    <m/>
    <x v="7"/>
    <n v="66792"/>
    <n v="20792.7"/>
    <n v="20.7927"/>
    <n v="28.640082644628102"/>
  </r>
  <r>
    <s v="PF 9"/>
    <x v="0"/>
    <x v="47"/>
    <x v="7"/>
    <n v="6293.7"/>
    <n v="271"/>
    <n v="83"/>
    <n v="117"/>
    <n v="60"/>
    <m/>
    <x v="7"/>
    <n v="16260"/>
    <n v="6293.7"/>
    <n v="6.2936999999999994"/>
    <n v="23.223985239852396"/>
  </r>
  <r>
    <s v="PF 9"/>
    <x v="1"/>
    <x v="61"/>
    <x v="7"/>
    <n v="912.42"/>
    <n v="16"/>
    <n v="4"/>
    <n v="8"/>
    <n v="84"/>
    <m/>
    <x v="7"/>
    <n v="1344"/>
    <n v="912.42"/>
    <n v="0.91242000000000001"/>
    <n v="57.026249999999997"/>
  </r>
  <r>
    <s v="PF 6"/>
    <x v="0"/>
    <x v="35"/>
    <x v="7"/>
    <n v="299.7"/>
    <n v="9"/>
    <n v="1"/>
    <n v="1"/>
    <n v="205"/>
    <m/>
    <x v="7"/>
    <n v="1845"/>
    <n v="299.7"/>
    <n v="0.29969999999999997"/>
    <n v="33.299999999999997"/>
  </r>
  <r>
    <s v="PF 6"/>
    <x v="0"/>
    <x v="1"/>
    <x v="0"/>
    <n v="5159.7"/>
    <n v="157"/>
    <n v="20"/>
    <n v="68"/>
    <n v="85"/>
    <m/>
    <x v="7"/>
    <n v="13345"/>
    <n v="5159.7"/>
    <n v="5.1597"/>
    <n v="32.864331210191082"/>
  </r>
  <r>
    <s v="PF 6"/>
    <x v="0"/>
    <x v="34"/>
    <x v="7"/>
    <n v="11623.5"/>
    <n v="470"/>
    <n v="179"/>
    <n v="394"/>
    <n v="85"/>
    <m/>
    <x v="7"/>
    <n v="39950"/>
    <n v="11623.5"/>
    <n v="11.6235"/>
    <n v="24.730851063829789"/>
  </r>
  <r>
    <s v="PF 6"/>
    <x v="0"/>
    <x v="9"/>
    <x v="1"/>
    <n v="24316.2"/>
    <n v="836"/>
    <n v="152"/>
    <n v="185"/>
    <n v="151"/>
    <n v="366"/>
    <x v="7"/>
    <n v="126236"/>
    <n v="24682.2"/>
    <n v="24.316200000000002"/>
    <n v="29.086363636363636"/>
  </r>
  <r>
    <s v="PF 6"/>
    <x v="0"/>
    <x v="10"/>
    <x v="1"/>
    <n v="4365.8999999999996"/>
    <n v="173"/>
    <n v="58"/>
    <n v="50"/>
    <n v="101"/>
    <m/>
    <x v="7"/>
    <n v="17473"/>
    <n v="4365.8999999999996"/>
    <n v="4.3658999999999999"/>
    <n v="25.236416184971095"/>
  </r>
  <r>
    <s v="PF 6"/>
    <x v="0"/>
    <x v="36"/>
    <x v="5"/>
    <n v="40.5"/>
    <n v="1"/>
    <m/>
    <m/>
    <n v="366"/>
    <m/>
    <x v="7"/>
    <n v="366"/>
    <n v="40.5"/>
    <n v="4.0500000000000001E-2"/>
    <n v="40.5"/>
  </r>
  <r>
    <s v="PF 6"/>
    <x v="0"/>
    <x v="59"/>
    <x v="6"/>
    <n v="202.5"/>
    <n v="5"/>
    <m/>
    <n v="1"/>
    <n v="68"/>
    <m/>
    <x v="7"/>
    <n v="340"/>
    <n v="202.5"/>
    <n v="0.20250000000000001"/>
    <n v="40.5"/>
  </r>
  <r>
    <s v="PF 6"/>
    <x v="0"/>
    <x v="3"/>
    <x v="0"/>
    <n v="40.5"/>
    <n v="1"/>
    <m/>
    <n v="3"/>
    <n v="210"/>
    <n v="30"/>
    <x v="7"/>
    <n v="210"/>
    <n v="70.5"/>
    <n v="4.0500000000000001E-2"/>
    <n v="40.5"/>
  </r>
  <r>
    <s v="PF 6"/>
    <x v="0"/>
    <x v="7"/>
    <x v="1"/>
    <n v="113.4"/>
    <n v="4"/>
    <m/>
    <n v="1"/>
    <n v="84"/>
    <m/>
    <x v="7"/>
    <n v="336"/>
    <n v="113.4"/>
    <n v="0.1134"/>
    <n v="28.35"/>
  </r>
  <r>
    <s v="PF 6"/>
    <x v="1"/>
    <x v="37"/>
    <x v="7"/>
    <n v="2071.44"/>
    <n v="24"/>
    <n v="3"/>
    <n v="19"/>
    <n v="130"/>
    <m/>
    <x v="7"/>
    <n v="3120"/>
    <n v="2071.44"/>
    <n v="2.0714399999999999"/>
    <n v="86.31"/>
  </r>
  <r>
    <s v="PF 6"/>
    <x v="1"/>
    <x v="4"/>
    <x v="0"/>
    <n v="197.28"/>
    <n v="2"/>
    <n v="1"/>
    <n v="6"/>
    <n v="33"/>
    <m/>
    <x v="7"/>
    <n v="66"/>
    <n v="197.28"/>
    <n v="0.19728000000000001"/>
    <n v="98.64"/>
  </r>
  <r>
    <s v="PF 6"/>
    <x v="1"/>
    <x v="13"/>
    <x v="1"/>
    <n v="2219.4"/>
    <n v="29"/>
    <m/>
    <n v="11"/>
    <n v="241"/>
    <m/>
    <x v="7"/>
    <n v="6989"/>
    <n v="2219.4"/>
    <n v="2.2194000000000003"/>
    <n v="76.531034482758628"/>
  </r>
  <r>
    <s v="PF 6"/>
    <x v="1"/>
    <x v="14"/>
    <x v="1"/>
    <n v="197.28"/>
    <n v="15"/>
    <m/>
    <n v="2"/>
    <n v="99"/>
    <m/>
    <x v="7"/>
    <n v="1485"/>
    <n v="197.28"/>
    <n v="0.19728000000000001"/>
    <n v="13.151999999999999"/>
  </r>
  <r>
    <s v="PF 4"/>
    <x v="0"/>
    <x v="2"/>
    <x v="0"/>
    <n v="20258.099999999999"/>
    <n v="833"/>
    <n v="270"/>
    <n v="300"/>
    <n v="110"/>
    <m/>
    <x v="7"/>
    <n v="91630"/>
    <n v="20258.099999999999"/>
    <n v="20.258099999999999"/>
    <n v="24.319447779111641"/>
  </r>
  <r>
    <s v="PF 4"/>
    <x v="0"/>
    <x v="1"/>
    <x v="0"/>
    <n v="5030.1000000000004"/>
    <n v="164"/>
    <n v="47"/>
    <n v="120"/>
    <n v="86"/>
    <m/>
    <x v="7"/>
    <n v="14104"/>
    <n v="5030.1000000000004"/>
    <n v="5.0301"/>
    <n v="30.671341463414635"/>
  </r>
  <r>
    <s v="PF 4"/>
    <x v="0"/>
    <x v="3"/>
    <x v="0"/>
    <n v="25434"/>
    <n v="945"/>
    <n v="294"/>
    <n v="513"/>
    <n v="92"/>
    <n v="220"/>
    <x v="7"/>
    <n v="86940"/>
    <n v="25654"/>
    <n v="25.434000000000001"/>
    <n v="26.914285714285715"/>
  </r>
  <r>
    <s v="PF 4"/>
    <x v="1"/>
    <x v="4"/>
    <x v="0"/>
    <n v="419.22"/>
    <n v="9"/>
    <m/>
    <n v="8"/>
    <n v="70"/>
    <m/>
    <x v="7"/>
    <n v="630"/>
    <n v="419.22"/>
    <n v="0.41922000000000004"/>
    <n v="46.580000000000005"/>
  </r>
  <r>
    <s v="PF 4"/>
    <x v="1"/>
    <x v="5"/>
    <x v="0"/>
    <n v="1109.7"/>
    <n v="15"/>
    <n v="2"/>
    <n v="7"/>
    <n v="99"/>
    <m/>
    <x v="7"/>
    <n v="1485"/>
    <n v="1109.7"/>
    <n v="1.1097000000000001"/>
    <n v="73.98"/>
  </r>
  <r>
    <s v="PF 4"/>
    <x v="1"/>
    <x v="6"/>
    <x v="0"/>
    <n v="1824.84"/>
    <n v="30"/>
    <n v="8"/>
    <n v="23"/>
    <n v="84"/>
    <m/>
    <x v="7"/>
    <n v="2520"/>
    <n v="1824.84"/>
    <n v="1.82484"/>
    <n v="60.827999999999996"/>
  </r>
  <r>
    <s v="PF 1"/>
    <x v="0"/>
    <x v="44"/>
    <x v="8"/>
    <n v="8691.2999999999993"/>
    <n v="258"/>
    <n v="13"/>
    <n v="1"/>
    <n v="389"/>
    <m/>
    <x v="7"/>
    <n v="100362"/>
    <n v="8691.2999999999993"/>
    <n v="8.6913"/>
    <n v="33.687209302325577"/>
  </r>
  <r>
    <s v="PF 1"/>
    <x v="1"/>
    <x v="45"/>
    <x v="9"/>
    <n v="197.28"/>
    <n v="2"/>
    <m/>
    <m/>
    <n v="90"/>
    <m/>
    <x v="7"/>
    <n v="180"/>
    <n v="197.28"/>
    <n v="0.19728000000000001"/>
    <n v="98.64"/>
  </r>
  <r>
    <s v="PF 1"/>
    <x v="0"/>
    <x v="48"/>
    <x v="3"/>
    <n v="17139.599999999999"/>
    <n v="552"/>
    <n v="118"/>
    <n v="220"/>
    <n v="111"/>
    <m/>
    <x v="7"/>
    <n v="61272"/>
    <n v="17139.599999999999"/>
    <n v="17.139599999999998"/>
    <n v="31.049999999999997"/>
  </r>
  <r>
    <s v="PF 1"/>
    <x v="0"/>
    <x v="17"/>
    <x v="3"/>
    <n v="1903.5"/>
    <n v="70"/>
    <n v="30"/>
    <n v="55"/>
    <n v="88"/>
    <n v="732"/>
    <x v="7"/>
    <n v="6160"/>
    <n v="2635.5"/>
    <n v="1.9035"/>
    <n v="27.192857142857143"/>
  </r>
  <r>
    <s v="PF 1"/>
    <x v="0"/>
    <x v="21"/>
    <x v="4"/>
    <n v="259.2"/>
    <n v="8"/>
    <m/>
    <m/>
    <n v="594"/>
    <m/>
    <x v="7"/>
    <n v="4752"/>
    <n v="259.2"/>
    <n v="0.25919999999999999"/>
    <n v="32.4"/>
  </r>
  <r>
    <s v="PF 1"/>
    <x v="0"/>
    <x v="18"/>
    <x v="3"/>
    <n v="22631.4"/>
    <n v="719"/>
    <n v="135"/>
    <n v="294"/>
    <n v="113"/>
    <n v="1464"/>
    <x v="7"/>
    <n v="81247"/>
    <n v="24095.4"/>
    <n v="22.631400000000003"/>
    <n v="31.47621696801113"/>
  </r>
  <r>
    <s v="PF 1"/>
    <x v="0"/>
    <x v="3"/>
    <x v="0"/>
    <n v="72.900000000000006"/>
    <n v="1"/>
    <m/>
    <m/>
    <n v="97"/>
    <m/>
    <x v="7"/>
    <n v="97"/>
    <n v="72.900000000000006"/>
    <n v="7.2900000000000006E-2"/>
    <n v="72.900000000000006"/>
  </r>
  <r>
    <s v="PF 1"/>
    <x v="0"/>
    <x v="0"/>
    <x v="0"/>
    <n v="40.5"/>
    <n v="1"/>
    <m/>
    <m/>
    <n v="79"/>
    <m/>
    <x v="7"/>
    <n v="79"/>
    <n v="40.5"/>
    <n v="4.0500000000000001E-2"/>
    <n v="40.5"/>
  </r>
  <r>
    <s v="PF 1"/>
    <x v="1"/>
    <x v="24"/>
    <x v="3"/>
    <n v="24.66"/>
    <n v="1"/>
    <m/>
    <m/>
    <n v="72"/>
    <m/>
    <x v="7"/>
    <n v="72"/>
    <n v="24.66"/>
    <n v="2.4660000000000001E-2"/>
    <n v="24.66"/>
  </r>
  <r>
    <s v="PF 1"/>
    <x v="1"/>
    <x v="49"/>
    <x v="3"/>
    <n v="863.1"/>
    <n v="26"/>
    <n v="15"/>
    <n v="7"/>
    <n v="73"/>
    <m/>
    <x v="7"/>
    <n v="1898"/>
    <n v="863.1"/>
    <n v="0.86309999999999998"/>
    <n v="33.196153846153848"/>
  </r>
  <r>
    <s v="PF 10"/>
    <x v="0"/>
    <x v="63"/>
    <x v="5"/>
    <n v="599.4"/>
    <n v="14"/>
    <m/>
    <n v="9"/>
    <n v="239"/>
    <n v="608"/>
    <x v="8"/>
    <n v="3346"/>
    <n v="1207.4000000000001"/>
    <n v="0.59939999999999993"/>
    <n v="42.81428571428571"/>
  </r>
  <r>
    <s v="PF 10"/>
    <x v="0"/>
    <x v="36"/>
    <x v="5"/>
    <n v="27710.1"/>
    <n v="896"/>
    <n v="152"/>
    <n v="246"/>
    <n v="126"/>
    <n v="900"/>
    <x v="8"/>
    <n v="112896"/>
    <n v="28610.1"/>
    <n v="27.710099999999997"/>
    <n v="30.92645089285714"/>
  </r>
  <r>
    <s v="PF 10"/>
    <x v="0"/>
    <x v="41"/>
    <x v="5"/>
    <n v="16961.400000000001"/>
    <n v="511"/>
    <n v="84"/>
    <n v="43"/>
    <n v="120"/>
    <m/>
    <x v="8"/>
    <n v="61320"/>
    <n v="16961.400000000001"/>
    <n v="16.961400000000001"/>
    <n v="33.192563600782783"/>
  </r>
  <r>
    <s v="PF 10"/>
    <x v="2"/>
    <x v="12"/>
    <x v="2"/>
    <n v="170.1"/>
    <n v="5"/>
    <m/>
    <n v="1"/>
    <n v="216"/>
    <m/>
    <x v="8"/>
    <n v="1080"/>
    <n v="170.1"/>
    <n v="0.1701"/>
    <n v="34.019999999999996"/>
  </r>
  <r>
    <s v="PF 10"/>
    <x v="0"/>
    <x v="53"/>
    <x v="10"/>
    <n v="324"/>
    <n v="11"/>
    <n v="1"/>
    <n v="7"/>
    <n v="125"/>
    <m/>
    <x v="8"/>
    <n v="1375"/>
    <n v="324"/>
    <n v="0.32400000000000001"/>
    <n v="29.454545454545453"/>
  </r>
  <r>
    <s v="PF 10"/>
    <x v="1"/>
    <x v="43"/>
    <x v="5"/>
    <n v="6510.24"/>
    <n v="92"/>
    <n v="8"/>
    <n v="28"/>
    <n v="101"/>
    <m/>
    <x v="8"/>
    <n v="9292"/>
    <n v="6510.24"/>
    <n v="6.5102399999999996"/>
    <n v="70.763478260869562"/>
  </r>
  <r>
    <s v="PF 10"/>
    <x v="0"/>
    <x v="42"/>
    <x v="5"/>
    <n v="753.3"/>
    <n v="50"/>
    <n v="30"/>
    <n v="6"/>
    <n v="44"/>
    <m/>
    <x v="8"/>
    <n v="2200"/>
    <n v="753.3"/>
    <n v="0.75329999999999997"/>
    <n v="15.065999999999999"/>
  </r>
  <r>
    <s v="PF 1"/>
    <x v="0"/>
    <x v="44"/>
    <x v="8"/>
    <n v="8845.2000000000007"/>
    <n v="249"/>
    <n v="10"/>
    <n v="19"/>
    <n v="419"/>
    <n v="690"/>
    <x v="8"/>
    <n v="104331"/>
    <n v="9535.2000000000007"/>
    <n v="8.8452000000000002"/>
    <n v="35.522891566265066"/>
  </r>
  <r>
    <s v="PF 1"/>
    <x v="1"/>
    <x v="45"/>
    <x v="9"/>
    <n v="197.28"/>
    <n v="2"/>
    <m/>
    <m/>
    <n v="121"/>
    <m/>
    <x v="8"/>
    <n v="242"/>
    <n v="197.28"/>
    <n v="0.19728000000000001"/>
    <n v="98.64"/>
  </r>
  <r>
    <s v="PF 1"/>
    <x v="0"/>
    <x v="48"/>
    <x v="3"/>
    <n v="18160.2"/>
    <n v="519"/>
    <n v="21"/>
    <n v="57"/>
    <n v="138"/>
    <m/>
    <x v="8"/>
    <n v="71622"/>
    <n v="18160.2"/>
    <n v="18.1602"/>
    <n v="34.990751445086708"/>
  </r>
  <r>
    <s v="PF 1"/>
    <x v="0"/>
    <x v="17"/>
    <x v="3"/>
    <n v="2000.7"/>
    <n v="68"/>
    <n v="8"/>
    <n v="7"/>
    <n v="116"/>
    <n v="366"/>
    <x v="8"/>
    <n v="7888"/>
    <n v="2366.6999999999998"/>
    <n v="2.0007000000000001"/>
    <n v="29.422058823529412"/>
  </r>
  <r>
    <s v="PF 1"/>
    <x v="0"/>
    <x v="21"/>
    <x v="4"/>
    <n v="324"/>
    <n v="8"/>
    <m/>
    <m/>
    <n v="625"/>
    <m/>
    <x v="8"/>
    <n v="5000"/>
    <n v="324"/>
    <n v="0.32400000000000001"/>
    <n v="40.5"/>
  </r>
  <r>
    <s v="PF 1"/>
    <x v="0"/>
    <x v="18"/>
    <x v="3"/>
    <n v="23741.1"/>
    <n v="796"/>
    <n v="107"/>
    <n v="79"/>
    <n v="126"/>
    <m/>
    <x v="8"/>
    <n v="100296"/>
    <n v="23741.1"/>
    <n v="23.741099999999999"/>
    <n v="29.825502512562814"/>
  </r>
  <r>
    <s v="PF 1"/>
    <x v="0"/>
    <x v="3"/>
    <x v="0"/>
    <n v="40.5"/>
    <n v="1"/>
    <m/>
    <m/>
    <n v="128"/>
    <m/>
    <x v="8"/>
    <n v="128"/>
    <n v="40.5"/>
    <n v="4.0500000000000001E-2"/>
    <n v="40.5"/>
  </r>
  <r>
    <s v="PF 1"/>
    <x v="0"/>
    <x v="0"/>
    <x v="0"/>
    <n v="32.4"/>
    <n v="1"/>
    <m/>
    <m/>
    <n v="110"/>
    <m/>
    <x v="8"/>
    <n v="110"/>
    <n v="32.4"/>
    <n v="3.2399999999999998E-2"/>
    <n v="32.4"/>
  </r>
  <r>
    <s v="PF 1"/>
    <x v="2"/>
    <x v="12"/>
    <x v="2"/>
    <n v="194.4"/>
    <n v="4"/>
    <m/>
    <m/>
    <n v="72"/>
    <m/>
    <x v="8"/>
    <n v="288"/>
    <n v="194.4"/>
    <n v="0.19440000000000002"/>
    <n v="48.6"/>
  </r>
  <r>
    <s v="PF 1"/>
    <x v="1"/>
    <x v="24"/>
    <x v="3"/>
    <n v="123.3"/>
    <n v="1"/>
    <m/>
    <m/>
    <n v="103"/>
    <m/>
    <x v="8"/>
    <n v="103"/>
    <n v="123.3"/>
    <n v="0.12329999999999999"/>
    <n v="123.3"/>
  </r>
  <r>
    <s v="PF 1"/>
    <x v="1"/>
    <x v="49"/>
    <x v="3"/>
    <n v="1085.04"/>
    <n v="25"/>
    <n v="2"/>
    <n v="3"/>
    <n v="96"/>
    <m/>
    <x v="8"/>
    <n v="2400"/>
    <n v="1085.04"/>
    <n v="1.08504"/>
    <n v="43.401600000000002"/>
  </r>
  <r>
    <s v="PF 8"/>
    <x v="0"/>
    <x v="39"/>
    <x v="6"/>
    <n v="32894.1"/>
    <n v="1266"/>
    <n v="296"/>
    <n v="175"/>
    <n v="86"/>
    <n v="220"/>
    <x v="8"/>
    <n v="108876"/>
    <n v="33114.1"/>
    <n v="32.894100000000002"/>
    <n v="25.982701421800947"/>
  </r>
  <r>
    <s v="PF 8"/>
    <x v="0"/>
    <x v="30"/>
    <x v="6"/>
    <n v="23247"/>
    <n v="870"/>
    <n v="200"/>
    <n v="134"/>
    <n v="87"/>
    <m/>
    <x v="8"/>
    <n v="75690"/>
    <n v="23247"/>
    <n v="23.247"/>
    <n v="26.720689655172414"/>
  </r>
  <r>
    <s v="PF 8"/>
    <x v="0"/>
    <x v="38"/>
    <x v="6"/>
    <n v="64.8"/>
    <n v="2"/>
    <m/>
    <m/>
    <n v="118"/>
    <m/>
    <x v="8"/>
    <n v="236"/>
    <n v="64.8"/>
    <n v="6.4799999999999996E-2"/>
    <n v="32.4"/>
  </r>
  <r>
    <s v="PF 8"/>
    <x v="0"/>
    <x v="29"/>
    <x v="6"/>
    <n v="882.9"/>
    <n v="29"/>
    <n v="6"/>
    <n v="2"/>
    <n v="69"/>
    <m/>
    <x v="8"/>
    <n v="2001"/>
    <n v="882.9"/>
    <n v="0.88290000000000002"/>
    <n v="30.444827586206895"/>
  </r>
  <r>
    <s v="PF 8"/>
    <x v="1"/>
    <x v="40"/>
    <x v="6"/>
    <n v="4192.2"/>
    <n v="60"/>
    <n v="4"/>
    <n v="9"/>
    <n v="86"/>
    <m/>
    <x v="8"/>
    <n v="5160"/>
    <n v="4192.2"/>
    <n v="4.1921999999999997"/>
    <n v="69.86999999999999"/>
  </r>
  <r>
    <s v="PF 8"/>
    <x v="1"/>
    <x v="32"/>
    <x v="6"/>
    <n v="3312.18"/>
    <n v="48"/>
    <n v="4"/>
    <n v="3"/>
    <n v="118"/>
    <m/>
    <x v="8"/>
    <n v="5664"/>
    <n v="3312.18"/>
    <n v="3.3121799999999997"/>
    <n v="69.003749999999997"/>
  </r>
  <r>
    <s v="PF 7"/>
    <x v="0"/>
    <x v="9"/>
    <x v="1"/>
    <n v="21513.599999999999"/>
    <n v="677"/>
    <n v="72"/>
    <m/>
    <n v="175"/>
    <m/>
    <x v="8"/>
    <n v="118475"/>
    <n v="21513.599999999999"/>
    <n v="21.5136"/>
    <n v="31.777843426883308"/>
  </r>
  <r>
    <s v="PF 7"/>
    <x v="0"/>
    <x v="10"/>
    <x v="1"/>
    <n v="19172.7"/>
    <n v="632"/>
    <n v="105"/>
    <m/>
    <n v="166"/>
    <m/>
    <x v="8"/>
    <n v="104912"/>
    <n v="19172.7"/>
    <n v="19.172699999999999"/>
    <n v="30.336550632911393"/>
  </r>
  <r>
    <s v="PF 7"/>
    <x v="0"/>
    <x v="11"/>
    <x v="1"/>
    <n v="8553.6"/>
    <n v="304"/>
    <n v="69"/>
    <m/>
    <n v="161"/>
    <m/>
    <x v="8"/>
    <n v="48944"/>
    <n v="8553.6"/>
    <n v="8.5536000000000012"/>
    <n v="28.13684210526316"/>
  </r>
  <r>
    <s v="PF 7"/>
    <x v="0"/>
    <x v="7"/>
    <x v="1"/>
    <n v="48.6"/>
    <n v="3"/>
    <m/>
    <m/>
    <n v="97"/>
    <m/>
    <x v="8"/>
    <n v="291"/>
    <n v="48.6"/>
    <n v="4.8600000000000004E-2"/>
    <n v="16.2"/>
  </r>
  <r>
    <s v="PF 7"/>
    <x v="2"/>
    <x v="12"/>
    <x v="2"/>
    <n v="48.6"/>
    <n v="2"/>
    <m/>
    <m/>
    <n v="137"/>
    <m/>
    <x v="8"/>
    <n v="274"/>
    <n v="48.6"/>
    <n v="4.8600000000000004E-2"/>
    <n v="24.3"/>
  </r>
  <r>
    <s v="PF 7"/>
    <x v="1"/>
    <x v="13"/>
    <x v="1"/>
    <n v="2071.44"/>
    <n v="29"/>
    <n v="3"/>
    <m/>
    <n v="105"/>
    <m/>
    <x v="8"/>
    <n v="3045"/>
    <n v="2071.44"/>
    <n v="2.0714399999999999"/>
    <n v="71.42896551724138"/>
  </r>
  <r>
    <s v="PF 7"/>
    <x v="1"/>
    <x v="14"/>
    <x v="1"/>
    <n v="4167.54"/>
    <n v="46"/>
    <m/>
    <m/>
    <n v="192"/>
    <m/>
    <x v="8"/>
    <n v="8832"/>
    <n v="4167.54"/>
    <n v="4.1675399999999998"/>
    <n v="90.598695652173916"/>
  </r>
  <r>
    <s v="PF 7"/>
    <x v="1"/>
    <x v="15"/>
    <x v="1"/>
    <n v="3329.1"/>
    <n v="30"/>
    <m/>
    <m/>
    <n v="104"/>
    <m/>
    <x v="8"/>
    <n v="3120"/>
    <n v="3329.1"/>
    <n v="3.3290999999999999"/>
    <n v="110.97"/>
  </r>
  <r>
    <s v="PF 9"/>
    <x v="0"/>
    <x v="35"/>
    <x v="7"/>
    <n v="23716.799999999999"/>
    <n v="741"/>
    <n v="97"/>
    <n v="106"/>
    <n v="107"/>
    <m/>
    <x v="8"/>
    <n v="79287"/>
    <n v="23716.799999999999"/>
    <n v="23.716799999999999"/>
    <n v="32.00647773279352"/>
  </r>
  <r>
    <s v="PF 9"/>
    <x v="0"/>
    <x v="47"/>
    <x v="7"/>
    <n v="9177.2999999999993"/>
    <n v="263"/>
    <n v="38"/>
    <n v="59"/>
    <n v="80"/>
    <m/>
    <x v="8"/>
    <n v="21040"/>
    <n v="9177.2999999999993"/>
    <n v="9.1772999999999989"/>
    <n v="34.894676806083645"/>
  </r>
  <r>
    <s v="PF 9"/>
    <x v="1"/>
    <x v="61"/>
    <x v="7"/>
    <n v="1183.68"/>
    <n v="15"/>
    <m/>
    <n v="3"/>
    <n v="107"/>
    <m/>
    <x v="8"/>
    <n v="1605"/>
    <n v="1183.68"/>
    <n v="1.1836800000000001"/>
    <n v="78.912000000000006"/>
  </r>
  <r>
    <s v="PF 11"/>
    <x v="0"/>
    <x v="19"/>
    <x v="4"/>
    <n v="23052.6"/>
    <n v="581"/>
    <n v="4"/>
    <n v="60"/>
    <n v="239"/>
    <m/>
    <x v="8"/>
    <n v="138859"/>
    <n v="23052.6"/>
    <n v="23.052599999999998"/>
    <n v="39.677452667814109"/>
  </r>
  <r>
    <s v="PF 11"/>
    <x v="0"/>
    <x v="64"/>
    <x v="4"/>
    <n v="218.7"/>
    <n v="6"/>
    <m/>
    <m/>
    <n v="123"/>
    <m/>
    <x v="8"/>
    <n v="738"/>
    <n v="218.7"/>
    <n v="0.21869999999999998"/>
    <n v="36.449999999999996"/>
  </r>
  <r>
    <s v="PF 11"/>
    <x v="0"/>
    <x v="17"/>
    <x v="3"/>
    <n v="14247.9"/>
    <n v="437"/>
    <n v="74"/>
    <n v="115"/>
    <n v="121"/>
    <m/>
    <x v="8"/>
    <n v="52877"/>
    <n v="14247.9"/>
    <n v="14.2479"/>
    <n v="32.603890160183063"/>
  </r>
  <r>
    <s v="PF 11"/>
    <x v="0"/>
    <x v="21"/>
    <x v="4"/>
    <n v="22388.400000000001"/>
    <n v="656"/>
    <n v="55"/>
    <n v="114"/>
    <n v="145"/>
    <n v="366"/>
    <x v="8"/>
    <n v="95120"/>
    <n v="22754.400000000001"/>
    <n v="22.388400000000001"/>
    <n v="34.12865853658537"/>
  </r>
  <r>
    <s v="PF 11"/>
    <x v="0"/>
    <x v="21"/>
    <x v="4"/>
    <n v="32.4"/>
    <n v="656"/>
    <n v="55"/>
    <n v="114"/>
    <n v="145"/>
    <n v="366"/>
    <x v="8"/>
    <n v="95120"/>
    <n v="398.4"/>
    <n v="3.2399999999999998E-2"/>
    <n v="4.939024390243902E-2"/>
  </r>
  <r>
    <s v="PF 11"/>
    <x v="0"/>
    <x v="22"/>
    <x v="4"/>
    <n v="9590.4"/>
    <n v="314"/>
    <n v="75"/>
    <n v="68"/>
    <n v="113"/>
    <m/>
    <x v="8"/>
    <n v="35482"/>
    <n v="9590.4"/>
    <n v="9.5903999999999989"/>
    <n v="30.542675159235667"/>
  </r>
  <r>
    <s v="PF 11"/>
    <x v="0"/>
    <x v="18"/>
    <x v="3"/>
    <n v="575.1"/>
    <n v="21"/>
    <n v="3"/>
    <n v="1"/>
    <n v="363"/>
    <m/>
    <x v="8"/>
    <n v="7623"/>
    <n v="575.1"/>
    <n v="0.57510000000000006"/>
    <n v="27.385714285714286"/>
  </r>
  <r>
    <s v="PF 11"/>
    <x v="0"/>
    <x v="23"/>
    <x v="4"/>
    <n v="3369.6"/>
    <n v="104"/>
    <n v="31"/>
    <n v="24"/>
    <n v="72"/>
    <m/>
    <x v="8"/>
    <n v="7488"/>
    <n v="3369.6"/>
    <n v="3.3695999999999997"/>
    <n v="32.4"/>
  </r>
  <r>
    <s v="PF 11"/>
    <x v="1"/>
    <x v="25"/>
    <x v="4"/>
    <n v="789.12"/>
    <n v="6"/>
    <m/>
    <n v="5"/>
    <n v="136"/>
    <m/>
    <x v="8"/>
    <n v="816"/>
    <n v="789.12"/>
    <n v="0.78912000000000004"/>
    <n v="131.52000000000001"/>
  </r>
  <r>
    <s v="PF 11"/>
    <x v="1"/>
    <x v="24"/>
    <x v="3"/>
    <n v="493.2"/>
    <n v="3"/>
    <m/>
    <n v="4"/>
    <n v="108"/>
    <m/>
    <x v="8"/>
    <n v="324"/>
    <n v="493.2"/>
    <n v="0.49319999999999997"/>
    <n v="164.4"/>
  </r>
  <r>
    <s v="PF 11"/>
    <x v="1"/>
    <x v="26"/>
    <x v="4"/>
    <n v="2811.24"/>
    <n v="32"/>
    <n v="3"/>
    <n v="13"/>
    <n v="99"/>
    <m/>
    <x v="8"/>
    <n v="3168"/>
    <n v="2811.24"/>
    <n v="2.8112399999999997"/>
    <n v="87.851249999999993"/>
  </r>
  <r>
    <s v="PF 2"/>
    <x v="0"/>
    <x v="19"/>
    <x v="4"/>
    <n v="18873"/>
    <n v="482"/>
    <n v="12"/>
    <n v="38"/>
    <n v="283"/>
    <m/>
    <x v="8"/>
    <n v="136406"/>
    <n v="18873"/>
    <n v="18.873000000000001"/>
    <n v="39.155601659751035"/>
  </r>
  <r>
    <s v="PF 2"/>
    <x v="0"/>
    <x v="64"/>
    <x v="4"/>
    <n v="137.69999999999999"/>
    <n v="4"/>
    <m/>
    <m/>
    <n v="131"/>
    <m/>
    <x v="8"/>
    <n v="524"/>
    <n v="137.69999999999999"/>
    <n v="0.13769999999999999"/>
    <n v="34.424999999999997"/>
  </r>
  <r>
    <s v="PF 2"/>
    <x v="0"/>
    <x v="58"/>
    <x v="4"/>
    <n v="17512.2"/>
    <n v="683"/>
    <n v="167"/>
    <n v="164"/>
    <n v="89"/>
    <n v="60"/>
    <x v="8"/>
    <n v="60787"/>
    <n v="17572.2"/>
    <n v="17.5122"/>
    <n v="25.64011713030747"/>
  </r>
  <r>
    <s v="PF 2"/>
    <x v="0"/>
    <x v="30"/>
    <x v="6"/>
    <n v="40.5"/>
    <n v="1"/>
    <m/>
    <m/>
    <n v="186"/>
    <m/>
    <x v="8"/>
    <n v="186"/>
    <n v="40.5"/>
    <n v="4.0500000000000001E-2"/>
    <n v="40.5"/>
  </r>
  <r>
    <s v="PF 2"/>
    <x v="0"/>
    <x v="59"/>
    <x v="6"/>
    <n v="13235.4"/>
    <n v="440"/>
    <n v="60"/>
    <n v="43"/>
    <n v="126"/>
    <m/>
    <x v="8"/>
    <n v="55440"/>
    <n v="13235.4"/>
    <n v="13.2354"/>
    <n v="30.080454545454543"/>
  </r>
  <r>
    <s v="PF 2"/>
    <x v="0"/>
    <x v="23"/>
    <x v="4"/>
    <n v="5238.8"/>
    <n v="190"/>
    <n v="50"/>
    <n v="69"/>
    <n v="102"/>
    <n v="396"/>
    <x v="8"/>
    <n v="19380"/>
    <n v="5634.8"/>
    <n v="5.2388000000000003"/>
    <n v="27.572631578947369"/>
  </r>
  <r>
    <s v="PF 2"/>
    <x v="0"/>
    <x v="57"/>
    <x v="6"/>
    <n v="453.6"/>
    <n v="13"/>
    <m/>
    <m/>
    <n v="225"/>
    <m/>
    <x v="8"/>
    <n v="2925"/>
    <n v="453.6"/>
    <n v="0.4536"/>
    <n v="34.892307692307696"/>
  </r>
  <r>
    <s v="PF 2"/>
    <x v="0"/>
    <x v="53"/>
    <x v="10"/>
    <n v="32.4"/>
    <n v="1"/>
    <m/>
    <m/>
    <n v="1378"/>
    <m/>
    <x v="8"/>
    <n v="1378"/>
    <n v="32.4"/>
    <n v="3.2399999999999998E-2"/>
    <n v="32.4"/>
  </r>
  <r>
    <s v="PF 2"/>
    <x v="1"/>
    <x v="25"/>
    <x v="4"/>
    <n v="6961.86"/>
    <n v="48"/>
    <m/>
    <n v="8"/>
    <n v="186"/>
    <m/>
    <x v="8"/>
    <n v="8928"/>
    <n v="6961.86"/>
    <n v="6.9618599999999997"/>
    <n v="145.03874999999999"/>
  </r>
  <r>
    <s v="PF 2"/>
    <x v="1"/>
    <x v="32"/>
    <x v="6"/>
    <n v="2515.3200000000002"/>
    <n v="31"/>
    <m/>
    <m/>
    <n v="151"/>
    <m/>
    <x v="8"/>
    <n v="4681"/>
    <n v="2515.3200000000002"/>
    <n v="2.51532"/>
    <n v="81.139354838709679"/>
  </r>
  <r>
    <s v="PF 5"/>
    <x v="0"/>
    <x v="50"/>
    <x v="10"/>
    <n v="251.1"/>
    <n v="7"/>
    <m/>
    <n v="1"/>
    <n v="95"/>
    <m/>
    <x v="8"/>
    <n v="665"/>
    <n v="251.1"/>
    <n v="0.25109999999999999"/>
    <n v="35.871428571428574"/>
  </r>
  <r>
    <s v="PF 5"/>
    <x v="0"/>
    <x v="51"/>
    <x v="10"/>
    <n v="121.5"/>
    <n v="3"/>
    <m/>
    <m/>
    <n v="272"/>
    <m/>
    <x v="8"/>
    <n v="816"/>
    <n v="121.5"/>
    <n v="0.1215"/>
    <n v="40.5"/>
  </r>
  <r>
    <s v="PF 5"/>
    <x v="0"/>
    <x v="62"/>
    <x v="10"/>
    <n v="72.900000000000006"/>
    <n v="1"/>
    <m/>
    <n v="2"/>
    <n v="185"/>
    <m/>
    <x v="8"/>
    <n v="185"/>
    <n v="72.900000000000006"/>
    <n v="7.2900000000000006E-2"/>
    <n v="72.900000000000006"/>
  </r>
  <r>
    <s v="PF 5"/>
    <x v="0"/>
    <x v="52"/>
    <x v="10"/>
    <n v="19958.400000000001"/>
    <n v="704"/>
    <n v="131"/>
    <n v="141"/>
    <n v="88"/>
    <m/>
    <x v="8"/>
    <n v="61952"/>
    <n v="19958.400000000001"/>
    <n v="19.958400000000001"/>
    <n v="28.35"/>
  </r>
  <r>
    <s v="PF 5"/>
    <x v="0"/>
    <x v="53"/>
    <x v="10"/>
    <n v="11785.5"/>
    <n v="481"/>
    <n v="131"/>
    <n v="83"/>
    <n v="72"/>
    <n v="110"/>
    <x v="8"/>
    <n v="34632"/>
    <n v="11895.5"/>
    <n v="11.785500000000001"/>
    <n v="24.502079002079004"/>
  </r>
  <r>
    <s v="PF 5"/>
    <x v="0"/>
    <x v="54"/>
    <x v="10"/>
    <n v="14515.2"/>
    <n v="497"/>
    <n v="107"/>
    <n v="104"/>
    <n v="120"/>
    <n v="220"/>
    <x v="8"/>
    <n v="59640"/>
    <n v="14735.2"/>
    <n v="14.5152"/>
    <n v="29.205633802816902"/>
  </r>
  <r>
    <s v="PF 5"/>
    <x v="0"/>
    <x v="65"/>
    <x v="10"/>
    <n v="40.5"/>
    <n v="1"/>
    <m/>
    <m/>
    <n v="1053"/>
    <m/>
    <x v="8"/>
    <n v="1053"/>
    <n v="40.5"/>
    <n v="4.0500000000000001E-2"/>
    <n v="40.5"/>
  </r>
  <r>
    <s v="PF 5"/>
    <x v="2"/>
    <x v="12"/>
    <x v="2"/>
    <n v="64.8"/>
    <n v="2"/>
    <m/>
    <m/>
    <n v="524"/>
    <m/>
    <x v="8"/>
    <n v="1048"/>
    <n v="64.8"/>
    <n v="6.4799999999999996E-2"/>
    <n v="32.4"/>
  </r>
  <r>
    <s v="PF 5"/>
    <x v="1"/>
    <x v="55"/>
    <x v="10"/>
    <n v="4463.46"/>
    <n v="37"/>
    <m/>
    <n v="11"/>
    <n v="208"/>
    <m/>
    <x v="8"/>
    <n v="7696"/>
    <n v="4463.46"/>
    <n v="4.4634600000000004"/>
    <n v="120.63405405405406"/>
  </r>
  <r>
    <s v="PF 5"/>
    <x v="1"/>
    <x v="56"/>
    <x v="10"/>
    <n v="1701.54"/>
    <n v="17"/>
    <n v="5"/>
    <n v="12"/>
    <n v="118"/>
    <n v="540"/>
    <x v="8"/>
    <n v="2006"/>
    <n v="2241.54"/>
    <n v="1.7015400000000001"/>
    <n v="100.09058823529412"/>
  </r>
  <r>
    <s v="PF 6"/>
    <x v="0"/>
    <x v="35"/>
    <x v="7"/>
    <n v="291.60000000000002"/>
    <n v="9"/>
    <m/>
    <m/>
    <n v="236"/>
    <m/>
    <x v="8"/>
    <n v="2124"/>
    <n v="291.60000000000002"/>
    <n v="0.29160000000000003"/>
    <n v="32.400000000000006"/>
  </r>
  <r>
    <s v="PF 6"/>
    <x v="0"/>
    <x v="1"/>
    <x v="0"/>
    <n v="5256.9"/>
    <n v="154"/>
    <n v="14"/>
    <n v="27"/>
    <n v="107"/>
    <m/>
    <x v="8"/>
    <n v="16478"/>
    <n v="5256.9"/>
    <n v="5.2568999999999999"/>
    <n v="34.135714285714286"/>
  </r>
  <r>
    <s v="PF 6"/>
    <x v="0"/>
    <x v="34"/>
    <x v="7"/>
    <n v="13494.6"/>
    <n v="479"/>
    <n v="135"/>
    <n v="163"/>
    <n v="84"/>
    <n v="476"/>
    <x v="8"/>
    <n v="40236"/>
    <n v="13970.6"/>
    <n v="13.4946"/>
    <n v="28.172442588726515"/>
  </r>
  <r>
    <s v="PF 6"/>
    <x v="0"/>
    <x v="9"/>
    <x v="1"/>
    <n v="26883.9"/>
    <n v="857"/>
    <n v="93"/>
    <n v="68"/>
    <n v="165"/>
    <n v="60"/>
    <x v="8"/>
    <n v="141405"/>
    <n v="26943.9"/>
    <n v="26.883900000000001"/>
    <n v="31.369778296382734"/>
  </r>
  <r>
    <s v="PF 6"/>
    <x v="0"/>
    <x v="10"/>
    <x v="1"/>
    <n v="5184"/>
    <n v="200"/>
    <n v="44"/>
    <n v="28"/>
    <n v="110"/>
    <m/>
    <x v="8"/>
    <n v="22000"/>
    <n v="5184"/>
    <n v="5.1840000000000002"/>
    <n v="25.92"/>
  </r>
  <r>
    <s v="PF 6"/>
    <x v="0"/>
    <x v="36"/>
    <x v="5"/>
    <n v="32.4"/>
    <n v="1"/>
    <m/>
    <m/>
    <n v="397"/>
    <m/>
    <x v="8"/>
    <n v="397"/>
    <n v="32.4"/>
    <n v="3.2399999999999998E-2"/>
    <n v="32.4"/>
  </r>
  <r>
    <s v="PF 6"/>
    <x v="0"/>
    <x v="59"/>
    <x v="6"/>
    <n v="307.8"/>
    <n v="5"/>
    <m/>
    <m/>
    <n v="99"/>
    <m/>
    <x v="8"/>
    <n v="495"/>
    <n v="307.8"/>
    <n v="0.30780000000000002"/>
    <n v="61.56"/>
  </r>
  <r>
    <s v="PF 6"/>
    <x v="0"/>
    <x v="3"/>
    <x v="0"/>
    <n v="40.5"/>
    <n v="1"/>
    <m/>
    <m/>
    <n v="241"/>
    <m/>
    <x v="8"/>
    <n v="241"/>
    <n v="40.5"/>
    <n v="4.0500000000000001E-2"/>
    <n v="40.5"/>
  </r>
  <r>
    <s v="PF 6"/>
    <x v="0"/>
    <x v="7"/>
    <x v="1"/>
    <n v="162"/>
    <n v="5"/>
    <n v="1"/>
    <m/>
    <n v="98"/>
    <m/>
    <x v="8"/>
    <n v="490"/>
    <n v="162"/>
    <n v="0.16200000000000001"/>
    <n v="32.4"/>
  </r>
  <r>
    <s v="PF 6"/>
    <x v="1"/>
    <x v="37"/>
    <x v="7"/>
    <n v="1627.56"/>
    <n v="21"/>
    <n v="2"/>
    <n v="5"/>
    <n v="165"/>
    <m/>
    <x v="8"/>
    <n v="3465"/>
    <n v="1627.56"/>
    <n v="1.6275599999999999"/>
    <n v="77.502857142857138"/>
  </r>
  <r>
    <s v="PF 6"/>
    <x v="1"/>
    <x v="4"/>
    <x v="0"/>
    <n v="123.3"/>
    <n v="3"/>
    <m/>
    <m/>
    <n v="56"/>
    <m/>
    <x v="8"/>
    <n v="168"/>
    <n v="123.3"/>
    <n v="0.12329999999999999"/>
    <n v="41.1"/>
  </r>
  <r>
    <s v="PF 6"/>
    <x v="1"/>
    <x v="13"/>
    <x v="1"/>
    <n v="3082.5"/>
    <n v="23"/>
    <m/>
    <n v="6"/>
    <n v="254"/>
    <m/>
    <x v="8"/>
    <n v="5842"/>
    <n v="3082.5"/>
    <n v="3.0825"/>
    <n v="134.02173913043478"/>
  </r>
  <r>
    <s v="PF 6"/>
    <x v="1"/>
    <x v="14"/>
    <x v="1"/>
    <n v="1085.04"/>
    <n v="12"/>
    <m/>
    <n v="3"/>
    <n v="136"/>
    <m/>
    <x v="8"/>
    <n v="1632"/>
    <n v="1085.04"/>
    <n v="1.08504"/>
    <n v="90.42"/>
  </r>
  <r>
    <s v="PF 4"/>
    <x v="0"/>
    <x v="2"/>
    <x v="0"/>
    <n v="22477.5"/>
    <n v="849"/>
    <n v="213"/>
    <m/>
    <n v="112"/>
    <n v="320"/>
    <x v="8"/>
    <n v="95088"/>
    <n v="22797.5"/>
    <n v="22.477499999999999"/>
    <n v="26.475265017667844"/>
  </r>
  <r>
    <s v="PF 4"/>
    <x v="0"/>
    <x v="1"/>
    <x v="0"/>
    <n v="4795.2"/>
    <n v="189"/>
    <n v="57"/>
    <m/>
    <n v="85"/>
    <m/>
    <x v="8"/>
    <n v="16065"/>
    <n v="4795.2"/>
    <n v="4.7951999999999995"/>
    <n v="25.37142857142857"/>
  </r>
  <r>
    <s v="PF 4"/>
    <x v="0"/>
    <x v="3"/>
    <x v="0"/>
    <n v="26673.3"/>
    <n v="1025"/>
    <n v="257"/>
    <m/>
    <n v="94"/>
    <n v="916"/>
    <x v="8"/>
    <n v="96350"/>
    <n v="27589.3"/>
    <n v="26.673299999999998"/>
    <n v="26.022731707317071"/>
  </r>
  <r>
    <s v="PF 4"/>
    <x v="0"/>
    <x v="68"/>
    <x v="0"/>
    <n v="0"/>
    <n v="1"/>
    <n v="1"/>
    <m/>
    <n v="26"/>
    <m/>
    <x v="8"/>
    <n v="26"/>
    <n v="0"/>
    <n v="0"/>
    <n v="0"/>
  </r>
  <r>
    <s v="PF 4"/>
    <x v="1"/>
    <x v="4"/>
    <x v="0"/>
    <n v="887.76"/>
    <n v="9"/>
    <m/>
    <m/>
    <n v="101"/>
    <m/>
    <x v="8"/>
    <n v="909"/>
    <n v="887.76"/>
    <n v="0.88775999999999999"/>
    <n v="98.64"/>
  </r>
  <r>
    <s v="PF 4"/>
    <x v="1"/>
    <x v="5"/>
    <x v="0"/>
    <n v="1331.64"/>
    <n v="15"/>
    <m/>
    <m/>
    <n v="118"/>
    <m/>
    <x v="8"/>
    <n v="1770"/>
    <n v="1331.64"/>
    <n v="1.3316400000000002"/>
    <n v="88.77600000000001"/>
  </r>
  <r>
    <s v="PF 4"/>
    <x v="1"/>
    <x v="6"/>
    <x v="0"/>
    <n v="2293.38"/>
    <n v="29"/>
    <n v="3"/>
    <m/>
    <n v="111"/>
    <m/>
    <x v="8"/>
    <n v="3219"/>
    <n v="2293.38"/>
    <n v="2.29338"/>
    <n v="79.082068965517252"/>
  </r>
  <r>
    <s v="PF 3"/>
    <x v="0"/>
    <x v="30"/>
    <x v="6"/>
    <n v="9209.7000000000007"/>
    <n v="322"/>
    <n v="82"/>
    <n v="60"/>
    <n v="94"/>
    <m/>
    <x v="8"/>
    <n v="30268"/>
    <n v="9209.7000000000007"/>
    <n v="9.2097000000000016"/>
    <n v="28.601552795031058"/>
  </r>
  <r>
    <s v="PF 3"/>
    <x v="0"/>
    <x v="28"/>
    <x v="5"/>
    <n v="28220.400000000001"/>
    <n v="1015"/>
    <n v="253"/>
    <n v="213"/>
    <n v="101"/>
    <n v="110"/>
    <x v="8"/>
    <n v="102515"/>
    <n v="28330.400000000001"/>
    <n v="28.220400000000001"/>
    <n v="27.803349753694583"/>
  </r>
  <r>
    <s v="PF 3"/>
    <x v="0"/>
    <x v="29"/>
    <x v="6"/>
    <n v="32.4"/>
    <n v="6"/>
    <n v="5"/>
    <n v="2"/>
    <n v="17"/>
    <m/>
    <x v="8"/>
    <n v="102"/>
    <n v="32.4"/>
    <n v="3.2399999999999998E-2"/>
    <n v="5.3999999999999995"/>
  </r>
  <r>
    <s v="PF 3"/>
    <x v="0"/>
    <x v="27"/>
    <x v="5"/>
    <n v="72.900000000000006"/>
    <n v="2"/>
    <m/>
    <m/>
    <n v="109"/>
    <m/>
    <x v="8"/>
    <n v="218"/>
    <n v="72.900000000000006"/>
    <n v="7.2900000000000006E-2"/>
    <n v="36.450000000000003"/>
  </r>
  <r>
    <s v="PF 3"/>
    <x v="1"/>
    <x v="31"/>
    <x v="5"/>
    <n v="2145.42"/>
    <n v="31"/>
    <n v="4"/>
    <n v="6"/>
    <n v="88"/>
    <m/>
    <x v="8"/>
    <n v="2728"/>
    <n v="2145.42"/>
    <n v="2.1454200000000001"/>
    <n v="69.207096774193545"/>
  </r>
  <r>
    <s v="PF 2"/>
    <x v="0"/>
    <x v="19"/>
    <x v="4"/>
    <n v="15325.2"/>
    <n v="479"/>
    <n v="34"/>
    <n v="58"/>
    <n v="293"/>
    <n v="476"/>
    <x v="9"/>
    <n v="140347"/>
    <n v="15801.2"/>
    <n v="15.325200000000001"/>
    <n v="31.994154488517747"/>
  </r>
  <r>
    <s v="PF 2"/>
    <x v="0"/>
    <x v="64"/>
    <x v="4"/>
    <n v="129.6"/>
    <n v="4"/>
    <m/>
    <n v="2"/>
    <n v="94"/>
    <m/>
    <x v="9"/>
    <n v="376"/>
    <n v="129.6"/>
    <n v="0.12959999999999999"/>
    <n v="32.4"/>
  </r>
  <r>
    <s v="PF 2"/>
    <x v="0"/>
    <x v="58"/>
    <x v="4"/>
    <n v="14968.8"/>
    <n v="644"/>
    <n v="232"/>
    <n v="282"/>
    <n v="84"/>
    <n v="30"/>
    <x v="9"/>
    <n v="54096"/>
    <n v="14998.8"/>
    <n v="14.9688"/>
    <n v="23.243478260869566"/>
  </r>
  <r>
    <s v="PF 2"/>
    <x v="0"/>
    <x v="30"/>
    <x v="6"/>
    <n v="32.4"/>
    <n v="1"/>
    <m/>
    <m/>
    <n v="216"/>
    <m/>
    <x v="9"/>
    <n v="216"/>
    <n v="32.4"/>
    <n v="3.2399999999999998E-2"/>
    <n v="32.4"/>
  </r>
  <r>
    <s v="PF 2"/>
    <x v="0"/>
    <x v="59"/>
    <x v="6"/>
    <n v="12409.2"/>
    <n v="441"/>
    <n v="112"/>
    <n v="117"/>
    <n v="120"/>
    <n v="1208"/>
    <x v="9"/>
    <n v="52920"/>
    <n v="13617.2"/>
    <n v="12.4092"/>
    <n v="28.138775510204084"/>
  </r>
  <r>
    <s v="PF 2"/>
    <x v="0"/>
    <x v="23"/>
    <x v="4"/>
    <n v="3531.6"/>
    <n v="204"/>
    <n v="116"/>
    <n v="134"/>
    <n v="62"/>
    <n v="140"/>
    <x v="9"/>
    <n v="12648"/>
    <n v="3671.6"/>
    <n v="3.5316000000000001"/>
    <n v="17.311764705882354"/>
  </r>
  <r>
    <s v="PF 2"/>
    <x v="0"/>
    <x v="57"/>
    <x v="6"/>
    <n v="226.8"/>
    <n v="6"/>
    <n v="2"/>
    <n v="8"/>
    <n v="161"/>
    <m/>
    <x v="9"/>
    <n v="966"/>
    <n v="226.8"/>
    <n v="0.2268"/>
    <n v="37.800000000000004"/>
  </r>
  <r>
    <s v="PF 2"/>
    <x v="1"/>
    <x v="25"/>
    <x v="4"/>
    <n v="4397.22"/>
    <n v="55"/>
    <n v="14"/>
    <n v="9"/>
    <n v="151"/>
    <m/>
    <x v="9"/>
    <n v="8305"/>
    <n v="4397.22"/>
    <n v="4.3972199999999999"/>
    <n v="79.949454545454543"/>
  </r>
  <r>
    <s v="PF 2"/>
    <x v="1"/>
    <x v="32"/>
    <x v="6"/>
    <n v="2663.28"/>
    <n v="27"/>
    <n v="3"/>
    <n v="9"/>
    <n v="170"/>
    <m/>
    <x v="9"/>
    <n v="4590"/>
    <n v="2663.28"/>
    <n v="2.6632800000000003"/>
    <n v="98.64"/>
  </r>
  <r>
    <s v="PF 10"/>
    <x v="0"/>
    <x v="63"/>
    <x v="5"/>
    <n v="469.8"/>
    <n v="13"/>
    <m/>
    <m/>
    <n v="272"/>
    <m/>
    <x v="9"/>
    <n v="3536"/>
    <n v="469.8"/>
    <n v="0.4698"/>
    <n v="36.138461538461542"/>
  </r>
  <r>
    <s v="PF 10"/>
    <x v="0"/>
    <x v="36"/>
    <x v="5"/>
    <n v="24453.9"/>
    <n v="875"/>
    <n v="209"/>
    <n v="336"/>
    <n v="124"/>
    <n v="906"/>
    <x v="9"/>
    <n v="108500"/>
    <n v="25359.9"/>
    <n v="24.453900000000001"/>
    <n v="27.947314285714288"/>
  </r>
  <r>
    <s v="PF 10"/>
    <x v="0"/>
    <x v="41"/>
    <x v="5"/>
    <n v="13284"/>
    <n v="477"/>
    <n v="108"/>
    <n v="150"/>
    <n v="114"/>
    <n v="2370"/>
    <x v="9"/>
    <n v="54378"/>
    <n v="15654"/>
    <n v="13.284000000000001"/>
    <n v="27.849056603773583"/>
  </r>
  <r>
    <s v="PF 10"/>
    <x v="2"/>
    <x v="12"/>
    <x v="2"/>
    <n v="153.9"/>
    <n v="5"/>
    <n v="2"/>
    <n v="1"/>
    <n v="173"/>
    <m/>
    <x v="9"/>
    <n v="865"/>
    <n v="153.9"/>
    <n v="0.15390000000000001"/>
    <n v="30.78"/>
  </r>
  <r>
    <s v="PF 10"/>
    <x v="0"/>
    <x v="53"/>
    <x v="10"/>
    <n v="324"/>
    <n v="12"/>
    <n v="2"/>
    <n v="4"/>
    <n v="140"/>
    <m/>
    <x v="9"/>
    <n v="1680"/>
    <n v="324"/>
    <n v="0.32400000000000001"/>
    <n v="27"/>
  </r>
  <r>
    <s v="PF 10"/>
    <x v="1"/>
    <x v="43"/>
    <x v="5"/>
    <n v="5499.18"/>
    <n v="135"/>
    <n v="65"/>
    <n v="35"/>
    <n v="63"/>
    <m/>
    <x v="9"/>
    <n v="8505"/>
    <n v="5499.18"/>
    <n v="5.49918"/>
    <n v="40.734666666666669"/>
  </r>
  <r>
    <s v="PF 10"/>
    <x v="0"/>
    <x v="42"/>
    <x v="5"/>
    <n v="1044.9000000000001"/>
    <n v="73"/>
    <n v="45"/>
    <n v="19"/>
    <n v="45"/>
    <m/>
    <x v="9"/>
    <n v="3285"/>
    <n v="1044.9000000000001"/>
    <n v="1.0449000000000002"/>
    <n v="14.313698630136988"/>
  </r>
  <r>
    <s v="PF 8"/>
    <x v="0"/>
    <x v="39"/>
    <x v="6"/>
    <n v="29556.9"/>
    <n v="1263"/>
    <n v="340"/>
    <n v="393"/>
    <n v="88"/>
    <n v="916"/>
    <x v="9"/>
    <n v="111144"/>
    <n v="30472.9"/>
    <n v="29.556900000000002"/>
    <n v="23.402137767220903"/>
  </r>
  <r>
    <s v="PF 8"/>
    <x v="0"/>
    <x v="30"/>
    <x v="6"/>
    <n v="18808.2"/>
    <n v="990"/>
    <n v="385"/>
    <n v="333"/>
    <n v="76"/>
    <n v="30"/>
    <x v="9"/>
    <n v="75240"/>
    <n v="18838.2"/>
    <n v="18.808199999999999"/>
    <n v="18.99818181818182"/>
  </r>
  <r>
    <s v="PF 8"/>
    <x v="0"/>
    <x v="38"/>
    <x v="6"/>
    <n v="64.8"/>
    <n v="4"/>
    <n v="2"/>
    <m/>
    <n v="79"/>
    <m/>
    <x v="9"/>
    <n v="316"/>
    <n v="64.8"/>
    <n v="6.4799999999999996E-2"/>
    <n v="16.2"/>
  </r>
  <r>
    <s v="PF 8"/>
    <x v="0"/>
    <x v="29"/>
    <x v="6"/>
    <n v="648"/>
    <n v="32"/>
    <n v="13"/>
    <n v="14"/>
    <n v="60"/>
    <m/>
    <x v="9"/>
    <n v="1920"/>
    <n v="648"/>
    <n v="0.64800000000000002"/>
    <n v="20.25"/>
  </r>
  <r>
    <s v="PF 8"/>
    <x v="1"/>
    <x v="40"/>
    <x v="6"/>
    <n v="4685.3999999999996"/>
    <n v="73"/>
    <n v="29"/>
    <n v="15"/>
    <n v="75"/>
    <m/>
    <x v="9"/>
    <n v="5475"/>
    <n v="4685.3999999999996"/>
    <n v="4.6853999999999996"/>
    <n v="64.183561643835617"/>
  </r>
  <r>
    <s v="PF 8"/>
    <x v="1"/>
    <x v="32"/>
    <x v="6"/>
    <n v="2966.94"/>
    <n v="39"/>
    <n v="15"/>
    <n v="32"/>
    <n v="105"/>
    <m/>
    <x v="9"/>
    <n v="4095"/>
    <n v="2966.94"/>
    <n v="2.9669400000000001"/>
    <n v="76.075384615384621"/>
  </r>
  <r>
    <s v="PF 5"/>
    <x v="0"/>
    <x v="50"/>
    <x v="10"/>
    <n v="226.8"/>
    <n v="7"/>
    <m/>
    <m/>
    <n v="125"/>
    <m/>
    <x v="9"/>
    <n v="875"/>
    <n v="226.8"/>
    <n v="0.2268"/>
    <n v="32.4"/>
  </r>
  <r>
    <s v="PF 5"/>
    <x v="0"/>
    <x v="51"/>
    <x v="10"/>
    <n v="48.6"/>
    <n v="1"/>
    <n v="1"/>
    <m/>
    <n v="12"/>
    <m/>
    <x v="9"/>
    <n v="12"/>
    <n v="48.6"/>
    <n v="4.8600000000000004E-2"/>
    <n v="48.6"/>
  </r>
  <r>
    <s v="PF 5"/>
    <x v="0"/>
    <x v="52"/>
    <x v="10"/>
    <n v="18297.899999999907"/>
    <n v="583"/>
    <n v="157"/>
    <n v="558"/>
    <n v="90"/>
    <n v="250"/>
    <x v="9"/>
    <n v="52470"/>
    <n v="18547.899999999907"/>
    <n v="18.297899999999906"/>
    <n v="31.385763293310305"/>
  </r>
  <r>
    <s v="PF 5"/>
    <x v="0"/>
    <x v="53"/>
    <x v="10"/>
    <n v="12425.4"/>
    <n v="671"/>
    <n v="249"/>
    <n v="296"/>
    <n v="65"/>
    <n v="366"/>
    <x v="9"/>
    <n v="43615"/>
    <n v="12791.4"/>
    <n v="12.4254"/>
    <n v="18.517734724292101"/>
  </r>
  <r>
    <s v="PF 5"/>
    <x v="0"/>
    <x v="54"/>
    <x v="10"/>
    <n v="11890.8"/>
    <n v="410"/>
    <n v="141"/>
    <n v="491"/>
    <n v="116"/>
    <n v="170"/>
    <x v="9"/>
    <n v="47560"/>
    <n v="12060.8"/>
    <n v="11.890799999999999"/>
    <n v="29.001951219512193"/>
  </r>
  <r>
    <s v="PF 5"/>
    <x v="0"/>
    <x v="65"/>
    <x v="10"/>
    <n v="32.4"/>
    <n v="1"/>
    <m/>
    <m/>
    <n v="1083"/>
    <m/>
    <x v="9"/>
    <n v="1083"/>
    <n v="32.4"/>
    <n v="3.2399999999999998E-2"/>
    <n v="32.4"/>
  </r>
  <r>
    <s v="PF 5"/>
    <x v="1"/>
    <x v="55"/>
    <x v="10"/>
    <n v="3748.32"/>
    <n v="33"/>
    <n v="2"/>
    <n v="14"/>
    <n v="220"/>
    <m/>
    <x v="9"/>
    <n v="7260"/>
    <n v="3748.32"/>
    <n v="3.7483200000000001"/>
    <n v="113.58545454545455"/>
  </r>
  <r>
    <s v="PF 5"/>
    <x v="1"/>
    <x v="56"/>
    <x v="10"/>
    <n v="961.74"/>
    <n v="21"/>
    <n v="4"/>
    <n v="14"/>
    <n v="95"/>
    <m/>
    <x v="9"/>
    <n v="1995"/>
    <n v="961.74"/>
    <n v="0.96174000000000004"/>
    <n v="45.797142857142859"/>
  </r>
  <r>
    <s v="PF 5"/>
    <x v="2"/>
    <x v="12"/>
    <x v="2"/>
    <n v="64.8"/>
    <n v="2"/>
    <m/>
    <m/>
    <n v="554"/>
    <m/>
    <x v="9"/>
    <n v="1108"/>
    <n v="64.8"/>
    <n v="6.4799999999999996E-2"/>
    <n v="32.4"/>
  </r>
  <r>
    <s v="PF 11"/>
    <x v="0"/>
    <x v="19"/>
    <x v="4"/>
    <n v="19213.2"/>
    <n v="568"/>
    <n v="21"/>
    <n v="70"/>
    <n v="259"/>
    <n v="586"/>
    <x v="9"/>
    <n v="147112"/>
    <n v="19799.2"/>
    <n v="19.213200000000001"/>
    <n v="33.826056338028174"/>
  </r>
  <r>
    <s v="PF 11"/>
    <x v="0"/>
    <x v="64"/>
    <x v="4"/>
    <n v="202.5"/>
    <n v="7"/>
    <n v="1"/>
    <n v="1"/>
    <n v="109"/>
    <m/>
    <x v="9"/>
    <n v="763"/>
    <n v="202.5"/>
    <n v="0.20250000000000001"/>
    <n v="28.928571428571427"/>
  </r>
  <r>
    <s v="PF 11"/>
    <x v="0"/>
    <x v="17"/>
    <x v="3"/>
    <n v="10295.1"/>
    <n v="476"/>
    <n v="200"/>
    <n v="196"/>
    <n v="96"/>
    <n v="732"/>
    <x v="9"/>
    <n v="45696"/>
    <n v="11027.1"/>
    <n v="10.2951"/>
    <n v="21.628361344537815"/>
  </r>
  <r>
    <s v="PF 11"/>
    <x v="0"/>
    <x v="21"/>
    <x v="4"/>
    <n v="18119.7"/>
    <n v="577"/>
    <n v="127"/>
    <n v="217"/>
    <n v="138"/>
    <n v="836"/>
    <x v="9"/>
    <n v="79626"/>
    <n v="18955.7"/>
    <n v="18.119700000000002"/>
    <n v="31.403292894280764"/>
  </r>
  <r>
    <s v="PF 11"/>
    <x v="0"/>
    <x v="22"/>
    <x v="4"/>
    <n v="6601.5"/>
    <n v="320"/>
    <n v="94"/>
    <n v="121"/>
    <n v="105"/>
    <n v="30"/>
    <x v="9"/>
    <n v="33600"/>
    <n v="6631.5"/>
    <n v="6.6014999999999997"/>
    <n v="20.629687499999999"/>
  </r>
  <r>
    <s v="PF 11"/>
    <x v="0"/>
    <x v="18"/>
    <x v="3"/>
    <n v="672.3"/>
    <n v="22"/>
    <m/>
    <m/>
    <n v="378"/>
    <m/>
    <x v="9"/>
    <n v="8316"/>
    <n v="672.3"/>
    <n v="0.67230000000000001"/>
    <n v="30.559090909090909"/>
  </r>
  <r>
    <s v="PF 11"/>
    <x v="0"/>
    <x v="23"/>
    <x v="4"/>
    <n v="2340.9"/>
    <n v="133"/>
    <n v="67"/>
    <n v="56"/>
    <n v="56"/>
    <m/>
    <x v="9"/>
    <n v="7448"/>
    <n v="2340.9"/>
    <n v="2.3409"/>
    <n v="17.600751879699249"/>
  </r>
  <r>
    <s v="PF 11"/>
    <x v="1"/>
    <x v="25"/>
    <x v="4"/>
    <n v="616.5"/>
    <n v="3"/>
    <m/>
    <n v="4"/>
    <n v="147"/>
    <m/>
    <x v="9"/>
    <n v="441"/>
    <n v="616.5"/>
    <n v="0.61650000000000005"/>
    <n v="205.5"/>
  </r>
  <r>
    <s v="PF 11"/>
    <x v="1"/>
    <x v="24"/>
    <x v="3"/>
    <n v="295.92"/>
    <n v="8"/>
    <n v="6"/>
    <n v="5"/>
    <n v="53"/>
    <m/>
    <x v="9"/>
    <n v="424"/>
    <n v="295.92"/>
    <n v="0.29592000000000002"/>
    <n v="36.99"/>
  </r>
  <r>
    <s v="PF 11"/>
    <x v="1"/>
    <x v="26"/>
    <x v="4"/>
    <n v="2342.6999999999998"/>
    <n v="26"/>
    <n v="3"/>
    <n v="8"/>
    <n v="108"/>
    <m/>
    <x v="9"/>
    <n v="2808"/>
    <n v="2342.6999999999998"/>
    <n v="2.3426999999999998"/>
    <n v="90.103846153846149"/>
  </r>
  <r>
    <s v="PF 4"/>
    <x v="0"/>
    <x v="2"/>
    <x v="0"/>
    <n v="19764"/>
    <n v="944"/>
    <n v="319"/>
    <n v="294"/>
    <n v="102"/>
    <n v="596"/>
    <x v="9"/>
    <n v="96288"/>
    <n v="20360"/>
    <n v="19.763999999999999"/>
    <n v="20.9364406779661"/>
  </r>
  <r>
    <s v="PF 4"/>
    <x v="0"/>
    <x v="1"/>
    <x v="0"/>
    <n v="3539.7"/>
    <n v="219"/>
    <n v="100"/>
    <n v="100"/>
    <n v="62"/>
    <n v="366"/>
    <x v="9"/>
    <n v="13578"/>
    <n v="3905.7"/>
    <n v="3.5396999999999998"/>
    <n v="16.163013698630134"/>
  </r>
  <r>
    <s v="PF 4"/>
    <x v="0"/>
    <x v="3"/>
    <x v="0"/>
    <n v="22971.599999999999"/>
    <n v="997"/>
    <n v="303"/>
    <n v="403"/>
    <n v="91"/>
    <n v="3076"/>
    <x v="9"/>
    <n v="90727"/>
    <n v="26047.599999999999"/>
    <n v="22.971599999999999"/>
    <n v="23.040722166499496"/>
  </r>
  <r>
    <s v="PF 4"/>
    <x v="0"/>
    <x v="66"/>
    <x v="0"/>
    <n v="0"/>
    <n v="2"/>
    <n v="2"/>
    <m/>
    <n v="5"/>
    <m/>
    <x v="9"/>
    <n v="10"/>
    <n v="0"/>
    <n v="0"/>
    <n v="0"/>
  </r>
  <r>
    <s v="PF 4"/>
    <x v="0"/>
    <x v="68"/>
    <x v="0"/>
    <n v="24.3"/>
    <n v="1"/>
    <m/>
    <m/>
    <n v="56"/>
    <m/>
    <x v="9"/>
    <n v="56"/>
    <n v="24.3"/>
    <n v="2.4300000000000002E-2"/>
    <n v="24.3"/>
  </r>
  <r>
    <s v="PF 4"/>
    <x v="1"/>
    <x v="4"/>
    <x v="0"/>
    <n v="1134.3599999999999"/>
    <n v="12"/>
    <n v="1"/>
    <n v="4"/>
    <n v="92"/>
    <m/>
    <x v="9"/>
    <n v="1104"/>
    <n v="1134.3599999999999"/>
    <n v="1.1343599999999998"/>
    <n v="94.529999999999987"/>
  </r>
  <r>
    <s v="PF 4"/>
    <x v="1"/>
    <x v="5"/>
    <x v="0"/>
    <n v="1109.7"/>
    <n v="28"/>
    <n v="12"/>
    <n v="4"/>
    <n v="87"/>
    <m/>
    <x v="9"/>
    <n v="2436"/>
    <n v="1109.7"/>
    <n v="1.1097000000000001"/>
    <n v="39.63214285714286"/>
  </r>
  <r>
    <s v="PF 4"/>
    <x v="1"/>
    <x v="6"/>
    <x v="0"/>
    <n v="2046.78"/>
    <n v="30"/>
    <n v="3"/>
    <n v="10"/>
    <n v="98"/>
    <m/>
    <x v="9"/>
    <n v="2940"/>
    <n v="2046.78"/>
    <n v="2.04678"/>
    <n v="68.225999999999999"/>
  </r>
  <r>
    <s v="PF 7"/>
    <x v="0"/>
    <x v="9"/>
    <x v="1"/>
    <n v="18808.2"/>
    <n v="682"/>
    <n v="134"/>
    <n v="118"/>
    <n v="168"/>
    <n v="250"/>
    <x v="9"/>
    <n v="114576"/>
    <n v="19058.2"/>
    <n v="18.808199999999999"/>
    <n v="27.578005865102639"/>
  </r>
  <r>
    <s v="PF 7"/>
    <x v="0"/>
    <x v="10"/>
    <x v="1"/>
    <n v="17285.400000000001"/>
    <n v="668"/>
    <n v="168"/>
    <n v="149"/>
    <n v="165"/>
    <n v="60"/>
    <x v="9"/>
    <n v="110220"/>
    <n v="17345.400000000001"/>
    <n v="17.285400000000003"/>
    <n v="25.876347305389224"/>
  </r>
  <r>
    <s v="PF 7"/>
    <x v="0"/>
    <x v="11"/>
    <x v="1"/>
    <n v="7452"/>
    <n v="305"/>
    <n v="91"/>
    <n v="96"/>
    <n v="154"/>
    <m/>
    <x v="9"/>
    <n v="46970"/>
    <n v="7452"/>
    <n v="7.452"/>
    <n v="24.432786885245903"/>
  </r>
  <r>
    <s v="PF 7"/>
    <x v="0"/>
    <x v="7"/>
    <x v="1"/>
    <n v="64.8"/>
    <n v="1"/>
    <m/>
    <n v="2"/>
    <n v="69"/>
    <m/>
    <x v="9"/>
    <n v="69"/>
    <n v="64.8"/>
    <n v="6.4799999999999996E-2"/>
    <n v="64.8"/>
  </r>
  <r>
    <s v="PF 7"/>
    <x v="2"/>
    <x v="12"/>
    <x v="2"/>
    <n v="64.8"/>
    <n v="2"/>
    <m/>
    <m/>
    <n v="167"/>
    <m/>
    <x v="9"/>
    <n v="334"/>
    <n v="64.8"/>
    <n v="6.4799999999999996E-2"/>
    <n v="32.4"/>
  </r>
  <r>
    <s v="PF 7"/>
    <x v="1"/>
    <x v="13"/>
    <x v="1"/>
    <n v="1923.48"/>
    <n v="24"/>
    <n v="4"/>
    <n v="10"/>
    <n v="94"/>
    <m/>
    <x v="9"/>
    <n v="2256"/>
    <n v="1923.48"/>
    <n v="1.9234800000000001"/>
    <n v="80.144999999999996"/>
  </r>
  <r>
    <s v="PF 7"/>
    <x v="1"/>
    <x v="14"/>
    <x v="1"/>
    <n v="3994.92"/>
    <n v="51"/>
    <n v="15"/>
    <n v="9"/>
    <n v="172"/>
    <m/>
    <x v="9"/>
    <n v="8772"/>
    <n v="3994.92"/>
    <n v="3.99492"/>
    <n v="78.33176470588235"/>
  </r>
  <r>
    <s v="PF 7"/>
    <x v="1"/>
    <x v="15"/>
    <x v="1"/>
    <n v="1578.24"/>
    <n v="14"/>
    <m/>
    <n v="16"/>
    <n v="158"/>
    <m/>
    <x v="9"/>
    <n v="2212"/>
    <n v="1578.24"/>
    <n v="1.5782400000000001"/>
    <n v="112.73142857142857"/>
  </r>
  <r>
    <s v="PF 9"/>
    <x v="0"/>
    <x v="35"/>
    <x v="7"/>
    <n v="19107.900000000001"/>
    <n v="741"/>
    <n v="195"/>
    <n v="241"/>
    <n v="102"/>
    <m/>
    <x v="9"/>
    <n v="75582"/>
    <n v="19107.900000000001"/>
    <n v="19.107900000000001"/>
    <n v="25.786639676113364"/>
  </r>
  <r>
    <s v="PF 9"/>
    <x v="0"/>
    <x v="47"/>
    <x v="7"/>
    <n v="7460.1"/>
    <n v="301"/>
    <n v="105"/>
    <n v="62"/>
    <n v="75"/>
    <m/>
    <x v="9"/>
    <n v="22575"/>
    <n v="7460.1"/>
    <n v="7.4601000000000006"/>
    <n v="24.784385382059803"/>
  </r>
  <r>
    <s v="PF 9"/>
    <x v="1"/>
    <x v="61"/>
    <x v="7"/>
    <n v="739.8"/>
    <n v="10"/>
    <n v="3"/>
    <n v="11"/>
    <n v="96"/>
    <m/>
    <x v="9"/>
    <n v="960"/>
    <n v="739.8"/>
    <n v="0.7397999999999999"/>
    <n v="73.97999999999999"/>
  </r>
  <r>
    <s v="PF 6"/>
    <x v="0"/>
    <x v="35"/>
    <x v="7"/>
    <n v="291.60000000000002"/>
    <n v="9"/>
    <m/>
    <m/>
    <n v="266"/>
    <m/>
    <x v="9"/>
    <n v="2394"/>
    <n v="291.60000000000002"/>
    <n v="0.29160000000000003"/>
    <n v="32.400000000000006"/>
  </r>
  <r>
    <s v="PF 6"/>
    <x v="0"/>
    <x v="1"/>
    <x v="0"/>
    <n v="4349.7"/>
    <n v="141"/>
    <n v="39"/>
    <n v="60"/>
    <n v="105"/>
    <m/>
    <x v="9"/>
    <n v="14805"/>
    <n v="4349.7"/>
    <n v="4.3496999999999995"/>
    <n v="30.848936170212763"/>
  </r>
  <r>
    <s v="PF 6"/>
    <x v="0"/>
    <x v="34"/>
    <x v="7"/>
    <n v="8675.1"/>
    <n v="632"/>
    <n v="374"/>
    <n v="283"/>
    <n v="56"/>
    <n v="250"/>
    <x v="9"/>
    <n v="35392"/>
    <n v="8925.1"/>
    <n v="8.6751000000000005"/>
    <n v="13.726424050632913"/>
  </r>
  <r>
    <s v="PF 6"/>
    <x v="0"/>
    <x v="9"/>
    <x v="1"/>
    <n v="24607.8"/>
    <n v="873"/>
    <n v="170"/>
    <n v="143"/>
    <n v="165"/>
    <n v="1494"/>
    <x v="9"/>
    <n v="144045"/>
    <n v="26101.8"/>
    <n v="24.607800000000001"/>
    <n v="28.187628865979381"/>
  </r>
  <r>
    <s v="PF 6"/>
    <x v="0"/>
    <x v="10"/>
    <x v="1"/>
    <n v="5289.3"/>
    <n v="220"/>
    <n v="53"/>
    <n v="38"/>
    <n v="118"/>
    <m/>
    <x v="9"/>
    <n v="25960"/>
    <n v="5289.3"/>
    <n v="5.2892999999999999"/>
    <n v="24.042272727272728"/>
  </r>
  <r>
    <s v="PF 6"/>
    <x v="0"/>
    <x v="36"/>
    <x v="5"/>
    <n v="32.4"/>
    <n v="1"/>
    <m/>
    <m/>
    <n v="427"/>
    <m/>
    <x v="9"/>
    <n v="427"/>
    <n v="32.4"/>
    <n v="3.2399999999999998E-2"/>
    <n v="32.4"/>
  </r>
  <r>
    <s v="PF 6"/>
    <x v="0"/>
    <x v="59"/>
    <x v="6"/>
    <n v="162"/>
    <n v="6"/>
    <n v="1"/>
    <n v="3"/>
    <n v="108"/>
    <m/>
    <x v="9"/>
    <n v="648"/>
    <n v="162"/>
    <n v="0.16200000000000001"/>
    <n v="27"/>
  </r>
  <r>
    <s v="PF 6"/>
    <x v="0"/>
    <x v="3"/>
    <x v="0"/>
    <n v="32.4"/>
    <n v="1"/>
    <m/>
    <m/>
    <n v="271"/>
    <m/>
    <x v="9"/>
    <n v="271"/>
    <n v="32.4"/>
    <n v="3.2399999999999998E-2"/>
    <n v="32.4"/>
  </r>
  <r>
    <s v="PF 6"/>
    <x v="0"/>
    <x v="7"/>
    <x v="1"/>
    <n v="129.6"/>
    <n v="4"/>
    <m/>
    <n v="1"/>
    <n v="134"/>
    <m/>
    <x v="9"/>
    <n v="536"/>
    <n v="129.6"/>
    <n v="0.12959999999999999"/>
    <n v="32.4"/>
  </r>
  <r>
    <s v="PF 6"/>
    <x v="1"/>
    <x v="37"/>
    <x v="7"/>
    <n v="1553.58"/>
    <n v="31"/>
    <n v="8"/>
    <n v="12"/>
    <n v="99"/>
    <m/>
    <x v="9"/>
    <n v="3069"/>
    <n v="1553.58"/>
    <n v="1.55358"/>
    <n v="50.115483870967736"/>
  </r>
  <r>
    <s v="PF 6"/>
    <x v="1"/>
    <x v="4"/>
    <x v="0"/>
    <n v="98.64"/>
    <n v="3"/>
    <n v="1"/>
    <n v="1"/>
    <n v="70"/>
    <m/>
    <x v="9"/>
    <n v="210"/>
    <n v="98.64"/>
    <n v="9.8640000000000005E-2"/>
    <n v="32.880000000000003"/>
  </r>
  <r>
    <s v="PF 6"/>
    <x v="1"/>
    <x v="13"/>
    <x v="1"/>
    <n v="4907.34"/>
    <n v="36"/>
    <n v="2"/>
    <n v="10"/>
    <n v="176"/>
    <n v="600"/>
    <x v="9"/>
    <n v="6336"/>
    <n v="5507.34"/>
    <n v="4.9073400000000005"/>
    <n v="136.315"/>
  </r>
  <r>
    <s v="PF 6"/>
    <x v="1"/>
    <x v="14"/>
    <x v="1"/>
    <n v="1257.6600000000001"/>
    <n v="12"/>
    <m/>
    <n v="1"/>
    <n v="166"/>
    <m/>
    <x v="9"/>
    <n v="1992"/>
    <n v="1257.6600000000001"/>
    <n v="1.25766"/>
    <n v="104.80500000000001"/>
  </r>
  <r>
    <s v="PF 1"/>
    <x v="0"/>
    <x v="44"/>
    <x v="8"/>
    <n v="7824.6"/>
    <n v="261"/>
    <n v="14"/>
    <n v="2"/>
    <n v="428"/>
    <n v="60"/>
    <x v="9"/>
    <n v="111708"/>
    <n v="7884.6"/>
    <n v="7.8246000000000002"/>
    <n v="29.979310344827589"/>
  </r>
  <r>
    <s v="PF 1"/>
    <x v="1"/>
    <x v="45"/>
    <x v="9"/>
    <n v="246.6"/>
    <n v="2"/>
    <m/>
    <m/>
    <n v="151"/>
    <m/>
    <x v="9"/>
    <n v="302"/>
    <n v="246.6"/>
    <n v="0.24659999999999999"/>
    <n v="123.3"/>
  </r>
  <r>
    <s v="PF 1"/>
    <x v="0"/>
    <x v="48"/>
    <x v="3"/>
    <n v="14612.4"/>
    <n v="508"/>
    <n v="121"/>
    <n v="152"/>
    <n v="137"/>
    <n v="366"/>
    <x v="9"/>
    <n v="69596"/>
    <n v="14978.4"/>
    <n v="14.612399999999999"/>
    <n v="28.764566929133856"/>
  </r>
  <r>
    <s v="PF 1"/>
    <x v="0"/>
    <x v="17"/>
    <x v="3"/>
    <n v="1514.7"/>
    <n v="64"/>
    <n v="23"/>
    <n v="37"/>
    <n v="112"/>
    <n v="30"/>
    <x v="9"/>
    <n v="7168"/>
    <n v="1544.7"/>
    <n v="1.5146999999999999"/>
    <n v="23.667187500000001"/>
  </r>
  <r>
    <s v="PF 1"/>
    <x v="0"/>
    <x v="21"/>
    <x v="4"/>
    <n v="259.2"/>
    <n v="8"/>
    <m/>
    <m/>
    <n v="655"/>
    <m/>
    <x v="9"/>
    <n v="5240"/>
    <n v="259.2"/>
    <n v="0.25919999999999999"/>
    <n v="32.4"/>
  </r>
  <r>
    <s v="PF 1"/>
    <x v="0"/>
    <x v="18"/>
    <x v="3"/>
    <n v="20452.5"/>
    <n v="737"/>
    <n v="212"/>
    <n v="301"/>
    <n v="121"/>
    <n v="200"/>
    <x v="9"/>
    <n v="89177"/>
    <n v="20652.5"/>
    <n v="20.452500000000001"/>
    <n v="27.75101763907734"/>
  </r>
  <r>
    <s v="PF 1"/>
    <x v="0"/>
    <x v="3"/>
    <x v="0"/>
    <n v="32.4"/>
    <n v="1"/>
    <m/>
    <m/>
    <n v="158"/>
    <m/>
    <x v="9"/>
    <n v="158"/>
    <n v="32.4"/>
    <n v="3.2399999999999998E-2"/>
    <n v="32.4"/>
  </r>
  <r>
    <s v="PF 1"/>
    <x v="0"/>
    <x v="0"/>
    <x v="0"/>
    <n v="32.4"/>
    <n v="1"/>
    <m/>
    <m/>
    <n v="140"/>
    <m/>
    <x v="9"/>
    <n v="140"/>
    <n v="32.4"/>
    <n v="3.2399999999999998E-2"/>
    <n v="32.4"/>
  </r>
  <r>
    <s v="PF 1"/>
    <x v="2"/>
    <x v="12"/>
    <x v="2"/>
    <n v="129.6"/>
    <n v="4"/>
    <m/>
    <m/>
    <n v="102"/>
    <m/>
    <x v="9"/>
    <n v="408"/>
    <n v="129.6"/>
    <n v="0.12959999999999999"/>
    <n v="32.4"/>
  </r>
  <r>
    <s v="PF 1"/>
    <x v="1"/>
    <x v="24"/>
    <x v="3"/>
    <n v="98.64"/>
    <n v="2"/>
    <m/>
    <m/>
    <n v="82"/>
    <m/>
    <x v="9"/>
    <n v="164"/>
    <n v="98.64"/>
    <n v="9.8640000000000005E-2"/>
    <n v="49.32"/>
  </r>
  <r>
    <s v="PF 1"/>
    <x v="1"/>
    <x v="49"/>
    <x v="3"/>
    <n v="1553.58"/>
    <n v="21"/>
    <n v="3"/>
    <n v="14"/>
    <n v="100"/>
    <m/>
    <x v="9"/>
    <n v="2100"/>
    <n v="1553.58"/>
    <n v="1.55358"/>
    <n v="73.97999999999999"/>
  </r>
  <r>
    <s v="PF 3"/>
    <x v="0"/>
    <x v="30"/>
    <x v="6"/>
    <n v="6804"/>
    <n v="373"/>
    <n v="149"/>
    <n v="125"/>
    <n v="81"/>
    <n v="366"/>
    <x v="9"/>
    <n v="30213"/>
    <n v="7170"/>
    <n v="6.8040000000000003"/>
    <n v="18.241286863270776"/>
  </r>
  <r>
    <s v="PF 3"/>
    <x v="0"/>
    <x v="28"/>
    <x v="5"/>
    <n v="23870.7"/>
    <n v="1091"/>
    <n v="368"/>
    <n v="364"/>
    <n v="87"/>
    <n v="30"/>
    <x v="9"/>
    <n v="94917"/>
    <n v="23900.7"/>
    <n v="23.870699999999999"/>
    <n v="21.879651695692026"/>
  </r>
  <r>
    <s v="PF 3"/>
    <x v="0"/>
    <x v="29"/>
    <x v="6"/>
    <n v="40.5"/>
    <n v="9"/>
    <n v="8"/>
    <n v="3"/>
    <n v="20"/>
    <m/>
    <x v="9"/>
    <n v="180"/>
    <n v="40.5"/>
    <n v="4.0500000000000001E-2"/>
    <n v="4.5"/>
  </r>
  <r>
    <s v="PF 3"/>
    <x v="0"/>
    <x v="27"/>
    <x v="5"/>
    <n v="64.8"/>
    <n v="2"/>
    <m/>
    <m/>
    <n v="139"/>
    <m/>
    <x v="9"/>
    <n v="278"/>
    <n v="64.8"/>
    <n v="6.4799999999999996E-2"/>
    <n v="32.4"/>
  </r>
  <r>
    <s v="PF 3"/>
    <x v="1"/>
    <x v="31"/>
    <x v="5"/>
    <n v="2120.7600000000002"/>
    <n v="25"/>
    <n v="4"/>
    <n v="15"/>
    <n v="100"/>
    <m/>
    <x v="9"/>
    <n v="2500"/>
    <n v="2120.7600000000002"/>
    <n v="2.1207600000000002"/>
    <n v="84.830400000000012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7"/>
    <n v="0"/>
    <n v="0"/>
    <n v="0"/>
    <e v="#DIV/0!"/>
  </r>
  <r>
    <m/>
    <x v="3"/>
    <x v="69"/>
    <x v="11"/>
    <m/>
    <m/>
    <m/>
    <m/>
    <m/>
    <m/>
    <x v="10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6" cacheId="137" applyNumberFormats="0" applyBorderFormats="0" applyFontFormats="0" applyPatternFormats="0" applyAlignmentFormats="0" applyWidthHeightFormats="1" dataCaption="_x000a_Valeurs" updatedVersion="3" minRefreshableVersion="3" showCalcMbrs="0" useAutoFormatting="1" itemPrintTitles="1" createdVersion="3" indent="0" outline="1" outlineData="1" multipleFieldFilters="0" chartFormat="2">
  <location ref="A5:G17" firstHeaderRow="1" firstDataRow="2" firstDataCol="1" rowPageCount="3" colPageCount="1"/>
  <pivotFields count="17">
    <pivotField showAll="0"/>
    <pivotField name="Ent " axis="axisPage" showAll="0">
      <items count="7">
        <item x="2"/>
        <item m="1" x="5"/>
        <item m="1" x="4"/>
        <item x="3"/>
        <item x="0"/>
        <item x="1"/>
        <item t="default"/>
      </items>
    </pivotField>
    <pivotField name="Unité" axis="axisPage" showAll="0">
      <items count="150">
        <item m="1" x="109"/>
        <item m="1" x="74"/>
        <item m="1" x="83"/>
        <item m="1" x="87"/>
        <item m="1" x="97"/>
        <item m="1" x="148"/>
        <item m="1" x="112"/>
        <item m="1" x="104"/>
        <item m="1" x="138"/>
        <item m="1" x="92"/>
        <item m="1" x="106"/>
        <item m="1" x="139"/>
        <item m="1" x="121"/>
        <item m="1" x="72"/>
        <item m="1" x="100"/>
        <item m="1" x="118"/>
        <item m="1" x="123"/>
        <item m="1" x="120"/>
        <item m="1" x="82"/>
        <item m="1" x="103"/>
        <item m="1" x="133"/>
        <item m="1" x="146"/>
        <item m="1" x="135"/>
        <item m="1" x="94"/>
        <item m="1" x="73"/>
        <item m="1" x="145"/>
        <item m="1" x="70"/>
        <item m="1" x="89"/>
        <item m="1" x="91"/>
        <item m="1" x="119"/>
        <item m="1" x="98"/>
        <item m="1" x="85"/>
        <item m="1" x="110"/>
        <item m="1" x="77"/>
        <item m="1" x="116"/>
        <item m="1" x="134"/>
        <item m="1" x="124"/>
        <item m="1" x="127"/>
        <item m="1" x="84"/>
        <item m="1" x="108"/>
        <item m="1" x="140"/>
        <item m="1" x="96"/>
        <item m="1" x="131"/>
        <item m="1" x="129"/>
        <item m="1" x="78"/>
        <item m="1" x="76"/>
        <item m="1" x="71"/>
        <item m="1" x="113"/>
        <item m="1" x="125"/>
        <item m="1" x="137"/>
        <item m="1" x="79"/>
        <item m="1" x="99"/>
        <item m="1" x="81"/>
        <item m="1" x="107"/>
        <item m="1" x="95"/>
        <item m="1" x="143"/>
        <item m="1" x="147"/>
        <item m="1" x="101"/>
        <item m="1" x="90"/>
        <item m="1" x="86"/>
        <item m="1" x="75"/>
        <item m="1" x="136"/>
        <item m="1" x="128"/>
        <item m="1" x="126"/>
        <item m="1" x="114"/>
        <item m="1" x="117"/>
        <item m="1" x="130"/>
        <item m="1" x="142"/>
        <item x="69"/>
        <item m="1" x="141"/>
        <item m="1" x="132"/>
        <item m="1" x="80"/>
        <item m="1" x="144"/>
        <item m="1" x="105"/>
        <item m="1" x="88"/>
        <item m="1" x="102"/>
        <item m="1" x="111"/>
        <item m="1" x="93"/>
        <item m="1" x="115"/>
        <item m="1" x="12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t="default"/>
      </items>
    </pivotField>
    <pivotField name="DOR" axis="axisPage" showAll="0">
      <items count="85">
        <item m="1" x="52"/>
        <item m="1" x="79"/>
        <item m="1" x="68"/>
        <item m="1" x="33"/>
        <item m="1" x="43"/>
        <item m="1" x="76"/>
        <item m="1" x="48"/>
        <item m="1" x="40"/>
        <item m="1" x="21"/>
        <item m="1" x="28"/>
        <item m="1" x="19"/>
        <item x="11"/>
        <item m="1" x="16"/>
        <item m="1" x="41"/>
        <item m="1" x="34"/>
        <item m="1" x="13"/>
        <item m="1" x="71"/>
        <item m="1" x="77"/>
        <item m="1" x="27"/>
        <item m="1" x="36"/>
        <item m="1" x="74"/>
        <item m="1" x="54"/>
        <item m="1" x="23"/>
        <item m="1" x="70"/>
        <item m="1" x="12"/>
        <item m="1" x="65"/>
        <item m="1" x="39"/>
        <item m="1" x="62"/>
        <item m="1" x="32"/>
        <item m="1" x="56"/>
        <item m="1" x="55"/>
        <item m="1" x="60"/>
        <item m="1" x="45"/>
        <item m="1" x="30"/>
        <item m="1" x="57"/>
        <item m="1" x="14"/>
        <item m="1" x="38"/>
        <item m="1" x="47"/>
        <item m="1" x="35"/>
        <item m="1" x="78"/>
        <item m="1" x="82"/>
        <item m="1" x="42"/>
        <item m="1" x="59"/>
        <item m="1" x="72"/>
        <item m="1" x="46"/>
        <item m="1" x="24"/>
        <item m="1" x="69"/>
        <item m="1" x="80"/>
        <item m="1" x="37"/>
        <item m="1" x="17"/>
        <item m="1" x="49"/>
        <item m="1" x="15"/>
        <item m="1" x="67"/>
        <item m="1" x="29"/>
        <item m="1" x="25"/>
        <item m="1" x="63"/>
        <item m="1" x="18"/>
        <item m="1" x="50"/>
        <item m="1" x="66"/>
        <item m="1" x="20"/>
        <item m="1" x="26"/>
        <item m="1" x="73"/>
        <item m="1" x="44"/>
        <item m="1" x="61"/>
        <item m="1" x="22"/>
        <item m="1" x="83"/>
        <item m="1" x="58"/>
        <item m="1" x="51"/>
        <item m="1" x="53"/>
        <item m="1" x="81"/>
        <item m="1" x="75"/>
        <item m="1" x="64"/>
        <item m="1" x="31"/>
        <item x="0"/>
        <item x="1"/>
        <item x="2"/>
        <item x="3"/>
        <item x="4"/>
        <item x="5"/>
        <item x="6"/>
        <item x="7"/>
        <item x="8"/>
        <item x="9"/>
        <item x="10"/>
        <item t="default"/>
      </items>
    </pivotField>
    <pivotField dataField="1" showAll="0"/>
    <pivotField dataField="1" showAll="0"/>
    <pivotField dataField="1" showAll="0"/>
    <pivotField dataField="1" showAll="0"/>
    <pivotField showAll="0"/>
    <pivotField showAll="0"/>
    <pivotField axis="axisRow" showAll="0">
      <items count="12">
        <item x="0"/>
        <item x="1"/>
        <item x="2"/>
        <item x="3"/>
        <item x="4"/>
        <item x="5"/>
        <item x="6"/>
        <item x="7"/>
        <item x="8"/>
        <item x="10"/>
        <item x="9"/>
        <item t="default"/>
      </items>
    </pivotField>
    <pivotField showAll="0"/>
    <pivotField showAll="0"/>
    <pivotField showAll="0"/>
    <pivotField showAll="0"/>
    <pivotField dataField="1" dragToRow="0" dragToCol="0" dragToPage="0" showAll="0" defaultSubtotal="0"/>
    <pivotField dataField="1" dragToRow="0" dragToCol="0" dragToPage="0" showAll="0" defaultSubtotal="0"/>
  </pivotFields>
  <rowFields count="1">
    <field x="1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10"/>
    </i>
    <i t="grand">
      <x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pageFields count="3">
    <pageField fld="1" hier="-1"/>
    <pageField fld="3" hier="-1"/>
    <pageField fld="2" item="82" hier="-1"/>
  </pageFields>
  <dataFields count="6">
    <dataField name=" Nb tourets" fld="5" baseField="0" baseItem="0" numFmtId="3"/>
    <dataField name=" Nb tourets Livrés" fld="6" baseField="0" baseItem="0" numFmtId="3"/>
    <dataField name=" Nb tourets Repris" fld="7" baseField="0" baseItem="0" numFmtId="3"/>
    <dataField name=" Coût en Euro du mois" fld="4" baseField="0" baseItem="0" numFmtId="3"/>
    <dataField name=" Délai moyen" fld="15" baseField="0" baseItem="0" numFmtId="170"/>
    <dataField name=" Cout Moyen par touret" fld="16" baseField="0" baseItem="0" numFmtId="170"/>
  </dataFields>
  <formats count="44">
    <format dxfId="358">
      <pivotArea collapsedLevelsAreSubtotals="1" fieldPosition="0">
        <references count="1">
          <reference field="10" count="8">
            <x v="0"/>
            <x v="1"/>
            <x v="2"/>
            <x v="3"/>
            <x v="4"/>
            <x v="5"/>
            <x v="6"/>
            <x v="7"/>
          </reference>
        </references>
      </pivotArea>
    </format>
    <format dxfId="359">
      <pivotArea field="10" type="button" dataOnly="0" labelOnly="1" outline="0" axis="axisRow" fieldPosition="0"/>
    </format>
    <format dxfId="36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361">
      <pivotArea grandRow="1" outline="0" collapsedLevelsAreSubtotals="1" fieldPosition="0"/>
    </format>
    <format dxfId="362">
      <pivotArea type="origin" dataOnly="0" labelOnly="1" outline="0" fieldPosition="0"/>
    </format>
    <format dxfId="363">
      <pivotArea field="-2" type="button" dataOnly="0" labelOnly="1" outline="0" axis="axisCol" fieldPosition="0"/>
    </format>
    <format dxfId="364">
      <pivotArea type="topRight" dataOnly="0" labelOnly="1" outline="0" fieldPosition="0"/>
    </format>
    <format dxfId="365">
      <pivotArea field="2" type="button" dataOnly="0" labelOnly="1" outline="0" axis="axisPage" fieldPosition="2"/>
    </format>
    <format dxfId="366">
      <pivotArea dataOnly="0" labelOnly="1" outline="0" fieldPosition="0">
        <references count="1">
          <reference field="2" count="1">
            <x v="23"/>
          </reference>
        </references>
      </pivotArea>
    </format>
    <format dxfId="367">
      <pivotArea field="2" type="button" dataOnly="0" labelOnly="1" outline="0" axis="axisPage" fieldPosition="2"/>
    </format>
    <format dxfId="368">
      <pivotArea dataOnly="0" labelOnly="1" outline="0" fieldPosition="0">
        <references count="1">
          <reference field="2" count="1">
            <x v="23"/>
          </reference>
        </references>
      </pivotArea>
    </format>
    <format dxfId="369">
      <pivotArea field="2" type="button" dataOnly="0" labelOnly="1" outline="0" axis="axisPage" fieldPosition="2"/>
    </format>
    <format dxfId="370">
      <pivotArea field="2" type="button" dataOnly="0" labelOnly="1" outline="0" axis="axisPage" fieldPosition="2"/>
    </format>
    <format dxfId="371">
      <pivotArea field="2" type="button" dataOnly="0" labelOnly="1" outline="0" axis="axisPage" fieldPosition="2"/>
    </format>
    <format dxfId="372">
      <pivotArea field="1" type="button" dataOnly="0" labelOnly="1" outline="0" axis="axisPage" fieldPosition="0"/>
    </format>
    <format dxfId="373">
      <pivotArea field="3" type="button" dataOnly="0" labelOnly="1" outline="0" axis="axisPage" fieldPosition="1"/>
    </format>
    <format dxfId="374">
      <pivotArea field="2" type="button" dataOnly="0" labelOnly="1" outline="0" axis="axisPage" fieldPosition="2"/>
    </format>
    <format dxfId="375">
      <pivotArea field="1" type="button" dataOnly="0" labelOnly="1" outline="0" axis="axisPage" fieldPosition="0"/>
    </format>
    <format dxfId="376">
      <pivotArea field="3" type="button" dataOnly="0" labelOnly="1" outline="0" axis="axisPage" fieldPosition="1"/>
    </format>
    <format dxfId="377">
      <pivotArea field="2" type="button" dataOnly="0" labelOnly="1" outline="0" axis="axisPage" fieldPosition="2"/>
    </format>
    <format dxfId="378">
      <pivotArea field="1" type="button" dataOnly="0" labelOnly="1" outline="0" axis="axisPage" fieldPosition="0"/>
    </format>
    <format dxfId="379">
      <pivotArea field="3" type="button" dataOnly="0" labelOnly="1" outline="0" axis="axisPage" fieldPosition="1"/>
    </format>
    <format dxfId="380">
      <pivotArea field="2" type="button" dataOnly="0" labelOnly="1" outline="0" axis="axisPage" fieldPosition="2"/>
    </format>
    <format dxfId="381">
      <pivotArea dataOnly="0" labelOnly="1" outline="0" fieldPosition="0">
        <references count="1">
          <reference field="1" count="0"/>
        </references>
      </pivotArea>
    </format>
    <format dxfId="382">
      <pivotArea dataOnly="0" labelOnly="1" outline="0" fieldPosition="0">
        <references count="1">
          <reference field="3" count="0"/>
        </references>
      </pivotArea>
    </format>
    <format dxfId="383">
      <pivotArea dataOnly="0" labelOnly="1" outline="0" fieldPosition="0">
        <references count="1">
          <reference field="2" count="0"/>
        </references>
      </pivotArea>
    </format>
    <format dxfId="384">
      <pivotArea collapsedLevelsAreSubtotals="1" fieldPosition="0">
        <references count="1">
          <reference field="10" count="1">
            <x v="9"/>
          </reference>
        </references>
      </pivotArea>
    </format>
    <format dxfId="385">
      <pivotArea dataOnly="0" labelOnly="1" fieldPosition="0">
        <references count="1">
          <reference field="10" count="1">
            <x v="9"/>
          </reference>
        </references>
      </pivotArea>
    </format>
    <format dxfId="386">
      <pivotArea field="1" type="button" dataOnly="0" labelOnly="1" outline="0" axis="axisPage" fieldPosition="0"/>
    </format>
    <format dxfId="387">
      <pivotArea dataOnly="0" labelOnly="1" outline="0" fieldPosition="0">
        <references count="2">
          <reference field="1" count="0"/>
          <reference field="2" count="1" selected="0">
            <x v="16"/>
          </reference>
        </references>
      </pivotArea>
    </format>
    <format dxfId="388">
      <pivotArea field="3" type="button" dataOnly="0" labelOnly="1" outline="0" axis="axisPage" fieldPosition="1"/>
    </format>
    <format dxfId="389">
      <pivotArea dataOnly="0" labelOnly="1" outline="0" fieldPosition="0">
        <references count="2">
          <reference field="2" count="1" selected="0">
            <x v="16"/>
          </reference>
          <reference field="3" count="0"/>
        </references>
      </pivotArea>
    </format>
    <format dxfId="390">
      <pivotArea field="2" type="button" dataOnly="0" labelOnly="1" outline="0" axis="axisPage" fieldPosition="2"/>
    </format>
    <format dxfId="391">
      <pivotArea dataOnly="0" labelOnly="1" outline="0" fieldPosition="0">
        <references count="1">
          <reference field="2" count="1">
            <x v="16"/>
          </reference>
        </references>
      </pivotArea>
    </format>
    <format dxfId="392">
      <pivotArea outline="0" fieldPosition="0">
        <references count="1">
          <reference field="4294967294" count="1">
            <x v="0"/>
          </reference>
        </references>
      </pivotArea>
    </format>
    <format dxfId="393">
      <pivotArea outline="0" fieldPosition="0">
        <references count="1">
          <reference field="4294967294" count="1">
            <x v="1"/>
          </reference>
        </references>
      </pivotArea>
    </format>
    <format dxfId="394">
      <pivotArea outline="0" fieldPosition="0">
        <references count="1">
          <reference field="4294967294" count="1">
            <x v="2"/>
          </reference>
        </references>
      </pivotArea>
    </format>
    <format dxfId="395">
      <pivotArea outline="0" fieldPosition="0">
        <references count="1">
          <reference field="4294967294" count="1">
            <x v="3"/>
          </reference>
        </references>
      </pivotArea>
    </format>
    <format dxfId="357">
      <pivotArea outline="0" fieldPosition="0">
        <references count="1">
          <reference field="4294967294" count="1">
            <x v="4"/>
          </reference>
        </references>
      </pivotArea>
    </format>
    <format dxfId="356">
      <pivotArea dataOnly="0" labelOnly="1" outline="0" fieldPosition="0">
        <references count="1">
          <reference field="4294967294" count="1">
            <x v="4"/>
          </reference>
        </references>
      </pivotArea>
    </format>
    <format dxfId="355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354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353">
      <pivotArea dataOnly="0" labelOnly="1" outline="0" fieldPosition="0">
        <references count="1">
          <reference field="4294967294" count="1">
            <x v="5"/>
          </reference>
        </references>
      </pivotArea>
    </format>
    <format dxfId="352">
      <pivotArea outline="0" fieldPosition="0">
        <references count="1">
          <reference field="4294967294" count="1">
            <x v="5"/>
          </reference>
        </references>
      </pivotArea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Q1799"/>
  <sheetViews>
    <sheetView topLeftCell="C1" zoomScale="80" zoomScaleNormal="80" workbookViewId="0">
      <pane ySplit="1" topLeftCell="A2" activePane="bottomLeft" state="frozen"/>
      <selection activeCell="K23" sqref="K23"/>
      <selection pane="bottomLeft" activeCell="G14" sqref="G14"/>
    </sheetView>
  </sheetViews>
  <sheetFormatPr baseColWidth="10" defaultRowHeight="12.75"/>
  <cols>
    <col min="1" max="1" width="21.7109375" style="10" customWidth="1"/>
    <col min="2" max="2" width="13.85546875" style="10" customWidth="1"/>
    <col min="3" max="3" width="21" style="10" customWidth="1"/>
    <col min="4" max="4" width="18.7109375" style="10" bestFit="1" customWidth="1"/>
    <col min="5" max="5" width="14" style="38" customWidth="1"/>
    <col min="6" max="6" width="17.28515625" style="38" customWidth="1"/>
    <col min="7" max="7" width="13.5703125" style="10" customWidth="1"/>
    <col min="8" max="8" width="14.7109375" style="10" customWidth="1"/>
    <col min="9" max="9" width="15.5703125" style="38" customWidth="1"/>
    <col min="10" max="10" width="11" style="10" customWidth="1"/>
    <col min="11" max="11" width="13.42578125" style="47" customWidth="1"/>
    <col min="12" max="12" width="8.42578125" style="10" customWidth="1"/>
    <col min="13" max="13" width="10.28515625" style="38" customWidth="1"/>
    <col min="14" max="14" width="10.28515625" style="45" customWidth="1"/>
    <col min="15" max="15" width="11.42578125" style="41"/>
    <col min="16" max="16384" width="11.42578125" style="10"/>
  </cols>
  <sheetData>
    <row r="1" spans="1:15" s="24" customFormat="1" ht="50.25" customHeight="1">
      <c r="A1" s="23" t="s">
        <v>0</v>
      </c>
      <c r="B1" s="23" t="s">
        <v>1</v>
      </c>
      <c r="C1" s="23" t="s">
        <v>3</v>
      </c>
      <c r="D1" s="23" t="s">
        <v>2</v>
      </c>
      <c r="E1" s="34" t="s">
        <v>4</v>
      </c>
      <c r="F1" s="34" t="s">
        <v>5</v>
      </c>
      <c r="G1" s="23" t="s">
        <v>6</v>
      </c>
      <c r="H1" s="23" t="s">
        <v>7</v>
      </c>
      <c r="I1" s="34" t="s">
        <v>8</v>
      </c>
      <c r="J1" s="23" t="s">
        <v>9</v>
      </c>
      <c r="K1" s="46" t="s">
        <v>10</v>
      </c>
      <c r="L1" s="76" t="s">
        <v>11</v>
      </c>
      <c r="M1" s="76" t="s">
        <v>15</v>
      </c>
      <c r="N1" s="43" t="s">
        <v>20</v>
      </c>
      <c r="O1" s="40" t="s">
        <v>21</v>
      </c>
    </row>
    <row r="2" spans="1:15" ht="21" customHeight="1">
      <c r="A2" s="8" t="s">
        <v>123</v>
      </c>
      <c r="B2" s="9" t="s">
        <v>38</v>
      </c>
      <c r="C2" s="9" t="s">
        <v>84</v>
      </c>
      <c r="D2" s="8" t="s">
        <v>116</v>
      </c>
      <c r="E2" s="35">
        <v>162</v>
      </c>
      <c r="F2" s="36">
        <v>3</v>
      </c>
      <c r="G2" s="8"/>
      <c r="H2" s="8">
        <v>2</v>
      </c>
      <c r="I2" s="36">
        <v>295</v>
      </c>
      <c r="J2" s="11"/>
      <c r="K2" s="12">
        <v>41274</v>
      </c>
      <c r="L2" s="4">
        <f t="shared" ref="L2:L65" si="0">F2*I2</f>
        <v>885</v>
      </c>
      <c r="M2" s="33">
        <f t="shared" ref="M2:M65" si="1">E2+J2</f>
        <v>162</v>
      </c>
      <c r="N2" s="44">
        <f t="shared" ref="N2:N65" si="2">E2/1000</f>
        <v>0.16200000000000001</v>
      </c>
      <c r="O2" s="42">
        <f t="shared" ref="O2:O65" si="3">E2/F2</f>
        <v>54</v>
      </c>
    </row>
    <row r="3" spans="1:15" ht="15">
      <c r="A3" s="5" t="s">
        <v>123</v>
      </c>
      <c r="B3" s="7" t="s">
        <v>38</v>
      </c>
      <c r="C3" s="7" t="s">
        <v>48</v>
      </c>
      <c r="D3" s="5" t="s">
        <v>116</v>
      </c>
      <c r="E3" s="35">
        <v>4001.4</v>
      </c>
      <c r="F3" s="36">
        <v>160</v>
      </c>
      <c r="G3" s="5">
        <v>36</v>
      </c>
      <c r="H3" s="5">
        <v>87</v>
      </c>
      <c r="I3" s="36">
        <v>76</v>
      </c>
      <c r="J3" s="6">
        <v>140</v>
      </c>
      <c r="K3" s="14">
        <v>41274</v>
      </c>
      <c r="L3" s="3">
        <f t="shared" si="0"/>
        <v>12160</v>
      </c>
      <c r="M3" s="33">
        <f t="shared" si="1"/>
        <v>4141.3999999999996</v>
      </c>
      <c r="N3" s="44">
        <f t="shared" si="2"/>
        <v>4.0014000000000003</v>
      </c>
      <c r="O3" s="42">
        <f t="shared" si="3"/>
        <v>25.008749999999999</v>
      </c>
    </row>
    <row r="4" spans="1:15" ht="15">
      <c r="A4" s="5" t="s">
        <v>123</v>
      </c>
      <c r="B4" s="7" t="s">
        <v>38</v>
      </c>
      <c r="C4" s="7" t="s">
        <v>45</v>
      </c>
      <c r="D4" s="5" t="s">
        <v>116</v>
      </c>
      <c r="E4" s="35">
        <v>19950.3</v>
      </c>
      <c r="F4" s="36">
        <v>805</v>
      </c>
      <c r="G4" s="5">
        <v>127</v>
      </c>
      <c r="H4" s="5">
        <v>255</v>
      </c>
      <c r="I4" s="36">
        <v>131</v>
      </c>
      <c r="J4" s="6"/>
      <c r="K4" s="14">
        <v>41274</v>
      </c>
      <c r="L4" s="3">
        <f t="shared" si="0"/>
        <v>105455</v>
      </c>
      <c r="M4" s="33">
        <f t="shared" si="1"/>
        <v>19950.3</v>
      </c>
      <c r="N4" s="44">
        <f t="shared" si="2"/>
        <v>19.950299999999999</v>
      </c>
      <c r="O4" s="42">
        <f t="shared" si="3"/>
        <v>24.782981366459627</v>
      </c>
    </row>
    <row r="5" spans="1:15" ht="15">
      <c r="A5" s="5" t="s">
        <v>123</v>
      </c>
      <c r="B5" s="7" t="s">
        <v>38</v>
      </c>
      <c r="C5" s="7" t="s">
        <v>66</v>
      </c>
      <c r="D5" s="5" t="s">
        <v>116</v>
      </c>
      <c r="E5" s="35">
        <v>24615.9</v>
      </c>
      <c r="F5" s="36">
        <v>1027</v>
      </c>
      <c r="G5" s="5">
        <v>203</v>
      </c>
      <c r="H5" s="5">
        <v>332</v>
      </c>
      <c r="I5" s="36">
        <v>91</v>
      </c>
      <c r="J5" s="6">
        <v>360</v>
      </c>
      <c r="K5" s="14">
        <v>41274</v>
      </c>
      <c r="L5" s="3">
        <f t="shared" si="0"/>
        <v>93457</v>
      </c>
      <c r="M5" s="33">
        <f t="shared" si="1"/>
        <v>24975.9</v>
      </c>
      <c r="N5" s="44">
        <f t="shared" si="2"/>
        <v>24.6159</v>
      </c>
      <c r="O5" s="42">
        <f t="shared" si="3"/>
        <v>23.968743914313535</v>
      </c>
    </row>
    <row r="6" spans="1:15" ht="15">
      <c r="A6" s="5" t="s">
        <v>123</v>
      </c>
      <c r="B6" s="7" t="s">
        <v>39</v>
      </c>
      <c r="C6" s="7" t="s">
        <v>93</v>
      </c>
      <c r="D6" s="5" t="s">
        <v>116</v>
      </c>
      <c r="E6" s="35">
        <v>493.2</v>
      </c>
      <c r="F6" s="36">
        <v>11</v>
      </c>
      <c r="G6" s="5">
        <v>2</v>
      </c>
      <c r="H6" s="5">
        <v>3</v>
      </c>
      <c r="I6" s="36">
        <v>89</v>
      </c>
      <c r="J6" s="6"/>
      <c r="K6" s="14">
        <v>41274</v>
      </c>
      <c r="L6" s="3">
        <f t="shared" si="0"/>
        <v>979</v>
      </c>
      <c r="M6" s="33">
        <f t="shared" si="1"/>
        <v>493.2</v>
      </c>
      <c r="N6" s="44">
        <f t="shared" si="2"/>
        <v>0.49319999999999997</v>
      </c>
      <c r="O6" s="42">
        <f t="shared" si="3"/>
        <v>44.836363636363636</v>
      </c>
    </row>
    <row r="7" spans="1:15" ht="15">
      <c r="A7" s="5" t="s">
        <v>123</v>
      </c>
      <c r="B7" s="7" t="s">
        <v>39</v>
      </c>
      <c r="C7" s="7" t="s">
        <v>105</v>
      </c>
      <c r="D7" s="5" t="s">
        <v>116</v>
      </c>
      <c r="E7" s="35">
        <v>1504.26</v>
      </c>
      <c r="F7" s="36">
        <v>13</v>
      </c>
      <c r="G7" s="5"/>
      <c r="H7" s="5">
        <v>7</v>
      </c>
      <c r="I7" s="36">
        <v>115</v>
      </c>
      <c r="J7" s="6"/>
      <c r="K7" s="14">
        <v>41274</v>
      </c>
      <c r="L7" s="3">
        <f t="shared" si="0"/>
        <v>1495</v>
      </c>
      <c r="M7" s="33">
        <f t="shared" si="1"/>
        <v>1504.26</v>
      </c>
      <c r="N7" s="44">
        <f t="shared" si="2"/>
        <v>1.5042599999999999</v>
      </c>
      <c r="O7" s="42">
        <f t="shared" si="3"/>
        <v>115.71230769230769</v>
      </c>
    </row>
    <row r="8" spans="1:15" ht="15">
      <c r="A8" s="5" t="s">
        <v>123</v>
      </c>
      <c r="B8" s="7" t="s">
        <v>39</v>
      </c>
      <c r="C8" s="7" t="s">
        <v>106</v>
      </c>
      <c r="D8" s="5" t="s">
        <v>116</v>
      </c>
      <c r="E8" s="35">
        <v>2071.44</v>
      </c>
      <c r="F8" s="36">
        <v>12</v>
      </c>
      <c r="G8" s="5"/>
      <c r="H8" s="5">
        <v>14</v>
      </c>
      <c r="I8" s="36">
        <v>112</v>
      </c>
      <c r="J8" s="6"/>
      <c r="K8" s="14">
        <v>41274</v>
      </c>
      <c r="L8" s="3">
        <f t="shared" si="0"/>
        <v>1344</v>
      </c>
      <c r="M8" s="33">
        <f t="shared" si="1"/>
        <v>2071.44</v>
      </c>
      <c r="N8" s="44">
        <f t="shared" si="2"/>
        <v>2.0714399999999999</v>
      </c>
      <c r="O8" s="42">
        <f t="shared" si="3"/>
        <v>172.62</v>
      </c>
    </row>
    <row r="9" spans="1:15" ht="15">
      <c r="A9" s="5" t="s">
        <v>126</v>
      </c>
      <c r="B9" s="7" t="s">
        <v>38</v>
      </c>
      <c r="C9" s="7" t="s">
        <v>72</v>
      </c>
      <c r="D9" s="5" t="s">
        <v>112</v>
      </c>
      <c r="E9" s="35">
        <v>32.4</v>
      </c>
      <c r="F9" s="36">
        <v>2</v>
      </c>
      <c r="G9" s="5"/>
      <c r="H9" s="5"/>
      <c r="I9" s="36">
        <v>116</v>
      </c>
      <c r="J9" s="6"/>
      <c r="K9" s="14">
        <v>41274</v>
      </c>
      <c r="L9" s="3">
        <f t="shared" si="0"/>
        <v>232</v>
      </c>
      <c r="M9" s="33">
        <f t="shared" si="1"/>
        <v>32.4</v>
      </c>
      <c r="N9" s="44">
        <f t="shared" si="2"/>
        <v>3.2399999999999998E-2</v>
      </c>
      <c r="O9" s="42">
        <f t="shared" si="3"/>
        <v>16.2</v>
      </c>
    </row>
    <row r="10" spans="1:15" ht="15">
      <c r="A10" s="5" t="s">
        <v>126</v>
      </c>
      <c r="B10" s="7" t="s">
        <v>38</v>
      </c>
      <c r="C10" s="7" t="s">
        <v>73</v>
      </c>
      <c r="D10" s="5" t="s">
        <v>112</v>
      </c>
      <c r="E10" s="35">
        <v>2146.5</v>
      </c>
      <c r="F10" s="36">
        <v>33</v>
      </c>
      <c r="G10" s="5"/>
      <c r="H10" s="5">
        <v>1</v>
      </c>
      <c r="I10" s="36">
        <v>566</v>
      </c>
      <c r="J10" s="6"/>
      <c r="K10" s="14">
        <v>41274</v>
      </c>
      <c r="L10" s="3">
        <f t="shared" si="0"/>
        <v>18678</v>
      </c>
      <c r="M10" s="33">
        <f t="shared" si="1"/>
        <v>2146.5</v>
      </c>
      <c r="N10" s="44">
        <f t="shared" si="2"/>
        <v>2.1465000000000001</v>
      </c>
      <c r="O10" s="42">
        <f t="shared" si="3"/>
        <v>65.045454545454547</v>
      </c>
    </row>
    <row r="11" spans="1:15" ht="15">
      <c r="A11" s="5" t="s">
        <v>126</v>
      </c>
      <c r="B11" s="7" t="s">
        <v>38</v>
      </c>
      <c r="C11" s="7" t="s">
        <v>52</v>
      </c>
      <c r="D11" s="5" t="s">
        <v>112</v>
      </c>
      <c r="E11" s="35">
        <v>16410.599999999999</v>
      </c>
      <c r="F11" s="36">
        <v>543</v>
      </c>
      <c r="G11" s="5">
        <v>43</v>
      </c>
      <c r="H11" s="5">
        <v>191</v>
      </c>
      <c r="I11" s="36">
        <v>148</v>
      </c>
      <c r="J11" s="6"/>
      <c r="K11" s="14">
        <v>41274</v>
      </c>
      <c r="L11" s="3">
        <f t="shared" si="0"/>
        <v>80364</v>
      </c>
      <c r="M11" s="33">
        <f t="shared" si="1"/>
        <v>16410.599999999999</v>
      </c>
      <c r="N11" s="44">
        <f t="shared" si="2"/>
        <v>16.410599999999999</v>
      </c>
      <c r="O11" s="42">
        <f t="shared" si="3"/>
        <v>30.222099447513809</v>
      </c>
    </row>
    <row r="12" spans="1:15" ht="15">
      <c r="A12" s="5" t="s">
        <v>126</v>
      </c>
      <c r="B12" s="7" t="s">
        <v>38</v>
      </c>
      <c r="C12" s="7" t="s">
        <v>53</v>
      </c>
      <c r="D12" s="5" t="s">
        <v>112</v>
      </c>
      <c r="E12" s="35">
        <v>20120.400000000001</v>
      </c>
      <c r="F12" s="36">
        <v>776</v>
      </c>
      <c r="G12" s="5">
        <v>79</v>
      </c>
      <c r="H12" s="5">
        <v>190</v>
      </c>
      <c r="I12" s="36">
        <v>122</v>
      </c>
      <c r="J12" s="6">
        <v>476</v>
      </c>
      <c r="K12" s="14">
        <v>41274</v>
      </c>
      <c r="L12" s="3">
        <f t="shared" si="0"/>
        <v>94672</v>
      </c>
      <c r="M12" s="33">
        <f t="shared" si="1"/>
        <v>20596.400000000001</v>
      </c>
      <c r="N12" s="44">
        <f t="shared" si="2"/>
        <v>20.1204</v>
      </c>
      <c r="O12" s="42">
        <f t="shared" si="3"/>
        <v>25.928350515463919</v>
      </c>
    </row>
    <row r="13" spans="1:15" ht="15">
      <c r="A13" s="5" t="s">
        <v>126</v>
      </c>
      <c r="B13" s="7" t="s">
        <v>38</v>
      </c>
      <c r="C13" s="7" t="s">
        <v>54</v>
      </c>
      <c r="D13" s="5" t="s">
        <v>112</v>
      </c>
      <c r="E13" s="35">
        <v>9768.6</v>
      </c>
      <c r="F13" s="36">
        <v>304</v>
      </c>
      <c r="G13" s="5">
        <v>36</v>
      </c>
      <c r="H13" s="5">
        <v>97</v>
      </c>
      <c r="I13" s="36">
        <v>141</v>
      </c>
      <c r="J13" s="6"/>
      <c r="K13" s="14">
        <v>41274</v>
      </c>
      <c r="L13" s="3">
        <f t="shared" si="0"/>
        <v>42864</v>
      </c>
      <c r="M13" s="33">
        <f t="shared" si="1"/>
        <v>9768.6</v>
      </c>
      <c r="N13" s="44">
        <f t="shared" si="2"/>
        <v>9.7686000000000011</v>
      </c>
      <c r="O13" s="42">
        <f t="shared" si="3"/>
        <v>32.133552631578951</v>
      </c>
    </row>
    <row r="14" spans="1:15" ht="15">
      <c r="A14" s="5" t="s">
        <v>126</v>
      </c>
      <c r="B14" s="7" t="s">
        <v>16</v>
      </c>
      <c r="C14" s="7" t="s">
        <v>85</v>
      </c>
      <c r="D14" s="5" t="s">
        <v>119</v>
      </c>
      <c r="E14" s="35">
        <v>64.8</v>
      </c>
      <c r="F14" s="36">
        <v>2</v>
      </c>
      <c r="G14" s="5"/>
      <c r="H14" s="5"/>
      <c r="I14" s="36">
        <v>230</v>
      </c>
      <c r="J14" s="6"/>
      <c r="K14" s="14">
        <v>41274</v>
      </c>
      <c r="L14" s="3">
        <f t="shared" si="0"/>
        <v>460</v>
      </c>
      <c r="M14" s="33">
        <f t="shared" si="1"/>
        <v>64.8</v>
      </c>
      <c r="N14" s="44">
        <f t="shared" si="2"/>
        <v>6.4799999999999996E-2</v>
      </c>
      <c r="O14" s="42">
        <f t="shared" si="3"/>
        <v>32.4</v>
      </c>
    </row>
    <row r="15" spans="1:15" ht="15">
      <c r="A15" s="5" t="s">
        <v>126</v>
      </c>
      <c r="B15" s="7" t="s">
        <v>39</v>
      </c>
      <c r="C15" s="7" t="s">
        <v>95</v>
      </c>
      <c r="D15" s="5" t="s">
        <v>112</v>
      </c>
      <c r="E15" s="35">
        <v>1257.6600000000001</v>
      </c>
      <c r="F15" s="36">
        <v>9</v>
      </c>
      <c r="G15" s="5"/>
      <c r="H15" s="5">
        <v>26</v>
      </c>
      <c r="I15" s="36">
        <v>76</v>
      </c>
      <c r="J15" s="6"/>
      <c r="K15" s="14">
        <v>41274</v>
      </c>
      <c r="L15" s="3">
        <f t="shared" si="0"/>
        <v>684</v>
      </c>
      <c r="M15" s="33">
        <f t="shared" si="1"/>
        <v>1257.6600000000001</v>
      </c>
      <c r="N15" s="44">
        <f t="shared" si="2"/>
        <v>1.25766</v>
      </c>
      <c r="O15" s="42">
        <f t="shared" si="3"/>
        <v>139.74</v>
      </c>
    </row>
    <row r="16" spans="1:15" ht="15">
      <c r="A16" s="5" t="s">
        <v>126</v>
      </c>
      <c r="B16" s="7" t="s">
        <v>39</v>
      </c>
      <c r="C16" s="7" t="s">
        <v>96</v>
      </c>
      <c r="D16" s="5" t="s">
        <v>112</v>
      </c>
      <c r="E16" s="35">
        <v>4167.54</v>
      </c>
      <c r="F16" s="36">
        <v>55</v>
      </c>
      <c r="G16" s="5">
        <v>2</v>
      </c>
      <c r="H16" s="5">
        <v>2</v>
      </c>
      <c r="I16" s="36">
        <v>111</v>
      </c>
      <c r="J16" s="6"/>
      <c r="K16" s="14">
        <v>41274</v>
      </c>
      <c r="L16" s="3">
        <f t="shared" si="0"/>
        <v>6105</v>
      </c>
      <c r="M16" s="33">
        <f t="shared" si="1"/>
        <v>4167.54</v>
      </c>
      <c r="N16" s="44">
        <f t="shared" si="2"/>
        <v>4.1675399999999998</v>
      </c>
      <c r="O16" s="42">
        <f t="shared" si="3"/>
        <v>75.773454545454541</v>
      </c>
    </row>
    <row r="17" spans="1:15" ht="15">
      <c r="A17" s="5" t="s">
        <v>126</v>
      </c>
      <c r="B17" s="7" t="s">
        <v>39</v>
      </c>
      <c r="C17" s="7" t="s">
        <v>97</v>
      </c>
      <c r="D17" s="5" t="s">
        <v>112</v>
      </c>
      <c r="E17" s="35">
        <v>2367.36</v>
      </c>
      <c r="F17" s="36">
        <v>28</v>
      </c>
      <c r="G17" s="5">
        <v>7</v>
      </c>
      <c r="H17" s="5">
        <v>25</v>
      </c>
      <c r="I17" s="36">
        <v>84</v>
      </c>
      <c r="J17" s="6"/>
      <c r="K17" s="14">
        <v>41274</v>
      </c>
      <c r="L17" s="3">
        <f t="shared" si="0"/>
        <v>2352</v>
      </c>
      <c r="M17" s="33">
        <f t="shared" si="1"/>
        <v>2367.36</v>
      </c>
      <c r="N17" s="44">
        <f t="shared" si="2"/>
        <v>2.3673600000000001</v>
      </c>
      <c r="O17" s="42">
        <f t="shared" si="3"/>
        <v>84.548571428571435</v>
      </c>
    </row>
    <row r="18" spans="1:15" ht="15">
      <c r="A18" s="5" t="s">
        <v>130</v>
      </c>
      <c r="B18" s="7" t="s">
        <v>38</v>
      </c>
      <c r="C18" s="7" t="s">
        <v>74</v>
      </c>
      <c r="D18" s="5" t="s">
        <v>113</v>
      </c>
      <c r="E18" s="35">
        <v>32.4</v>
      </c>
      <c r="F18" s="36">
        <v>1</v>
      </c>
      <c r="G18" s="5"/>
      <c r="H18" s="5"/>
      <c r="I18" s="36">
        <v>155</v>
      </c>
      <c r="J18" s="6"/>
      <c r="K18" s="14">
        <v>41274</v>
      </c>
      <c r="L18" s="3">
        <f t="shared" si="0"/>
        <v>155</v>
      </c>
      <c r="M18" s="33">
        <f t="shared" si="1"/>
        <v>32.4</v>
      </c>
      <c r="N18" s="44">
        <f t="shared" si="2"/>
        <v>3.2399999999999998E-2</v>
      </c>
      <c r="O18" s="42">
        <f t="shared" si="3"/>
        <v>32.4</v>
      </c>
    </row>
    <row r="19" spans="1:15" ht="15">
      <c r="A19" s="5" t="s">
        <v>130</v>
      </c>
      <c r="B19" s="7" t="s">
        <v>38</v>
      </c>
      <c r="C19" s="7" t="s">
        <v>55</v>
      </c>
      <c r="D19" s="5" t="s">
        <v>113</v>
      </c>
      <c r="E19" s="35">
        <v>17771.400000000001</v>
      </c>
      <c r="F19" s="36">
        <v>647</v>
      </c>
      <c r="G19" s="5">
        <v>94</v>
      </c>
      <c r="H19" s="5">
        <v>173</v>
      </c>
      <c r="I19" s="36">
        <v>107</v>
      </c>
      <c r="J19" s="6">
        <v>60</v>
      </c>
      <c r="K19" s="14">
        <v>41274</v>
      </c>
      <c r="L19" s="3">
        <f t="shared" si="0"/>
        <v>69229</v>
      </c>
      <c r="M19" s="33">
        <f t="shared" si="1"/>
        <v>17831.400000000001</v>
      </c>
      <c r="N19" s="44">
        <f t="shared" si="2"/>
        <v>17.7714</v>
      </c>
      <c r="O19" s="42">
        <f t="shared" si="3"/>
        <v>27.467387944358581</v>
      </c>
    </row>
    <row r="20" spans="1:15" ht="15">
      <c r="A20" s="5" t="s">
        <v>130</v>
      </c>
      <c r="B20" s="7" t="s">
        <v>38</v>
      </c>
      <c r="C20" s="7" t="s">
        <v>62</v>
      </c>
      <c r="D20" s="5" t="s">
        <v>113</v>
      </c>
      <c r="E20" s="35">
        <v>340.2</v>
      </c>
      <c r="F20" s="36">
        <v>10</v>
      </c>
      <c r="G20" s="5"/>
      <c r="H20" s="5"/>
      <c r="I20" s="36">
        <v>482</v>
      </c>
      <c r="J20" s="6"/>
      <c r="K20" s="14">
        <v>41274</v>
      </c>
      <c r="L20" s="3">
        <f t="shared" si="0"/>
        <v>4820</v>
      </c>
      <c r="M20" s="33">
        <f t="shared" si="1"/>
        <v>340.2</v>
      </c>
      <c r="N20" s="44">
        <f t="shared" si="2"/>
        <v>0.3402</v>
      </c>
      <c r="O20" s="42">
        <f t="shared" si="3"/>
        <v>34.019999999999996</v>
      </c>
    </row>
    <row r="21" spans="1:15" ht="15">
      <c r="A21" s="65" t="s">
        <v>130</v>
      </c>
      <c r="B21" s="66" t="s">
        <v>38</v>
      </c>
      <c r="C21" s="66" t="s">
        <v>40</v>
      </c>
      <c r="D21" s="65" t="s">
        <v>118</v>
      </c>
      <c r="E21" s="67">
        <v>23028.3</v>
      </c>
      <c r="F21" s="65">
        <v>720</v>
      </c>
      <c r="G21" s="65">
        <v>13</v>
      </c>
      <c r="H21" s="65">
        <v>63</v>
      </c>
      <c r="I21" s="65">
        <v>171</v>
      </c>
      <c r="J21" s="68"/>
      <c r="K21" s="55">
        <v>41274</v>
      </c>
      <c r="L21" s="69">
        <f t="shared" si="0"/>
        <v>123120</v>
      </c>
      <c r="M21" s="70">
        <f t="shared" si="1"/>
        <v>23028.3</v>
      </c>
      <c r="N21" s="71">
        <f t="shared" si="2"/>
        <v>23.028299999999998</v>
      </c>
      <c r="O21" s="72">
        <f t="shared" si="3"/>
        <v>31.983750000000001</v>
      </c>
    </row>
    <row r="22" spans="1:15" ht="15">
      <c r="A22" s="5" t="s">
        <v>130</v>
      </c>
      <c r="B22" s="7" t="s">
        <v>38</v>
      </c>
      <c r="C22" s="7" t="s">
        <v>78</v>
      </c>
      <c r="D22" s="5" t="s">
        <v>118</v>
      </c>
      <c r="E22" s="35">
        <v>32.4</v>
      </c>
      <c r="F22" s="36">
        <v>1</v>
      </c>
      <c r="G22" s="5"/>
      <c r="H22" s="5"/>
      <c r="I22" s="36">
        <v>64</v>
      </c>
      <c r="J22" s="6"/>
      <c r="K22" s="14">
        <v>41274</v>
      </c>
      <c r="L22" s="3">
        <f t="shared" si="0"/>
        <v>64</v>
      </c>
      <c r="M22" s="33">
        <f t="shared" si="1"/>
        <v>32.4</v>
      </c>
      <c r="N22" s="44">
        <f t="shared" si="2"/>
        <v>3.2399999999999998E-2</v>
      </c>
      <c r="O22" s="42">
        <f t="shared" si="3"/>
        <v>32.4</v>
      </c>
    </row>
    <row r="23" spans="1:15" ht="15">
      <c r="A23" s="5" t="s">
        <v>130</v>
      </c>
      <c r="B23" s="7" t="s">
        <v>38</v>
      </c>
      <c r="C23" s="7" t="s">
        <v>58</v>
      </c>
      <c r="D23" s="5" t="s">
        <v>118</v>
      </c>
      <c r="E23" s="35">
        <v>18532.8</v>
      </c>
      <c r="F23" s="36">
        <v>658</v>
      </c>
      <c r="G23" s="5">
        <v>74</v>
      </c>
      <c r="H23" s="5">
        <v>120</v>
      </c>
      <c r="I23" s="36">
        <v>113</v>
      </c>
      <c r="J23" s="6">
        <v>476</v>
      </c>
      <c r="K23" s="14">
        <v>41274</v>
      </c>
      <c r="L23" s="3">
        <f t="shared" si="0"/>
        <v>74354</v>
      </c>
      <c r="M23" s="33">
        <f t="shared" si="1"/>
        <v>19008.8</v>
      </c>
      <c r="N23" s="44">
        <f t="shared" si="2"/>
        <v>18.532799999999998</v>
      </c>
      <c r="O23" s="42">
        <f t="shared" si="3"/>
        <v>28.165349544072946</v>
      </c>
    </row>
    <row r="24" spans="1:15" ht="15">
      <c r="A24" s="5" t="s">
        <v>130</v>
      </c>
      <c r="B24" s="7" t="s">
        <v>38</v>
      </c>
      <c r="C24" s="7" t="s">
        <v>60</v>
      </c>
      <c r="D24" s="5" t="s">
        <v>118</v>
      </c>
      <c r="E24" s="35">
        <v>7865.1</v>
      </c>
      <c r="F24" s="36">
        <v>327</v>
      </c>
      <c r="G24" s="5">
        <v>80</v>
      </c>
      <c r="H24" s="5">
        <v>100</v>
      </c>
      <c r="I24" s="36">
        <v>68</v>
      </c>
      <c r="J24" s="6"/>
      <c r="K24" s="14">
        <v>41274</v>
      </c>
      <c r="L24" s="3">
        <f t="shared" si="0"/>
        <v>22236</v>
      </c>
      <c r="M24" s="33">
        <f t="shared" si="1"/>
        <v>7865.1</v>
      </c>
      <c r="N24" s="44">
        <f t="shared" si="2"/>
        <v>7.8651</v>
      </c>
      <c r="O24" s="42">
        <f t="shared" si="3"/>
        <v>24.052293577981654</v>
      </c>
    </row>
    <row r="25" spans="1:15" ht="15">
      <c r="A25" s="5" t="s">
        <v>130</v>
      </c>
      <c r="B25" s="7" t="s">
        <v>38</v>
      </c>
      <c r="C25" s="17" t="s">
        <v>65</v>
      </c>
      <c r="D25" s="5" t="s">
        <v>118</v>
      </c>
      <c r="E25" s="35">
        <v>2624.4</v>
      </c>
      <c r="F25" s="36">
        <v>121</v>
      </c>
      <c r="G25" s="5">
        <v>25</v>
      </c>
      <c r="H25" s="5">
        <v>44</v>
      </c>
      <c r="I25" s="36">
        <v>87</v>
      </c>
      <c r="J25" s="6"/>
      <c r="K25" s="14">
        <v>41274</v>
      </c>
      <c r="L25" s="3">
        <f t="shared" si="0"/>
        <v>10527</v>
      </c>
      <c r="M25" s="33">
        <f t="shared" si="1"/>
        <v>2624.4</v>
      </c>
      <c r="N25" s="44">
        <f t="shared" si="2"/>
        <v>2.6244000000000001</v>
      </c>
      <c r="O25" s="42">
        <f t="shared" si="3"/>
        <v>21.68925619834711</v>
      </c>
    </row>
    <row r="26" spans="1:15" ht="15">
      <c r="A26" s="5" t="s">
        <v>130</v>
      </c>
      <c r="B26" s="7" t="s">
        <v>39</v>
      </c>
      <c r="C26" s="7" t="s">
        <v>98</v>
      </c>
      <c r="D26" s="5" t="s">
        <v>113</v>
      </c>
      <c r="E26" s="35">
        <v>1060.3800000000001</v>
      </c>
      <c r="F26" s="36">
        <v>16</v>
      </c>
      <c r="G26" s="5">
        <v>1</v>
      </c>
      <c r="H26" s="5">
        <v>5</v>
      </c>
      <c r="I26" s="36">
        <v>81</v>
      </c>
      <c r="J26" s="6"/>
      <c r="K26" s="14">
        <v>41274</v>
      </c>
      <c r="L26" s="3">
        <f t="shared" si="0"/>
        <v>1296</v>
      </c>
      <c r="M26" s="33">
        <f t="shared" si="1"/>
        <v>1060.3800000000001</v>
      </c>
      <c r="N26" s="44">
        <f t="shared" si="2"/>
        <v>1.0603800000000001</v>
      </c>
      <c r="O26" s="42">
        <f t="shared" si="3"/>
        <v>66.273750000000007</v>
      </c>
    </row>
    <row r="27" spans="1:15" ht="15">
      <c r="A27" s="5" t="s">
        <v>130</v>
      </c>
      <c r="B27" s="7" t="s">
        <v>39</v>
      </c>
      <c r="C27" s="7" t="s">
        <v>92</v>
      </c>
      <c r="D27" s="5" t="s">
        <v>118</v>
      </c>
      <c r="E27" s="35">
        <v>345.24</v>
      </c>
      <c r="F27" s="36">
        <v>5</v>
      </c>
      <c r="G27" s="5">
        <v>2</v>
      </c>
      <c r="H27" s="5">
        <v>1</v>
      </c>
      <c r="I27" s="36">
        <v>70</v>
      </c>
      <c r="J27" s="6"/>
      <c r="K27" s="14">
        <v>41274</v>
      </c>
      <c r="L27" s="3">
        <f t="shared" si="0"/>
        <v>350</v>
      </c>
      <c r="M27" s="33">
        <f t="shared" si="1"/>
        <v>345.24</v>
      </c>
      <c r="N27" s="44">
        <f t="shared" si="2"/>
        <v>0.34523999999999999</v>
      </c>
      <c r="O27" s="42">
        <f t="shared" si="3"/>
        <v>69.048000000000002</v>
      </c>
    </row>
    <row r="28" spans="1:15" ht="15">
      <c r="A28" s="5" t="s">
        <v>130</v>
      </c>
      <c r="B28" s="7" t="s">
        <v>39</v>
      </c>
      <c r="C28" s="7" t="s">
        <v>101</v>
      </c>
      <c r="D28" s="5" t="s">
        <v>118</v>
      </c>
      <c r="E28" s="35">
        <v>1134.3599999999999</v>
      </c>
      <c r="F28" s="36">
        <v>31</v>
      </c>
      <c r="G28" s="5"/>
      <c r="H28" s="5">
        <v>6</v>
      </c>
      <c r="I28" s="36">
        <v>66</v>
      </c>
      <c r="J28" s="6"/>
      <c r="K28" s="14">
        <v>41274</v>
      </c>
      <c r="L28" s="3">
        <f t="shared" si="0"/>
        <v>2046</v>
      </c>
      <c r="M28" s="33">
        <f t="shared" si="1"/>
        <v>1134.3599999999999</v>
      </c>
      <c r="N28" s="44">
        <f t="shared" si="2"/>
        <v>1.1343599999999998</v>
      </c>
      <c r="O28" s="42">
        <f t="shared" si="3"/>
        <v>36.592258064516123</v>
      </c>
    </row>
    <row r="29" spans="1:15" ht="15">
      <c r="A29" s="5" t="s">
        <v>122</v>
      </c>
      <c r="B29" s="7" t="s">
        <v>38</v>
      </c>
      <c r="C29" s="7" t="s">
        <v>80</v>
      </c>
      <c r="D29" s="5" t="s">
        <v>114</v>
      </c>
      <c r="E29" s="35">
        <v>421</v>
      </c>
      <c r="F29" s="36">
        <v>14</v>
      </c>
      <c r="G29" s="5">
        <v>1</v>
      </c>
      <c r="H29" s="5">
        <v>2</v>
      </c>
      <c r="I29" s="36">
        <v>132</v>
      </c>
      <c r="J29" s="6"/>
      <c r="K29" s="14">
        <v>41274</v>
      </c>
      <c r="L29" s="3">
        <f t="shared" si="0"/>
        <v>1848</v>
      </c>
      <c r="M29" s="33">
        <f t="shared" si="1"/>
        <v>421</v>
      </c>
      <c r="N29" s="44">
        <f t="shared" si="2"/>
        <v>0.42099999999999999</v>
      </c>
      <c r="O29" s="42">
        <f t="shared" si="3"/>
        <v>30.071428571428573</v>
      </c>
    </row>
    <row r="30" spans="1:15" ht="15">
      <c r="A30" s="5" t="s">
        <v>122</v>
      </c>
      <c r="B30" s="7" t="s">
        <v>38</v>
      </c>
      <c r="C30" s="7" t="s">
        <v>61</v>
      </c>
      <c r="D30" s="5" t="s">
        <v>114</v>
      </c>
      <c r="E30" s="35">
        <v>25547</v>
      </c>
      <c r="F30" s="36">
        <v>977</v>
      </c>
      <c r="G30" s="5">
        <v>185</v>
      </c>
      <c r="H30" s="5">
        <v>300</v>
      </c>
      <c r="I30" s="36">
        <v>98</v>
      </c>
      <c r="J30" s="6"/>
      <c r="K30" s="14">
        <v>41274</v>
      </c>
      <c r="L30" s="3">
        <f t="shared" si="0"/>
        <v>95746</v>
      </c>
      <c r="M30" s="33">
        <f t="shared" si="1"/>
        <v>25547</v>
      </c>
      <c r="N30" s="44">
        <f t="shared" si="2"/>
        <v>25.547000000000001</v>
      </c>
      <c r="O30" s="42">
        <f t="shared" si="3"/>
        <v>26.148413510747186</v>
      </c>
    </row>
    <row r="31" spans="1:15" ht="15">
      <c r="A31" s="5" t="s">
        <v>122</v>
      </c>
      <c r="B31" s="7" t="s">
        <v>38</v>
      </c>
      <c r="C31" s="7" t="s">
        <v>76</v>
      </c>
      <c r="D31" s="5" t="s">
        <v>115</v>
      </c>
      <c r="E31" s="35">
        <v>0</v>
      </c>
      <c r="F31" s="36">
        <v>4</v>
      </c>
      <c r="G31" s="5">
        <v>4</v>
      </c>
      <c r="H31" s="5"/>
      <c r="I31" s="36">
        <v>17</v>
      </c>
      <c r="J31" s="6"/>
      <c r="K31" s="14">
        <v>41274</v>
      </c>
      <c r="L31" s="3">
        <f t="shared" si="0"/>
        <v>68</v>
      </c>
      <c r="M31" s="33">
        <f t="shared" si="1"/>
        <v>0</v>
      </c>
      <c r="N31" s="44">
        <f t="shared" si="2"/>
        <v>0</v>
      </c>
      <c r="O31" s="42">
        <f t="shared" si="3"/>
        <v>0</v>
      </c>
    </row>
    <row r="32" spans="1:15" ht="15">
      <c r="A32" s="5" t="s">
        <v>122</v>
      </c>
      <c r="B32" s="7" t="s">
        <v>38</v>
      </c>
      <c r="C32" s="7" t="s">
        <v>57</v>
      </c>
      <c r="D32" s="5" t="s">
        <v>115</v>
      </c>
      <c r="E32" s="35">
        <v>5225</v>
      </c>
      <c r="F32" s="36">
        <v>243</v>
      </c>
      <c r="G32" s="5">
        <v>59</v>
      </c>
      <c r="H32" s="5">
        <v>75</v>
      </c>
      <c r="I32" s="36">
        <v>75</v>
      </c>
      <c r="J32" s="6"/>
      <c r="K32" s="14">
        <v>41274</v>
      </c>
      <c r="L32" s="3">
        <f t="shared" si="0"/>
        <v>18225</v>
      </c>
      <c r="M32" s="33">
        <f t="shared" si="1"/>
        <v>5225</v>
      </c>
      <c r="N32" s="44">
        <f t="shared" si="2"/>
        <v>5.2249999999999996</v>
      </c>
      <c r="O32" s="42">
        <f t="shared" si="3"/>
        <v>21.502057613168724</v>
      </c>
    </row>
    <row r="33" spans="1:15" ht="15">
      <c r="A33" s="5" t="s">
        <v>122</v>
      </c>
      <c r="B33" s="7" t="s">
        <v>39</v>
      </c>
      <c r="C33" s="7" t="s">
        <v>103</v>
      </c>
      <c r="D33" s="5" t="s">
        <v>114</v>
      </c>
      <c r="E33" s="35">
        <v>3822</v>
      </c>
      <c r="F33" s="36">
        <v>61</v>
      </c>
      <c r="G33" s="5">
        <v>13</v>
      </c>
      <c r="H33" s="5">
        <v>29</v>
      </c>
      <c r="I33" s="36">
        <v>86</v>
      </c>
      <c r="J33" s="6"/>
      <c r="K33" s="14">
        <v>41274</v>
      </c>
      <c r="L33" s="3">
        <f t="shared" si="0"/>
        <v>5246</v>
      </c>
      <c r="M33" s="33">
        <f t="shared" si="1"/>
        <v>3822</v>
      </c>
      <c r="N33" s="44">
        <f t="shared" si="2"/>
        <v>3.8220000000000001</v>
      </c>
      <c r="O33" s="42">
        <f t="shared" si="3"/>
        <v>62.655737704918032</v>
      </c>
    </row>
    <row r="34" spans="1:15" ht="15">
      <c r="A34" s="5" t="s">
        <v>122</v>
      </c>
      <c r="B34" s="7" t="s">
        <v>39</v>
      </c>
      <c r="C34" s="7" t="s">
        <v>99</v>
      </c>
      <c r="D34" s="5" t="s">
        <v>115</v>
      </c>
      <c r="E34" s="35">
        <v>920</v>
      </c>
      <c r="F34" s="36">
        <v>10</v>
      </c>
      <c r="G34" s="5"/>
      <c r="H34" s="5">
        <v>8</v>
      </c>
      <c r="I34" s="36">
        <v>94</v>
      </c>
      <c r="J34" s="6"/>
      <c r="K34" s="14">
        <v>41274</v>
      </c>
      <c r="L34" s="3">
        <f t="shared" si="0"/>
        <v>940</v>
      </c>
      <c r="M34" s="33">
        <f t="shared" si="1"/>
        <v>920</v>
      </c>
      <c r="N34" s="44">
        <f t="shared" si="2"/>
        <v>0.92</v>
      </c>
      <c r="O34" s="42">
        <f t="shared" si="3"/>
        <v>92</v>
      </c>
    </row>
    <row r="35" spans="1:15" ht="15">
      <c r="A35" s="5" t="s">
        <v>125</v>
      </c>
      <c r="B35" s="7" t="s">
        <v>38</v>
      </c>
      <c r="C35" s="7" t="s">
        <v>70</v>
      </c>
      <c r="D35" s="5" t="s">
        <v>109</v>
      </c>
      <c r="E35" s="35">
        <v>162</v>
      </c>
      <c r="F35" s="36">
        <v>5</v>
      </c>
      <c r="G35" s="5"/>
      <c r="H35" s="5"/>
      <c r="I35" s="36">
        <v>104</v>
      </c>
      <c r="J35" s="6"/>
      <c r="K35" s="14">
        <v>41274</v>
      </c>
      <c r="L35" s="3">
        <f t="shared" si="0"/>
        <v>520</v>
      </c>
      <c r="M35" s="33">
        <f t="shared" si="1"/>
        <v>162</v>
      </c>
      <c r="N35" s="44">
        <f t="shared" si="2"/>
        <v>0.16200000000000001</v>
      </c>
      <c r="O35" s="42">
        <f t="shared" si="3"/>
        <v>32.4</v>
      </c>
    </row>
    <row r="36" spans="1:15" ht="15">
      <c r="A36" s="5" t="s">
        <v>125</v>
      </c>
      <c r="B36" s="7" t="s">
        <v>38</v>
      </c>
      <c r="C36" s="7" t="s">
        <v>50</v>
      </c>
      <c r="D36" s="5" t="s">
        <v>109</v>
      </c>
      <c r="E36" s="35">
        <v>15025.5</v>
      </c>
      <c r="F36" s="36">
        <v>531</v>
      </c>
      <c r="G36" s="5">
        <v>45</v>
      </c>
      <c r="H36" s="5">
        <v>149</v>
      </c>
      <c r="I36" s="36">
        <v>121</v>
      </c>
      <c r="J36" s="6"/>
      <c r="K36" s="14">
        <v>41274</v>
      </c>
      <c r="L36" s="3">
        <f t="shared" si="0"/>
        <v>64251</v>
      </c>
      <c r="M36" s="33">
        <f t="shared" si="1"/>
        <v>15025.5</v>
      </c>
      <c r="N36" s="44">
        <f t="shared" si="2"/>
        <v>15.025499999999999</v>
      </c>
      <c r="O36" s="42">
        <f t="shared" si="3"/>
        <v>28.296610169491526</v>
      </c>
    </row>
    <row r="37" spans="1:15" ht="15">
      <c r="A37" s="5" t="s">
        <v>125</v>
      </c>
      <c r="B37" s="7" t="s">
        <v>38</v>
      </c>
      <c r="C37" s="7" t="s">
        <v>50</v>
      </c>
      <c r="D37" s="5" t="s">
        <v>109</v>
      </c>
      <c r="E37" s="35">
        <v>9015.2999999999993</v>
      </c>
      <c r="F37" s="36">
        <v>381</v>
      </c>
      <c r="G37" s="5">
        <v>93</v>
      </c>
      <c r="H37" s="5">
        <v>187</v>
      </c>
      <c r="I37" s="36">
        <v>87</v>
      </c>
      <c r="J37" s="6"/>
      <c r="K37" s="14">
        <v>41274</v>
      </c>
      <c r="L37" s="3">
        <f t="shared" si="0"/>
        <v>33147</v>
      </c>
      <c r="M37" s="33">
        <f t="shared" si="1"/>
        <v>9015.2999999999993</v>
      </c>
      <c r="N37" s="44">
        <f t="shared" si="2"/>
        <v>9.0152999999999999</v>
      </c>
      <c r="O37" s="42">
        <f t="shared" si="3"/>
        <v>23.662204724409445</v>
      </c>
    </row>
    <row r="38" spans="1:15" ht="15">
      <c r="A38" s="5" t="s">
        <v>125</v>
      </c>
      <c r="B38" s="7" t="s">
        <v>38</v>
      </c>
      <c r="C38" s="7" t="s">
        <v>47</v>
      </c>
      <c r="D38" s="5" t="s">
        <v>109</v>
      </c>
      <c r="E38" s="35">
        <v>396.9</v>
      </c>
      <c r="F38" s="36">
        <v>13</v>
      </c>
      <c r="G38" s="5"/>
      <c r="H38" s="5">
        <v>7</v>
      </c>
      <c r="I38" s="36">
        <v>240</v>
      </c>
      <c r="J38" s="6"/>
      <c r="K38" s="14">
        <v>41274</v>
      </c>
      <c r="L38" s="3">
        <f t="shared" si="0"/>
        <v>3120</v>
      </c>
      <c r="M38" s="33">
        <f t="shared" si="1"/>
        <v>396.9</v>
      </c>
      <c r="N38" s="44">
        <f t="shared" si="2"/>
        <v>0.39689999999999998</v>
      </c>
      <c r="O38" s="42">
        <f t="shared" si="3"/>
        <v>30.530769230769231</v>
      </c>
    </row>
    <row r="39" spans="1:15" ht="15">
      <c r="A39" s="5" t="s">
        <v>125</v>
      </c>
      <c r="B39" s="7" t="s">
        <v>38</v>
      </c>
      <c r="C39" s="7" t="s">
        <v>72</v>
      </c>
      <c r="D39" s="5" t="s">
        <v>112</v>
      </c>
      <c r="E39" s="35">
        <v>275.39999999999998</v>
      </c>
      <c r="F39" s="36">
        <v>9</v>
      </c>
      <c r="G39" s="5"/>
      <c r="H39" s="5">
        <v>2</v>
      </c>
      <c r="I39" s="36">
        <v>171</v>
      </c>
      <c r="J39" s="6"/>
      <c r="K39" s="14">
        <v>41274</v>
      </c>
      <c r="L39" s="3">
        <f t="shared" si="0"/>
        <v>1539</v>
      </c>
      <c r="M39" s="33">
        <f t="shared" si="1"/>
        <v>275.39999999999998</v>
      </c>
      <c r="N39" s="44">
        <f t="shared" si="2"/>
        <v>0.27539999999999998</v>
      </c>
      <c r="O39" s="42">
        <f t="shared" si="3"/>
        <v>30.599999999999998</v>
      </c>
    </row>
    <row r="40" spans="1:15" ht="15">
      <c r="A40" s="5" t="s">
        <v>125</v>
      </c>
      <c r="B40" s="7" t="s">
        <v>38</v>
      </c>
      <c r="C40" s="7" t="s">
        <v>73</v>
      </c>
      <c r="D40" s="5" t="s">
        <v>112</v>
      </c>
      <c r="E40" s="35">
        <v>32.4</v>
      </c>
      <c r="F40" s="36">
        <v>1</v>
      </c>
      <c r="G40" s="5"/>
      <c r="H40" s="5"/>
      <c r="I40" s="36">
        <v>99</v>
      </c>
      <c r="J40" s="6"/>
      <c r="K40" s="14">
        <v>41274</v>
      </c>
      <c r="L40" s="3">
        <f t="shared" si="0"/>
        <v>99</v>
      </c>
      <c r="M40" s="33">
        <f t="shared" si="1"/>
        <v>32.4</v>
      </c>
      <c r="N40" s="44">
        <f t="shared" si="2"/>
        <v>3.2399999999999998E-2</v>
      </c>
      <c r="O40" s="42">
        <f t="shared" si="3"/>
        <v>32.4</v>
      </c>
    </row>
    <row r="41" spans="1:15" ht="15">
      <c r="A41" s="5" t="s">
        <v>125</v>
      </c>
      <c r="B41" s="7" t="s">
        <v>38</v>
      </c>
      <c r="C41" s="7" t="s">
        <v>52</v>
      </c>
      <c r="D41" s="5" t="s">
        <v>112</v>
      </c>
      <c r="E41" s="35">
        <v>20233.8</v>
      </c>
      <c r="F41" s="36">
        <v>695</v>
      </c>
      <c r="G41" s="5">
        <v>59</v>
      </c>
      <c r="H41" s="5">
        <v>144</v>
      </c>
      <c r="I41" s="36">
        <v>148</v>
      </c>
      <c r="J41" s="6"/>
      <c r="K41" s="14">
        <v>41274</v>
      </c>
      <c r="L41" s="3">
        <f t="shared" si="0"/>
        <v>102860</v>
      </c>
      <c r="M41" s="33">
        <f t="shared" si="1"/>
        <v>20233.8</v>
      </c>
      <c r="N41" s="44">
        <f t="shared" si="2"/>
        <v>20.233799999999999</v>
      </c>
      <c r="O41" s="42">
        <f t="shared" si="3"/>
        <v>29.113381294964029</v>
      </c>
    </row>
    <row r="42" spans="1:15" ht="15">
      <c r="A42" s="5" t="s">
        <v>125</v>
      </c>
      <c r="B42" s="7" t="s">
        <v>38</v>
      </c>
      <c r="C42" s="7" t="s">
        <v>53</v>
      </c>
      <c r="D42" s="5" t="s">
        <v>112</v>
      </c>
      <c r="E42" s="35">
        <v>5597.1</v>
      </c>
      <c r="F42" s="36">
        <v>181</v>
      </c>
      <c r="G42" s="5">
        <v>7</v>
      </c>
      <c r="H42" s="5">
        <v>44</v>
      </c>
      <c r="I42" s="36">
        <v>137</v>
      </c>
      <c r="J42" s="6"/>
      <c r="K42" s="14">
        <v>41274</v>
      </c>
      <c r="L42" s="3">
        <f t="shared" si="0"/>
        <v>24797</v>
      </c>
      <c r="M42" s="33">
        <f t="shared" si="1"/>
        <v>5597.1</v>
      </c>
      <c r="N42" s="44">
        <f t="shared" si="2"/>
        <v>5.5971000000000002</v>
      </c>
      <c r="O42" s="42">
        <f t="shared" si="3"/>
        <v>30.923204419889505</v>
      </c>
    </row>
    <row r="43" spans="1:15" ht="15">
      <c r="A43" s="5" t="s">
        <v>125</v>
      </c>
      <c r="B43" s="7" t="s">
        <v>38</v>
      </c>
      <c r="C43" s="7" t="s">
        <v>59</v>
      </c>
      <c r="D43" s="5" t="s">
        <v>114</v>
      </c>
      <c r="E43" s="35">
        <v>32.4</v>
      </c>
      <c r="F43" s="36">
        <v>1</v>
      </c>
      <c r="G43" s="5"/>
      <c r="H43" s="5"/>
      <c r="I43" s="36">
        <v>154</v>
      </c>
      <c r="J43" s="6"/>
      <c r="K43" s="14">
        <v>41274</v>
      </c>
      <c r="L43" s="3">
        <f t="shared" si="0"/>
        <v>154</v>
      </c>
      <c r="M43" s="33">
        <f t="shared" si="1"/>
        <v>32.4</v>
      </c>
      <c r="N43" s="44">
        <f t="shared" si="2"/>
        <v>3.2399999999999998E-2</v>
      </c>
      <c r="O43" s="42">
        <f t="shared" si="3"/>
        <v>32.4</v>
      </c>
    </row>
    <row r="44" spans="1:15" ht="15">
      <c r="A44" s="5" t="s">
        <v>125</v>
      </c>
      <c r="B44" s="7" t="s">
        <v>38</v>
      </c>
      <c r="C44" s="7" t="s">
        <v>48</v>
      </c>
      <c r="D44" s="5" t="s">
        <v>116</v>
      </c>
      <c r="E44" s="35">
        <v>3061.8</v>
      </c>
      <c r="F44" s="36">
        <v>150</v>
      </c>
      <c r="G44" s="5">
        <v>52</v>
      </c>
      <c r="H44" s="5">
        <v>56</v>
      </c>
      <c r="I44" s="36">
        <v>57</v>
      </c>
      <c r="J44" s="6"/>
      <c r="K44" s="14">
        <v>41274</v>
      </c>
      <c r="L44" s="3">
        <f t="shared" si="0"/>
        <v>8550</v>
      </c>
      <c r="M44" s="33">
        <f t="shared" si="1"/>
        <v>3061.8</v>
      </c>
      <c r="N44" s="44">
        <f t="shared" si="2"/>
        <v>3.0618000000000003</v>
      </c>
      <c r="O44" s="42">
        <f t="shared" si="3"/>
        <v>20.412000000000003</v>
      </c>
    </row>
    <row r="45" spans="1:15" ht="15">
      <c r="A45" s="5" t="s">
        <v>125</v>
      </c>
      <c r="B45" s="7" t="s">
        <v>38</v>
      </c>
      <c r="C45" s="7" t="s">
        <v>66</v>
      </c>
      <c r="D45" s="5" t="s">
        <v>116</v>
      </c>
      <c r="E45" s="35">
        <v>32.4</v>
      </c>
      <c r="F45" s="36">
        <v>1</v>
      </c>
      <c r="G45" s="5"/>
      <c r="H45" s="5"/>
      <c r="I45" s="36">
        <v>120</v>
      </c>
      <c r="J45" s="6"/>
      <c r="K45" s="14">
        <v>41274</v>
      </c>
      <c r="L45" s="3">
        <f t="shared" si="0"/>
        <v>120</v>
      </c>
      <c r="M45" s="33">
        <f t="shared" si="1"/>
        <v>32.4</v>
      </c>
      <c r="N45" s="44">
        <f t="shared" si="2"/>
        <v>3.2399999999999998E-2</v>
      </c>
      <c r="O45" s="42">
        <f t="shared" si="3"/>
        <v>32.4</v>
      </c>
    </row>
    <row r="46" spans="1:15" ht="15">
      <c r="A46" s="5" t="s">
        <v>125</v>
      </c>
      <c r="B46" s="7" t="s">
        <v>39</v>
      </c>
      <c r="C46" s="7" t="s">
        <v>89</v>
      </c>
      <c r="D46" s="5" t="s">
        <v>109</v>
      </c>
      <c r="E46" s="35">
        <v>1085.04</v>
      </c>
      <c r="F46" s="36">
        <v>35</v>
      </c>
      <c r="G46" s="5">
        <v>5</v>
      </c>
      <c r="H46" s="5">
        <v>12</v>
      </c>
      <c r="I46" s="36">
        <v>65</v>
      </c>
      <c r="J46" s="6"/>
      <c r="K46" s="14">
        <v>41274</v>
      </c>
      <c r="L46" s="3">
        <f t="shared" si="0"/>
        <v>2275</v>
      </c>
      <c r="M46" s="33">
        <f t="shared" si="1"/>
        <v>1085.04</v>
      </c>
      <c r="N46" s="44">
        <f t="shared" si="2"/>
        <v>1.08504</v>
      </c>
      <c r="O46" s="42">
        <f t="shared" si="3"/>
        <v>31.001142857142856</v>
      </c>
    </row>
    <row r="47" spans="1:15" ht="15">
      <c r="A47" s="5" t="s">
        <v>125</v>
      </c>
      <c r="B47" s="7" t="s">
        <v>39</v>
      </c>
      <c r="C47" s="7" t="s">
        <v>95</v>
      </c>
      <c r="D47" s="5" t="s">
        <v>112</v>
      </c>
      <c r="E47" s="35">
        <v>2663.28</v>
      </c>
      <c r="F47" s="36">
        <v>21</v>
      </c>
      <c r="G47" s="5">
        <v>3</v>
      </c>
      <c r="H47" s="5">
        <v>13</v>
      </c>
      <c r="I47" s="36">
        <v>166</v>
      </c>
      <c r="J47" s="6"/>
      <c r="K47" s="14">
        <v>41274</v>
      </c>
      <c r="L47" s="3">
        <f t="shared" si="0"/>
        <v>3486</v>
      </c>
      <c r="M47" s="33">
        <f t="shared" si="1"/>
        <v>2663.28</v>
      </c>
      <c r="N47" s="44">
        <f t="shared" si="2"/>
        <v>2.6632800000000003</v>
      </c>
      <c r="O47" s="42">
        <f t="shared" si="3"/>
        <v>126.82285714285715</v>
      </c>
    </row>
    <row r="48" spans="1:15" ht="15">
      <c r="A48" s="5" t="s">
        <v>125</v>
      </c>
      <c r="B48" s="7" t="s">
        <v>39</v>
      </c>
      <c r="C48" s="7" t="s">
        <v>96</v>
      </c>
      <c r="D48" s="5" t="s">
        <v>112</v>
      </c>
      <c r="E48" s="35">
        <v>394.56</v>
      </c>
      <c r="F48" s="36">
        <v>4</v>
      </c>
      <c r="G48" s="5"/>
      <c r="H48" s="5">
        <v>1</v>
      </c>
      <c r="I48" s="36">
        <v>237</v>
      </c>
      <c r="J48" s="6"/>
      <c r="K48" s="14">
        <v>41274</v>
      </c>
      <c r="L48" s="3">
        <f t="shared" si="0"/>
        <v>948</v>
      </c>
      <c r="M48" s="33">
        <f t="shared" si="1"/>
        <v>394.56</v>
      </c>
      <c r="N48" s="44">
        <f t="shared" si="2"/>
        <v>0.39456000000000002</v>
      </c>
      <c r="O48" s="42">
        <f t="shared" si="3"/>
        <v>98.64</v>
      </c>
    </row>
    <row r="49" spans="1:15" ht="15">
      <c r="A49" s="5" t="s">
        <v>127</v>
      </c>
      <c r="B49" s="7" t="s">
        <v>38</v>
      </c>
      <c r="C49" s="7" t="s">
        <v>69</v>
      </c>
      <c r="D49" s="5" t="s">
        <v>115</v>
      </c>
      <c r="E49" s="35">
        <v>64.8</v>
      </c>
      <c r="F49" s="36">
        <v>2</v>
      </c>
      <c r="G49" s="5"/>
      <c r="H49" s="5"/>
      <c r="I49" s="36">
        <v>277</v>
      </c>
      <c r="J49" s="6"/>
      <c r="K49" s="14">
        <v>41274</v>
      </c>
      <c r="L49" s="3">
        <f t="shared" si="0"/>
        <v>554</v>
      </c>
      <c r="M49" s="33">
        <f t="shared" si="1"/>
        <v>64.8</v>
      </c>
      <c r="N49" s="44">
        <f t="shared" si="2"/>
        <v>6.4799999999999996E-2</v>
      </c>
      <c r="O49" s="42">
        <f t="shared" si="3"/>
        <v>32.4</v>
      </c>
    </row>
    <row r="50" spans="1:15" ht="15">
      <c r="A50" s="5" t="s">
        <v>127</v>
      </c>
      <c r="B50" s="7" t="s">
        <v>38</v>
      </c>
      <c r="C50" s="7" t="s">
        <v>76</v>
      </c>
      <c r="D50" s="5" t="s">
        <v>115</v>
      </c>
      <c r="E50" s="35">
        <v>89.1</v>
      </c>
      <c r="F50" s="36">
        <v>12</v>
      </c>
      <c r="G50" s="5">
        <v>9</v>
      </c>
      <c r="H50" s="5">
        <v>1</v>
      </c>
      <c r="I50" s="36">
        <v>27</v>
      </c>
      <c r="J50" s="6"/>
      <c r="K50" s="14">
        <v>41274</v>
      </c>
      <c r="L50" s="3">
        <f t="shared" si="0"/>
        <v>324</v>
      </c>
      <c r="M50" s="33">
        <f t="shared" si="1"/>
        <v>89.1</v>
      </c>
      <c r="N50" s="44">
        <f t="shared" si="2"/>
        <v>8.9099999999999999E-2</v>
      </c>
      <c r="O50" s="42">
        <f t="shared" si="3"/>
        <v>7.4249999999999998</v>
      </c>
    </row>
    <row r="51" spans="1:15" ht="15">
      <c r="A51" s="5" t="s">
        <v>127</v>
      </c>
      <c r="B51" s="7" t="s">
        <v>38</v>
      </c>
      <c r="C51" s="7" t="s">
        <v>49</v>
      </c>
      <c r="D51" s="5" t="s">
        <v>115</v>
      </c>
      <c r="E51" s="35">
        <v>17293.499999999924</v>
      </c>
      <c r="F51" s="36">
        <v>815</v>
      </c>
      <c r="G51" s="5">
        <v>193</v>
      </c>
      <c r="H51" s="5">
        <v>251</v>
      </c>
      <c r="I51" s="36">
        <v>69</v>
      </c>
      <c r="J51" s="6">
        <v>850</v>
      </c>
      <c r="K51" s="14">
        <v>41274</v>
      </c>
      <c r="L51" s="3">
        <f t="shared" si="0"/>
        <v>56235</v>
      </c>
      <c r="M51" s="33">
        <f t="shared" si="1"/>
        <v>18143.499999999924</v>
      </c>
      <c r="N51" s="44">
        <f t="shared" si="2"/>
        <v>17.293499999999923</v>
      </c>
      <c r="O51" s="42">
        <f t="shared" si="3"/>
        <v>21.219018404907882</v>
      </c>
    </row>
    <row r="52" spans="1:15" ht="15">
      <c r="A52" s="5" t="s">
        <v>127</v>
      </c>
      <c r="B52" s="7" t="s">
        <v>38</v>
      </c>
      <c r="C52" s="7" t="s">
        <v>57</v>
      </c>
      <c r="D52" s="5" t="s">
        <v>115</v>
      </c>
      <c r="E52" s="35">
        <v>17990.099999999842</v>
      </c>
      <c r="F52" s="36">
        <v>899</v>
      </c>
      <c r="G52" s="5">
        <v>241</v>
      </c>
      <c r="H52" s="5">
        <v>270</v>
      </c>
      <c r="I52" s="36">
        <v>72</v>
      </c>
      <c r="J52" s="6">
        <v>310</v>
      </c>
      <c r="K52" s="14">
        <v>41274</v>
      </c>
      <c r="L52" s="3">
        <f t="shared" si="0"/>
        <v>64728</v>
      </c>
      <c r="M52" s="33">
        <f t="shared" si="1"/>
        <v>18300.099999999842</v>
      </c>
      <c r="N52" s="44">
        <f t="shared" si="2"/>
        <v>17.990099999999842</v>
      </c>
      <c r="O52" s="42">
        <f t="shared" si="3"/>
        <v>20.011234705227857</v>
      </c>
    </row>
    <row r="53" spans="1:15" ht="15">
      <c r="A53" s="5" t="s">
        <v>127</v>
      </c>
      <c r="B53" s="7" t="s">
        <v>39</v>
      </c>
      <c r="C53" s="7" t="s">
        <v>94</v>
      </c>
      <c r="D53" s="5" t="s">
        <v>115</v>
      </c>
      <c r="E53" s="35">
        <v>7299.3599999999969</v>
      </c>
      <c r="F53" s="36">
        <v>115</v>
      </c>
      <c r="G53" s="5">
        <v>14</v>
      </c>
      <c r="H53" s="5">
        <v>32</v>
      </c>
      <c r="I53" s="36">
        <v>111</v>
      </c>
      <c r="J53" s="6"/>
      <c r="K53" s="14">
        <v>41274</v>
      </c>
      <c r="L53" s="3">
        <f t="shared" si="0"/>
        <v>12765</v>
      </c>
      <c r="M53" s="33">
        <f t="shared" si="1"/>
        <v>7299.3599999999969</v>
      </c>
      <c r="N53" s="44">
        <f t="shared" si="2"/>
        <v>7.2993599999999965</v>
      </c>
      <c r="O53" s="42">
        <f t="shared" si="3"/>
        <v>63.47269565217389</v>
      </c>
    </row>
    <row r="54" spans="1:15" ht="15">
      <c r="A54" s="5" t="s">
        <v>127</v>
      </c>
      <c r="B54" s="7" t="s">
        <v>39</v>
      </c>
      <c r="C54" s="7" t="s">
        <v>99</v>
      </c>
      <c r="D54" s="5" t="s">
        <v>115</v>
      </c>
      <c r="E54" s="35">
        <v>3534.12</v>
      </c>
      <c r="F54" s="36">
        <v>66</v>
      </c>
      <c r="G54" s="5">
        <v>4</v>
      </c>
      <c r="H54" s="5">
        <v>9</v>
      </c>
      <c r="I54" s="36">
        <v>98</v>
      </c>
      <c r="J54" s="6"/>
      <c r="K54" s="14">
        <v>41274</v>
      </c>
      <c r="L54" s="3">
        <f t="shared" si="0"/>
        <v>6468</v>
      </c>
      <c r="M54" s="33">
        <f t="shared" si="1"/>
        <v>3534.12</v>
      </c>
      <c r="N54" s="44">
        <f t="shared" si="2"/>
        <v>3.5341199999999997</v>
      </c>
      <c r="O54" s="42">
        <f t="shared" si="3"/>
        <v>53.547272727272727</v>
      </c>
    </row>
    <row r="55" spans="1:15" ht="15">
      <c r="A55" s="5" t="s">
        <v>129</v>
      </c>
      <c r="B55" s="7" t="s">
        <v>38</v>
      </c>
      <c r="C55" s="7" t="s">
        <v>59</v>
      </c>
      <c r="D55" s="5" t="s">
        <v>114</v>
      </c>
      <c r="E55" s="35">
        <v>27766.799999999999</v>
      </c>
      <c r="F55" s="36">
        <v>995</v>
      </c>
      <c r="G55" s="5"/>
      <c r="H55" s="5">
        <v>216</v>
      </c>
      <c r="I55" s="36">
        <v>112</v>
      </c>
      <c r="J55" s="6">
        <v>640</v>
      </c>
      <c r="K55" s="14">
        <v>41274</v>
      </c>
      <c r="L55" s="3">
        <f t="shared" si="0"/>
        <v>111440</v>
      </c>
      <c r="M55" s="33">
        <f t="shared" si="1"/>
        <v>28406.799999999999</v>
      </c>
      <c r="N55" s="44">
        <f t="shared" si="2"/>
        <v>27.7668</v>
      </c>
      <c r="O55" s="42">
        <f t="shared" si="3"/>
        <v>27.906331658291457</v>
      </c>
    </row>
    <row r="56" spans="1:15" ht="15">
      <c r="A56" s="5" t="s">
        <v>129</v>
      </c>
      <c r="B56" s="7" t="s">
        <v>38</v>
      </c>
      <c r="C56" s="7" t="s">
        <v>63</v>
      </c>
      <c r="D56" s="5" t="s">
        <v>114</v>
      </c>
      <c r="E56" s="35">
        <v>17301.599999999999</v>
      </c>
      <c r="F56" s="36">
        <v>566</v>
      </c>
      <c r="G56" s="5"/>
      <c r="H56" s="5">
        <v>76</v>
      </c>
      <c r="I56" s="36">
        <v>131</v>
      </c>
      <c r="J56" s="6">
        <v>32</v>
      </c>
      <c r="K56" s="14">
        <v>41274</v>
      </c>
      <c r="L56" s="3">
        <f t="shared" si="0"/>
        <v>74146</v>
      </c>
      <c r="M56" s="33">
        <f t="shared" si="1"/>
        <v>17333.599999999999</v>
      </c>
      <c r="N56" s="44">
        <f t="shared" si="2"/>
        <v>17.301599999999997</v>
      </c>
      <c r="O56" s="42">
        <f t="shared" si="3"/>
        <v>30.568197879858655</v>
      </c>
    </row>
    <row r="57" spans="1:15" ht="15">
      <c r="A57" s="5" t="s">
        <v>129</v>
      </c>
      <c r="B57" s="7" t="s">
        <v>38</v>
      </c>
      <c r="C57" s="7" t="s">
        <v>108</v>
      </c>
      <c r="D57" s="5" t="s">
        <v>114</v>
      </c>
      <c r="E57" s="35">
        <v>32.4</v>
      </c>
      <c r="F57" s="36">
        <v>1</v>
      </c>
      <c r="G57" s="5"/>
      <c r="H57" s="5"/>
      <c r="I57" s="36">
        <v>93</v>
      </c>
      <c r="J57" s="6"/>
      <c r="K57" s="14">
        <v>41274</v>
      </c>
      <c r="L57" s="3">
        <f t="shared" si="0"/>
        <v>93</v>
      </c>
      <c r="M57" s="33">
        <f t="shared" si="1"/>
        <v>32.4</v>
      </c>
      <c r="N57" s="44">
        <f t="shared" si="2"/>
        <v>3.2399999999999998E-2</v>
      </c>
      <c r="O57" s="42">
        <f t="shared" si="3"/>
        <v>32.4</v>
      </c>
    </row>
    <row r="58" spans="1:15" ht="15">
      <c r="A58" s="5" t="s">
        <v>129</v>
      </c>
      <c r="B58" s="7" t="s">
        <v>16</v>
      </c>
      <c r="C58" s="7" t="s">
        <v>85</v>
      </c>
      <c r="D58" s="5" t="s">
        <v>119</v>
      </c>
      <c r="E58" s="35">
        <v>534.6</v>
      </c>
      <c r="F58" s="36">
        <v>9</v>
      </c>
      <c r="G58" s="5"/>
      <c r="H58" s="5">
        <v>6</v>
      </c>
      <c r="I58" s="36">
        <v>250</v>
      </c>
      <c r="J58" s="6"/>
      <c r="K58" s="14">
        <v>41274</v>
      </c>
      <c r="L58" s="3">
        <f t="shared" si="0"/>
        <v>2250</v>
      </c>
      <c r="M58" s="33">
        <f t="shared" si="1"/>
        <v>534.6</v>
      </c>
      <c r="N58" s="44">
        <f t="shared" si="2"/>
        <v>0.53460000000000008</v>
      </c>
      <c r="O58" s="42">
        <f t="shared" si="3"/>
        <v>59.400000000000006</v>
      </c>
    </row>
    <row r="59" spans="1:15" ht="15">
      <c r="A59" s="5" t="s">
        <v>129</v>
      </c>
      <c r="B59" s="7" t="s">
        <v>39</v>
      </c>
      <c r="C59" s="7" t="s">
        <v>102</v>
      </c>
      <c r="D59" s="5" t="s">
        <v>114</v>
      </c>
      <c r="E59" s="35">
        <v>14771.34</v>
      </c>
      <c r="F59" s="36">
        <v>179</v>
      </c>
      <c r="G59" s="5"/>
      <c r="H59" s="5">
        <v>65</v>
      </c>
      <c r="I59" s="36">
        <v>135</v>
      </c>
      <c r="J59" s="6"/>
      <c r="K59" s="14">
        <v>41274</v>
      </c>
      <c r="L59" s="3">
        <f t="shared" si="0"/>
        <v>24165</v>
      </c>
      <c r="M59" s="33">
        <f t="shared" si="1"/>
        <v>14771.34</v>
      </c>
      <c r="N59" s="44">
        <f t="shared" si="2"/>
        <v>14.77134</v>
      </c>
      <c r="O59" s="42">
        <f t="shared" si="3"/>
        <v>82.52145251396648</v>
      </c>
    </row>
    <row r="60" spans="1:15" ht="15">
      <c r="A60" s="5" t="s">
        <v>120</v>
      </c>
      <c r="B60" s="7" t="s">
        <v>38</v>
      </c>
      <c r="C60" s="7" t="s">
        <v>43</v>
      </c>
      <c r="D60" s="5" t="s">
        <v>117</v>
      </c>
      <c r="E60" s="35">
        <v>6957.9</v>
      </c>
      <c r="F60" s="36">
        <v>232</v>
      </c>
      <c r="G60" s="5">
        <v>11</v>
      </c>
      <c r="H60" s="5">
        <v>13</v>
      </c>
      <c r="I60" s="36">
        <v>284</v>
      </c>
      <c r="J60" s="6">
        <v>2038</v>
      </c>
      <c r="K60" s="14">
        <v>41274</v>
      </c>
      <c r="L60" s="3">
        <f t="shared" si="0"/>
        <v>65888</v>
      </c>
      <c r="M60" s="33">
        <f t="shared" si="1"/>
        <v>8995.9</v>
      </c>
      <c r="N60" s="44">
        <f t="shared" si="2"/>
        <v>6.9578999999999995</v>
      </c>
      <c r="O60" s="42">
        <f t="shared" si="3"/>
        <v>29.990948275862067</v>
      </c>
    </row>
    <row r="61" spans="1:15" ht="15">
      <c r="A61" s="5" t="s">
        <v>120</v>
      </c>
      <c r="B61" s="7" t="s">
        <v>39</v>
      </c>
      <c r="C61" s="7" t="s">
        <v>44</v>
      </c>
      <c r="D61" s="5" t="s">
        <v>110</v>
      </c>
      <c r="E61" s="35">
        <v>98.64</v>
      </c>
      <c r="F61" s="36">
        <v>1</v>
      </c>
      <c r="G61" s="5"/>
      <c r="H61" s="5"/>
      <c r="I61" s="36">
        <v>196</v>
      </c>
      <c r="J61" s="6"/>
      <c r="K61" s="14">
        <v>41274</v>
      </c>
      <c r="L61" s="3">
        <f t="shared" si="0"/>
        <v>196</v>
      </c>
      <c r="M61" s="33">
        <f t="shared" si="1"/>
        <v>98.64</v>
      </c>
      <c r="N61" s="44">
        <f t="shared" si="2"/>
        <v>9.8640000000000005E-2</v>
      </c>
      <c r="O61" s="42">
        <f t="shared" si="3"/>
        <v>98.64</v>
      </c>
    </row>
    <row r="62" spans="1:15" ht="15">
      <c r="A62" s="5" t="s">
        <v>120</v>
      </c>
      <c r="B62" s="7" t="s">
        <v>38</v>
      </c>
      <c r="C62" s="7" t="s">
        <v>81</v>
      </c>
      <c r="D62" s="5" t="s">
        <v>113</v>
      </c>
      <c r="E62" s="35">
        <v>186.3</v>
      </c>
      <c r="F62" s="36">
        <v>5</v>
      </c>
      <c r="G62" s="5">
        <v>2</v>
      </c>
      <c r="H62" s="5">
        <v>4</v>
      </c>
      <c r="I62" s="36">
        <v>155</v>
      </c>
      <c r="J62" s="6">
        <v>60</v>
      </c>
      <c r="K62" s="14">
        <v>41274</v>
      </c>
      <c r="L62" s="3">
        <f t="shared" si="0"/>
        <v>775</v>
      </c>
      <c r="M62" s="33">
        <f t="shared" si="1"/>
        <v>246.3</v>
      </c>
      <c r="N62" s="44">
        <f t="shared" si="2"/>
        <v>0.18630000000000002</v>
      </c>
      <c r="O62" s="42">
        <f t="shared" si="3"/>
        <v>37.260000000000005</v>
      </c>
    </row>
    <row r="63" spans="1:15" ht="15">
      <c r="A63" s="5" t="s">
        <v>120</v>
      </c>
      <c r="B63" s="7" t="s">
        <v>16</v>
      </c>
      <c r="C63" s="7" t="s">
        <v>85</v>
      </c>
      <c r="D63" s="5" t="s">
        <v>119</v>
      </c>
      <c r="E63" s="35">
        <v>81</v>
      </c>
      <c r="F63" s="36">
        <v>2</v>
      </c>
      <c r="G63" s="5"/>
      <c r="H63" s="5"/>
      <c r="I63" s="36">
        <v>266</v>
      </c>
      <c r="J63" s="6"/>
      <c r="K63" s="14">
        <v>41274</v>
      </c>
      <c r="L63" s="3">
        <f t="shared" si="0"/>
        <v>532</v>
      </c>
      <c r="M63" s="33">
        <f t="shared" si="1"/>
        <v>81</v>
      </c>
      <c r="N63" s="44">
        <f t="shared" si="2"/>
        <v>8.1000000000000003E-2</v>
      </c>
      <c r="O63" s="42">
        <f t="shared" si="3"/>
        <v>40.5</v>
      </c>
    </row>
    <row r="64" spans="1:15" ht="15">
      <c r="A64" s="5" t="s">
        <v>120</v>
      </c>
      <c r="B64" s="7" t="s">
        <v>38</v>
      </c>
      <c r="C64" s="7" t="s">
        <v>55</v>
      </c>
      <c r="D64" s="5" t="s">
        <v>113</v>
      </c>
      <c r="E64" s="35">
        <v>2195.1</v>
      </c>
      <c r="F64" s="36">
        <v>118</v>
      </c>
      <c r="G64" s="5">
        <v>28</v>
      </c>
      <c r="H64" s="5">
        <v>45</v>
      </c>
      <c r="I64" s="36">
        <v>98</v>
      </c>
      <c r="J64" s="6"/>
      <c r="K64" s="14">
        <v>41274</v>
      </c>
      <c r="L64" s="3">
        <f t="shared" si="0"/>
        <v>11564</v>
      </c>
      <c r="M64" s="33">
        <f t="shared" si="1"/>
        <v>2195.1</v>
      </c>
      <c r="N64" s="44">
        <f t="shared" si="2"/>
        <v>2.1951000000000001</v>
      </c>
      <c r="O64" s="42">
        <f t="shared" si="3"/>
        <v>18.602542372881356</v>
      </c>
    </row>
    <row r="65" spans="1:15" ht="15">
      <c r="A65" s="5" t="s">
        <v>120</v>
      </c>
      <c r="B65" s="7" t="s">
        <v>38</v>
      </c>
      <c r="C65" s="7" t="s">
        <v>56</v>
      </c>
      <c r="D65" s="5" t="s">
        <v>109</v>
      </c>
      <c r="E65" s="35">
        <v>137.69999999999999</v>
      </c>
      <c r="F65" s="36">
        <v>4</v>
      </c>
      <c r="G65" s="5"/>
      <c r="H65" s="5"/>
      <c r="I65" s="36">
        <v>434</v>
      </c>
      <c r="J65" s="6"/>
      <c r="K65" s="14">
        <v>41274</v>
      </c>
      <c r="L65" s="3">
        <f t="shared" si="0"/>
        <v>1736</v>
      </c>
      <c r="M65" s="33">
        <f t="shared" si="1"/>
        <v>137.69999999999999</v>
      </c>
      <c r="N65" s="44">
        <f t="shared" si="2"/>
        <v>0.13769999999999999</v>
      </c>
      <c r="O65" s="42">
        <f t="shared" si="3"/>
        <v>34.424999999999997</v>
      </c>
    </row>
    <row r="66" spans="1:15" ht="15">
      <c r="A66" s="5" t="s">
        <v>120</v>
      </c>
      <c r="B66" s="7" t="s">
        <v>38</v>
      </c>
      <c r="C66" s="7" t="s">
        <v>58</v>
      </c>
      <c r="D66" s="5" t="s">
        <v>118</v>
      </c>
      <c r="E66" s="35">
        <v>324</v>
      </c>
      <c r="F66" s="36">
        <v>8</v>
      </c>
      <c r="G66" s="5"/>
      <c r="H66" s="5"/>
      <c r="I66" s="36">
        <v>382</v>
      </c>
      <c r="J66" s="6"/>
      <c r="K66" s="14">
        <v>41274</v>
      </c>
      <c r="L66" s="3">
        <f t="shared" ref="L66:L129" si="4">F66*I66</f>
        <v>3056</v>
      </c>
      <c r="M66" s="33">
        <f t="shared" ref="M66:M129" si="5">E66+J66</f>
        <v>324</v>
      </c>
      <c r="N66" s="44">
        <f t="shared" ref="N66:N129" si="6">E66/1000</f>
        <v>0.32400000000000001</v>
      </c>
      <c r="O66" s="42">
        <f t="shared" ref="O66:O129" si="7">E66/F66</f>
        <v>40.5</v>
      </c>
    </row>
    <row r="67" spans="1:15" ht="15">
      <c r="A67" s="5" t="s">
        <v>120</v>
      </c>
      <c r="B67" s="7" t="s">
        <v>38</v>
      </c>
      <c r="C67" s="7" t="s">
        <v>51</v>
      </c>
      <c r="D67" s="5" t="s">
        <v>113</v>
      </c>
      <c r="E67" s="35">
        <v>22518</v>
      </c>
      <c r="F67" s="36">
        <v>706</v>
      </c>
      <c r="G67" s="5">
        <v>81</v>
      </c>
      <c r="H67" s="5">
        <v>303</v>
      </c>
      <c r="I67" s="36">
        <v>116</v>
      </c>
      <c r="J67" s="6">
        <v>13080</v>
      </c>
      <c r="K67" s="14">
        <v>41274</v>
      </c>
      <c r="L67" s="3">
        <f t="shared" si="4"/>
        <v>81896</v>
      </c>
      <c r="M67" s="33">
        <f t="shared" si="5"/>
        <v>35598</v>
      </c>
      <c r="N67" s="44">
        <f t="shared" si="6"/>
        <v>22.518000000000001</v>
      </c>
      <c r="O67" s="42">
        <f t="shared" si="7"/>
        <v>31.895184135977338</v>
      </c>
    </row>
    <row r="68" spans="1:15" ht="15">
      <c r="A68" s="5" t="s">
        <v>120</v>
      </c>
      <c r="B68" s="7" t="s">
        <v>38</v>
      </c>
      <c r="C68" s="7" t="s">
        <v>62</v>
      </c>
      <c r="D68" s="5" t="s">
        <v>113</v>
      </c>
      <c r="E68" s="35">
        <v>21473.1</v>
      </c>
      <c r="F68" s="36">
        <v>801</v>
      </c>
      <c r="G68" s="5">
        <v>112</v>
      </c>
      <c r="H68" s="5">
        <v>249</v>
      </c>
      <c r="I68" s="36">
        <v>113</v>
      </c>
      <c r="J68" s="6">
        <v>1968</v>
      </c>
      <c r="K68" s="14">
        <v>41274</v>
      </c>
      <c r="L68" s="3">
        <f t="shared" si="4"/>
        <v>90513</v>
      </c>
      <c r="M68" s="33">
        <f t="shared" si="5"/>
        <v>23441.1</v>
      </c>
      <c r="N68" s="44">
        <f t="shared" si="6"/>
        <v>21.473099999999999</v>
      </c>
      <c r="O68" s="42">
        <f t="shared" si="7"/>
        <v>26.807865168539323</v>
      </c>
    </row>
    <row r="69" spans="1:15" ht="15">
      <c r="A69" s="5" t="s">
        <v>120</v>
      </c>
      <c r="B69" s="7" t="s">
        <v>39</v>
      </c>
      <c r="C69" s="7" t="s">
        <v>104</v>
      </c>
      <c r="D69" s="5" t="s">
        <v>113</v>
      </c>
      <c r="E69" s="35">
        <v>2983.86</v>
      </c>
      <c r="F69" s="36">
        <v>12</v>
      </c>
      <c r="G69" s="5">
        <v>1</v>
      </c>
      <c r="H69" s="5">
        <v>18</v>
      </c>
      <c r="I69" s="36">
        <v>94</v>
      </c>
      <c r="J69" s="6"/>
      <c r="K69" s="14">
        <v>41274</v>
      </c>
      <c r="L69" s="3">
        <f t="shared" si="4"/>
        <v>1128</v>
      </c>
      <c r="M69" s="33">
        <f t="shared" si="5"/>
        <v>2983.86</v>
      </c>
      <c r="N69" s="44">
        <f t="shared" si="6"/>
        <v>2.98386</v>
      </c>
      <c r="O69" s="42">
        <f t="shared" si="7"/>
        <v>248.655</v>
      </c>
    </row>
    <row r="70" spans="1:15" ht="15">
      <c r="A70" s="5" t="s">
        <v>124</v>
      </c>
      <c r="B70" s="7" t="s">
        <v>38</v>
      </c>
      <c r="C70" s="7" t="s">
        <v>67</v>
      </c>
      <c r="D70" s="5" t="s">
        <v>111</v>
      </c>
      <c r="E70" s="35">
        <v>40.5</v>
      </c>
      <c r="F70" s="36">
        <v>3</v>
      </c>
      <c r="G70" s="5"/>
      <c r="H70" s="5"/>
      <c r="I70" s="36">
        <v>60</v>
      </c>
      <c r="J70" s="6"/>
      <c r="K70" s="14">
        <v>41274</v>
      </c>
      <c r="L70" s="3">
        <f t="shared" si="4"/>
        <v>180</v>
      </c>
      <c r="M70" s="33">
        <f t="shared" si="5"/>
        <v>40.5</v>
      </c>
      <c r="N70" s="44">
        <f t="shared" si="6"/>
        <v>4.0500000000000001E-2</v>
      </c>
      <c r="O70" s="42">
        <f t="shared" si="7"/>
        <v>13.5</v>
      </c>
    </row>
    <row r="71" spans="1:15" ht="15">
      <c r="A71" s="5" t="s">
        <v>124</v>
      </c>
      <c r="B71" s="7" t="s">
        <v>38</v>
      </c>
      <c r="C71" s="7" t="s">
        <v>71</v>
      </c>
      <c r="D71" s="5" t="s">
        <v>111</v>
      </c>
      <c r="E71" s="35">
        <v>97.2</v>
      </c>
      <c r="F71" s="36">
        <v>2</v>
      </c>
      <c r="G71" s="5"/>
      <c r="H71" s="5">
        <v>1</v>
      </c>
      <c r="I71" s="36">
        <v>56</v>
      </c>
      <c r="J71" s="6"/>
      <c r="K71" s="14">
        <v>41274</v>
      </c>
      <c r="L71" s="3">
        <f t="shared" si="4"/>
        <v>112</v>
      </c>
      <c r="M71" s="33">
        <f t="shared" si="5"/>
        <v>97.2</v>
      </c>
      <c r="N71" s="44">
        <f t="shared" si="6"/>
        <v>9.7200000000000009E-2</v>
      </c>
      <c r="O71" s="42">
        <f t="shared" si="7"/>
        <v>48.6</v>
      </c>
    </row>
    <row r="72" spans="1:15" ht="15">
      <c r="A72" s="5" t="s">
        <v>124</v>
      </c>
      <c r="B72" s="7" t="s">
        <v>38</v>
      </c>
      <c r="C72" s="7" t="s">
        <v>86</v>
      </c>
      <c r="D72" s="5" t="s">
        <v>111</v>
      </c>
      <c r="E72" s="35">
        <v>14150.7</v>
      </c>
      <c r="F72" s="36">
        <v>509</v>
      </c>
      <c r="G72" s="5">
        <v>66</v>
      </c>
      <c r="H72" s="5">
        <v>199</v>
      </c>
      <c r="I72" s="36">
        <v>96</v>
      </c>
      <c r="J72" s="6">
        <v>426</v>
      </c>
      <c r="K72" s="14">
        <v>41274</v>
      </c>
      <c r="L72" s="3">
        <f t="shared" si="4"/>
        <v>48864</v>
      </c>
      <c r="M72" s="33">
        <f t="shared" si="5"/>
        <v>14576.7</v>
      </c>
      <c r="N72" s="44">
        <f t="shared" si="6"/>
        <v>14.150700000000001</v>
      </c>
      <c r="O72" s="42">
        <f t="shared" si="7"/>
        <v>27.800982318271121</v>
      </c>
    </row>
    <row r="73" spans="1:15" ht="15">
      <c r="A73" s="5" t="s">
        <v>124</v>
      </c>
      <c r="B73" s="7" t="s">
        <v>38</v>
      </c>
      <c r="C73" s="7" t="s">
        <v>87</v>
      </c>
      <c r="D73" s="5" t="s">
        <v>111</v>
      </c>
      <c r="E73" s="35">
        <v>16726.5</v>
      </c>
      <c r="F73" s="36">
        <v>535</v>
      </c>
      <c r="G73" s="5">
        <v>122</v>
      </c>
      <c r="H73" s="5">
        <v>150</v>
      </c>
      <c r="I73" s="36">
        <v>89</v>
      </c>
      <c r="J73" s="6"/>
      <c r="K73" s="14">
        <v>41274</v>
      </c>
      <c r="L73" s="3">
        <f t="shared" si="4"/>
        <v>47615</v>
      </c>
      <c r="M73" s="33">
        <f t="shared" si="5"/>
        <v>16726.5</v>
      </c>
      <c r="N73" s="44">
        <f t="shared" si="6"/>
        <v>16.726500000000001</v>
      </c>
      <c r="O73" s="42">
        <f t="shared" si="7"/>
        <v>31.264485981308411</v>
      </c>
    </row>
    <row r="74" spans="1:15" ht="15">
      <c r="A74" s="5" t="s">
        <v>124</v>
      </c>
      <c r="B74" s="7" t="s">
        <v>38</v>
      </c>
      <c r="C74" s="7" t="s">
        <v>88</v>
      </c>
      <c r="D74" s="5" t="s">
        <v>111</v>
      </c>
      <c r="E74" s="35">
        <v>23182.2</v>
      </c>
      <c r="F74" s="36">
        <v>764</v>
      </c>
      <c r="G74" s="5">
        <v>40</v>
      </c>
      <c r="H74" s="5">
        <v>139</v>
      </c>
      <c r="I74" s="36">
        <v>132</v>
      </c>
      <c r="J74" s="6"/>
      <c r="K74" s="14">
        <v>41274</v>
      </c>
      <c r="L74" s="3">
        <f t="shared" si="4"/>
        <v>100848</v>
      </c>
      <c r="M74" s="33">
        <f t="shared" si="5"/>
        <v>23182.2</v>
      </c>
      <c r="N74" s="44">
        <f t="shared" si="6"/>
        <v>23.182200000000002</v>
      </c>
      <c r="O74" s="42">
        <f t="shared" si="7"/>
        <v>30.343193717277487</v>
      </c>
    </row>
    <row r="75" spans="1:15" ht="15">
      <c r="A75" s="5" t="s">
        <v>124</v>
      </c>
      <c r="B75" s="7" t="s">
        <v>39</v>
      </c>
      <c r="C75" s="7" t="s">
        <v>91</v>
      </c>
      <c r="D75" s="5" t="s">
        <v>111</v>
      </c>
      <c r="E75" s="35">
        <v>3748.32</v>
      </c>
      <c r="F75" s="36">
        <v>36</v>
      </c>
      <c r="G75" s="5">
        <v>1</v>
      </c>
      <c r="H75" s="5">
        <v>12</v>
      </c>
      <c r="I75" s="36">
        <v>178</v>
      </c>
      <c r="J75" s="6"/>
      <c r="K75" s="14">
        <v>41274</v>
      </c>
      <c r="L75" s="3">
        <f t="shared" si="4"/>
        <v>6408</v>
      </c>
      <c r="M75" s="33">
        <f t="shared" si="5"/>
        <v>3748.32</v>
      </c>
      <c r="N75" s="44">
        <f t="shared" si="6"/>
        <v>3.7483200000000001</v>
      </c>
      <c r="O75" s="42">
        <f t="shared" si="7"/>
        <v>104.12</v>
      </c>
    </row>
    <row r="76" spans="1:15" ht="15">
      <c r="A76" s="5" t="s">
        <v>124</v>
      </c>
      <c r="B76" s="7" t="s">
        <v>39</v>
      </c>
      <c r="C76" s="7" t="s">
        <v>100</v>
      </c>
      <c r="D76" s="5" t="s">
        <v>111</v>
      </c>
      <c r="E76" s="35">
        <v>4562.1000000000004</v>
      </c>
      <c r="F76" s="36">
        <v>50</v>
      </c>
      <c r="G76" s="5">
        <v>2</v>
      </c>
      <c r="H76" s="5">
        <v>10</v>
      </c>
      <c r="I76" s="36">
        <v>184</v>
      </c>
      <c r="J76" s="6">
        <v>240</v>
      </c>
      <c r="K76" s="14">
        <v>41274</v>
      </c>
      <c r="L76" s="3">
        <f t="shared" si="4"/>
        <v>9200</v>
      </c>
      <c r="M76" s="33">
        <f t="shared" si="5"/>
        <v>4802.1000000000004</v>
      </c>
      <c r="N76" s="44">
        <f t="shared" si="6"/>
        <v>4.5621</v>
      </c>
      <c r="O76" s="42">
        <f t="shared" si="7"/>
        <v>91.242000000000004</v>
      </c>
    </row>
    <row r="77" spans="1:15" ht="15">
      <c r="A77" s="5" t="s">
        <v>124</v>
      </c>
      <c r="B77" s="7" t="s">
        <v>16</v>
      </c>
      <c r="C77" s="7" t="s">
        <v>85</v>
      </c>
      <c r="D77" s="5" t="s">
        <v>119</v>
      </c>
      <c r="E77" s="35">
        <v>129.6</v>
      </c>
      <c r="F77" s="36">
        <v>4</v>
      </c>
      <c r="G77" s="5"/>
      <c r="H77" s="5"/>
      <c r="I77" s="36">
        <v>382</v>
      </c>
      <c r="J77" s="6"/>
      <c r="K77" s="14">
        <v>41274</v>
      </c>
      <c r="L77" s="3">
        <f t="shared" si="4"/>
        <v>1528</v>
      </c>
      <c r="M77" s="33">
        <f t="shared" si="5"/>
        <v>129.6</v>
      </c>
      <c r="N77" s="44">
        <f t="shared" si="6"/>
        <v>0.12959999999999999</v>
      </c>
      <c r="O77" s="42">
        <f t="shared" si="7"/>
        <v>32.4</v>
      </c>
    </row>
    <row r="78" spans="1:15" ht="15">
      <c r="A78" s="5" t="s">
        <v>124</v>
      </c>
      <c r="B78" s="7" t="s">
        <v>38</v>
      </c>
      <c r="C78" s="7" t="s">
        <v>52</v>
      </c>
      <c r="D78" s="5" t="s">
        <v>112</v>
      </c>
      <c r="E78" s="35">
        <v>615.6</v>
      </c>
      <c r="F78" s="36">
        <v>14</v>
      </c>
      <c r="G78" s="5"/>
      <c r="H78" s="5"/>
      <c r="I78" s="36">
        <v>264</v>
      </c>
      <c r="J78" s="6"/>
      <c r="K78" s="14">
        <v>41274</v>
      </c>
      <c r="L78" s="3">
        <f t="shared" si="4"/>
        <v>3696</v>
      </c>
      <c r="M78" s="33">
        <f t="shared" si="5"/>
        <v>615.6</v>
      </c>
      <c r="N78" s="44">
        <f t="shared" si="6"/>
        <v>0.61560000000000004</v>
      </c>
      <c r="O78" s="42">
        <f t="shared" si="7"/>
        <v>43.971428571428575</v>
      </c>
    </row>
    <row r="79" spans="1:15" ht="15">
      <c r="A79" s="5" t="s">
        <v>124</v>
      </c>
      <c r="B79" s="7" t="s">
        <v>39</v>
      </c>
      <c r="C79" s="7" t="s">
        <v>96</v>
      </c>
      <c r="D79" s="5" t="s">
        <v>112</v>
      </c>
      <c r="E79" s="35">
        <v>123.3</v>
      </c>
      <c r="F79" s="36">
        <v>1</v>
      </c>
      <c r="G79" s="5"/>
      <c r="H79" s="5"/>
      <c r="I79" s="36">
        <v>160</v>
      </c>
      <c r="J79" s="6"/>
      <c r="K79" s="14">
        <v>41274</v>
      </c>
      <c r="L79" s="3">
        <f t="shared" si="4"/>
        <v>160</v>
      </c>
      <c r="M79" s="33">
        <f t="shared" si="5"/>
        <v>123.3</v>
      </c>
      <c r="N79" s="44">
        <f t="shared" si="6"/>
        <v>0.12329999999999999</v>
      </c>
      <c r="O79" s="42">
        <f t="shared" si="7"/>
        <v>123.3</v>
      </c>
    </row>
    <row r="80" spans="1:15" ht="15">
      <c r="A80" s="5" t="s">
        <v>124</v>
      </c>
      <c r="B80" s="7" t="s">
        <v>38</v>
      </c>
      <c r="C80" s="7" t="s">
        <v>63</v>
      </c>
      <c r="D80" s="5" t="s">
        <v>114</v>
      </c>
      <c r="E80" s="35">
        <v>40.5</v>
      </c>
      <c r="F80" s="36">
        <v>1</v>
      </c>
      <c r="G80" s="5"/>
      <c r="H80" s="5"/>
      <c r="I80" s="36">
        <v>1019</v>
      </c>
      <c r="J80" s="6"/>
      <c r="K80" s="14">
        <v>41274</v>
      </c>
      <c r="L80" s="3">
        <f t="shared" si="4"/>
        <v>1019</v>
      </c>
      <c r="M80" s="33">
        <f t="shared" si="5"/>
        <v>40.5</v>
      </c>
      <c r="N80" s="44">
        <f t="shared" si="6"/>
        <v>4.0500000000000001E-2</v>
      </c>
      <c r="O80" s="42">
        <f t="shared" si="7"/>
        <v>40.5</v>
      </c>
    </row>
    <row r="81" spans="1:15" ht="15">
      <c r="A81" s="5" t="s">
        <v>124</v>
      </c>
      <c r="B81" s="7" t="s">
        <v>38</v>
      </c>
      <c r="C81" s="7" t="s">
        <v>48</v>
      </c>
      <c r="D81" s="5" t="s">
        <v>116</v>
      </c>
      <c r="E81" s="35">
        <v>672.3</v>
      </c>
      <c r="F81" s="36">
        <v>3</v>
      </c>
      <c r="G81" s="5">
        <v>1</v>
      </c>
      <c r="H81" s="5"/>
      <c r="I81" s="36">
        <v>232</v>
      </c>
      <c r="J81" s="6"/>
      <c r="K81" s="14">
        <v>41274</v>
      </c>
      <c r="L81" s="3">
        <f t="shared" si="4"/>
        <v>696</v>
      </c>
      <c r="M81" s="33">
        <f t="shared" si="5"/>
        <v>672.3</v>
      </c>
      <c r="N81" s="44">
        <f t="shared" si="6"/>
        <v>0.67230000000000001</v>
      </c>
      <c r="O81" s="42">
        <f t="shared" si="7"/>
        <v>224.1</v>
      </c>
    </row>
    <row r="82" spans="1:15" ht="15">
      <c r="A82" s="5" t="s">
        <v>124</v>
      </c>
      <c r="B82" s="7" t="s">
        <v>38</v>
      </c>
      <c r="C82" s="7" t="s">
        <v>66</v>
      </c>
      <c r="D82" s="5" t="s">
        <v>116</v>
      </c>
      <c r="E82" s="35">
        <v>259.2</v>
      </c>
      <c r="F82" s="36">
        <v>8</v>
      </c>
      <c r="G82" s="5"/>
      <c r="H82" s="5"/>
      <c r="I82" s="36">
        <v>244</v>
      </c>
      <c r="J82" s="6"/>
      <c r="K82" s="14">
        <v>41274</v>
      </c>
      <c r="L82" s="3">
        <f t="shared" si="4"/>
        <v>1952</v>
      </c>
      <c r="M82" s="33">
        <f t="shared" si="5"/>
        <v>259.2</v>
      </c>
      <c r="N82" s="44">
        <f t="shared" si="6"/>
        <v>0.25919999999999999</v>
      </c>
      <c r="O82" s="42">
        <f t="shared" si="7"/>
        <v>32.4</v>
      </c>
    </row>
    <row r="83" spans="1:15" ht="15">
      <c r="A83" s="65" t="s">
        <v>124</v>
      </c>
      <c r="B83" s="66" t="s">
        <v>38</v>
      </c>
      <c r="C83" s="66" t="s">
        <v>40</v>
      </c>
      <c r="D83" s="65" t="s">
        <v>118</v>
      </c>
      <c r="E83" s="67">
        <v>64.8</v>
      </c>
      <c r="F83" s="65">
        <v>2</v>
      </c>
      <c r="G83" s="65"/>
      <c r="H83" s="65"/>
      <c r="I83" s="65">
        <v>1072</v>
      </c>
      <c r="J83" s="68"/>
      <c r="K83" s="55">
        <v>41274</v>
      </c>
      <c r="L83" s="69">
        <f t="shared" si="4"/>
        <v>2144</v>
      </c>
      <c r="M83" s="70">
        <f t="shared" si="5"/>
        <v>64.8</v>
      </c>
      <c r="N83" s="71">
        <f t="shared" si="6"/>
        <v>6.4799999999999996E-2</v>
      </c>
      <c r="O83" s="72">
        <f t="shared" si="7"/>
        <v>32.4</v>
      </c>
    </row>
    <row r="84" spans="1:15" ht="15">
      <c r="A84" s="66" t="s">
        <v>121</v>
      </c>
      <c r="B84" s="66" t="s">
        <v>38</v>
      </c>
      <c r="C84" s="66" t="s">
        <v>40</v>
      </c>
      <c r="D84" s="66" t="s">
        <v>118</v>
      </c>
      <c r="E84" s="73">
        <v>20484.900000000001</v>
      </c>
      <c r="F84" s="74">
        <v>914</v>
      </c>
      <c r="G84" s="68">
        <v>103</v>
      </c>
      <c r="H84" s="68">
        <v>93</v>
      </c>
      <c r="I84" s="74">
        <v>150</v>
      </c>
      <c r="J84" s="68"/>
      <c r="K84" s="55">
        <v>41274</v>
      </c>
      <c r="L84" s="69">
        <f t="shared" si="4"/>
        <v>137100</v>
      </c>
      <c r="M84" s="70">
        <f t="shared" si="5"/>
        <v>20484.900000000001</v>
      </c>
      <c r="N84" s="71">
        <f t="shared" si="6"/>
        <v>20.484900000000003</v>
      </c>
      <c r="O84" s="72">
        <f t="shared" si="7"/>
        <v>22.412363238512036</v>
      </c>
    </row>
    <row r="85" spans="1:15" ht="15">
      <c r="A85" s="7" t="s">
        <v>121</v>
      </c>
      <c r="B85" s="7" t="s">
        <v>38</v>
      </c>
      <c r="C85" s="7" t="s">
        <v>82</v>
      </c>
      <c r="D85" s="7" t="s">
        <v>115</v>
      </c>
      <c r="E85" s="29">
        <v>283.5</v>
      </c>
      <c r="F85" s="28">
        <v>18</v>
      </c>
      <c r="G85" s="6">
        <v>7</v>
      </c>
      <c r="H85" s="6">
        <v>2</v>
      </c>
      <c r="I85" s="28">
        <v>94</v>
      </c>
      <c r="J85" s="6"/>
      <c r="K85" s="14">
        <v>41274</v>
      </c>
      <c r="L85" s="3">
        <f t="shared" si="4"/>
        <v>1692</v>
      </c>
      <c r="M85" s="33">
        <f t="shared" si="5"/>
        <v>283.5</v>
      </c>
      <c r="N85" s="44">
        <f t="shared" si="6"/>
        <v>0.28349999999999997</v>
      </c>
      <c r="O85" s="42">
        <f t="shared" si="7"/>
        <v>15.75</v>
      </c>
    </row>
    <row r="86" spans="1:15" ht="15">
      <c r="A86" s="7" t="s">
        <v>121</v>
      </c>
      <c r="B86" s="7" t="s">
        <v>38</v>
      </c>
      <c r="C86" s="20" t="s">
        <v>46</v>
      </c>
      <c r="D86" s="7" t="s">
        <v>118</v>
      </c>
      <c r="E86" s="29">
        <f>20881.8-324</f>
        <v>20557.8</v>
      </c>
      <c r="F86" s="28">
        <v>869</v>
      </c>
      <c r="G86" s="6">
        <v>173</v>
      </c>
      <c r="H86" s="6">
        <v>233</v>
      </c>
      <c r="I86" s="28">
        <v>103</v>
      </c>
      <c r="J86" s="6">
        <v>290</v>
      </c>
      <c r="K86" s="14">
        <v>41274</v>
      </c>
      <c r="L86" s="3">
        <f t="shared" si="4"/>
        <v>89507</v>
      </c>
      <c r="M86" s="33">
        <f t="shared" si="5"/>
        <v>20847.8</v>
      </c>
      <c r="N86" s="44">
        <f t="shared" si="6"/>
        <v>20.5578</v>
      </c>
      <c r="O86" s="42">
        <f t="shared" si="7"/>
        <v>23.656846950517835</v>
      </c>
    </row>
    <row r="87" spans="1:15" ht="15">
      <c r="A87" s="7" t="s">
        <v>121</v>
      </c>
      <c r="B87" s="7" t="s">
        <v>38</v>
      </c>
      <c r="C87" s="18" t="s">
        <v>87</v>
      </c>
      <c r="D87" s="7" t="s">
        <v>111</v>
      </c>
      <c r="E87" s="29">
        <v>32.4</v>
      </c>
      <c r="F87" s="28">
        <v>1</v>
      </c>
      <c r="G87" s="6"/>
      <c r="H87" s="6"/>
      <c r="I87" s="28">
        <v>1135</v>
      </c>
      <c r="J87" s="6"/>
      <c r="K87" s="14">
        <v>41274</v>
      </c>
      <c r="L87" s="3">
        <f t="shared" si="4"/>
        <v>1135</v>
      </c>
      <c r="M87" s="33">
        <f t="shared" si="5"/>
        <v>32.4</v>
      </c>
      <c r="N87" s="44">
        <f t="shared" si="6"/>
        <v>3.2399999999999998E-2</v>
      </c>
      <c r="O87" s="42">
        <f t="shared" si="7"/>
        <v>32.4</v>
      </c>
    </row>
    <row r="88" spans="1:15" ht="15">
      <c r="A88" s="7" t="s">
        <v>121</v>
      </c>
      <c r="B88" s="7" t="s">
        <v>38</v>
      </c>
      <c r="C88" s="7" t="s">
        <v>58</v>
      </c>
      <c r="D88" s="7" t="s">
        <v>118</v>
      </c>
      <c r="E88" s="29">
        <v>259.2</v>
      </c>
      <c r="F88" s="28">
        <v>6</v>
      </c>
      <c r="G88" s="6"/>
      <c r="H88" s="6">
        <v>2</v>
      </c>
      <c r="I88" s="28">
        <v>318</v>
      </c>
      <c r="J88" s="6">
        <v>366</v>
      </c>
      <c r="K88" s="14">
        <v>41274</v>
      </c>
      <c r="L88" s="3">
        <f t="shared" si="4"/>
        <v>1908</v>
      </c>
      <c r="M88" s="33">
        <f t="shared" si="5"/>
        <v>625.20000000000005</v>
      </c>
      <c r="N88" s="44">
        <f t="shared" si="6"/>
        <v>0.25919999999999999</v>
      </c>
      <c r="O88" s="42">
        <f t="shared" si="7"/>
        <v>43.199999999999996</v>
      </c>
    </row>
    <row r="89" spans="1:15" ht="15">
      <c r="A89" s="7" t="s">
        <v>121</v>
      </c>
      <c r="B89" s="7" t="s">
        <v>38</v>
      </c>
      <c r="C89" s="7" t="s">
        <v>64</v>
      </c>
      <c r="D89" s="7" t="s">
        <v>115</v>
      </c>
      <c r="E89" s="29">
        <v>9072</v>
      </c>
      <c r="F89" s="28">
        <v>379</v>
      </c>
      <c r="G89" s="6">
        <v>70</v>
      </c>
      <c r="H89" s="6">
        <v>143</v>
      </c>
      <c r="I89" s="28">
        <v>102</v>
      </c>
      <c r="J89" s="6"/>
      <c r="K89" s="14">
        <v>41274</v>
      </c>
      <c r="L89" s="3">
        <f t="shared" si="4"/>
        <v>38658</v>
      </c>
      <c r="M89" s="33">
        <f t="shared" si="5"/>
        <v>9072</v>
      </c>
      <c r="N89" s="44">
        <f t="shared" si="6"/>
        <v>9.0719999999999992</v>
      </c>
      <c r="O89" s="42">
        <f t="shared" si="7"/>
        <v>23.936675461741427</v>
      </c>
    </row>
    <row r="90" spans="1:15" ht="15">
      <c r="A90" s="7" t="s">
        <v>121</v>
      </c>
      <c r="B90" s="7" t="s">
        <v>38</v>
      </c>
      <c r="C90" s="7" t="s">
        <v>65</v>
      </c>
      <c r="D90" s="7" t="s">
        <v>118</v>
      </c>
      <c r="E90" s="29">
        <v>7994.7</v>
      </c>
      <c r="F90" s="28">
        <v>362</v>
      </c>
      <c r="G90" s="6">
        <v>102</v>
      </c>
      <c r="H90" s="6">
        <v>98</v>
      </c>
      <c r="I90" s="28">
        <v>102</v>
      </c>
      <c r="J90" s="6"/>
      <c r="K90" s="14">
        <v>41274</v>
      </c>
      <c r="L90" s="3">
        <f t="shared" si="4"/>
        <v>36924</v>
      </c>
      <c r="M90" s="33">
        <f t="shared" si="5"/>
        <v>7994.7</v>
      </c>
      <c r="N90" s="44">
        <f t="shared" si="6"/>
        <v>7.9946999999999999</v>
      </c>
      <c r="O90" s="42">
        <f t="shared" si="7"/>
        <v>22.084806629834254</v>
      </c>
    </row>
    <row r="91" spans="1:15" ht="15">
      <c r="A91" s="7" t="s">
        <v>121</v>
      </c>
      <c r="B91" s="7" t="s">
        <v>38</v>
      </c>
      <c r="C91" s="7" t="s">
        <v>45</v>
      </c>
      <c r="D91" s="7" t="s">
        <v>116</v>
      </c>
      <c r="E91" s="29">
        <v>121.5</v>
      </c>
      <c r="F91" s="28">
        <v>3</v>
      </c>
      <c r="G91" s="6"/>
      <c r="H91" s="6"/>
      <c r="I91" s="28">
        <v>823</v>
      </c>
      <c r="J91" s="6"/>
      <c r="K91" s="14">
        <v>41274</v>
      </c>
      <c r="L91" s="3">
        <f t="shared" si="4"/>
        <v>2469</v>
      </c>
      <c r="M91" s="33">
        <f t="shared" si="5"/>
        <v>121.5</v>
      </c>
      <c r="N91" s="44">
        <f t="shared" si="6"/>
        <v>0.1215</v>
      </c>
      <c r="O91" s="42">
        <f t="shared" si="7"/>
        <v>40.5</v>
      </c>
    </row>
    <row r="92" spans="1:15" ht="15">
      <c r="A92" s="7" t="s">
        <v>121</v>
      </c>
      <c r="B92" s="7" t="s">
        <v>39</v>
      </c>
      <c r="C92" s="7" t="s">
        <v>92</v>
      </c>
      <c r="D92" s="7" t="s">
        <v>118</v>
      </c>
      <c r="E92" s="29">
        <v>3082.5</v>
      </c>
      <c r="F92" s="28">
        <v>60</v>
      </c>
      <c r="G92" s="6">
        <v>3</v>
      </c>
      <c r="H92" s="6">
        <v>3</v>
      </c>
      <c r="I92" s="28">
        <v>94</v>
      </c>
      <c r="J92" s="6"/>
      <c r="K92" s="14">
        <v>41274</v>
      </c>
      <c r="L92" s="3">
        <f t="shared" si="4"/>
        <v>5640</v>
      </c>
      <c r="M92" s="33">
        <f t="shared" si="5"/>
        <v>3082.5</v>
      </c>
      <c r="N92" s="44">
        <f t="shared" si="6"/>
        <v>3.0825</v>
      </c>
      <c r="O92" s="42">
        <f t="shared" si="7"/>
        <v>51.375</v>
      </c>
    </row>
    <row r="93" spans="1:15" ht="15">
      <c r="A93" s="7" t="s">
        <v>121</v>
      </c>
      <c r="B93" s="7" t="s">
        <v>38</v>
      </c>
      <c r="C93" s="7" t="s">
        <v>92</v>
      </c>
      <c r="D93" s="7" t="s">
        <v>118</v>
      </c>
      <c r="E93" s="29">
        <v>32.4</v>
      </c>
      <c r="F93" s="28">
        <v>60</v>
      </c>
      <c r="G93" s="6">
        <v>3</v>
      </c>
      <c r="H93" s="6">
        <v>3</v>
      </c>
      <c r="I93" s="28">
        <v>94</v>
      </c>
      <c r="J93" s="6"/>
      <c r="K93" s="14">
        <v>41274</v>
      </c>
      <c r="L93" s="3">
        <f t="shared" si="4"/>
        <v>5640</v>
      </c>
      <c r="M93" s="33">
        <f t="shared" si="5"/>
        <v>32.4</v>
      </c>
      <c r="N93" s="44">
        <f t="shared" si="6"/>
        <v>3.2399999999999998E-2</v>
      </c>
      <c r="O93" s="42">
        <f t="shared" si="7"/>
        <v>0.53999999999999992</v>
      </c>
    </row>
    <row r="94" spans="1:15" ht="15">
      <c r="A94" s="7" t="s">
        <v>121</v>
      </c>
      <c r="B94" s="7" t="s">
        <v>39</v>
      </c>
      <c r="C94" s="7" t="s">
        <v>99</v>
      </c>
      <c r="D94" s="7" t="s">
        <v>115</v>
      </c>
      <c r="E94" s="29">
        <v>2367.36</v>
      </c>
      <c r="F94" s="28">
        <v>24</v>
      </c>
      <c r="G94" s="6">
        <v>1</v>
      </c>
      <c r="H94" s="6">
        <v>16</v>
      </c>
      <c r="I94" s="28">
        <v>155</v>
      </c>
      <c r="J94" s="6"/>
      <c r="K94" s="14">
        <v>41274</v>
      </c>
      <c r="L94" s="3">
        <f t="shared" si="4"/>
        <v>3720</v>
      </c>
      <c r="M94" s="33">
        <f t="shared" si="5"/>
        <v>2367.36</v>
      </c>
      <c r="N94" s="44">
        <f t="shared" si="6"/>
        <v>2.3673600000000001</v>
      </c>
      <c r="O94" s="42">
        <f t="shared" si="7"/>
        <v>98.64</v>
      </c>
    </row>
    <row r="95" spans="1:15" ht="15">
      <c r="A95" s="66" t="s">
        <v>128</v>
      </c>
      <c r="B95" s="66" t="s">
        <v>38</v>
      </c>
      <c r="C95" s="74" t="s">
        <v>40</v>
      </c>
      <c r="D95" s="66" t="s">
        <v>118</v>
      </c>
      <c r="E95" s="73">
        <v>6091.2</v>
      </c>
      <c r="F95" s="74">
        <v>235</v>
      </c>
      <c r="G95" s="68">
        <v>22</v>
      </c>
      <c r="H95" s="68">
        <v>30</v>
      </c>
      <c r="I95" s="74">
        <v>102</v>
      </c>
      <c r="J95" s="68"/>
      <c r="K95" s="55">
        <v>41274</v>
      </c>
      <c r="L95" s="69">
        <f t="shared" si="4"/>
        <v>23970</v>
      </c>
      <c r="M95" s="70">
        <f t="shared" si="5"/>
        <v>6091.2</v>
      </c>
      <c r="N95" s="71">
        <f t="shared" si="6"/>
        <v>6.0911999999999997</v>
      </c>
      <c r="O95" s="72">
        <f t="shared" si="7"/>
        <v>25.919999999999998</v>
      </c>
    </row>
    <row r="96" spans="1:15" ht="15">
      <c r="A96" s="7" t="s">
        <v>128</v>
      </c>
      <c r="B96" s="7" t="s">
        <v>38</v>
      </c>
      <c r="C96" s="7" t="s">
        <v>75</v>
      </c>
      <c r="D96" s="7" t="s">
        <v>109</v>
      </c>
      <c r="E96" s="29">
        <v>129.6</v>
      </c>
      <c r="F96" s="28">
        <v>4</v>
      </c>
      <c r="G96" s="6"/>
      <c r="H96" s="6"/>
      <c r="I96" s="28">
        <v>310</v>
      </c>
      <c r="J96" s="6"/>
      <c r="K96" s="14">
        <v>41274</v>
      </c>
      <c r="L96" s="3">
        <f t="shared" si="4"/>
        <v>1240</v>
      </c>
      <c r="M96" s="33">
        <f t="shared" si="5"/>
        <v>129.6</v>
      </c>
      <c r="N96" s="44">
        <f t="shared" si="6"/>
        <v>0.12959999999999999</v>
      </c>
      <c r="O96" s="42">
        <f t="shared" si="7"/>
        <v>32.4</v>
      </c>
    </row>
    <row r="97" spans="1:15" ht="15">
      <c r="A97" s="7" t="s">
        <v>128</v>
      </c>
      <c r="B97" s="7" t="s">
        <v>38</v>
      </c>
      <c r="C97" s="13" t="s">
        <v>56</v>
      </c>
      <c r="D97" s="7" t="s">
        <v>109</v>
      </c>
      <c r="E97" s="29">
        <v>12668.4</v>
      </c>
      <c r="F97" s="28">
        <v>469</v>
      </c>
      <c r="G97" s="6">
        <v>48</v>
      </c>
      <c r="H97" s="6">
        <v>121</v>
      </c>
      <c r="I97" s="28">
        <v>167</v>
      </c>
      <c r="J97" s="6"/>
      <c r="K97" s="14">
        <v>41274</v>
      </c>
      <c r="L97" s="3">
        <f t="shared" si="4"/>
        <v>78323</v>
      </c>
      <c r="M97" s="33">
        <f t="shared" si="5"/>
        <v>12668.4</v>
      </c>
      <c r="N97" s="44">
        <f t="shared" si="6"/>
        <v>12.6684</v>
      </c>
      <c r="O97" s="42">
        <f t="shared" si="7"/>
        <v>27.011513859275052</v>
      </c>
    </row>
    <row r="98" spans="1:15" ht="15">
      <c r="A98" s="7" t="s">
        <v>128</v>
      </c>
      <c r="B98" s="7" t="s">
        <v>38</v>
      </c>
      <c r="C98" s="13" t="s">
        <v>60</v>
      </c>
      <c r="D98" s="7" t="s">
        <v>118</v>
      </c>
      <c r="E98" s="29">
        <v>4706.1000000000004</v>
      </c>
      <c r="F98" s="28">
        <v>183</v>
      </c>
      <c r="G98" s="6">
        <v>34</v>
      </c>
      <c r="H98" s="6">
        <v>27</v>
      </c>
      <c r="I98" s="28">
        <v>100</v>
      </c>
      <c r="J98" s="6"/>
      <c r="K98" s="14">
        <v>41274</v>
      </c>
      <c r="L98" s="3">
        <f t="shared" si="4"/>
        <v>18300</v>
      </c>
      <c r="M98" s="33">
        <f t="shared" si="5"/>
        <v>4706.1000000000004</v>
      </c>
      <c r="N98" s="44">
        <f t="shared" si="6"/>
        <v>4.7061000000000002</v>
      </c>
      <c r="O98" s="42">
        <f t="shared" si="7"/>
        <v>25.716393442622952</v>
      </c>
    </row>
    <row r="99" spans="1:15" ht="15">
      <c r="A99" s="7" t="s">
        <v>128</v>
      </c>
      <c r="B99" s="7" t="s">
        <v>38</v>
      </c>
      <c r="C99" s="13" t="s">
        <v>47</v>
      </c>
      <c r="D99" s="7" t="s">
        <v>109</v>
      </c>
      <c r="E99" s="29">
        <v>36661.9</v>
      </c>
      <c r="F99" s="28">
        <v>1217</v>
      </c>
      <c r="G99" s="6">
        <v>83</v>
      </c>
      <c r="H99" s="6">
        <v>246</v>
      </c>
      <c r="I99" s="28">
        <v>118</v>
      </c>
      <c r="J99" s="15">
        <v>220</v>
      </c>
      <c r="K99" s="14">
        <v>41274</v>
      </c>
      <c r="L99" s="3">
        <f t="shared" si="4"/>
        <v>143606</v>
      </c>
      <c r="M99" s="33">
        <f t="shared" si="5"/>
        <v>36881.9</v>
      </c>
      <c r="N99" s="44">
        <f t="shared" si="6"/>
        <v>36.661900000000003</v>
      </c>
      <c r="O99" s="42">
        <f t="shared" si="7"/>
        <v>30.124815119145442</v>
      </c>
    </row>
    <row r="100" spans="1:15" ht="15">
      <c r="A100" s="7" t="s">
        <v>128</v>
      </c>
      <c r="B100" s="7" t="s">
        <v>39</v>
      </c>
      <c r="C100" s="13" t="s">
        <v>90</v>
      </c>
      <c r="D100" s="7" t="s">
        <v>109</v>
      </c>
      <c r="E100" s="29">
        <v>739.8</v>
      </c>
      <c r="F100" s="28">
        <v>11</v>
      </c>
      <c r="G100" s="6">
        <v>1</v>
      </c>
      <c r="H100" s="6">
        <v>8</v>
      </c>
      <c r="I100" s="28">
        <v>134</v>
      </c>
      <c r="J100" s="6"/>
      <c r="K100" s="14">
        <v>41274</v>
      </c>
      <c r="L100" s="3">
        <f t="shared" si="4"/>
        <v>1474</v>
      </c>
      <c r="M100" s="33">
        <f t="shared" si="5"/>
        <v>739.8</v>
      </c>
      <c r="N100" s="44">
        <f t="shared" si="6"/>
        <v>0.7397999999999999</v>
      </c>
      <c r="O100" s="42">
        <f t="shared" si="7"/>
        <v>67.25454545454545</v>
      </c>
    </row>
    <row r="101" spans="1:15" ht="15">
      <c r="A101" s="7" t="s">
        <v>128</v>
      </c>
      <c r="B101" s="7" t="s">
        <v>39</v>
      </c>
      <c r="C101" s="13" t="s">
        <v>101</v>
      </c>
      <c r="D101" s="7" t="s">
        <v>118</v>
      </c>
      <c r="E101" s="29">
        <v>24.66</v>
      </c>
      <c r="F101" s="28">
        <v>1</v>
      </c>
      <c r="G101" s="6"/>
      <c r="H101" s="6">
        <v>1</v>
      </c>
      <c r="I101" s="28">
        <v>71</v>
      </c>
      <c r="J101" s="6"/>
      <c r="K101" s="14">
        <v>41274</v>
      </c>
      <c r="L101" s="3">
        <f t="shared" si="4"/>
        <v>71</v>
      </c>
      <c r="M101" s="33">
        <f t="shared" si="5"/>
        <v>24.66</v>
      </c>
      <c r="N101" s="44">
        <f t="shared" si="6"/>
        <v>2.4660000000000001E-2</v>
      </c>
      <c r="O101" s="42">
        <f t="shared" si="7"/>
        <v>24.66</v>
      </c>
    </row>
    <row r="102" spans="1:15" ht="15">
      <c r="A102" s="9" t="s">
        <v>120</v>
      </c>
      <c r="B102" s="9" t="s">
        <v>38</v>
      </c>
      <c r="C102" s="16" t="s">
        <v>43</v>
      </c>
      <c r="D102" s="9" t="s">
        <v>117</v>
      </c>
      <c r="E102" s="29">
        <v>8764.2000000000007</v>
      </c>
      <c r="F102" s="28">
        <v>247</v>
      </c>
      <c r="G102" s="11">
        <v>16</v>
      </c>
      <c r="H102" s="11"/>
      <c r="I102" s="28">
        <v>296</v>
      </c>
      <c r="J102" s="11"/>
      <c r="K102" s="12">
        <v>41305</v>
      </c>
      <c r="L102" s="4">
        <f t="shared" si="4"/>
        <v>73112</v>
      </c>
      <c r="M102" s="33">
        <f t="shared" si="5"/>
        <v>8764.2000000000007</v>
      </c>
      <c r="N102" s="44">
        <f t="shared" si="6"/>
        <v>8.7642000000000007</v>
      </c>
      <c r="O102" s="42">
        <f t="shared" si="7"/>
        <v>35.482591093117414</v>
      </c>
    </row>
    <row r="103" spans="1:15" ht="15">
      <c r="A103" s="7" t="s">
        <v>120</v>
      </c>
      <c r="B103" s="7" t="s">
        <v>39</v>
      </c>
      <c r="C103" s="13" t="s">
        <v>44</v>
      </c>
      <c r="D103" s="7" t="s">
        <v>110</v>
      </c>
      <c r="E103" s="29">
        <v>98.64</v>
      </c>
      <c r="F103" s="28">
        <v>1</v>
      </c>
      <c r="G103" s="6"/>
      <c r="H103" s="6"/>
      <c r="I103" s="28">
        <v>227</v>
      </c>
      <c r="J103" s="6"/>
      <c r="K103" s="14">
        <v>41305</v>
      </c>
      <c r="L103" s="3">
        <f t="shared" si="4"/>
        <v>227</v>
      </c>
      <c r="M103" s="33">
        <f t="shared" si="5"/>
        <v>98.64</v>
      </c>
      <c r="N103" s="44">
        <f t="shared" si="6"/>
        <v>9.8640000000000005E-2</v>
      </c>
      <c r="O103" s="42">
        <f t="shared" si="7"/>
        <v>98.64</v>
      </c>
    </row>
    <row r="104" spans="1:15" ht="15">
      <c r="A104" s="7" t="s">
        <v>120</v>
      </c>
      <c r="B104" s="7" t="s">
        <v>16</v>
      </c>
      <c r="C104" s="13" t="s">
        <v>85</v>
      </c>
      <c r="D104" s="7" t="s">
        <v>119</v>
      </c>
      <c r="E104" s="29">
        <v>64.8</v>
      </c>
      <c r="F104" s="28">
        <v>2</v>
      </c>
      <c r="G104" s="6"/>
      <c r="H104" s="6"/>
      <c r="I104" s="28">
        <v>297</v>
      </c>
      <c r="J104" s="6"/>
      <c r="K104" s="14">
        <v>41305</v>
      </c>
      <c r="L104" s="3">
        <f t="shared" si="4"/>
        <v>594</v>
      </c>
      <c r="M104" s="33">
        <f t="shared" si="5"/>
        <v>64.8</v>
      </c>
      <c r="N104" s="44">
        <f t="shared" si="6"/>
        <v>6.4799999999999996E-2</v>
      </c>
      <c r="O104" s="42">
        <f t="shared" si="7"/>
        <v>32.4</v>
      </c>
    </row>
    <row r="105" spans="1:15" ht="15">
      <c r="A105" s="7" t="s">
        <v>120</v>
      </c>
      <c r="B105" s="7" t="s">
        <v>38</v>
      </c>
      <c r="C105" s="13" t="s">
        <v>55</v>
      </c>
      <c r="D105" s="7" t="s">
        <v>113</v>
      </c>
      <c r="E105" s="29">
        <v>2883.6</v>
      </c>
      <c r="F105" s="28">
        <v>125</v>
      </c>
      <c r="G105" s="6">
        <v>64</v>
      </c>
      <c r="H105" s="6">
        <v>56</v>
      </c>
      <c r="I105" s="28">
        <v>97</v>
      </c>
      <c r="J105" s="6"/>
      <c r="K105" s="14">
        <v>41305</v>
      </c>
      <c r="L105" s="3">
        <f t="shared" si="4"/>
        <v>12125</v>
      </c>
      <c r="M105" s="33">
        <f t="shared" si="5"/>
        <v>2883.6</v>
      </c>
      <c r="N105" s="44">
        <f t="shared" si="6"/>
        <v>2.8835999999999999</v>
      </c>
      <c r="O105" s="42">
        <f t="shared" si="7"/>
        <v>23.0688</v>
      </c>
    </row>
    <row r="106" spans="1:15" ht="15">
      <c r="A106" s="7" t="s">
        <v>120</v>
      </c>
      <c r="B106" s="7" t="s">
        <v>38</v>
      </c>
      <c r="C106" s="13" t="s">
        <v>56</v>
      </c>
      <c r="D106" s="7" t="s">
        <v>109</v>
      </c>
      <c r="E106" s="29">
        <v>153.9</v>
      </c>
      <c r="F106" s="28">
        <v>4</v>
      </c>
      <c r="G106" s="6"/>
      <c r="H106" s="6"/>
      <c r="I106" s="28">
        <v>465</v>
      </c>
      <c r="J106" s="6"/>
      <c r="K106" s="14">
        <v>41305</v>
      </c>
      <c r="L106" s="3">
        <f t="shared" si="4"/>
        <v>1860</v>
      </c>
      <c r="M106" s="33">
        <f t="shared" si="5"/>
        <v>153.9</v>
      </c>
      <c r="N106" s="44">
        <f t="shared" si="6"/>
        <v>0.15390000000000001</v>
      </c>
      <c r="O106" s="42">
        <f t="shared" si="7"/>
        <v>38.475000000000001</v>
      </c>
    </row>
    <row r="107" spans="1:15" ht="15">
      <c r="A107" s="7" t="s">
        <v>120</v>
      </c>
      <c r="B107" s="7" t="s">
        <v>38</v>
      </c>
      <c r="C107" s="13" t="s">
        <v>58</v>
      </c>
      <c r="D107" s="7" t="s">
        <v>118</v>
      </c>
      <c r="E107" s="29">
        <v>259.2</v>
      </c>
      <c r="F107" s="28">
        <v>8</v>
      </c>
      <c r="G107" s="6"/>
      <c r="H107" s="6"/>
      <c r="I107" s="28">
        <v>413</v>
      </c>
      <c r="J107" s="6"/>
      <c r="K107" s="14">
        <v>41305</v>
      </c>
      <c r="L107" s="3">
        <f t="shared" si="4"/>
        <v>3304</v>
      </c>
      <c r="M107" s="33">
        <f t="shared" si="5"/>
        <v>259.2</v>
      </c>
      <c r="N107" s="44">
        <f t="shared" si="6"/>
        <v>0.25919999999999999</v>
      </c>
      <c r="O107" s="42">
        <f t="shared" si="7"/>
        <v>32.4</v>
      </c>
    </row>
    <row r="108" spans="1:15" ht="15">
      <c r="A108" s="7" t="s">
        <v>120</v>
      </c>
      <c r="B108" s="7" t="s">
        <v>38</v>
      </c>
      <c r="C108" s="13" t="s">
        <v>51</v>
      </c>
      <c r="D108" s="7" t="s">
        <v>113</v>
      </c>
      <c r="E108" s="29">
        <v>23230.80000000001</v>
      </c>
      <c r="F108" s="28">
        <v>664</v>
      </c>
      <c r="G108" s="6">
        <v>142</v>
      </c>
      <c r="H108" s="6">
        <v>209</v>
      </c>
      <c r="I108" s="28">
        <v>119</v>
      </c>
      <c r="J108" s="6">
        <v>1042</v>
      </c>
      <c r="K108" s="14">
        <v>41305</v>
      </c>
      <c r="L108" s="3">
        <f t="shared" si="4"/>
        <v>79016</v>
      </c>
      <c r="M108" s="33">
        <f t="shared" si="5"/>
        <v>24272.80000000001</v>
      </c>
      <c r="N108" s="44">
        <f t="shared" si="6"/>
        <v>23.230800000000009</v>
      </c>
      <c r="O108" s="42">
        <f t="shared" si="7"/>
        <v>34.986144578313265</v>
      </c>
    </row>
    <row r="109" spans="1:15" ht="15">
      <c r="A109" s="7" t="s">
        <v>120</v>
      </c>
      <c r="B109" s="7" t="s">
        <v>38</v>
      </c>
      <c r="C109" s="13" t="s">
        <v>62</v>
      </c>
      <c r="D109" s="7" t="s">
        <v>113</v>
      </c>
      <c r="E109" s="29">
        <v>25693.200000000001</v>
      </c>
      <c r="F109" s="28">
        <v>745</v>
      </c>
      <c r="G109" s="6">
        <v>147</v>
      </c>
      <c r="H109" s="6">
        <v>203</v>
      </c>
      <c r="I109" s="28">
        <v>119</v>
      </c>
      <c r="J109" s="6">
        <v>1940</v>
      </c>
      <c r="K109" s="14">
        <v>41305</v>
      </c>
      <c r="L109" s="3">
        <f t="shared" si="4"/>
        <v>88655</v>
      </c>
      <c r="M109" s="33">
        <f t="shared" si="5"/>
        <v>27633.200000000001</v>
      </c>
      <c r="N109" s="44">
        <f t="shared" si="6"/>
        <v>25.693200000000001</v>
      </c>
      <c r="O109" s="42">
        <f t="shared" si="7"/>
        <v>34.487516778523492</v>
      </c>
    </row>
    <row r="110" spans="1:15" ht="15">
      <c r="A110" s="7" t="s">
        <v>120</v>
      </c>
      <c r="B110" s="7" t="s">
        <v>39</v>
      </c>
      <c r="C110" s="13" t="s">
        <v>104</v>
      </c>
      <c r="D110" s="7" t="s">
        <v>113</v>
      </c>
      <c r="E110" s="29">
        <v>887.76</v>
      </c>
      <c r="F110" s="28">
        <v>15</v>
      </c>
      <c r="G110" s="6">
        <v>4</v>
      </c>
      <c r="H110" s="6">
        <v>1</v>
      </c>
      <c r="I110" s="28">
        <v>93</v>
      </c>
      <c r="J110" s="6"/>
      <c r="K110" s="14">
        <v>41305</v>
      </c>
      <c r="L110" s="3">
        <f t="shared" si="4"/>
        <v>1395</v>
      </c>
      <c r="M110" s="33">
        <f t="shared" si="5"/>
        <v>887.76</v>
      </c>
      <c r="N110" s="44">
        <f t="shared" si="6"/>
        <v>0.88775999999999999</v>
      </c>
      <c r="O110" s="42">
        <f t="shared" si="7"/>
        <v>59.183999999999997</v>
      </c>
    </row>
    <row r="111" spans="1:15" ht="15">
      <c r="A111" s="57" t="s">
        <v>121</v>
      </c>
      <c r="B111" s="57" t="s">
        <v>38</v>
      </c>
      <c r="C111" s="64" t="s">
        <v>40</v>
      </c>
      <c r="D111" s="57" t="s">
        <v>118</v>
      </c>
      <c r="E111" s="63">
        <v>31047.3</v>
      </c>
      <c r="F111" s="64">
        <v>857</v>
      </c>
      <c r="G111" s="58">
        <v>73</v>
      </c>
      <c r="H111" s="58">
        <v>130</v>
      </c>
      <c r="I111" s="64">
        <v>164</v>
      </c>
      <c r="J111" s="58">
        <v>360</v>
      </c>
      <c r="K111" s="56">
        <v>41305</v>
      </c>
      <c r="L111" s="59">
        <f t="shared" si="4"/>
        <v>140548</v>
      </c>
      <c r="M111" s="60">
        <f t="shared" si="5"/>
        <v>31407.3</v>
      </c>
      <c r="N111" s="61">
        <f t="shared" si="6"/>
        <v>31.0473</v>
      </c>
      <c r="O111" s="62">
        <f t="shared" si="7"/>
        <v>36.22788798133022</v>
      </c>
    </row>
    <row r="112" spans="1:15" ht="15">
      <c r="A112" s="7" t="s">
        <v>121</v>
      </c>
      <c r="B112" s="7" t="s">
        <v>38</v>
      </c>
      <c r="C112" s="13" t="s">
        <v>82</v>
      </c>
      <c r="D112" s="7" t="s">
        <v>115</v>
      </c>
      <c r="E112" s="29">
        <v>405</v>
      </c>
      <c r="F112" s="28">
        <v>15</v>
      </c>
      <c r="G112" s="6"/>
      <c r="H112" s="6">
        <v>3</v>
      </c>
      <c r="I112" s="28">
        <v>81</v>
      </c>
      <c r="J112" s="6"/>
      <c r="K112" s="14">
        <v>41305</v>
      </c>
      <c r="L112" s="3">
        <f t="shared" si="4"/>
        <v>1215</v>
      </c>
      <c r="M112" s="33">
        <f t="shared" si="5"/>
        <v>405</v>
      </c>
      <c r="N112" s="44">
        <f t="shared" si="6"/>
        <v>0.40500000000000003</v>
      </c>
      <c r="O112" s="42">
        <f t="shared" si="7"/>
        <v>27</v>
      </c>
    </row>
    <row r="113" spans="1:15" ht="15">
      <c r="A113" s="7" t="s">
        <v>121</v>
      </c>
      <c r="B113" s="7" t="s">
        <v>38</v>
      </c>
      <c r="C113" s="20" t="s">
        <v>46</v>
      </c>
      <c r="D113" s="7" t="s">
        <v>118</v>
      </c>
      <c r="E113" s="29">
        <v>25191</v>
      </c>
      <c r="F113" s="28">
        <v>843</v>
      </c>
      <c r="G113" s="6">
        <v>225</v>
      </c>
      <c r="H113" s="6">
        <v>244</v>
      </c>
      <c r="I113" s="28">
        <v>98</v>
      </c>
      <c r="J113" s="6">
        <v>140</v>
      </c>
      <c r="K113" s="14">
        <v>41305</v>
      </c>
      <c r="L113" s="3">
        <f t="shared" si="4"/>
        <v>82614</v>
      </c>
      <c r="M113" s="33">
        <f t="shared" si="5"/>
        <v>25331</v>
      </c>
      <c r="N113" s="44">
        <f t="shared" si="6"/>
        <v>25.190999999999999</v>
      </c>
      <c r="O113" s="42">
        <f t="shared" si="7"/>
        <v>29.882562277580071</v>
      </c>
    </row>
    <row r="114" spans="1:15" ht="15">
      <c r="A114" s="7" t="s">
        <v>121</v>
      </c>
      <c r="B114" s="7" t="s">
        <v>38</v>
      </c>
      <c r="C114" s="19" t="s">
        <v>87</v>
      </c>
      <c r="D114" s="7" t="s">
        <v>111</v>
      </c>
      <c r="E114" s="29">
        <v>40.5</v>
      </c>
      <c r="F114" s="28">
        <v>1</v>
      </c>
      <c r="G114" s="6"/>
      <c r="H114" s="6"/>
      <c r="I114" s="28">
        <v>1166</v>
      </c>
      <c r="J114" s="6"/>
      <c r="K114" s="14">
        <v>41305</v>
      </c>
      <c r="L114" s="3">
        <f t="shared" si="4"/>
        <v>1166</v>
      </c>
      <c r="M114" s="33">
        <f t="shared" si="5"/>
        <v>40.5</v>
      </c>
      <c r="N114" s="44">
        <f t="shared" si="6"/>
        <v>4.0500000000000001E-2</v>
      </c>
      <c r="O114" s="42">
        <f t="shared" si="7"/>
        <v>40.5</v>
      </c>
    </row>
    <row r="115" spans="1:15" ht="15">
      <c r="A115" s="7" t="s">
        <v>121</v>
      </c>
      <c r="B115" s="7" t="s">
        <v>38</v>
      </c>
      <c r="C115" s="13" t="s">
        <v>58</v>
      </c>
      <c r="D115" s="7" t="s">
        <v>118</v>
      </c>
      <c r="E115" s="29">
        <v>194.4</v>
      </c>
      <c r="F115" s="28">
        <v>2</v>
      </c>
      <c r="G115" s="6"/>
      <c r="H115" s="6"/>
      <c r="I115" s="28">
        <v>280</v>
      </c>
      <c r="J115" s="6"/>
      <c r="K115" s="14">
        <v>41305</v>
      </c>
      <c r="L115" s="3">
        <f t="shared" si="4"/>
        <v>560</v>
      </c>
      <c r="M115" s="33">
        <f t="shared" si="5"/>
        <v>194.4</v>
      </c>
      <c r="N115" s="44">
        <f t="shared" si="6"/>
        <v>0.19440000000000002</v>
      </c>
      <c r="O115" s="42">
        <f t="shared" si="7"/>
        <v>97.2</v>
      </c>
    </row>
    <row r="116" spans="1:15" ht="15">
      <c r="A116" s="7" t="s">
        <v>121</v>
      </c>
      <c r="B116" s="7" t="s">
        <v>38</v>
      </c>
      <c r="C116" s="13" t="s">
        <v>64</v>
      </c>
      <c r="D116" s="7" t="s">
        <v>115</v>
      </c>
      <c r="E116" s="29">
        <v>11356.2</v>
      </c>
      <c r="F116" s="28">
        <v>397</v>
      </c>
      <c r="G116" s="6">
        <v>138</v>
      </c>
      <c r="H116" s="6">
        <v>110</v>
      </c>
      <c r="I116" s="28">
        <v>99</v>
      </c>
      <c r="J116" s="6">
        <v>762</v>
      </c>
      <c r="K116" s="14">
        <v>41305</v>
      </c>
      <c r="L116" s="3">
        <f t="shared" si="4"/>
        <v>39303</v>
      </c>
      <c r="M116" s="33">
        <f t="shared" si="5"/>
        <v>12118.2</v>
      </c>
      <c r="N116" s="44">
        <f t="shared" si="6"/>
        <v>11.356200000000001</v>
      </c>
      <c r="O116" s="42">
        <f t="shared" si="7"/>
        <v>28.605037783375316</v>
      </c>
    </row>
    <row r="117" spans="1:15" ht="15">
      <c r="A117" s="7" t="s">
        <v>121</v>
      </c>
      <c r="B117" s="7" t="s">
        <v>38</v>
      </c>
      <c r="C117" s="13" t="s">
        <v>65</v>
      </c>
      <c r="D117" s="7" t="s">
        <v>118</v>
      </c>
      <c r="E117" s="29">
        <v>9890.1</v>
      </c>
      <c r="F117" s="28">
        <v>382</v>
      </c>
      <c r="G117" s="6">
        <v>102</v>
      </c>
      <c r="H117" s="6">
        <v>70</v>
      </c>
      <c r="I117" s="28">
        <v>106</v>
      </c>
      <c r="J117" s="6"/>
      <c r="K117" s="14">
        <v>41305</v>
      </c>
      <c r="L117" s="3">
        <f t="shared" si="4"/>
        <v>40492</v>
      </c>
      <c r="M117" s="33">
        <f t="shared" si="5"/>
        <v>9890.1</v>
      </c>
      <c r="N117" s="44">
        <f t="shared" si="6"/>
        <v>9.8901000000000003</v>
      </c>
      <c r="O117" s="42">
        <f t="shared" si="7"/>
        <v>25.890314136125657</v>
      </c>
    </row>
    <row r="118" spans="1:15" ht="15">
      <c r="A118" s="7" t="s">
        <v>121</v>
      </c>
      <c r="B118" s="7" t="s">
        <v>38</v>
      </c>
      <c r="C118" s="13" t="s">
        <v>45</v>
      </c>
      <c r="D118" s="7" t="s">
        <v>116</v>
      </c>
      <c r="E118" s="29">
        <v>97.2</v>
      </c>
      <c r="F118" s="28">
        <v>3</v>
      </c>
      <c r="G118" s="6"/>
      <c r="H118" s="6"/>
      <c r="I118" s="28">
        <v>854</v>
      </c>
      <c r="J118" s="6"/>
      <c r="K118" s="14">
        <v>41305</v>
      </c>
      <c r="L118" s="3">
        <f t="shared" si="4"/>
        <v>2562</v>
      </c>
      <c r="M118" s="33">
        <f t="shared" si="5"/>
        <v>97.2</v>
      </c>
      <c r="N118" s="44">
        <f t="shared" si="6"/>
        <v>9.7200000000000009E-2</v>
      </c>
      <c r="O118" s="42">
        <f t="shared" si="7"/>
        <v>32.4</v>
      </c>
    </row>
    <row r="119" spans="1:15" ht="15">
      <c r="A119" s="7" t="s">
        <v>121</v>
      </c>
      <c r="B119" s="7" t="s">
        <v>39</v>
      </c>
      <c r="C119" s="13" t="s">
        <v>92</v>
      </c>
      <c r="D119" s="7" t="s">
        <v>118</v>
      </c>
      <c r="E119" s="29">
        <v>3838.14</v>
      </c>
      <c r="F119" s="28">
        <v>57</v>
      </c>
      <c r="G119" s="6">
        <v>7</v>
      </c>
      <c r="H119" s="6">
        <v>7</v>
      </c>
      <c r="I119" s="28">
        <v>107</v>
      </c>
      <c r="J119" s="6"/>
      <c r="K119" s="14">
        <v>41305</v>
      </c>
      <c r="L119" s="3">
        <f t="shared" si="4"/>
        <v>6099</v>
      </c>
      <c r="M119" s="33">
        <f t="shared" si="5"/>
        <v>3838.14</v>
      </c>
      <c r="N119" s="44">
        <f t="shared" si="6"/>
        <v>3.8381399999999997</v>
      </c>
      <c r="O119" s="42">
        <f t="shared" si="7"/>
        <v>67.335789473684201</v>
      </c>
    </row>
    <row r="120" spans="1:15" ht="15">
      <c r="A120" s="7" t="s">
        <v>121</v>
      </c>
      <c r="B120" s="7" t="s">
        <v>39</v>
      </c>
      <c r="C120" s="13" t="s">
        <v>99</v>
      </c>
      <c r="D120" s="7" t="s">
        <v>115</v>
      </c>
      <c r="E120" s="29">
        <v>2416.6799999999998</v>
      </c>
      <c r="F120" s="28">
        <v>19</v>
      </c>
      <c r="G120" s="6">
        <v>8</v>
      </c>
      <c r="H120" s="6">
        <v>13</v>
      </c>
      <c r="I120" s="28">
        <v>130</v>
      </c>
      <c r="J120" s="6"/>
      <c r="K120" s="14">
        <v>41305</v>
      </c>
      <c r="L120" s="3">
        <f t="shared" si="4"/>
        <v>2470</v>
      </c>
      <c r="M120" s="33">
        <f t="shared" si="5"/>
        <v>2416.6799999999998</v>
      </c>
      <c r="N120" s="44">
        <f t="shared" si="6"/>
        <v>2.4166799999999999</v>
      </c>
      <c r="O120" s="42">
        <f t="shared" si="7"/>
        <v>127.19368421052631</v>
      </c>
    </row>
    <row r="121" spans="1:15" ht="15">
      <c r="A121" s="7" t="s">
        <v>122</v>
      </c>
      <c r="B121" s="7" t="s">
        <v>38</v>
      </c>
      <c r="C121" s="13" t="s">
        <v>80</v>
      </c>
      <c r="D121" s="7" t="s">
        <v>114</v>
      </c>
      <c r="E121" s="29">
        <v>526.5</v>
      </c>
      <c r="F121" s="28">
        <v>11</v>
      </c>
      <c r="G121" s="6">
        <v>7</v>
      </c>
      <c r="H121" s="6">
        <v>11</v>
      </c>
      <c r="I121" s="28">
        <v>69</v>
      </c>
      <c r="J121" s="6">
        <v>60</v>
      </c>
      <c r="K121" s="14">
        <v>41305</v>
      </c>
      <c r="L121" s="3">
        <f t="shared" si="4"/>
        <v>759</v>
      </c>
      <c r="M121" s="33">
        <f t="shared" si="5"/>
        <v>586.5</v>
      </c>
      <c r="N121" s="44">
        <f t="shared" si="6"/>
        <v>0.52649999999999997</v>
      </c>
      <c r="O121" s="42">
        <f t="shared" si="7"/>
        <v>47.863636363636367</v>
      </c>
    </row>
    <row r="122" spans="1:15" ht="15">
      <c r="A122" s="7" t="s">
        <v>122</v>
      </c>
      <c r="B122" s="7" t="s">
        <v>38</v>
      </c>
      <c r="C122" s="13" t="s">
        <v>61</v>
      </c>
      <c r="D122" s="7" t="s">
        <v>114</v>
      </c>
      <c r="E122" s="29">
        <v>28220.400000000001</v>
      </c>
      <c r="F122" s="28">
        <v>998</v>
      </c>
      <c r="G122" s="6">
        <v>337</v>
      </c>
      <c r="H122" s="6">
        <v>339</v>
      </c>
      <c r="I122" s="28">
        <v>90</v>
      </c>
      <c r="J122" s="6">
        <v>280</v>
      </c>
      <c r="K122" s="14">
        <v>41305</v>
      </c>
      <c r="L122" s="3">
        <f t="shared" si="4"/>
        <v>89820</v>
      </c>
      <c r="M122" s="33">
        <f t="shared" si="5"/>
        <v>28500.400000000001</v>
      </c>
      <c r="N122" s="44">
        <f t="shared" si="6"/>
        <v>28.220400000000001</v>
      </c>
      <c r="O122" s="42">
        <f t="shared" si="7"/>
        <v>28.276953907815631</v>
      </c>
    </row>
    <row r="123" spans="1:15" ht="15">
      <c r="A123" s="7" t="s">
        <v>122</v>
      </c>
      <c r="B123" s="7" t="s">
        <v>38</v>
      </c>
      <c r="C123" s="13" t="s">
        <v>76</v>
      </c>
      <c r="D123" s="7" t="s">
        <v>115</v>
      </c>
      <c r="E123" s="29">
        <v>0</v>
      </c>
      <c r="F123" s="28">
        <v>8</v>
      </c>
      <c r="G123" s="6">
        <v>8</v>
      </c>
      <c r="H123" s="6">
        <v>4</v>
      </c>
      <c r="I123" s="28">
        <v>10</v>
      </c>
      <c r="J123" s="6"/>
      <c r="K123" s="14">
        <v>41305</v>
      </c>
      <c r="L123" s="3">
        <f t="shared" si="4"/>
        <v>80</v>
      </c>
      <c r="M123" s="33">
        <f t="shared" si="5"/>
        <v>0</v>
      </c>
      <c r="N123" s="44">
        <f t="shared" si="6"/>
        <v>0</v>
      </c>
      <c r="O123" s="42">
        <f t="shared" si="7"/>
        <v>0</v>
      </c>
    </row>
    <row r="124" spans="1:15" ht="15">
      <c r="A124" s="7" t="s">
        <v>122</v>
      </c>
      <c r="B124" s="7" t="s">
        <v>38</v>
      </c>
      <c r="C124" s="13" t="s">
        <v>57</v>
      </c>
      <c r="D124" s="7" t="s">
        <v>115</v>
      </c>
      <c r="E124" s="29">
        <v>7330.5</v>
      </c>
      <c r="F124" s="28">
        <v>278</v>
      </c>
      <c r="G124" s="6">
        <v>107</v>
      </c>
      <c r="H124" s="6">
        <v>72</v>
      </c>
      <c r="I124" s="28">
        <v>75</v>
      </c>
      <c r="J124" s="6">
        <v>566</v>
      </c>
      <c r="K124" s="14">
        <v>41305</v>
      </c>
      <c r="L124" s="3">
        <f t="shared" si="4"/>
        <v>20850</v>
      </c>
      <c r="M124" s="33">
        <f t="shared" si="5"/>
        <v>7896.5</v>
      </c>
      <c r="N124" s="44">
        <f t="shared" si="6"/>
        <v>7.3304999999999998</v>
      </c>
      <c r="O124" s="42">
        <f t="shared" si="7"/>
        <v>26.368705035971225</v>
      </c>
    </row>
    <row r="125" spans="1:15" ht="15">
      <c r="A125" s="7" t="s">
        <v>122</v>
      </c>
      <c r="B125" s="7" t="s">
        <v>39</v>
      </c>
      <c r="C125" s="13" t="s">
        <v>103</v>
      </c>
      <c r="D125" s="7" t="s">
        <v>114</v>
      </c>
      <c r="E125" s="29">
        <v>3846.96</v>
      </c>
      <c r="F125" s="28">
        <v>68</v>
      </c>
      <c r="G125" s="6">
        <v>20</v>
      </c>
      <c r="H125" s="6">
        <v>10</v>
      </c>
      <c r="I125" s="28">
        <v>75</v>
      </c>
      <c r="J125" s="6">
        <v>300</v>
      </c>
      <c r="K125" s="14">
        <v>41305</v>
      </c>
      <c r="L125" s="3">
        <f t="shared" si="4"/>
        <v>5100</v>
      </c>
      <c r="M125" s="33">
        <f t="shared" si="5"/>
        <v>4146.96</v>
      </c>
      <c r="N125" s="44">
        <f t="shared" si="6"/>
        <v>3.8469600000000002</v>
      </c>
      <c r="O125" s="42">
        <f t="shared" si="7"/>
        <v>56.572941176470586</v>
      </c>
    </row>
    <row r="126" spans="1:15" ht="15">
      <c r="A126" s="7" t="s">
        <v>122</v>
      </c>
      <c r="B126" s="7" t="s">
        <v>39</v>
      </c>
      <c r="C126" s="13" t="s">
        <v>99</v>
      </c>
      <c r="D126" s="7" t="s">
        <v>115</v>
      </c>
      <c r="E126" s="29">
        <v>641.16</v>
      </c>
      <c r="F126" s="28">
        <v>11</v>
      </c>
      <c r="G126" s="6">
        <v>4</v>
      </c>
      <c r="H126" s="6">
        <v>4</v>
      </c>
      <c r="I126" s="28">
        <v>74</v>
      </c>
      <c r="J126" s="6"/>
      <c r="K126" s="14">
        <v>41305</v>
      </c>
      <c r="L126" s="3">
        <f t="shared" si="4"/>
        <v>814</v>
      </c>
      <c r="M126" s="33">
        <f t="shared" si="5"/>
        <v>641.16</v>
      </c>
      <c r="N126" s="44">
        <f t="shared" si="6"/>
        <v>0.64115999999999995</v>
      </c>
      <c r="O126" s="42">
        <f t="shared" si="7"/>
        <v>58.287272727272722</v>
      </c>
    </row>
    <row r="127" spans="1:15" ht="15">
      <c r="A127" s="7" t="s">
        <v>123</v>
      </c>
      <c r="B127" s="7" t="s">
        <v>38</v>
      </c>
      <c r="C127" s="13" t="s">
        <v>84</v>
      </c>
      <c r="D127" s="7" t="s">
        <v>116</v>
      </c>
      <c r="E127" s="29">
        <v>64.8</v>
      </c>
      <c r="F127" s="28">
        <v>2</v>
      </c>
      <c r="G127" s="6"/>
      <c r="H127" s="6">
        <v>1</v>
      </c>
      <c r="I127" s="28">
        <v>434</v>
      </c>
      <c r="J127" s="6"/>
      <c r="K127" s="14">
        <v>41305</v>
      </c>
      <c r="L127" s="3">
        <f t="shared" si="4"/>
        <v>868</v>
      </c>
      <c r="M127" s="33">
        <f t="shared" si="5"/>
        <v>64.8</v>
      </c>
      <c r="N127" s="44">
        <f t="shared" si="6"/>
        <v>6.4799999999999996E-2</v>
      </c>
      <c r="O127" s="42">
        <f t="shared" si="7"/>
        <v>32.4</v>
      </c>
    </row>
    <row r="128" spans="1:15" ht="15">
      <c r="A128" s="7" t="s">
        <v>123</v>
      </c>
      <c r="B128" s="7" t="s">
        <v>38</v>
      </c>
      <c r="C128" s="13" t="s">
        <v>48</v>
      </c>
      <c r="D128" s="7" t="s">
        <v>116</v>
      </c>
      <c r="E128" s="29">
        <v>4544.1000000000004</v>
      </c>
      <c r="F128" s="28">
        <v>162</v>
      </c>
      <c r="G128" s="6">
        <v>59</v>
      </c>
      <c r="H128" s="6">
        <v>51</v>
      </c>
      <c r="I128" s="28">
        <v>76</v>
      </c>
      <c r="J128" s="6"/>
      <c r="K128" s="14">
        <v>41305</v>
      </c>
      <c r="L128" s="3">
        <f t="shared" si="4"/>
        <v>12312</v>
      </c>
      <c r="M128" s="33">
        <f t="shared" si="5"/>
        <v>4544.1000000000004</v>
      </c>
      <c r="N128" s="44">
        <f t="shared" si="6"/>
        <v>4.5441000000000003</v>
      </c>
      <c r="O128" s="42">
        <f t="shared" si="7"/>
        <v>28.05</v>
      </c>
    </row>
    <row r="129" spans="1:15" ht="15">
      <c r="A129" s="7" t="s">
        <v>123</v>
      </c>
      <c r="B129" s="7" t="s">
        <v>38</v>
      </c>
      <c r="C129" s="13" t="s">
        <v>45</v>
      </c>
      <c r="D129" s="7" t="s">
        <v>116</v>
      </c>
      <c r="E129" s="29">
        <v>24227.1</v>
      </c>
      <c r="F129" s="28">
        <v>750</v>
      </c>
      <c r="G129" s="6">
        <v>196</v>
      </c>
      <c r="H129" s="6">
        <v>236</v>
      </c>
      <c r="I129" s="28">
        <v>139</v>
      </c>
      <c r="J129" s="6">
        <v>626</v>
      </c>
      <c r="K129" s="14">
        <v>41305</v>
      </c>
      <c r="L129" s="3">
        <f t="shared" si="4"/>
        <v>104250</v>
      </c>
      <c r="M129" s="33">
        <f t="shared" si="5"/>
        <v>24853.1</v>
      </c>
      <c r="N129" s="44">
        <f t="shared" si="6"/>
        <v>24.2271</v>
      </c>
      <c r="O129" s="42">
        <f t="shared" si="7"/>
        <v>32.302799999999998</v>
      </c>
    </row>
    <row r="130" spans="1:15" ht="15">
      <c r="A130" s="7" t="s">
        <v>123</v>
      </c>
      <c r="B130" s="7" t="s">
        <v>38</v>
      </c>
      <c r="C130" s="13" t="s">
        <v>66</v>
      </c>
      <c r="D130" s="7" t="s">
        <v>116</v>
      </c>
      <c r="E130" s="29">
        <v>29151.9</v>
      </c>
      <c r="F130" s="28">
        <v>982</v>
      </c>
      <c r="G130" s="6">
        <v>278</v>
      </c>
      <c r="H130" s="6">
        <v>331</v>
      </c>
      <c r="I130" s="28">
        <v>96</v>
      </c>
      <c r="J130" s="6">
        <v>30</v>
      </c>
      <c r="K130" s="14">
        <v>41305</v>
      </c>
      <c r="L130" s="3">
        <f t="shared" ref="L130:L193" si="8">F130*I130</f>
        <v>94272</v>
      </c>
      <c r="M130" s="33">
        <f t="shared" ref="M130:M193" si="9">E130+J130</f>
        <v>29181.9</v>
      </c>
      <c r="N130" s="44">
        <f t="shared" ref="N130:N193" si="10">E130/1000</f>
        <v>29.151900000000001</v>
      </c>
      <c r="O130" s="42">
        <f t="shared" ref="O130:O193" si="11">E130/F130</f>
        <v>29.68625254582485</v>
      </c>
    </row>
    <row r="131" spans="1:15" ht="15">
      <c r="A131" s="7" t="s">
        <v>123</v>
      </c>
      <c r="B131" s="7" t="s">
        <v>39</v>
      </c>
      <c r="C131" s="13" t="s">
        <v>93</v>
      </c>
      <c r="D131" s="7" t="s">
        <v>116</v>
      </c>
      <c r="E131" s="29">
        <v>369.9</v>
      </c>
      <c r="F131" s="28">
        <v>11</v>
      </c>
      <c r="G131" s="6">
        <v>4</v>
      </c>
      <c r="H131" s="6">
        <v>5</v>
      </c>
      <c r="I131" s="28">
        <v>87</v>
      </c>
      <c r="J131" s="6"/>
      <c r="K131" s="14">
        <v>41305</v>
      </c>
      <c r="L131" s="3">
        <f t="shared" si="8"/>
        <v>957</v>
      </c>
      <c r="M131" s="33">
        <f t="shared" si="9"/>
        <v>369.9</v>
      </c>
      <c r="N131" s="44">
        <f t="shared" si="10"/>
        <v>0.36989999999999995</v>
      </c>
      <c r="O131" s="42">
        <f t="shared" si="11"/>
        <v>33.627272727272725</v>
      </c>
    </row>
    <row r="132" spans="1:15" ht="15">
      <c r="A132" s="7" t="s">
        <v>123</v>
      </c>
      <c r="B132" s="7" t="s">
        <v>39</v>
      </c>
      <c r="C132" s="13" t="s">
        <v>105</v>
      </c>
      <c r="D132" s="7" t="s">
        <v>116</v>
      </c>
      <c r="E132" s="29">
        <v>1109.7</v>
      </c>
      <c r="F132" s="28">
        <v>18</v>
      </c>
      <c r="G132" s="6">
        <v>6</v>
      </c>
      <c r="H132" s="6">
        <v>1</v>
      </c>
      <c r="I132" s="28">
        <v>102</v>
      </c>
      <c r="J132" s="6"/>
      <c r="K132" s="14">
        <v>41305</v>
      </c>
      <c r="L132" s="3">
        <f t="shared" si="8"/>
        <v>1836</v>
      </c>
      <c r="M132" s="33">
        <f t="shared" si="9"/>
        <v>1109.7</v>
      </c>
      <c r="N132" s="44">
        <f t="shared" si="10"/>
        <v>1.1097000000000001</v>
      </c>
      <c r="O132" s="42">
        <f t="shared" si="11"/>
        <v>61.650000000000006</v>
      </c>
    </row>
    <row r="133" spans="1:15" ht="15">
      <c r="A133" s="7" t="s">
        <v>123</v>
      </c>
      <c r="B133" s="7" t="s">
        <v>39</v>
      </c>
      <c r="C133" s="13" t="s">
        <v>106</v>
      </c>
      <c r="D133" s="7" t="s">
        <v>116</v>
      </c>
      <c r="E133" s="29">
        <v>1479.6</v>
      </c>
      <c r="F133" s="28">
        <v>16</v>
      </c>
      <c r="G133" s="6">
        <v>4</v>
      </c>
      <c r="H133" s="6">
        <v>9</v>
      </c>
      <c r="I133" s="28">
        <v>78</v>
      </c>
      <c r="J133" s="6"/>
      <c r="K133" s="14">
        <v>41305</v>
      </c>
      <c r="L133" s="3">
        <f t="shared" si="8"/>
        <v>1248</v>
      </c>
      <c r="M133" s="33">
        <f t="shared" si="9"/>
        <v>1479.6</v>
      </c>
      <c r="N133" s="44">
        <f t="shared" si="10"/>
        <v>1.4795999999999998</v>
      </c>
      <c r="O133" s="42">
        <f t="shared" si="11"/>
        <v>92.474999999999994</v>
      </c>
    </row>
    <row r="134" spans="1:15" ht="15">
      <c r="A134" s="7" t="s">
        <v>124</v>
      </c>
      <c r="B134" s="7" t="s">
        <v>38</v>
      </c>
      <c r="C134" s="13" t="s">
        <v>67</v>
      </c>
      <c r="D134" s="7" t="s">
        <v>111</v>
      </c>
      <c r="E134" s="29">
        <v>81</v>
      </c>
      <c r="F134" s="28">
        <v>2</v>
      </c>
      <c r="G134" s="6">
        <v>1</v>
      </c>
      <c r="H134" s="6">
        <v>2</v>
      </c>
      <c r="I134" s="28">
        <v>48</v>
      </c>
      <c r="J134" s="6"/>
      <c r="K134" s="14">
        <v>41305</v>
      </c>
      <c r="L134" s="3">
        <f t="shared" si="8"/>
        <v>96</v>
      </c>
      <c r="M134" s="33">
        <f t="shared" si="9"/>
        <v>81</v>
      </c>
      <c r="N134" s="44">
        <f t="shared" si="10"/>
        <v>8.1000000000000003E-2</v>
      </c>
      <c r="O134" s="42">
        <f t="shared" si="11"/>
        <v>40.5</v>
      </c>
    </row>
    <row r="135" spans="1:15" ht="15">
      <c r="A135" s="7" t="s">
        <v>124</v>
      </c>
      <c r="B135" s="7" t="s">
        <v>38</v>
      </c>
      <c r="C135" s="13" t="s">
        <v>71</v>
      </c>
      <c r="D135" s="7" t="s">
        <v>111</v>
      </c>
      <c r="E135" s="29">
        <v>64.8</v>
      </c>
      <c r="F135" s="28">
        <v>4</v>
      </c>
      <c r="G135" s="6">
        <v>2</v>
      </c>
      <c r="H135" s="6"/>
      <c r="I135" s="28">
        <v>49</v>
      </c>
      <c r="J135" s="6"/>
      <c r="K135" s="14">
        <v>41305</v>
      </c>
      <c r="L135" s="3">
        <f t="shared" si="8"/>
        <v>196</v>
      </c>
      <c r="M135" s="33">
        <f t="shared" si="9"/>
        <v>64.8</v>
      </c>
      <c r="N135" s="44">
        <f t="shared" si="10"/>
        <v>6.4799999999999996E-2</v>
      </c>
      <c r="O135" s="42">
        <f t="shared" si="11"/>
        <v>16.2</v>
      </c>
    </row>
    <row r="136" spans="1:15" ht="15">
      <c r="A136" s="7" t="s">
        <v>124</v>
      </c>
      <c r="B136" s="7" t="s">
        <v>38</v>
      </c>
      <c r="C136" s="13" t="s">
        <v>77</v>
      </c>
      <c r="D136" s="7" t="s">
        <v>111</v>
      </c>
      <c r="E136" s="29">
        <v>0</v>
      </c>
      <c r="F136" s="28">
        <v>1</v>
      </c>
      <c r="G136" s="6">
        <v>1</v>
      </c>
      <c r="H136" s="6"/>
      <c r="I136" s="28">
        <v>24</v>
      </c>
      <c r="J136" s="6"/>
      <c r="K136" s="14">
        <v>41305</v>
      </c>
      <c r="L136" s="3">
        <f t="shared" si="8"/>
        <v>24</v>
      </c>
      <c r="M136" s="33">
        <f t="shared" si="9"/>
        <v>0</v>
      </c>
      <c r="N136" s="44">
        <f t="shared" si="10"/>
        <v>0</v>
      </c>
      <c r="O136" s="42">
        <f t="shared" si="11"/>
        <v>0</v>
      </c>
    </row>
    <row r="137" spans="1:15" ht="15">
      <c r="A137" s="7" t="s">
        <v>124</v>
      </c>
      <c r="B137" s="7" t="s">
        <v>38</v>
      </c>
      <c r="C137" s="13" t="s">
        <v>86</v>
      </c>
      <c r="D137" s="7" t="s">
        <v>111</v>
      </c>
      <c r="E137" s="29">
        <v>15811.2</v>
      </c>
      <c r="F137" s="28">
        <v>522</v>
      </c>
      <c r="G137" s="6">
        <v>168</v>
      </c>
      <c r="H137" s="6">
        <v>160</v>
      </c>
      <c r="I137" s="28">
        <v>92</v>
      </c>
      <c r="J137" s="6">
        <v>586</v>
      </c>
      <c r="K137" s="14">
        <v>41305</v>
      </c>
      <c r="L137" s="3">
        <f t="shared" si="8"/>
        <v>48024</v>
      </c>
      <c r="M137" s="33">
        <f t="shared" si="9"/>
        <v>16397.2</v>
      </c>
      <c r="N137" s="44">
        <f t="shared" si="10"/>
        <v>15.811200000000001</v>
      </c>
      <c r="O137" s="42">
        <f t="shared" si="11"/>
        <v>30.289655172413795</v>
      </c>
    </row>
    <row r="138" spans="1:15" ht="15">
      <c r="A138" s="7" t="s">
        <v>124</v>
      </c>
      <c r="B138" s="7" t="s">
        <v>38</v>
      </c>
      <c r="C138" s="13" t="s">
        <v>87</v>
      </c>
      <c r="D138" s="7" t="s">
        <v>111</v>
      </c>
      <c r="E138" s="29">
        <v>15041.7</v>
      </c>
      <c r="F138" s="28">
        <v>521</v>
      </c>
      <c r="G138" s="6">
        <v>105</v>
      </c>
      <c r="H138" s="6">
        <v>208</v>
      </c>
      <c r="I138" s="28">
        <v>93</v>
      </c>
      <c r="J138" s="6">
        <v>110</v>
      </c>
      <c r="K138" s="14">
        <v>41305</v>
      </c>
      <c r="L138" s="3">
        <f t="shared" si="8"/>
        <v>48453</v>
      </c>
      <c r="M138" s="33">
        <f t="shared" si="9"/>
        <v>15151.7</v>
      </c>
      <c r="N138" s="44">
        <f t="shared" si="10"/>
        <v>15.041700000000001</v>
      </c>
      <c r="O138" s="42">
        <f t="shared" si="11"/>
        <v>28.870825335892516</v>
      </c>
    </row>
    <row r="139" spans="1:15" ht="15">
      <c r="A139" s="7" t="s">
        <v>124</v>
      </c>
      <c r="B139" s="7" t="s">
        <v>38</v>
      </c>
      <c r="C139" s="13" t="s">
        <v>88</v>
      </c>
      <c r="D139" s="7" t="s">
        <v>111</v>
      </c>
      <c r="E139" s="29">
        <v>24907.5</v>
      </c>
      <c r="F139" s="28">
        <v>710</v>
      </c>
      <c r="G139" s="6">
        <v>158</v>
      </c>
      <c r="H139" s="6">
        <v>198</v>
      </c>
      <c r="I139" s="28">
        <v>121</v>
      </c>
      <c r="J139" s="6">
        <v>140</v>
      </c>
      <c r="K139" s="14">
        <v>41305</v>
      </c>
      <c r="L139" s="3">
        <f t="shared" si="8"/>
        <v>85910</v>
      </c>
      <c r="M139" s="33">
        <f t="shared" si="9"/>
        <v>25047.5</v>
      </c>
      <c r="N139" s="44">
        <f t="shared" si="10"/>
        <v>24.907499999999999</v>
      </c>
      <c r="O139" s="42">
        <f t="shared" si="11"/>
        <v>35.08098591549296</v>
      </c>
    </row>
    <row r="140" spans="1:15" ht="15">
      <c r="A140" s="7" t="s">
        <v>124</v>
      </c>
      <c r="B140" s="7" t="s">
        <v>39</v>
      </c>
      <c r="C140" s="13" t="s">
        <v>91</v>
      </c>
      <c r="D140" s="7" t="s">
        <v>111</v>
      </c>
      <c r="E140" s="29">
        <v>3699</v>
      </c>
      <c r="F140" s="28">
        <v>45</v>
      </c>
      <c r="G140" s="6">
        <v>11</v>
      </c>
      <c r="H140" s="6">
        <v>2</v>
      </c>
      <c r="I140" s="28">
        <v>168</v>
      </c>
      <c r="J140" s="6"/>
      <c r="K140" s="14">
        <v>41305</v>
      </c>
      <c r="L140" s="3">
        <f t="shared" si="8"/>
        <v>7560</v>
      </c>
      <c r="M140" s="33">
        <f t="shared" si="9"/>
        <v>3699</v>
      </c>
      <c r="N140" s="44">
        <f t="shared" si="10"/>
        <v>3.6989999999999998</v>
      </c>
      <c r="O140" s="42">
        <f t="shared" si="11"/>
        <v>82.2</v>
      </c>
    </row>
    <row r="141" spans="1:15" ht="15">
      <c r="A141" s="7" t="s">
        <v>124</v>
      </c>
      <c r="B141" s="7" t="s">
        <v>39</v>
      </c>
      <c r="C141" s="13" t="s">
        <v>100</v>
      </c>
      <c r="D141" s="7" t="s">
        <v>111</v>
      </c>
      <c r="E141" s="29">
        <v>4315.5</v>
      </c>
      <c r="F141" s="28">
        <v>42</v>
      </c>
      <c r="G141" s="6">
        <v>6</v>
      </c>
      <c r="H141" s="6">
        <v>14</v>
      </c>
      <c r="I141" s="28">
        <v>176</v>
      </c>
      <c r="J141" s="6"/>
      <c r="K141" s="14">
        <v>41305</v>
      </c>
      <c r="L141" s="3">
        <f t="shared" si="8"/>
        <v>7392</v>
      </c>
      <c r="M141" s="33">
        <f t="shared" si="9"/>
        <v>4315.5</v>
      </c>
      <c r="N141" s="44">
        <f t="shared" si="10"/>
        <v>4.3155000000000001</v>
      </c>
      <c r="O141" s="42">
        <f t="shared" si="11"/>
        <v>102.75</v>
      </c>
    </row>
    <row r="142" spans="1:15" ht="15">
      <c r="A142" s="7" t="s">
        <v>124</v>
      </c>
      <c r="B142" s="7" t="s">
        <v>16</v>
      </c>
      <c r="C142" s="13" t="s">
        <v>85</v>
      </c>
      <c r="D142" s="7" t="s">
        <v>119</v>
      </c>
      <c r="E142" s="29">
        <v>162</v>
      </c>
      <c r="F142" s="28">
        <v>4</v>
      </c>
      <c r="G142" s="6"/>
      <c r="H142" s="6"/>
      <c r="I142" s="28">
        <v>413</v>
      </c>
      <c r="J142" s="6"/>
      <c r="K142" s="14">
        <v>41305</v>
      </c>
      <c r="L142" s="3">
        <f t="shared" si="8"/>
        <v>1652</v>
      </c>
      <c r="M142" s="33">
        <f t="shared" si="9"/>
        <v>162</v>
      </c>
      <c r="N142" s="44">
        <f t="shared" si="10"/>
        <v>0.16200000000000001</v>
      </c>
      <c r="O142" s="42">
        <f t="shared" si="11"/>
        <v>40.5</v>
      </c>
    </row>
    <row r="143" spans="1:15" ht="15">
      <c r="A143" s="7" t="s">
        <v>124</v>
      </c>
      <c r="B143" s="7" t="s">
        <v>38</v>
      </c>
      <c r="C143" s="13" t="s">
        <v>52</v>
      </c>
      <c r="D143" s="7" t="s">
        <v>112</v>
      </c>
      <c r="E143" s="29">
        <v>502.2</v>
      </c>
      <c r="F143" s="28">
        <v>15</v>
      </c>
      <c r="G143" s="6">
        <v>1</v>
      </c>
      <c r="H143" s="6">
        <v>1</v>
      </c>
      <c r="I143" s="28">
        <v>277</v>
      </c>
      <c r="J143" s="6"/>
      <c r="K143" s="14">
        <v>41305</v>
      </c>
      <c r="L143" s="3">
        <f t="shared" si="8"/>
        <v>4155</v>
      </c>
      <c r="M143" s="33">
        <f t="shared" si="9"/>
        <v>502.2</v>
      </c>
      <c r="N143" s="44">
        <f t="shared" si="10"/>
        <v>0.50219999999999998</v>
      </c>
      <c r="O143" s="42">
        <f t="shared" si="11"/>
        <v>33.479999999999997</v>
      </c>
    </row>
    <row r="144" spans="1:15" ht="15">
      <c r="A144" s="7" t="s">
        <v>124</v>
      </c>
      <c r="B144" s="7" t="s">
        <v>39</v>
      </c>
      <c r="C144" s="13" t="s">
        <v>96</v>
      </c>
      <c r="D144" s="7" t="s">
        <v>112</v>
      </c>
      <c r="E144" s="29">
        <v>98.64</v>
      </c>
      <c r="F144" s="28">
        <v>1</v>
      </c>
      <c r="G144" s="6"/>
      <c r="H144" s="6"/>
      <c r="I144" s="28">
        <v>191</v>
      </c>
      <c r="J144" s="6"/>
      <c r="K144" s="14">
        <v>41305</v>
      </c>
      <c r="L144" s="3">
        <f t="shared" si="8"/>
        <v>191</v>
      </c>
      <c r="M144" s="33">
        <f t="shared" si="9"/>
        <v>98.64</v>
      </c>
      <c r="N144" s="44">
        <f t="shared" si="10"/>
        <v>9.8640000000000005E-2</v>
      </c>
      <c r="O144" s="42">
        <f t="shared" si="11"/>
        <v>98.64</v>
      </c>
    </row>
    <row r="145" spans="1:15" ht="15">
      <c r="A145" s="7" t="s">
        <v>124</v>
      </c>
      <c r="B145" s="7" t="s">
        <v>38</v>
      </c>
      <c r="C145" s="13" t="s">
        <v>63</v>
      </c>
      <c r="D145" s="7" t="s">
        <v>114</v>
      </c>
      <c r="E145" s="29">
        <v>32.4</v>
      </c>
      <c r="F145" s="28">
        <v>1</v>
      </c>
      <c r="G145" s="6"/>
      <c r="H145" s="6"/>
      <c r="I145" s="28">
        <v>1050</v>
      </c>
      <c r="J145" s="6"/>
      <c r="K145" s="14">
        <v>41305</v>
      </c>
      <c r="L145" s="3">
        <f t="shared" si="8"/>
        <v>1050</v>
      </c>
      <c r="M145" s="33">
        <f t="shared" si="9"/>
        <v>32.4</v>
      </c>
      <c r="N145" s="44">
        <f t="shared" si="10"/>
        <v>3.2399999999999998E-2</v>
      </c>
      <c r="O145" s="42">
        <f t="shared" si="11"/>
        <v>32.4</v>
      </c>
    </row>
    <row r="146" spans="1:15" ht="15">
      <c r="A146" s="7" t="s">
        <v>124</v>
      </c>
      <c r="B146" s="7" t="s">
        <v>38</v>
      </c>
      <c r="C146" s="13" t="s">
        <v>48</v>
      </c>
      <c r="D146" s="7" t="s">
        <v>116</v>
      </c>
      <c r="E146" s="29">
        <v>56.7</v>
      </c>
      <c r="F146" s="28">
        <v>2</v>
      </c>
      <c r="G146" s="6"/>
      <c r="H146" s="6"/>
      <c r="I146" s="28">
        <v>86</v>
      </c>
      <c r="J146" s="6"/>
      <c r="K146" s="14">
        <v>41305</v>
      </c>
      <c r="L146" s="3">
        <f t="shared" si="8"/>
        <v>172</v>
      </c>
      <c r="M146" s="33">
        <f t="shared" si="9"/>
        <v>56.7</v>
      </c>
      <c r="N146" s="44">
        <f t="shared" si="10"/>
        <v>5.67E-2</v>
      </c>
      <c r="O146" s="42">
        <f t="shared" si="11"/>
        <v>28.35</v>
      </c>
    </row>
    <row r="147" spans="1:15" ht="15">
      <c r="A147" s="57" t="s">
        <v>124</v>
      </c>
      <c r="B147" s="57" t="s">
        <v>38</v>
      </c>
      <c r="C147" s="64" t="s">
        <v>40</v>
      </c>
      <c r="D147" s="57" t="s">
        <v>118</v>
      </c>
      <c r="E147" s="63">
        <v>81</v>
      </c>
      <c r="F147" s="64">
        <v>2</v>
      </c>
      <c r="G147" s="58"/>
      <c r="H147" s="58"/>
      <c r="I147" s="64">
        <v>1103</v>
      </c>
      <c r="J147" s="58"/>
      <c r="K147" s="56">
        <v>41305</v>
      </c>
      <c r="L147" s="59">
        <f t="shared" si="8"/>
        <v>2206</v>
      </c>
      <c r="M147" s="60">
        <f t="shared" si="9"/>
        <v>81</v>
      </c>
      <c r="N147" s="61">
        <f t="shared" si="10"/>
        <v>8.1000000000000003E-2</v>
      </c>
      <c r="O147" s="62">
        <f t="shared" si="11"/>
        <v>40.5</v>
      </c>
    </row>
    <row r="148" spans="1:15" ht="15">
      <c r="A148" s="7" t="s">
        <v>125</v>
      </c>
      <c r="B148" s="7" t="s">
        <v>38</v>
      </c>
      <c r="C148" s="13" t="s">
        <v>50</v>
      </c>
      <c r="D148" s="7" t="s">
        <v>109</v>
      </c>
      <c r="E148" s="29">
        <v>16443</v>
      </c>
      <c r="F148" s="28">
        <v>463</v>
      </c>
      <c r="G148" s="6">
        <v>109</v>
      </c>
      <c r="H148" s="6">
        <v>172</v>
      </c>
      <c r="I148" s="28">
        <v>130</v>
      </c>
      <c r="J148" s="6">
        <v>390</v>
      </c>
      <c r="K148" s="14">
        <v>41305</v>
      </c>
      <c r="L148" s="3">
        <f t="shared" si="8"/>
        <v>60190</v>
      </c>
      <c r="M148" s="33">
        <f t="shared" si="9"/>
        <v>16833</v>
      </c>
      <c r="N148" s="44">
        <f t="shared" si="10"/>
        <v>16.443000000000001</v>
      </c>
      <c r="O148" s="42">
        <f t="shared" si="11"/>
        <v>35.514038876889849</v>
      </c>
    </row>
    <row r="149" spans="1:15" ht="15">
      <c r="A149" s="7" t="s">
        <v>125</v>
      </c>
      <c r="B149" s="7" t="s">
        <v>38</v>
      </c>
      <c r="C149" s="13" t="s">
        <v>50</v>
      </c>
      <c r="D149" s="7" t="s">
        <v>109</v>
      </c>
      <c r="E149" s="29">
        <v>11226.6</v>
      </c>
      <c r="F149" s="28">
        <v>348</v>
      </c>
      <c r="G149" s="6">
        <v>95</v>
      </c>
      <c r="H149" s="6">
        <v>123</v>
      </c>
      <c r="I149" s="28">
        <v>93</v>
      </c>
      <c r="J149" s="6">
        <v>396</v>
      </c>
      <c r="K149" s="14">
        <v>41305</v>
      </c>
      <c r="L149" s="3">
        <f t="shared" si="8"/>
        <v>32364</v>
      </c>
      <c r="M149" s="33">
        <f t="shared" si="9"/>
        <v>11622.6</v>
      </c>
      <c r="N149" s="44">
        <f t="shared" si="10"/>
        <v>11.226600000000001</v>
      </c>
      <c r="O149" s="42">
        <f t="shared" si="11"/>
        <v>32.260344827586209</v>
      </c>
    </row>
    <row r="150" spans="1:15" ht="15">
      <c r="A150" s="7" t="s">
        <v>125</v>
      </c>
      <c r="B150" s="7" t="s">
        <v>38</v>
      </c>
      <c r="C150" s="13" t="s">
        <v>47</v>
      </c>
      <c r="D150" s="7" t="s">
        <v>109</v>
      </c>
      <c r="E150" s="29">
        <v>396.9</v>
      </c>
      <c r="F150" s="28">
        <v>10</v>
      </c>
      <c r="G150" s="6">
        <v>2</v>
      </c>
      <c r="H150" s="6">
        <v>4</v>
      </c>
      <c r="I150" s="28">
        <v>238</v>
      </c>
      <c r="J150" s="6"/>
      <c r="K150" s="14">
        <v>41305</v>
      </c>
      <c r="L150" s="3">
        <f t="shared" si="8"/>
        <v>2380</v>
      </c>
      <c r="M150" s="33">
        <f t="shared" si="9"/>
        <v>396.9</v>
      </c>
      <c r="N150" s="44">
        <f t="shared" si="10"/>
        <v>0.39689999999999998</v>
      </c>
      <c r="O150" s="42">
        <f t="shared" si="11"/>
        <v>39.69</v>
      </c>
    </row>
    <row r="151" spans="1:15" ht="15">
      <c r="A151" s="7" t="s">
        <v>125</v>
      </c>
      <c r="B151" s="7" t="s">
        <v>38</v>
      </c>
      <c r="C151" s="13" t="s">
        <v>72</v>
      </c>
      <c r="D151" s="7" t="s">
        <v>112</v>
      </c>
      <c r="E151" s="29">
        <v>259.2</v>
      </c>
      <c r="F151" s="28">
        <v>7</v>
      </c>
      <c r="G151" s="6">
        <v>4</v>
      </c>
      <c r="H151" s="6">
        <v>6</v>
      </c>
      <c r="I151" s="28">
        <v>75</v>
      </c>
      <c r="J151" s="6"/>
      <c r="K151" s="14">
        <v>41305</v>
      </c>
      <c r="L151" s="3">
        <f t="shared" si="8"/>
        <v>525</v>
      </c>
      <c r="M151" s="33">
        <f t="shared" si="9"/>
        <v>259.2</v>
      </c>
      <c r="N151" s="44">
        <f t="shared" si="10"/>
        <v>0.25919999999999999</v>
      </c>
      <c r="O151" s="42">
        <f t="shared" si="11"/>
        <v>37.028571428571425</v>
      </c>
    </row>
    <row r="152" spans="1:15" ht="15">
      <c r="A152" s="7" t="s">
        <v>125</v>
      </c>
      <c r="B152" s="7" t="s">
        <v>38</v>
      </c>
      <c r="C152" s="13" t="s">
        <v>73</v>
      </c>
      <c r="D152" s="7" t="s">
        <v>112</v>
      </c>
      <c r="E152" s="29">
        <v>40.5</v>
      </c>
      <c r="F152" s="28">
        <v>1</v>
      </c>
      <c r="G152" s="6"/>
      <c r="H152" s="6"/>
      <c r="I152" s="28">
        <v>130</v>
      </c>
      <c r="J152" s="6"/>
      <c r="K152" s="14">
        <v>41305</v>
      </c>
      <c r="L152" s="3">
        <f t="shared" si="8"/>
        <v>130</v>
      </c>
      <c r="M152" s="33">
        <f t="shared" si="9"/>
        <v>40.5</v>
      </c>
      <c r="N152" s="44">
        <f t="shared" si="10"/>
        <v>4.0500000000000001E-2</v>
      </c>
      <c r="O152" s="42">
        <f t="shared" si="11"/>
        <v>40.5</v>
      </c>
    </row>
    <row r="153" spans="1:15" ht="15">
      <c r="A153" s="7" t="s">
        <v>125</v>
      </c>
      <c r="B153" s="7" t="s">
        <v>38</v>
      </c>
      <c r="C153" s="13" t="s">
        <v>52</v>
      </c>
      <c r="D153" s="7" t="s">
        <v>112</v>
      </c>
      <c r="E153" s="29">
        <v>22445.1</v>
      </c>
      <c r="F153" s="28">
        <v>724</v>
      </c>
      <c r="G153" s="6">
        <v>169</v>
      </c>
      <c r="H153" s="6">
        <v>120</v>
      </c>
      <c r="I153" s="28">
        <v>141</v>
      </c>
      <c r="J153" s="6">
        <v>360</v>
      </c>
      <c r="K153" s="14">
        <v>41305</v>
      </c>
      <c r="L153" s="3">
        <f t="shared" si="8"/>
        <v>102084</v>
      </c>
      <c r="M153" s="33">
        <f t="shared" si="9"/>
        <v>22805.1</v>
      </c>
      <c r="N153" s="44">
        <f t="shared" si="10"/>
        <v>22.4451</v>
      </c>
      <c r="O153" s="42">
        <f t="shared" si="11"/>
        <v>31.001519337016571</v>
      </c>
    </row>
    <row r="154" spans="1:15" ht="15">
      <c r="A154" s="7" t="s">
        <v>125</v>
      </c>
      <c r="B154" s="7" t="s">
        <v>38</v>
      </c>
      <c r="C154" s="13" t="s">
        <v>53</v>
      </c>
      <c r="D154" s="7" t="s">
        <v>112</v>
      </c>
      <c r="E154" s="29">
        <v>5880.6</v>
      </c>
      <c r="F154" s="28">
        <v>158</v>
      </c>
      <c r="G154" s="6">
        <v>34</v>
      </c>
      <c r="H154" s="6">
        <v>40</v>
      </c>
      <c r="I154" s="28">
        <v>138</v>
      </c>
      <c r="J154" s="6">
        <v>1158</v>
      </c>
      <c r="K154" s="14">
        <v>41305</v>
      </c>
      <c r="L154" s="3">
        <f t="shared" si="8"/>
        <v>21804</v>
      </c>
      <c r="M154" s="33">
        <f t="shared" si="9"/>
        <v>7038.6</v>
      </c>
      <c r="N154" s="44">
        <f t="shared" si="10"/>
        <v>5.8806000000000003</v>
      </c>
      <c r="O154" s="42">
        <f t="shared" si="11"/>
        <v>37.218987341772156</v>
      </c>
    </row>
    <row r="155" spans="1:15" ht="15">
      <c r="A155" s="7" t="s">
        <v>125</v>
      </c>
      <c r="B155" s="7" t="s">
        <v>38</v>
      </c>
      <c r="C155" s="13" t="s">
        <v>59</v>
      </c>
      <c r="D155" s="7" t="s">
        <v>114</v>
      </c>
      <c r="E155" s="29">
        <v>40.5</v>
      </c>
      <c r="F155" s="28">
        <v>1</v>
      </c>
      <c r="G155" s="6"/>
      <c r="H155" s="6"/>
      <c r="I155" s="28">
        <v>185</v>
      </c>
      <c r="J155" s="6"/>
      <c r="K155" s="14">
        <v>41305</v>
      </c>
      <c r="L155" s="3">
        <f t="shared" si="8"/>
        <v>185</v>
      </c>
      <c r="M155" s="33">
        <f t="shared" si="9"/>
        <v>40.5</v>
      </c>
      <c r="N155" s="44">
        <f t="shared" si="10"/>
        <v>4.0500000000000001E-2</v>
      </c>
      <c r="O155" s="42">
        <f t="shared" si="11"/>
        <v>40.5</v>
      </c>
    </row>
    <row r="156" spans="1:15" ht="15">
      <c r="A156" s="7" t="s">
        <v>125</v>
      </c>
      <c r="B156" s="7" t="s">
        <v>38</v>
      </c>
      <c r="C156" s="13" t="s">
        <v>64</v>
      </c>
      <c r="D156" s="7" t="s">
        <v>115</v>
      </c>
      <c r="E156" s="29">
        <v>0</v>
      </c>
      <c r="F156" s="28">
        <v>1</v>
      </c>
      <c r="G156" s="6">
        <v>1</v>
      </c>
      <c r="H156" s="6"/>
      <c r="I156" s="28">
        <v>21</v>
      </c>
      <c r="J156" s="6"/>
      <c r="K156" s="14">
        <v>41305</v>
      </c>
      <c r="L156" s="3">
        <f t="shared" si="8"/>
        <v>21</v>
      </c>
      <c r="M156" s="33">
        <f t="shared" si="9"/>
        <v>0</v>
      </c>
      <c r="N156" s="44">
        <f t="shared" si="10"/>
        <v>0</v>
      </c>
      <c r="O156" s="42">
        <f t="shared" si="11"/>
        <v>0</v>
      </c>
    </row>
    <row r="157" spans="1:15" ht="15">
      <c r="A157" s="7" t="s">
        <v>125</v>
      </c>
      <c r="B157" s="7" t="s">
        <v>38</v>
      </c>
      <c r="C157" s="13" t="s">
        <v>48</v>
      </c>
      <c r="D157" s="7" t="s">
        <v>116</v>
      </c>
      <c r="E157" s="29">
        <v>3661.2</v>
      </c>
      <c r="F157" s="28">
        <v>132</v>
      </c>
      <c r="G157" s="6">
        <v>56</v>
      </c>
      <c r="H157" s="6">
        <v>64</v>
      </c>
      <c r="I157" s="28">
        <v>59</v>
      </c>
      <c r="J157" s="6">
        <v>110</v>
      </c>
      <c r="K157" s="14">
        <v>41305</v>
      </c>
      <c r="L157" s="3">
        <f t="shared" si="8"/>
        <v>7788</v>
      </c>
      <c r="M157" s="33">
        <f t="shared" si="9"/>
        <v>3771.2</v>
      </c>
      <c r="N157" s="44">
        <f t="shared" si="10"/>
        <v>3.6612</v>
      </c>
      <c r="O157" s="42">
        <f t="shared" si="11"/>
        <v>27.736363636363635</v>
      </c>
    </row>
    <row r="158" spans="1:15" ht="15">
      <c r="A158" s="7" t="s">
        <v>125</v>
      </c>
      <c r="B158" s="7" t="s">
        <v>38</v>
      </c>
      <c r="C158" s="13" t="s">
        <v>66</v>
      </c>
      <c r="D158" s="7" t="s">
        <v>116</v>
      </c>
      <c r="E158" s="29">
        <v>40.5</v>
      </c>
      <c r="F158" s="28">
        <v>3</v>
      </c>
      <c r="G158" s="6">
        <v>2</v>
      </c>
      <c r="H158" s="6"/>
      <c r="I158" s="28">
        <v>68</v>
      </c>
      <c r="J158" s="6"/>
      <c r="K158" s="14">
        <v>41305</v>
      </c>
      <c r="L158" s="3">
        <f t="shared" si="8"/>
        <v>204</v>
      </c>
      <c r="M158" s="33">
        <f t="shared" si="9"/>
        <v>40.5</v>
      </c>
      <c r="N158" s="44">
        <f t="shared" si="10"/>
        <v>4.0500000000000001E-2</v>
      </c>
      <c r="O158" s="42">
        <f t="shared" si="11"/>
        <v>13.5</v>
      </c>
    </row>
    <row r="159" spans="1:15" ht="15">
      <c r="A159" s="7" t="s">
        <v>125</v>
      </c>
      <c r="B159" s="7" t="s">
        <v>39</v>
      </c>
      <c r="C159" s="13" t="s">
        <v>89</v>
      </c>
      <c r="D159" s="7" t="s">
        <v>109</v>
      </c>
      <c r="E159" s="29">
        <v>2219.4</v>
      </c>
      <c r="F159" s="28">
        <v>34</v>
      </c>
      <c r="G159" s="6">
        <v>5</v>
      </c>
      <c r="H159" s="6">
        <v>7</v>
      </c>
      <c r="I159" s="28">
        <v>85</v>
      </c>
      <c r="J159" s="6"/>
      <c r="K159" s="14">
        <v>41305</v>
      </c>
      <c r="L159" s="3">
        <f t="shared" si="8"/>
        <v>2890</v>
      </c>
      <c r="M159" s="33">
        <f t="shared" si="9"/>
        <v>2219.4</v>
      </c>
      <c r="N159" s="44">
        <f t="shared" si="10"/>
        <v>2.2194000000000003</v>
      </c>
      <c r="O159" s="42">
        <f t="shared" si="11"/>
        <v>65.276470588235298</v>
      </c>
    </row>
    <row r="160" spans="1:15" ht="15">
      <c r="A160" s="7" t="s">
        <v>125</v>
      </c>
      <c r="B160" s="7" t="s">
        <v>39</v>
      </c>
      <c r="C160" s="13" t="s">
        <v>95</v>
      </c>
      <c r="D160" s="7" t="s">
        <v>112</v>
      </c>
      <c r="E160" s="29">
        <v>1726.2</v>
      </c>
      <c r="F160" s="28">
        <v>21</v>
      </c>
      <c r="G160" s="6">
        <v>1</v>
      </c>
      <c r="H160" s="6">
        <v>2</v>
      </c>
      <c r="I160" s="28">
        <v>179</v>
      </c>
      <c r="J160" s="6"/>
      <c r="K160" s="14">
        <v>41305</v>
      </c>
      <c r="L160" s="3">
        <f t="shared" si="8"/>
        <v>3759</v>
      </c>
      <c r="M160" s="33">
        <f t="shared" si="9"/>
        <v>1726.2</v>
      </c>
      <c r="N160" s="44">
        <f t="shared" si="10"/>
        <v>1.7262</v>
      </c>
      <c r="O160" s="42">
        <f t="shared" si="11"/>
        <v>82.2</v>
      </c>
    </row>
    <row r="161" spans="1:15" ht="15">
      <c r="A161" s="7" t="s">
        <v>125</v>
      </c>
      <c r="B161" s="7" t="s">
        <v>39</v>
      </c>
      <c r="C161" s="13" t="s">
        <v>96</v>
      </c>
      <c r="D161" s="7" t="s">
        <v>112</v>
      </c>
      <c r="E161" s="29">
        <v>345.24</v>
      </c>
      <c r="F161" s="28">
        <v>3</v>
      </c>
      <c r="G161" s="6"/>
      <c r="H161" s="6">
        <v>1</v>
      </c>
      <c r="I161" s="28">
        <v>319</v>
      </c>
      <c r="J161" s="6"/>
      <c r="K161" s="14">
        <v>41305</v>
      </c>
      <c r="L161" s="3">
        <f t="shared" si="8"/>
        <v>957</v>
      </c>
      <c r="M161" s="33">
        <f t="shared" si="9"/>
        <v>345.24</v>
      </c>
      <c r="N161" s="44">
        <f t="shared" si="10"/>
        <v>0.34523999999999999</v>
      </c>
      <c r="O161" s="42">
        <f t="shared" si="11"/>
        <v>115.08</v>
      </c>
    </row>
    <row r="162" spans="1:15" ht="15">
      <c r="A162" s="7" t="s">
        <v>126</v>
      </c>
      <c r="B162" s="7" t="s">
        <v>38</v>
      </c>
      <c r="C162" s="13" t="s">
        <v>72</v>
      </c>
      <c r="D162" s="7" t="s">
        <v>112</v>
      </c>
      <c r="E162" s="29">
        <v>40.5</v>
      </c>
      <c r="F162" s="28">
        <v>4</v>
      </c>
      <c r="G162" s="6">
        <v>3</v>
      </c>
      <c r="H162" s="6">
        <v>1</v>
      </c>
      <c r="I162" s="28">
        <v>69</v>
      </c>
      <c r="J162" s="6"/>
      <c r="K162" s="14">
        <v>41305</v>
      </c>
      <c r="L162" s="3">
        <f t="shared" si="8"/>
        <v>276</v>
      </c>
      <c r="M162" s="33">
        <f t="shared" si="9"/>
        <v>40.5</v>
      </c>
      <c r="N162" s="44">
        <f t="shared" si="10"/>
        <v>4.0500000000000001E-2</v>
      </c>
      <c r="O162" s="42">
        <f t="shared" si="11"/>
        <v>10.125</v>
      </c>
    </row>
    <row r="163" spans="1:15" ht="15">
      <c r="A163" s="7" t="s">
        <v>126</v>
      </c>
      <c r="B163" s="7" t="s">
        <v>38</v>
      </c>
      <c r="C163" s="13" t="s">
        <v>73</v>
      </c>
      <c r="D163" s="7" t="s">
        <v>112</v>
      </c>
      <c r="E163" s="29">
        <v>1134</v>
      </c>
      <c r="F163" s="28">
        <v>26</v>
      </c>
      <c r="G163" s="6"/>
      <c r="H163" s="6">
        <v>8</v>
      </c>
      <c r="I163" s="28">
        <v>530</v>
      </c>
      <c r="J163" s="6"/>
      <c r="K163" s="14">
        <v>41305</v>
      </c>
      <c r="L163" s="3">
        <f t="shared" si="8"/>
        <v>13780</v>
      </c>
      <c r="M163" s="33">
        <f t="shared" si="9"/>
        <v>1134</v>
      </c>
      <c r="N163" s="44">
        <f t="shared" si="10"/>
        <v>1.1339999999999999</v>
      </c>
      <c r="O163" s="42">
        <f t="shared" si="11"/>
        <v>43.615384615384613</v>
      </c>
    </row>
    <row r="164" spans="1:15" ht="15">
      <c r="A164" s="7" t="s">
        <v>126</v>
      </c>
      <c r="B164" s="7" t="s">
        <v>38</v>
      </c>
      <c r="C164" s="7" t="s">
        <v>52</v>
      </c>
      <c r="D164" s="7" t="s">
        <v>112</v>
      </c>
      <c r="E164" s="29">
        <v>18540.900000000001</v>
      </c>
      <c r="F164" s="28">
        <v>608</v>
      </c>
      <c r="G164" s="6">
        <v>137</v>
      </c>
      <c r="H164" s="6">
        <v>85</v>
      </c>
      <c r="I164" s="28">
        <v>138</v>
      </c>
      <c r="J164" s="6"/>
      <c r="K164" s="14">
        <v>41305</v>
      </c>
      <c r="L164" s="3">
        <f t="shared" si="8"/>
        <v>83904</v>
      </c>
      <c r="M164" s="33">
        <f t="shared" si="9"/>
        <v>18540.900000000001</v>
      </c>
      <c r="N164" s="44">
        <f t="shared" si="10"/>
        <v>18.540900000000001</v>
      </c>
      <c r="O164" s="42">
        <f t="shared" si="11"/>
        <v>30.494901315789477</v>
      </c>
    </row>
    <row r="165" spans="1:15" ht="15">
      <c r="A165" s="7" t="s">
        <v>126</v>
      </c>
      <c r="B165" s="7" t="s">
        <v>38</v>
      </c>
      <c r="C165" s="13" t="s">
        <v>53</v>
      </c>
      <c r="D165" s="7" t="s">
        <v>112</v>
      </c>
      <c r="E165" s="29">
        <v>26835.3</v>
      </c>
      <c r="F165" s="28">
        <v>743</v>
      </c>
      <c r="G165" s="6">
        <v>123</v>
      </c>
      <c r="H165" s="6">
        <v>171</v>
      </c>
      <c r="I165" s="28">
        <v>135</v>
      </c>
      <c r="J165" s="6">
        <v>110</v>
      </c>
      <c r="K165" s="14">
        <v>41305</v>
      </c>
      <c r="L165" s="3">
        <f t="shared" si="8"/>
        <v>100305</v>
      </c>
      <c r="M165" s="33">
        <f t="shared" si="9"/>
        <v>26945.3</v>
      </c>
      <c r="N165" s="44">
        <f t="shared" si="10"/>
        <v>26.8353</v>
      </c>
      <c r="O165" s="42">
        <f t="shared" si="11"/>
        <v>36.117496635262448</v>
      </c>
    </row>
    <row r="166" spans="1:15" ht="15">
      <c r="A166" s="7" t="s">
        <v>126</v>
      </c>
      <c r="B166" s="7" t="s">
        <v>38</v>
      </c>
      <c r="C166" s="13" t="s">
        <v>54</v>
      </c>
      <c r="D166" s="7" t="s">
        <v>112</v>
      </c>
      <c r="E166" s="29">
        <v>9468.9</v>
      </c>
      <c r="F166" s="28">
        <v>304</v>
      </c>
      <c r="G166" s="6">
        <v>56</v>
      </c>
      <c r="H166" s="6">
        <v>62</v>
      </c>
      <c r="I166" s="28">
        <v>148</v>
      </c>
      <c r="J166" s="6"/>
      <c r="K166" s="14">
        <v>41305</v>
      </c>
      <c r="L166" s="3">
        <f t="shared" si="8"/>
        <v>44992</v>
      </c>
      <c r="M166" s="33">
        <f t="shared" si="9"/>
        <v>9468.9</v>
      </c>
      <c r="N166" s="44">
        <f t="shared" si="10"/>
        <v>9.4688999999999997</v>
      </c>
      <c r="O166" s="42">
        <f t="shared" si="11"/>
        <v>31.147697368421053</v>
      </c>
    </row>
    <row r="167" spans="1:15" ht="15">
      <c r="A167" s="7" t="s">
        <v>126</v>
      </c>
      <c r="B167" s="7" t="s">
        <v>16</v>
      </c>
      <c r="C167" s="13" t="s">
        <v>85</v>
      </c>
      <c r="D167" s="7" t="s">
        <v>119</v>
      </c>
      <c r="E167" s="29">
        <v>56.7</v>
      </c>
      <c r="F167" s="28">
        <v>3</v>
      </c>
      <c r="G167" s="6">
        <v>1</v>
      </c>
      <c r="H167" s="6"/>
      <c r="I167" s="28">
        <v>176</v>
      </c>
      <c r="J167" s="6"/>
      <c r="K167" s="14">
        <v>41305</v>
      </c>
      <c r="L167" s="3">
        <f t="shared" si="8"/>
        <v>528</v>
      </c>
      <c r="M167" s="33">
        <f t="shared" si="9"/>
        <v>56.7</v>
      </c>
      <c r="N167" s="44">
        <f t="shared" si="10"/>
        <v>5.67E-2</v>
      </c>
      <c r="O167" s="42">
        <f t="shared" si="11"/>
        <v>18.900000000000002</v>
      </c>
    </row>
    <row r="168" spans="1:15" ht="15">
      <c r="A168" s="7" t="s">
        <v>126</v>
      </c>
      <c r="B168" s="7" t="s">
        <v>39</v>
      </c>
      <c r="C168" s="13" t="s">
        <v>95</v>
      </c>
      <c r="D168" s="7" t="s">
        <v>112</v>
      </c>
      <c r="E168" s="29">
        <v>715.14</v>
      </c>
      <c r="F168" s="28">
        <v>17</v>
      </c>
      <c r="G168" s="6">
        <v>8</v>
      </c>
      <c r="H168" s="6"/>
      <c r="I168" s="28">
        <v>62</v>
      </c>
      <c r="J168" s="6"/>
      <c r="K168" s="14">
        <v>41305</v>
      </c>
      <c r="L168" s="3">
        <f t="shared" si="8"/>
        <v>1054</v>
      </c>
      <c r="M168" s="33">
        <f t="shared" si="9"/>
        <v>715.14</v>
      </c>
      <c r="N168" s="44">
        <f t="shared" si="10"/>
        <v>0.71514</v>
      </c>
      <c r="O168" s="42">
        <f t="shared" si="11"/>
        <v>42.067058823529408</v>
      </c>
    </row>
    <row r="169" spans="1:15" ht="15">
      <c r="A169" s="7" t="s">
        <v>126</v>
      </c>
      <c r="B169" s="7" t="s">
        <v>39</v>
      </c>
      <c r="C169" s="13" t="s">
        <v>96</v>
      </c>
      <c r="D169" s="7" t="s">
        <v>112</v>
      </c>
      <c r="E169" s="29">
        <v>4414.1400000000003</v>
      </c>
      <c r="F169" s="28">
        <v>59</v>
      </c>
      <c r="G169" s="6">
        <v>9</v>
      </c>
      <c r="H169" s="6">
        <v>5</v>
      </c>
      <c r="I169" s="28">
        <v>123</v>
      </c>
      <c r="J169" s="6"/>
      <c r="K169" s="14">
        <v>41305</v>
      </c>
      <c r="L169" s="3">
        <f t="shared" si="8"/>
        <v>7257</v>
      </c>
      <c r="M169" s="33">
        <f t="shared" si="9"/>
        <v>4414.1400000000003</v>
      </c>
      <c r="N169" s="44">
        <f t="shared" si="10"/>
        <v>4.4141400000000006</v>
      </c>
      <c r="O169" s="42">
        <f t="shared" si="11"/>
        <v>74.815932203389835</v>
      </c>
    </row>
    <row r="170" spans="1:15" ht="15">
      <c r="A170" s="7" t="s">
        <v>126</v>
      </c>
      <c r="B170" s="7" t="s">
        <v>39</v>
      </c>
      <c r="C170" s="13" t="s">
        <v>97</v>
      </c>
      <c r="D170" s="7" t="s">
        <v>112</v>
      </c>
      <c r="E170" s="29">
        <v>1504.26</v>
      </c>
      <c r="F170" s="28">
        <v>48</v>
      </c>
      <c r="G170" s="6">
        <v>28</v>
      </c>
      <c r="H170" s="6">
        <v>9</v>
      </c>
      <c r="I170" s="28">
        <v>47</v>
      </c>
      <c r="J170" s="6"/>
      <c r="K170" s="14">
        <v>41305</v>
      </c>
      <c r="L170" s="3">
        <f t="shared" si="8"/>
        <v>2256</v>
      </c>
      <c r="M170" s="33">
        <f t="shared" si="9"/>
        <v>1504.26</v>
      </c>
      <c r="N170" s="44">
        <f t="shared" si="10"/>
        <v>1.5042599999999999</v>
      </c>
      <c r="O170" s="42">
        <f t="shared" si="11"/>
        <v>31.338750000000001</v>
      </c>
    </row>
    <row r="171" spans="1:15" ht="15">
      <c r="A171" s="7" t="s">
        <v>127</v>
      </c>
      <c r="B171" s="7" t="s">
        <v>38</v>
      </c>
      <c r="C171" s="13" t="s">
        <v>69</v>
      </c>
      <c r="D171" s="7" t="s">
        <v>115</v>
      </c>
      <c r="E171" s="29">
        <v>16.2</v>
      </c>
      <c r="F171" s="28">
        <v>32</v>
      </c>
      <c r="G171" s="6">
        <v>26</v>
      </c>
      <c r="H171" s="6">
        <v>7</v>
      </c>
      <c r="I171" s="28">
        <v>19</v>
      </c>
      <c r="J171" s="6">
        <v>60</v>
      </c>
      <c r="K171" s="14">
        <v>41305</v>
      </c>
      <c r="L171" s="3">
        <f t="shared" si="8"/>
        <v>608</v>
      </c>
      <c r="M171" s="33">
        <f t="shared" si="9"/>
        <v>76.2</v>
      </c>
      <c r="N171" s="44">
        <f t="shared" si="10"/>
        <v>1.6199999999999999E-2</v>
      </c>
      <c r="O171" s="42">
        <f t="shared" si="11"/>
        <v>0.50624999999999998</v>
      </c>
    </row>
    <row r="172" spans="1:15" ht="15">
      <c r="A172" s="7" t="s">
        <v>127</v>
      </c>
      <c r="B172" s="7" t="s">
        <v>38</v>
      </c>
      <c r="C172" s="13" t="s">
        <v>76</v>
      </c>
      <c r="D172" s="7" t="s">
        <v>115</v>
      </c>
      <c r="E172" s="29">
        <v>153.89999999999998</v>
      </c>
      <c r="F172" s="28">
        <v>961</v>
      </c>
      <c r="G172" s="6">
        <v>469</v>
      </c>
      <c r="H172" s="6">
        <v>371</v>
      </c>
      <c r="I172" s="28">
        <v>59</v>
      </c>
      <c r="J172" s="6"/>
      <c r="K172" s="14">
        <v>41305</v>
      </c>
      <c r="L172" s="3">
        <f t="shared" si="8"/>
        <v>56699</v>
      </c>
      <c r="M172" s="33">
        <f t="shared" si="9"/>
        <v>153.89999999999998</v>
      </c>
      <c r="N172" s="44">
        <f t="shared" si="10"/>
        <v>0.15389999999999998</v>
      </c>
      <c r="O172" s="42">
        <f t="shared" si="11"/>
        <v>0.16014568158168571</v>
      </c>
    </row>
    <row r="173" spans="1:15" ht="15">
      <c r="A173" s="7" t="s">
        <v>127</v>
      </c>
      <c r="B173" s="7" t="s">
        <v>38</v>
      </c>
      <c r="C173" s="13" t="s">
        <v>49</v>
      </c>
      <c r="D173" s="7" t="s">
        <v>115</v>
      </c>
      <c r="E173" s="29">
        <v>22307.399999999929</v>
      </c>
      <c r="F173" s="28">
        <v>889</v>
      </c>
      <c r="G173" s="6">
        <v>312</v>
      </c>
      <c r="H173" s="6">
        <v>347</v>
      </c>
      <c r="I173" s="28">
        <v>69</v>
      </c>
      <c r="J173" s="6">
        <v>1216</v>
      </c>
      <c r="K173" s="14">
        <v>41305</v>
      </c>
      <c r="L173" s="3">
        <f t="shared" si="8"/>
        <v>61341</v>
      </c>
      <c r="M173" s="33">
        <f t="shared" si="9"/>
        <v>23523.399999999929</v>
      </c>
      <c r="N173" s="44">
        <f t="shared" si="10"/>
        <v>22.30739999999993</v>
      </c>
      <c r="O173" s="42">
        <f t="shared" si="11"/>
        <v>25.092688413948178</v>
      </c>
    </row>
    <row r="174" spans="1:15" ht="15">
      <c r="A174" s="7" t="s">
        <v>127</v>
      </c>
      <c r="B174" s="7" t="s">
        <v>38</v>
      </c>
      <c r="C174" s="13" t="s">
        <v>57</v>
      </c>
      <c r="D174" s="7" t="s">
        <v>115</v>
      </c>
      <c r="E174" s="29">
        <v>22428.899999999881</v>
      </c>
      <c r="F174" s="28">
        <v>64</v>
      </c>
      <c r="G174" s="6">
        <v>15</v>
      </c>
      <c r="H174" s="6">
        <v>18</v>
      </c>
      <c r="I174" s="28">
        <v>100</v>
      </c>
      <c r="J174" s="6">
        <v>896</v>
      </c>
      <c r="K174" s="14">
        <v>41305</v>
      </c>
      <c r="L174" s="3">
        <f t="shared" si="8"/>
        <v>6400</v>
      </c>
      <c r="M174" s="33">
        <f t="shared" si="9"/>
        <v>23324.899999999881</v>
      </c>
      <c r="N174" s="44">
        <f t="shared" si="10"/>
        <v>22.428899999999881</v>
      </c>
      <c r="O174" s="42">
        <f t="shared" si="11"/>
        <v>350.45156249999815</v>
      </c>
    </row>
    <row r="175" spans="1:15" ht="15">
      <c r="A175" s="7" t="s">
        <v>127</v>
      </c>
      <c r="B175" s="7" t="s">
        <v>39</v>
      </c>
      <c r="C175" s="13" t="s">
        <v>94</v>
      </c>
      <c r="D175" s="7" t="s">
        <v>115</v>
      </c>
      <c r="E175" s="29">
        <v>8458.3800000000028</v>
      </c>
      <c r="F175" s="28">
        <v>128</v>
      </c>
      <c r="G175" s="6">
        <v>26</v>
      </c>
      <c r="H175" s="6">
        <v>17</v>
      </c>
      <c r="I175" s="28">
        <v>109</v>
      </c>
      <c r="J175" s="6"/>
      <c r="K175" s="14">
        <v>41305</v>
      </c>
      <c r="L175" s="3">
        <f t="shared" si="8"/>
        <v>13952</v>
      </c>
      <c r="M175" s="33">
        <f t="shared" si="9"/>
        <v>8458.3800000000028</v>
      </c>
      <c r="N175" s="44">
        <f t="shared" si="10"/>
        <v>8.4583800000000036</v>
      </c>
      <c r="O175" s="42">
        <f t="shared" si="11"/>
        <v>66.081093750000022</v>
      </c>
    </row>
    <row r="176" spans="1:15" ht="15">
      <c r="A176" s="7" t="s">
        <v>127</v>
      </c>
      <c r="B176" s="7" t="s">
        <v>39</v>
      </c>
      <c r="C176" s="13" t="s">
        <v>99</v>
      </c>
      <c r="D176" s="7" t="s">
        <v>115</v>
      </c>
      <c r="E176" s="29">
        <v>4873.8599999999988</v>
      </c>
      <c r="F176" s="28">
        <v>64</v>
      </c>
      <c r="G176" s="6">
        <v>15</v>
      </c>
      <c r="H176" s="6">
        <v>18</v>
      </c>
      <c r="I176" s="28">
        <v>100</v>
      </c>
      <c r="J176" s="6"/>
      <c r="K176" s="14">
        <v>41305</v>
      </c>
      <c r="L176" s="3">
        <f t="shared" si="8"/>
        <v>6400</v>
      </c>
      <c r="M176" s="33">
        <f t="shared" si="9"/>
        <v>4873.8599999999988</v>
      </c>
      <c r="N176" s="44">
        <f t="shared" si="10"/>
        <v>4.8738599999999987</v>
      </c>
      <c r="O176" s="42">
        <f t="shared" si="11"/>
        <v>76.154062499999981</v>
      </c>
    </row>
    <row r="177" spans="1:15" ht="15">
      <c r="A177" s="7" t="s">
        <v>128</v>
      </c>
      <c r="B177" s="7" t="s">
        <v>38</v>
      </c>
      <c r="C177" s="7" t="s">
        <v>75</v>
      </c>
      <c r="D177" s="7" t="s">
        <v>109</v>
      </c>
      <c r="E177" s="29">
        <v>129.6</v>
      </c>
      <c r="F177" s="28">
        <v>3</v>
      </c>
      <c r="G177" s="6"/>
      <c r="H177" s="6">
        <v>1</v>
      </c>
      <c r="I177" s="28">
        <v>370</v>
      </c>
      <c r="J177" s="6"/>
      <c r="K177" s="14">
        <v>41305</v>
      </c>
      <c r="L177" s="3">
        <f t="shared" si="8"/>
        <v>1110</v>
      </c>
      <c r="M177" s="33">
        <f t="shared" si="9"/>
        <v>129.6</v>
      </c>
      <c r="N177" s="44">
        <f t="shared" si="10"/>
        <v>0.12959999999999999</v>
      </c>
      <c r="O177" s="42">
        <f t="shared" si="11"/>
        <v>43.199999999999996</v>
      </c>
    </row>
    <row r="178" spans="1:15" ht="15">
      <c r="A178" s="7" t="s">
        <v>128</v>
      </c>
      <c r="B178" s="7" t="s">
        <v>38</v>
      </c>
      <c r="C178" s="13" t="s">
        <v>56</v>
      </c>
      <c r="D178" s="7" t="s">
        <v>109</v>
      </c>
      <c r="E178" s="29">
        <f>15576.3+J178</f>
        <v>15962.3</v>
      </c>
      <c r="F178" s="28">
        <v>510</v>
      </c>
      <c r="G178" s="6">
        <v>123</v>
      </c>
      <c r="H178" s="6">
        <v>68</v>
      </c>
      <c r="I178" s="28">
        <v>157</v>
      </c>
      <c r="J178" s="6">
        <v>386</v>
      </c>
      <c r="K178" s="14">
        <v>41305</v>
      </c>
      <c r="L178" s="3">
        <f t="shared" si="8"/>
        <v>80070</v>
      </c>
      <c r="M178" s="33">
        <f t="shared" si="9"/>
        <v>16348.3</v>
      </c>
      <c r="N178" s="44">
        <f t="shared" si="10"/>
        <v>15.962299999999999</v>
      </c>
      <c r="O178" s="42">
        <f t="shared" si="11"/>
        <v>31.298627450980391</v>
      </c>
    </row>
    <row r="179" spans="1:15" ht="15">
      <c r="A179" s="7" t="s">
        <v>128</v>
      </c>
      <c r="B179" s="7" t="s">
        <v>38</v>
      </c>
      <c r="C179" s="7" t="s">
        <v>47</v>
      </c>
      <c r="D179" s="7" t="s">
        <v>109</v>
      </c>
      <c r="E179" s="29">
        <f>42873.3+J179</f>
        <v>43191.3</v>
      </c>
      <c r="F179" s="28">
        <v>1236</v>
      </c>
      <c r="G179" s="6">
        <v>145</v>
      </c>
      <c r="H179" s="6">
        <v>158</v>
      </c>
      <c r="I179" s="28">
        <v>132</v>
      </c>
      <c r="J179" s="6">
        <v>318</v>
      </c>
      <c r="K179" s="14">
        <v>41305</v>
      </c>
      <c r="L179" s="3">
        <f t="shared" si="8"/>
        <v>163152</v>
      </c>
      <c r="M179" s="33">
        <f t="shared" si="9"/>
        <v>43509.3</v>
      </c>
      <c r="N179" s="44">
        <f t="shared" si="10"/>
        <v>43.191300000000005</v>
      </c>
      <c r="O179" s="42">
        <f t="shared" si="11"/>
        <v>34.944417475728159</v>
      </c>
    </row>
    <row r="180" spans="1:15" ht="15">
      <c r="A180" s="57" t="s">
        <v>128</v>
      </c>
      <c r="B180" s="57" t="s">
        <v>38</v>
      </c>
      <c r="C180" s="64" t="s">
        <v>40</v>
      </c>
      <c r="D180" s="57" t="s">
        <v>118</v>
      </c>
      <c r="E180" s="63">
        <f>9695.7+J180</f>
        <v>9923.7000000000007</v>
      </c>
      <c r="F180" s="64">
        <v>219</v>
      </c>
      <c r="G180" s="58"/>
      <c r="H180" s="58">
        <v>26</v>
      </c>
      <c r="I180" s="64">
        <v>123</v>
      </c>
      <c r="J180" s="58">
        <v>228</v>
      </c>
      <c r="K180" s="56">
        <v>41305</v>
      </c>
      <c r="L180" s="59">
        <f t="shared" si="8"/>
        <v>26937</v>
      </c>
      <c r="M180" s="60">
        <f t="shared" si="9"/>
        <v>10151.700000000001</v>
      </c>
      <c r="N180" s="61">
        <f t="shared" si="10"/>
        <v>9.9237000000000002</v>
      </c>
      <c r="O180" s="62">
        <f t="shared" si="11"/>
        <v>45.31369863013699</v>
      </c>
    </row>
    <row r="181" spans="1:15" ht="15">
      <c r="A181" s="7" t="s">
        <v>128</v>
      </c>
      <c r="B181" s="7" t="s">
        <v>38</v>
      </c>
      <c r="C181" s="13" t="s">
        <v>60</v>
      </c>
      <c r="D181" s="7" t="s">
        <v>118</v>
      </c>
      <c r="E181" s="29">
        <f>5054.4+J181</f>
        <v>5168.3999999999996</v>
      </c>
      <c r="F181" s="28">
        <v>149</v>
      </c>
      <c r="G181" s="6">
        <v>46</v>
      </c>
      <c r="H181" s="6">
        <v>67</v>
      </c>
      <c r="I181" s="28">
        <v>86</v>
      </c>
      <c r="J181" s="6">
        <v>114</v>
      </c>
      <c r="K181" s="14">
        <v>41305</v>
      </c>
      <c r="L181" s="3">
        <f t="shared" si="8"/>
        <v>12814</v>
      </c>
      <c r="M181" s="33">
        <f t="shared" si="9"/>
        <v>5282.4</v>
      </c>
      <c r="N181" s="44">
        <f t="shared" si="10"/>
        <v>5.1683999999999992</v>
      </c>
      <c r="O181" s="42">
        <f t="shared" si="11"/>
        <v>34.687248322147646</v>
      </c>
    </row>
    <row r="182" spans="1:15" ht="15">
      <c r="A182" s="7" t="s">
        <v>128</v>
      </c>
      <c r="B182" s="7" t="s">
        <v>39</v>
      </c>
      <c r="C182" s="13" t="s">
        <v>90</v>
      </c>
      <c r="D182" s="7" t="s">
        <v>109</v>
      </c>
      <c r="E182" s="29">
        <v>739.8</v>
      </c>
      <c r="F182" s="28">
        <v>12</v>
      </c>
      <c r="G182" s="6">
        <v>4</v>
      </c>
      <c r="H182" s="6">
        <v>2</v>
      </c>
      <c r="I182" s="28">
        <v>136</v>
      </c>
      <c r="J182" s="6"/>
      <c r="K182" s="14">
        <v>41305</v>
      </c>
      <c r="L182" s="3">
        <f t="shared" si="8"/>
        <v>1632</v>
      </c>
      <c r="M182" s="33">
        <f t="shared" si="9"/>
        <v>739.8</v>
      </c>
      <c r="N182" s="44">
        <f t="shared" si="10"/>
        <v>0.7397999999999999</v>
      </c>
      <c r="O182" s="42">
        <f t="shared" si="11"/>
        <v>61.65</v>
      </c>
    </row>
    <row r="183" spans="1:15" ht="15">
      <c r="A183" s="7" t="s">
        <v>128</v>
      </c>
      <c r="B183" s="7" t="s">
        <v>39</v>
      </c>
      <c r="C183" s="13" t="s">
        <v>101</v>
      </c>
      <c r="D183" s="7" t="s">
        <v>118</v>
      </c>
      <c r="E183" s="29">
        <v>49.32</v>
      </c>
      <c r="F183" s="28">
        <v>1</v>
      </c>
      <c r="G183" s="6">
        <v>1</v>
      </c>
      <c r="H183" s="6">
        <v>1</v>
      </c>
      <c r="I183" s="28">
        <v>25</v>
      </c>
      <c r="J183" s="6"/>
      <c r="K183" s="14">
        <v>41305</v>
      </c>
      <c r="L183" s="3">
        <f t="shared" si="8"/>
        <v>25</v>
      </c>
      <c r="M183" s="33">
        <f t="shared" si="9"/>
        <v>49.32</v>
      </c>
      <c r="N183" s="44">
        <f t="shared" si="10"/>
        <v>4.9320000000000003E-2</v>
      </c>
      <c r="O183" s="42">
        <f t="shared" si="11"/>
        <v>49.32</v>
      </c>
    </row>
    <row r="184" spans="1:15" ht="23.25" customHeight="1">
      <c r="A184" s="7" t="s">
        <v>129</v>
      </c>
      <c r="B184" s="7" t="s">
        <v>38</v>
      </c>
      <c r="C184" s="13" t="s">
        <v>71</v>
      </c>
      <c r="D184" s="7" t="s">
        <v>111</v>
      </c>
      <c r="E184" s="29">
        <v>0</v>
      </c>
      <c r="F184" s="28">
        <v>1</v>
      </c>
      <c r="G184" s="6"/>
      <c r="H184" s="6"/>
      <c r="I184" s="28">
        <v>928</v>
      </c>
      <c r="J184" s="6"/>
      <c r="K184" s="14">
        <v>41305</v>
      </c>
      <c r="L184" s="3">
        <f t="shared" si="8"/>
        <v>928</v>
      </c>
      <c r="M184" s="33">
        <f t="shared" si="9"/>
        <v>0</v>
      </c>
      <c r="N184" s="44">
        <f t="shared" si="10"/>
        <v>0</v>
      </c>
      <c r="O184" s="42">
        <f t="shared" si="11"/>
        <v>0</v>
      </c>
    </row>
    <row r="185" spans="1:15" ht="23.25" customHeight="1">
      <c r="A185" s="7" t="s">
        <v>129</v>
      </c>
      <c r="B185" s="7" t="s">
        <v>38</v>
      </c>
      <c r="C185" s="13" t="s">
        <v>87</v>
      </c>
      <c r="D185" s="7" t="s">
        <v>111</v>
      </c>
      <c r="E185" s="29">
        <v>137.69999999999999</v>
      </c>
      <c r="F185" s="28">
        <v>8</v>
      </c>
      <c r="G185" s="6">
        <v>1</v>
      </c>
      <c r="H185" s="6">
        <v>3</v>
      </c>
      <c r="I185" s="28">
        <v>220</v>
      </c>
      <c r="J185" s="6"/>
      <c r="K185" s="14">
        <v>41305</v>
      </c>
      <c r="L185" s="3">
        <f t="shared" si="8"/>
        <v>1760</v>
      </c>
      <c r="M185" s="33">
        <f t="shared" si="9"/>
        <v>137.69999999999999</v>
      </c>
      <c r="N185" s="44">
        <f t="shared" si="10"/>
        <v>0.13769999999999999</v>
      </c>
      <c r="O185" s="42">
        <f t="shared" si="11"/>
        <v>17.212499999999999</v>
      </c>
    </row>
    <row r="186" spans="1:15" ht="23.25" customHeight="1">
      <c r="A186" s="7" t="s">
        <v>129</v>
      </c>
      <c r="B186" s="7" t="s">
        <v>38</v>
      </c>
      <c r="C186" s="13" t="s">
        <v>59</v>
      </c>
      <c r="D186" s="7" t="s">
        <v>114</v>
      </c>
      <c r="E186" s="29">
        <v>34149.599999999999</v>
      </c>
      <c r="F186" s="28">
        <v>1091</v>
      </c>
      <c r="G186" s="6">
        <v>328</v>
      </c>
      <c r="H186" s="6">
        <v>277</v>
      </c>
      <c r="I186" s="28">
        <v>105</v>
      </c>
      <c r="J186" s="6">
        <v>444</v>
      </c>
      <c r="K186" s="14">
        <v>41305</v>
      </c>
      <c r="L186" s="3">
        <f t="shared" si="8"/>
        <v>114555</v>
      </c>
      <c r="M186" s="33">
        <f t="shared" si="9"/>
        <v>34593.599999999999</v>
      </c>
      <c r="N186" s="44">
        <f t="shared" si="10"/>
        <v>34.1496</v>
      </c>
      <c r="O186" s="42">
        <f t="shared" si="11"/>
        <v>31.301191567369383</v>
      </c>
    </row>
    <row r="187" spans="1:15" ht="23.25" customHeight="1">
      <c r="A187" s="7" t="s">
        <v>129</v>
      </c>
      <c r="B187" s="7" t="s">
        <v>38</v>
      </c>
      <c r="C187" s="13" t="s">
        <v>63</v>
      </c>
      <c r="D187" s="7" t="s">
        <v>114</v>
      </c>
      <c r="E187" s="29">
        <v>21141</v>
      </c>
      <c r="F187" s="28">
        <v>573</v>
      </c>
      <c r="G187" s="6">
        <v>86</v>
      </c>
      <c r="H187" s="6">
        <v>80</v>
      </c>
      <c r="I187" s="28">
        <v>141</v>
      </c>
      <c r="J187" s="6">
        <v>114</v>
      </c>
      <c r="K187" s="14">
        <v>41305</v>
      </c>
      <c r="L187" s="3">
        <f t="shared" si="8"/>
        <v>80793</v>
      </c>
      <c r="M187" s="33">
        <f t="shared" si="9"/>
        <v>21255</v>
      </c>
      <c r="N187" s="44">
        <f t="shared" si="10"/>
        <v>21.140999999999998</v>
      </c>
      <c r="O187" s="42">
        <f t="shared" si="11"/>
        <v>36.895287958115183</v>
      </c>
    </row>
    <row r="188" spans="1:15" ht="23.25" customHeight="1">
      <c r="A188" s="7" t="s">
        <v>129</v>
      </c>
      <c r="B188" s="7" t="s">
        <v>38</v>
      </c>
      <c r="C188" s="13" t="s">
        <v>108</v>
      </c>
      <c r="D188" s="7" t="s">
        <v>114</v>
      </c>
      <c r="E188" s="29">
        <v>40.5</v>
      </c>
      <c r="F188" s="28">
        <v>8</v>
      </c>
      <c r="G188" s="6">
        <v>7</v>
      </c>
      <c r="H188" s="6"/>
      <c r="I188" s="28">
        <v>37</v>
      </c>
      <c r="J188" s="6"/>
      <c r="K188" s="14">
        <v>41305</v>
      </c>
      <c r="L188" s="3">
        <f t="shared" si="8"/>
        <v>296</v>
      </c>
      <c r="M188" s="33">
        <f t="shared" si="9"/>
        <v>40.5</v>
      </c>
      <c r="N188" s="44">
        <f t="shared" si="10"/>
        <v>4.0500000000000001E-2</v>
      </c>
      <c r="O188" s="42">
        <f t="shared" si="11"/>
        <v>5.0625</v>
      </c>
    </row>
    <row r="189" spans="1:15" ht="23.25" customHeight="1">
      <c r="A189" s="7" t="s">
        <v>129</v>
      </c>
      <c r="B189" s="7" t="s">
        <v>16</v>
      </c>
      <c r="C189" s="13" t="s">
        <v>85</v>
      </c>
      <c r="D189" s="7" t="s">
        <v>119</v>
      </c>
      <c r="E189" s="29">
        <v>332.1</v>
      </c>
      <c r="F189" s="28">
        <v>9</v>
      </c>
      <c r="G189" s="6">
        <v>1</v>
      </c>
      <c r="H189" s="6">
        <v>6</v>
      </c>
      <c r="I189" s="28">
        <v>249</v>
      </c>
      <c r="J189" s="6"/>
      <c r="K189" s="14">
        <v>41305</v>
      </c>
      <c r="L189" s="3">
        <f t="shared" si="8"/>
        <v>2241</v>
      </c>
      <c r="M189" s="33">
        <f t="shared" si="9"/>
        <v>332.1</v>
      </c>
      <c r="N189" s="44">
        <f t="shared" si="10"/>
        <v>0.33210000000000001</v>
      </c>
      <c r="O189" s="42">
        <f t="shared" si="11"/>
        <v>36.900000000000006</v>
      </c>
    </row>
    <row r="190" spans="1:15" ht="23.25" customHeight="1">
      <c r="A190" s="7" t="s">
        <v>129</v>
      </c>
      <c r="B190" s="7" t="s">
        <v>39</v>
      </c>
      <c r="C190" s="13" t="s">
        <v>97</v>
      </c>
      <c r="D190" s="7" t="s">
        <v>112</v>
      </c>
      <c r="E190" s="29">
        <v>0</v>
      </c>
      <c r="F190" s="28">
        <v>1</v>
      </c>
      <c r="G190" s="6"/>
      <c r="H190" s="6"/>
      <c r="I190" s="28">
        <v>743</v>
      </c>
      <c r="J190" s="6"/>
      <c r="K190" s="14">
        <v>41305</v>
      </c>
      <c r="L190" s="3">
        <f t="shared" si="8"/>
        <v>743</v>
      </c>
      <c r="M190" s="33">
        <f t="shared" si="9"/>
        <v>0</v>
      </c>
      <c r="N190" s="44">
        <f t="shared" si="10"/>
        <v>0</v>
      </c>
      <c r="O190" s="42">
        <f t="shared" si="11"/>
        <v>0</v>
      </c>
    </row>
    <row r="191" spans="1:15" ht="23.25" customHeight="1">
      <c r="A191" s="7" t="s">
        <v>129</v>
      </c>
      <c r="B191" s="7" t="s">
        <v>39</v>
      </c>
      <c r="C191" s="13" t="s">
        <v>102</v>
      </c>
      <c r="D191" s="7" t="s">
        <v>114</v>
      </c>
      <c r="E191" s="29">
        <v>14474.06</v>
      </c>
      <c r="F191" s="28">
        <v>136</v>
      </c>
      <c r="G191" s="6">
        <v>31</v>
      </c>
      <c r="H191" s="6">
        <v>71</v>
      </c>
      <c r="I191" s="28">
        <v>125</v>
      </c>
      <c r="J191" s="6"/>
      <c r="K191" s="14">
        <v>41305</v>
      </c>
      <c r="L191" s="3">
        <f t="shared" si="8"/>
        <v>17000</v>
      </c>
      <c r="M191" s="33">
        <f t="shared" si="9"/>
        <v>14474.06</v>
      </c>
      <c r="N191" s="44">
        <f t="shared" si="10"/>
        <v>14.47406</v>
      </c>
      <c r="O191" s="42">
        <f t="shared" si="11"/>
        <v>106.42691176470588</v>
      </c>
    </row>
    <row r="192" spans="1:15" ht="15">
      <c r="A192" s="7" t="s">
        <v>130</v>
      </c>
      <c r="B192" s="7" t="s">
        <v>38</v>
      </c>
      <c r="C192" s="13" t="s">
        <v>55</v>
      </c>
      <c r="D192" s="7" t="s">
        <v>113</v>
      </c>
      <c r="E192" s="29">
        <v>20711.7</v>
      </c>
      <c r="F192" s="28">
        <v>646</v>
      </c>
      <c r="G192" s="6">
        <v>176</v>
      </c>
      <c r="H192" s="6">
        <v>182</v>
      </c>
      <c r="I192" s="28">
        <v>111</v>
      </c>
      <c r="J192" s="6"/>
      <c r="K192" s="14">
        <v>41305</v>
      </c>
      <c r="L192" s="3">
        <f t="shared" si="8"/>
        <v>71706</v>
      </c>
      <c r="M192" s="33">
        <f t="shared" si="9"/>
        <v>20711.7</v>
      </c>
      <c r="N192" s="44">
        <f t="shared" si="10"/>
        <v>20.7117</v>
      </c>
      <c r="O192" s="42">
        <f t="shared" si="11"/>
        <v>32.061455108359134</v>
      </c>
    </row>
    <row r="193" spans="1:15" ht="15">
      <c r="A193" s="7" t="s">
        <v>130</v>
      </c>
      <c r="B193" s="7" t="s">
        <v>38</v>
      </c>
      <c r="C193" s="13" t="s">
        <v>62</v>
      </c>
      <c r="D193" s="7" t="s">
        <v>113</v>
      </c>
      <c r="E193" s="29">
        <v>372.6</v>
      </c>
      <c r="F193" s="28">
        <v>11</v>
      </c>
      <c r="G193" s="6">
        <v>1</v>
      </c>
      <c r="H193" s="6"/>
      <c r="I193" s="28">
        <v>469</v>
      </c>
      <c r="J193" s="6"/>
      <c r="K193" s="14">
        <v>41305</v>
      </c>
      <c r="L193" s="3">
        <f t="shared" si="8"/>
        <v>5159</v>
      </c>
      <c r="M193" s="33">
        <f t="shared" si="9"/>
        <v>372.6</v>
      </c>
      <c r="N193" s="44">
        <f t="shared" si="10"/>
        <v>0.37260000000000004</v>
      </c>
      <c r="O193" s="42">
        <f t="shared" si="11"/>
        <v>33.872727272727275</v>
      </c>
    </row>
    <row r="194" spans="1:15" ht="15">
      <c r="A194" s="57" t="s">
        <v>130</v>
      </c>
      <c r="B194" s="57" t="s">
        <v>38</v>
      </c>
      <c r="C194" s="64" t="s">
        <v>40</v>
      </c>
      <c r="D194" s="57" t="s">
        <v>118</v>
      </c>
      <c r="E194" s="63">
        <v>24210.9</v>
      </c>
      <c r="F194" s="64">
        <v>732</v>
      </c>
      <c r="G194" s="58">
        <v>215</v>
      </c>
      <c r="H194" s="58">
        <v>171</v>
      </c>
      <c r="I194" s="64">
        <v>147</v>
      </c>
      <c r="J194" s="58">
        <v>1098</v>
      </c>
      <c r="K194" s="56">
        <v>41305</v>
      </c>
      <c r="L194" s="59">
        <f t="shared" ref="L194:L257" si="12">F194*I194</f>
        <v>107604</v>
      </c>
      <c r="M194" s="60">
        <f t="shared" ref="M194:M257" si="13">E194+J194</f>
        <v>25308.9</v>
      </c>
      <c r="N194" s="61">
        <f t="shared" ref="N194:N257" si="14">E194/1000</f>
        <v>24.210900000000002</v>
      </c>
      <c r="O194" s="62">
        <f t="shared" ref="O194:O257" si="15">E194/F194</f>
        <v>33.075000000000003</v>
      </c>
    </row>
    <row r="195" spans="1:15" ht="15">
      <c r="A195" s="7" t="s">
        <v>130</v>
      </c>
      <c r="B195" s="7" t="s">
        <v>38</v>
      </c>
      <c r="C195" s="13" t="s">
        <v>58</v>
      </c>
      <c r="D195" s="7" t="s">
        <v>118</v>
      </c>
      <c r="E195" s="29">
        <v>19674.900000000001</v>
      </c>
      <c r="F195" s="28">
        <v>583</v>
      </c>
      <c r="G195" s="6">
        <v>139</v>
      </c>
      <c r="H195" s="6">
        <v>226</v>
      </c>
      <c r="I195" s="28">
        <v>109</v>
      </c>
      <c r="J195" s="6">
        <v>506</v>
      </c>
      <c r="K195" s="14">
        <v>41305</v>
      </c>
      <c r="L195" s="3">
        <f t="shared" si="12"/>
        <v>63547</v>
      </c>
      <c r="M195" s="33">
        <f t="shared" si="13"/>
        <v>20180.900000000001</v>
      </c>
      <c r="N195" s="44">
        <f t="shared" si="14"/>
        <v>19.674900000000001</v>
      </c>
      <c r="O195" s="42">
        <f t="shared" si="15"/>
        <v>33.747684391080618</v>
      </c>
    </row>
    <row r="196" spans="1:15" ht="15">
      <c r="A196" s="7" t="s">
        <v>130</v>
      </c>
      <c r="B196" s="7" t="s">
        <v>38</v>
      </c>
      <c r="C196" s="13" t="s">
        <v>60</v>
      </c>
      <c r="D196" s="7" t="s">
        <v>118</v>
      </c>
      <c r="E196" s="29">
        <v>8982.9</v>
      </c>
      <c r="F196" s="28">
        <v>363</v>
      </c>
      <c r="G196" s="6">
        <v>128</v>
      </c>
      <c r="H196" s="6">
        <v>91</v>
      </c>
      <c r="I196" s="28">
        <v>68</v>
      </c>
      <c r="J196" s="6"/>
      <c r="K196" s="14">
        <v>41305</v>
      </c>
      <c r="L196" s="3">
        <f t="shared" si="12"/>
        <v>24684</v>
      </c>
      <c r="M196" s="33">
        <f t="shared" si="13"/>
        <v>8982.9</v>
      </c>
      <c r="N196" s="44">
        <f t="shared" si="14"/>
        <v>8.982899999999999</v>
      </c>
      <c r="O196" s="42">
        <f t="shared" si="15"/>
        <v>24.746280991735535</v>
      </c>
    </row>
    <row r="197" spans="1:15" ht="15">
      <c r="A197" s="7" t="s">
        <v>130</v>
      </c>
      <c r="B197" s="7" t="s">
        <v>38</v>
      </c>
      <c r="C197" s="13" t="s">
        <v>65</v>
      </c>
      <c r="D197" s="7" t="s">
        <v>118</v>
      </c>
      <c r="E197" s="29">
        <v>2138.4</v>
      </c>
      <c r="F197" s="28">
        <v>101</v>
      </c>
      <c r="G197" s="6">
        <v>60</v>
      </c>
      <c r="H197" s="6">
        <v>78</v>
      </c>
      <c r="I197" s="28">
        <v>61</v>
      </c>
      <c r="J197" s="6"/>
      <c r="K197" s="14">
        <v>41305</v>
      </c>
      <c r="L197" s="3">
        <f t="shared" si="12"/>
        <v>6161</v>
      </c>
      <c r="M197" s="33">
        <f t="shared" si="13"/>
        <v>2138.4</v>
      </c>
      <c r="N197" s="44">
        <f t="shared" si="14"/>
        <v>2.1384000000000003</v>
      </c>
      <c r="O197" s="42">
        <f t="shared" si="15"/>
        <v>21.172277227722773</v>
      </c>
    </row>
    <row r="198" spans="1:15" ht="15">
      <c r="A198" s="7" t="s">
        <v>130</v>
      </c>
      <c r="B198" s="7" t="s">
        <v>39</v>
      </c>
      <c r="C198" s="13" t="s">
        <v>98</v>
      </c>
      <c r="D198" s="7" t="s">
        <v>113</v>
      </c>
      <c r="E198" s="29">
        <v>1159.02</v>
      </c>
      <c r="F198" s="28">
        <v>19</v>
      </c>
      <c r="G198" s="6">
        <v>3</v>
      </c>
      <c r="H198" s="6"/>
      <c r="I198" s="28">
        <v>96</v>
      </c>
      <c r="J198" s="6"/>
      <c r="K198" s="14">
        <v>41305</v>
      </c>
      <c r="L198" s="3">
        <f t="shared" si="12"/>
        <v>1824</v>
      </c>
      <c r="M198" s="33">
        <f t="shared" si="13"/>
        <v>1159.02</v>
      </c>
      <c r="N198" s="44">
        <f t="shared" si="14"/>
        <v>1.1590199999999999</v>
      </c>
      <c r="O198" s="42">
        <f t="shared" si="15"/>
        <v>61.001052631578943</v>
      </c>
    </row>
    <row r="199" spans="1:15" ht="15">
      <c r="A199" s="7" t="s">
        <v>130</v>
      </c>
      <c r="B199" s="7" t="s">
        <v>39</v>
      </c>
      <c r="C199" s="13" t="s">
        <v>92</v>
      </c>
      <c r="D199" s="7" t="s">
        <v>118</v>
      </c>
      <c r="E199" s="29">
        <v>197.28</v>
      </c>
      <c r="F199" s="28">
        <v>6</v>
      </c>
      <c r="G199" s="6">
        <v>1</v>
      </c>
      <c r="H199" s="6">
        <v>1</v>
      </c>
      <c r="I199" s="28">
        <v>87</v>
      </c>
      <c r="J199" s="6"/>
      <c r="K199" s="14">
        <v>41305</v>
      </c>
      <c r="L199" s="3">
        <f t="shared" si="12"/>
        <v>522</v>
      </c>
      <c r="M199" s="33">
        <f t="shared" si="13"/>
        <v>197.28</v>
      </c>
      <c r="N199" s="44">
        <f t="shared" si="14"/>
        <v>0.19728000000000001</v>
      </c>
      <c r="O199" s="42">
        <f t="shared" si="15"/>
        <v>32.880000000000003</v>
      </c>
    </row>
    <row r="200" spans="1:15" ht="15">
      <c r="A200" s="7" t="s">
        <v>130</v>
      </c>
      <c r="B200" s="7" t="s">
        <v>39</v>
      </c>
      <c r="C200" s="13" t="s">
        <v>101</v>
      </c>
      <c r="D200" s="7" t="s">
        <v>118</v>
      </c>
      <c r="E200" s="29">
        <v>1085.04</v>
      </c>
      <c r="F200" s="28">
        <v>18</v>
      </c>
      <c r="G200" s="6">
        <v>1</v>
      </c>
      <c r="H200" s="6">
        <v>14</v>
      </c>
      <c r="I200" s="28">
        <v>85</v>
      </c>
      <c r="J200" s="6"/>
      <c r="K200" s="14">
        <v>41305</v>
      </c>
      <c r="L200" s="3">
        <f t="shared" si="12"/>
        <v>1530</v>
      </c>
      <c r="M200" s="33">
        <f t="shared" si="13"/>
        <v>1085.04</v>
      </c>
      <c r="N200" s="44">
        <f t="shared" si="14"/>
        <v>1.08504</v>
      </c>
      <c r="O200" s="42">
        <f t="shared" si="15"/>
        <v>60.28</v>
      </c>
    </row>
    <row r="201" spans="1:15" ht="15">
      <c r="A201" s="48" t="s">
        <v>120</v>
      </c>
      <c r="B201" s="48" t="s">
        <v>38</v>
      </c>
      <c r="C201" s="48" t="s">
        <v>43</v>
      </c>
      <c r="D201" s="48" t="s">
        <v>117</v>
      </c>
      <c r="E201" s="49">
        <v>7812.45</v>
      </c>
      <c r="F201" s="48">
        <v>250</v>
      </c>
      <c r="G201" s="50">
        <v>4</v>
      </c>
      <c r="H201" s="50"/>
      <c r="I201" s="48">
        <v>329</v>
      </c>
      <c r="J201" s="50">
        <v>60</v>
      </c>
      <c r="K201" s="51">
        <v>41333</v>
      </c>
      <c r="L201" s="52">
        <f t="shared" si="12"/>
        <v>82250</v>
      </c>
      <c r="M201" s="21">
        <f t="shared" si="13"/>
        <v>7872.45</v>
      </c>
      <c r="N201" s="53">
        <f t="shared" si="14"/>
        <v>7.8124500000000001</v>
      </c>
      <c r="O201" s="54">
        <f t="shared" si="15"/>
        <v>31.2498</v>
      </c>
    </row>
    <row r="202" spans="1:15" ht="15">
      <c r="A202" s="27" t="s">
        <v>120</v>
      </c>
      <c r="B202" s="27" t="s">
        <v>39</v>
      </c>
      <c r="C202" s="28" t="s">
        <v>44</v>
      </c>
      <c r="D202" s="27" t="s">
        <v>110</v>
      </c>
      <c r="E202" s="29">
        <v>110.97</v>
      </c>
      <c r="F202" s="28">
        <v>2</v>
      </c>
      <c r="G202" s="30"/>
      <c r="H202" s="30"/>
      <c r="I202" s="28">
        <v>160</v>
      </c>
      <c r="J202" s="30"/>
      <c r="K202" s="31">
        <v>41333</v>
      </c>
      <c r="L202" s="32">
        <f t="shared" si="12"/>
        <v>320</v>
      </c>
      <c r="M202" s="33">
        <f t="shared" si="13"/>
        <v>110.97</v>
      </c>
      <c r="N202" s="44">
        <f t="shared" si="14"/>
        <v>0.11097</v>
      </c>
      <c r="O202" s="42">
        <f t="shared" si="15"/>
        <v>55.484999999999999</v>
      </c>
    </row>
    <row r="203" spans="1:15" ht="15">
      <c r="A203" s="27" t="s">
        <v>120</v>
      </c>
      <c r="B203" s="27" t="s">
        <v>38</v>
      </c>
      <c r="C203" s="28" t="s">
        <v>51</v>
      </c>
      <c r="D203" s="27" t="s">
        <v>113</v>
      </c>
      <c r="E203" s="29">
        <v>17856.45</v>
      </c>
      <c r="F203" s="28">
        <v>629</v>
      </c>
      <c r="G203" s="30">
        <v>161</v>
      </c>
      <c r="H203" s="30">
        <v>295</v>
      </c>
      <c r="I203" s="28">
        <v>109</v>
      </c>
      <c r="J203" s="30">
        <v>3866</v>
      </c>
      <c r="K203" s="31">
        <v>41333</v>
      </c>
      <c r="L203" s="32">
        <f t="shared" si="12"/>
        <v>68561</v>
      </c>
      <c r="M203" s="33">
        <f t="shared" si="13"/>
        <v>21722.45</v>
      </c>
      <c r="N203" s="44">
        <f t="shared" si="14"/>
        <v>17.856450000000002</v>
      </c>
      <c r="O203" s="42">
        <f t="shared" si="15"/>
        <v>28.388632750397459</v>
      </c>
    </row>
    <row r="204" spans="1:15" ht="15">
      <c r="A204" s="27" t="s">
        <v>120</v>
      </c>
      <c r="B204" s="27" t="s">
        <v>38</v>
      </c>
      <c r="C204" s="28" t="s">
        <v>55</v>
      </c>
      <c r="D204" s="27" t="s">
        <v>113</v>
      </c>
      <c r="E204" s="29">
        <v>2421.9</v>
      </c>
      <c r="F204" s="28">
        <v>133</v>
      </c>
      <c r="G204" s="30">
        <v>33</v>
      </c>
      <c r="H204" s="30">
        <v>92</v>
      </c>
      <c r="I204" s="28">
        <v>77</v>
      </c>
      <c r="J204" s="30">
        <v>1268</v>
      </c>
      <c r="K204" s="31">
        <v>41333</v>
      </c>
      <c r="L204" s="32">
        <f t="shared" si="12"/>
        <v>10241</v>
      </c>
      <c r="M204" s="33">
        <f t="shared" si="13"/>
        <v>3689.9</v>
      </c>
      <c r="N204" s="44">
        <f t="shared" si="14"/>
        <v>2.4218999999999999</v>
      </c>
      <c r="O204" s="42">
        <f t="shared" si="15"/>
        <v>18.209774436090225</v>
      </c>
    </row>
    <row r="205" spans="1:15" ht="15">
      <c r="A205" s="27" t="s">
        <v>120</v>
      </c>
      <c r="B205" s="27" t="s">
        <v>38</v>
      </c>
      <c r="C205" s="28" t="s">
        <v>58</v>
      </c>
      <c r="D205" s="27" t="s">
        <v>118</v>
      </c>
      <c r="E205" s="29">
        <v>291.60000000000002</v>
      </c>
      <c r="F205" s="28">
        <v>8</v>
      </c>
      <c r="G205" s="30"/>
      <c r="H205" s="30"/>
      <c r="I205" s="28">
        <v>472</v>
      </c>
      <c r="J205" s="30"/>
      <c r="K205" s="31">
        <v>41333</v>
      </c>
      <c r="L205" s="32">
        <f t="shared" si="12"/>
        <v>3776</v>
      </c>
      <c r="M205" s="33">
        <f t="shared" si="13"/>
        <v>291.60000000000002</v>
      </c>
      <c r="N205" s="44">
        <f t="shared" si="14"/>
        <v>0.29160000000000003</v>
      </c>
      <c r="O205" s="42">
        <f t="shared" si="15"/>
        <v>36.450000000000003</v>
      </c>
    </row>
    <row r="206" spans="1:15" ht="15">
      <c r="A206" s="27" t="s">
        <v>120</v>
      </c>
      <c r="B206" s="27" t="s">
        <v>38</v>
      </c>
      <c r="C206" s="28" t="s">
        <v>62</v>
      </c>
      <c r="D206" s="27" t="s">
        <v>113</v>
      </c>
      <c r="E206" s="29">
        <v>20488.95</v>
      </c>
      <c r="F206" s="28">
        <v>775</v>
      </c>
      <c r="G206" s="30">
        <v>178</v>
      </c>
      <c r="H206" s="30">
        <v>267</v>
      </c>
      <c r="I206" s="28">
        <v>115</v>
      </c>
      <c r="J206" s="30">
        <v>1460</v>
      </c>
      <c r="K206" s="31">
        <v>41333</v>
      </c>
      <c r="L206" s="32">
        <f t="shared" si="12"/>
        <v>89125</v>
      </c>
      <c r="M206" s="33">
        <f t="shared" si="13"/>
        <v>21948.95</v>
      </c>
      <c r="N206" s="44">
        <f t="shared" si="14"/>
        <v>20.488949999999999</v>
      </c>
      <c r="O206" s="42">
        <f t="shared" si="15"/>
        <v>26.437354838709677</v>
      </c>
    </row>
    <row r="207" spans="1:15" ht="15">
      <c r="A207" s="27" t="s">
        <v>120</v>
      </c>
      <c r="B207" s="27" t="s">
        <v>16</v>
      </c>
      <c r="C207" s="28" t="s">
        <v>85</v>
      </c>
      <c r="D207" s="27" t="s">
        <v>119</v>
      </c>
      <c r="E207" s="29">
        <v>72.900000000000006</v>
      </c>
      <c r="F207" s="28">
        <v>3</v>
      </c>
      <c r="G207" s="30">
        <v>1</v>
      </c>
      <c r="H207" s="30"/>
      <c r="I207" s="28">
        <v>248</v>
      </c>
      <c r="J207" s="30"/>
      <c r="K207" s="31">
        <v>41333</v>
      </c>
      <c r="L207" s="32">
        <f t="shared" si="12"/>
        <v>744</v>
      </c>
      <c r="M207" s="33">
        <f t="shared" si="13"/>
        <v>72.900000000000006</v>
      </c>
      <c r="N207" s="44">
        <f t="shared" si="14"/>
        <v>7.2900000000000006E-2</v>
      </c>
      <c r="O207" s="42">
        <f t="shared" si="15"/>
        <v>24.3</v>
      </c>
    </row>
    <row r="208" spans="1:15" ht="15">
      <c r="A208" s="27" t="s">
        <v>120</v>
      </c>
      <c r="B208" s="27" t="s">
        <v>39</v>
      </c>
      <c r="C208" s="28" t="s">
        <v>104</v>
      </c>
      <c r="D208" s="27" t="s">
        <v>113</v>
      </c>
      <c r="E208" s="29">
        <v>887.76</v>
      </c>
      <c r="F208" s="28">
        <v>18</v>
      </c>
      <c r="G208" s="30">
        <v>3</v>
      </c>
      <c r="H208" s="30">
        <v>3</v>
      </c>
      <c r="I208" s="28">
        <v>109</v>
      </c>
      <c r="J208" s="30"/>
      <c r="K208" s="31">
        <v>41333</v>
      </c>
      <c r="L208" s="32">
        <f t="shared" si="12"/>
        <v>1962</v>
      </c>
      <c r="M208" s="33">
        <f t="shared" si="13"/>
        <v>887.76</v>
      </c>
      <c r="N208" s="44">
        <f t="shared" si="14"/>
        <v>0.88775999999999999</v>
      </c>
      <c r="O208" s="42">
        <f t="shared" si="15"/>
        <v>49.32</v>
      </c>
    </row>
    <row r="209" spans="1:15" ht="15">
      <c r="A209" s="27" t="s">
        <v>122</v>
      </c>
      <c r="B209" s="27" t="s">
        <v>38</v>
      </c>
      <c r="C209" s="28" t="s">
        <v>61</v>
      </c>
      <c r="D209" s="27" t="s">
        <v>114</v>
      </c>
      <c r="E209" s="29">
        <v>23716.799999999999</v>
      </c>
      <c r="F209" s="28">
        <v>973</v>
      </c>
      <c r="G209" s="30">
        <v>278</v>
      </c>
      <c r="H209" s="30">
        <v>380</v>
      </c>
      <c r="I209" s="28">
        <v>94</v>
      </c>
      <c r="J209" s="30"/>
      <c r="K209" s="31">
        <v>41333</v>
      </c>
      <c r="L209" s="32">
        <f t="shared" si="12"/>
        <v>91462</v>
      </c>
      <c r="M209" s="33">
        <f t="shared" si="13"/>
        <v>23716.799999999999</v>
      </c>
      <c r="N209" s="44">
        <f t="shared" si="14"/>
        <v>23.716799999999999</v>
      </c>
      <c r="O209" s="42">
        <f t="shared" si="15"/>
        <v>24.374922918807812</v>
      </c>
    </row>
    <row r="210" spans="1:15" ht="15">
      <c r="A210" s="27" t="s">
        <v>122</v>
      </c>
      <c r="B210" s="27" t="s">
        <v>38</v>
      </c>
      <c r="C210" s="28" t="s">
        <v>80</v>
      </c>
      <c r="D210" s="27" t="s">
        <v>114</v>
      </c>
      <c r="E210" s="29">
        <v>234.9</v>
      </c>
      <c r="F210" s="28">
        <v>11</v>
      </c>
      <c r="G210" s="30">
        <v>3</v>
      </c>
      <c r="H210" s="30">
        <v>4</v>
      </c>
      <c r="I210" s="28">
        <v>86</v>
      </c>
      <c r="J210" s="30"/>
      <c r="K210" s="31">
        <v>41333</v>
      </c>
      <c r="L210" s="32">
        <f t="shared" si="12"/>
        <v>946</v>
      </c>
      <c r="M210" s="33">
        <f t="shared" si="13"/>
        <v>234.9</v>
      </c>
      <c r="N210" s="44">
        <f t="shared" si="14"/>
        <v>0.2349</v>
      </c>
      <c r="O210" s="42">
        <f t="shared" si="15"/>
        <v>21.354545454545455</v>
      </c>
    </row>
    <row r="211" spans="1:15" ht="15">
      <c r="A211" s="27" t="s">
        <v>122</v>
      </c>
      <c r="B211" s="27" t="s">
        <v>39</v>
      </c>
      <c r="C211" s="28" t="s">
        <v>103</v>
      </c>
      <c r="D211" s="27" t="s">
        <v>114</v>
      </c>
      <c r="E211" s="29">
        <v>3723.66</v>
      </c>
      <c r="F211" s="28">
        <v>52</v>
      </c>
      <c r="G211" s="30">
        <v>9</v>
      </c>
      <c r="H211" s="30">
        <v>24</v>
      </c>
      <c r="I211" s="28">
        <v>107</v>
      </c>
      <c r="J211" s="30"/>
      <c r="K211" s="31">
        <v>41333</v>
      </c>
      <c r="L211" s="32">
        <f t="shared" si="12"/>
        <v>5564</v>
      </c>
      <c r="M211" s="33">
        <f t="shared" si="13"/>
        <v>3723.66</v>
      </c>
      <c r="N211" s="44">
        <f t="shared" si="14"/>
        <v>3.7236599999999997</v>
      </c>
      <c r="O211" s="42">
        <f t="shared" si="15"/>
        <v>71.608846153846144</v>
      </c>
    </row>
    <row r="212" spans="1:15" ht="15">
      <c r="A212" s="27" t="s">
        <v>122</v>
      </c>
      <c r="B212" s="27" t="s">
        <v>38</v>
      </c>
      <c r="C212" s="28" t="s">
        <v>57</v>
      </c>
      <c r="D212" s="27" t="s">
        <v>115</v>
      </c>
      <c r="E212" s="29">
        <v>6010.2</v>
      </c>
      <c r="F212" s="28">
        <v>255</v>
      </c>
      <c r="G212" s="30">
        <v>73</v>
      </c>
      <c r="H212" s="30">
        <v>127</v>
      </c>
      <c r="I212" s="28">
        <v>83</v>
      </c>
      <c r="J212" s="30"/>
      <c r="K212" s="31">
        <v>41333</v>
      </c>
      <c r="L212" s="32">
        <f t="shared" si="12"/>
        <v>21165</v>
      </c>
      <c r="M212" s="33">
        <f t="shared" si="13"/>
        <v>6010.2</v>
      </c>
      <c r="N212" s="44">
        <f t="shared" si="14"/>
        <v>6.0102000000000002</v>
      </c>
      <c r="O212" s="42">
        <f t="shared" si="15"/>
        <v>23.569411764705883</v>
      </c>
    </row>
    <row r="213" spans="1:15" ht="15">
      <c r="A213" s="27" t="s">
        <v>122</v>
      </c>
      <c r="B213" s="27" t="s">
        <v>38</v>
      </c>
      <c r="C213" s="28" t="s">
        <v>76</v>
      </c>
      <c r="D213" s="27" t="s">
        <v>115</v>
      </c>
      <c r="E213" s="29">
        <v>40.5</v>
      </c>
      <c r="F213" s="28">
        <v>6</v>
      </c>
      <c r="G213" s="30">
        <v>6</v>
      </c>
      <c r="H213" s="30">
        <v>4</v>
      </c>
      <c r="I213" s="28">
        <v>20</v>
      </c>
      <c r="J213" s="30"/>
      <c r="K213" s="31">
        <v>41333</v>
      </c>
      <c r="L213" s="32">
        <f t="shared" si="12"/>
        <v>120</v>
      </c>
      <c r="M213" s="33">
        <f t="shared" si="13"/>
        <v>40.5</v>
      </c>
      <c r="N213" s="44">
        <f t="shared" si="14"/>
        <v>4.0500000000000001E-2</v>
      </c>
      <c r="O213" s="42">
        <f t="shared" si="15"/>
        <v>6.75</v>
      </c>
    </row>
    <row r="214" spans="1:15" ht="15">
      <c r="A214" s="27" t="s">
        <v>122</v>
      </c>
      <c r="B214" s="27" t="s">
        <v>39</v>
      </c>
      <c r="C214" s="28" t="s">
        <v>99</v>
      </c>
      <c r="D214" s="27" t="s">
        <v>115</v>
      </c>
      <c r="E214" s="29">
        <v>648.9</v>
      </c>
      <c r="F214" s="28">
        <v>27</v>
      </c>
      <c r="G214" s="30">
        <v>6</v>
      </c>
      <c r="H214" s="30">
        <v>3</v>
      </c>
      <c r="I214" s="28">
        <v>67</v>
      </c>
      <c r="J214" s="30"/>
      <c r="K214" s="31">
        <v>41333</v>
      </c>
      <c r="L214" s="32">
        <f t="shared" si="12"/>
        <v>1809</v>
      </c>
      <c r="M214" s="33">
        <f t="shared" si="13"/>
        <v>648.9</v>
      </c>
      <c r="N214" s="44">
        <f t="shared" si="14"/>
        <v>0.64890000000000003</v>
      </c>
      <c r="O214" s="42">
        <f t="shared" si="15"/>
        <v>24.033333333333331</v>
      </c>
    </row>
    <row r="215" spans="1:15" ht="15">
      <c r="A215" s="27" t="s">
        <v>123</v>
      </c>
      <c r="B215" s="27" t="s">
        <v>38</v>
      </c>
      <c r="C215" s="28" t="s">
        <v>45</v>
      </c>
      <c r="D215" s="27" t="s">
        <v>116</v>
      </c>
      <c r="E215" s="29">
        <v>19124.099999999999</v>
      </c>
      <c r="F215" s="28">
        <v>741</v>
      </c>
      <c r="G215" s="30">
        <v>192</v>
      </c>
      <c r="H215" s="30">
        <v>269</v>
      </c>
      <c r="I215" s="28">
        <v>122</v>
      </c>
      <c r="J215" s="30"/>
      <c r="K215" s="31">
        <v>41333</v>
      </c>
      <c r="L215" s="32">
        <f t="shared" si="12"/>
        <v>90402</v>
      </c>
      <c r="M215" s="33">
        <f t="shared" si="13"/>
        <v>19124.099999999999</v>
      </c>
      <c r="N215" s="44">
        <f t="shared" si="14"/>
        <v>19.124099999999999</v>
      </c>
      <c r="O215" s="42">
        <f t="shared" si="15"/>
        <v>25.808502024291496</v>
      </c>
    </row>
    <row r="216" spans="1:15" ht="15">
      <c r="A216" s="27" t="s">
        <v>123</v>
      </c>
      <c r="B216" s="27" t="s">
        <v>38</v>
      </c>
      <c r="C216" s="28" t="s">
        <v>48</v>
      </c>
      <c r="D216" s="27" t="s">
        <v>116</v>
      </c>
      <c r="E216" s="29">
        <v>3859.65</v>
      </c>
      <c r="F216" s="28">
        <v>185</v>
      </c>
      <c r="G216" s="30">
        <v>66</v>
      </c>
      <c r="H216" s="30">
        <v>97</v>
      </c>
      <c r="I216" s="28">
        <v>70</v>
      </c>
      <c r="J216" s="30"/>
      <c r="K216" s="31">
        <v>41333</v>
      </c>
      <c r="L216" s="32">
        <f t="shared" si="12"/>
        <v>12950</v>
      </c>
      <c r="M216" s="33">
        <f t="shared" si="13"/>
        <v>3859.65</v>
      </c>
      <c r="N216" s="44">
        <f t="shared" si="14"/>
        <v>3.8596500000000002</v>
      </c>
      <c r="O216" s="42">
        <f t="shared" si="15"/>
        <v>20.862972972972972</v>
      </c>
    </row>
    <row r="217" spans="1:15" ht="15">
      <c r="A217" s="27" t="s">
        <v>123</v>
      </c>
      <c r="B217" s="27" t="s">
        <v>38</v>
      </c>
      <c r="C217" s="28" t="s">
        <v>66</v>
      </c>
      <c r="D217" s="27" t="s">
        <v>116</v>
      </c>
      <c r="E217" s="29">
        <v>25045.200000000001</v>
      </c>
      <c r="F217" s="28">
        <v>1040</v>
      </c>
      <c r="G217" s="30">
        <v>312</v>
      </c>
      <c r="H217" s="30">
        <v>359</v>
      </c>
      <c r="I217" s="28">
        <v>96</v>
      </c>
      <c r="J217" s="30"/>
      <c r="K217" s="31">
        <v>41333</v>
      </c>
      <c r="L217" s="32">
        <f t="shared" si="12"/>
        <v>99840</v>
      </c>
      <c r="M217" s="33">
        <f t="shared" si="13"/>
        <v>25045.200000000001</v>
      </c>
      <c r="N217" s="44">
        <f t="shared" si="14"/>
        <v>25.045200000000001</v>
      </c>
      <c r="O217" s="42">
        <f t="shared" si="15"/>
        <v>24.081923076923079</v>
      </c>
    </row>
    <row r="218" spans="1:15" ht="15">
      <c r="A218" s="27" t="s">
        <v>123</v>
      </c>
      <c r="B218" s="27" t="s">
        <v>38</v>
      </c>
      <c r="C218" s="28" t="s">
        <v>84</v>
      </c>
      <c r="D218" s="27" t="s">
        <v>116</v>
      </c>
      <c r="E218" s="29">
        <v>52.65</v>
      </c>
      <c r="F218" s="28">
        <v>2</v>
      </c>
      <c r="G218" s="30"/>
      <c r="H218" s="30"/>
      <c r="I218" s="28">
        <v>146</v>
      </c>
      <c r="J218" s="30"/>
      <c r="K218" s="31">
        <v>41333</v>
      </c>
      <c r="L218" s="32">
        <f t="shared" si="12"/>
        <v>292</v>
      </c>
      <c r="M218" s="33">
        <f t="shared" si="13"/>
        <v>52.65</v>
      </c>
      <c r="N218" s="44">
        <f t="shared" si="14"/>
        <v>5.2649999999999995E-2</v>
      </c>
      <c r="O218" s="42">
        <f t="shared" si="15"/>
        <v>26.324999999999999</v>
      </c>
    </row>
    <row r="219" spans="1:15" ht="15">
      <c r="A219" s="27" t="s">
        <v>123</v>
      </c>
      <c r="B219" s="27" t="s">
        <v>39</v>
      </c>
      <c r="C219" s="28" t="s">
        <v>93</v>
      </c>
      <c r="D219" s="27" t="s">
        <v>116</v>
      </c>
      <c r="E219" s="29">
        <v>172.62</v>
      </c>
      <c r="F219" s="28">
        <v>2</v>
      </c>
      <c r="G219" s="30"/>
      <c r="H219" s="30">
        <v>9</v>
      </c>
      <c r="I219" s="28">
        <v>45</v>
      </c>
      <c r="J219" s="30"/>
      <c r="K219" s="31">
        <v>41333</v>
      </c>
      <c r="L219" s="32">
        <f t="shared" si="12"/>
        <v>90</v>
      </c>
      <c r="M219" s="33">
        <f t="shared" si="13"/>
        <v>172.62</v>
      </c>
      <c r="N219" s="44">
        <f t="shared" si="14"/>
        <v>0.17262</v>
      </c>
      <c r="O219" s="42">
        <f t="shared" si="15"/>
        <v>86.31</v>
      </c>
    </row>
    <row r="220" spans="1:15" ht="15">
      <c r="A220" s="27" t="s">
        <v>123</v>
      </c>
      <c r="B220" s="27" t="s">
        <v>39</v>
      </c>
      <c r="C220" s="28" t="s">
        <v>105</v>
      </c>
      <c r="D220" s="27" t="s">
        <v>116</v>
      </c>
      <c r="E220" s="29">
        <v>1072.71</v>
      </c>
      <c r="F220" s="28">
        <v>25</v>
      </c>
      <c r="G220" s="30">
        <v>9</v>
      </c>
      <c r="H220" s="30">
        <v>4</v>
      </c>
      <c r="I220" s="28">
        <v>77</v>
      </c>
      <c r="J220" s="30"/>
      <c r="K220" s="31">
        <v>41333</v>
      </c>
      <c r="L220" s="32">
        <f t="shared" si="12"/>
        <v>1925</v>
      </c>
      <c r="M220" s="33">
        <f t="shared" si="13"/>
        <v>1072.71</v>
      </c>
      <c r="N220" s="44">
        <f t="shared" si="14"/>
        <v>1.0727100000000001</v>
      </c>
      <c r="O220" s="42">
        <f t="shared" si="15"/>
        <v>42.9084</v>
      </c>
    </row>
    <row r="221" spans="1:15" ht="15">
      <c r="A221" s="27" t="s">
        <v>123</v>
      </c>
      <c r="B221" s="27" t="s">
        <v>39</v>
      </c>
      <c r="C221" s="28" t="s">
        <v>106</v>
      </c>
      <c r="D221" s="27" t="s">
        <v>116</v>
      </c>
      <c r="E221" s="29">
        <v>1368.63</v>
      </c>
      <c r="F221" s="28">
        <v>43</v>
      </c>
      <c r="G221" s="30">
        <v>9</v>
      </c>
      <c r="H221" s="30">
        <v>5</v>
      </c>
      <c r="I221" s="28">
        <v>73</v>
      </c>
      <c r="J221" s="30"/>
      <c r="K221" s="31">
        <v>41333</v>
      </c>
      <c r="L221" s="32">
        <f t="shared" si="12"/>
        <v>3139</v>
      </c>
      <c r="M221" s="33">
        <f t="shared" si="13"/>
        <v>1368.63</v>
      </c>
      <c r="N221" s="44">
        <f t="shared" si="14"/>
        <v>1.36863</v>
      </c>
      <c r="O221" s="42">
        <f t="shared" si="15"/>
        <v>31.828604651162792</v>
      </c>
    </row>
    <row r="222" spans="1:15" ht="15">
      <c r="A222" s="27" t="s">
        <v>125</v>
      </c>
      <c r="B222" s="27" t="s">
        <v>38</v>
      </c>
      <c r="C222" s="28" t="s">
        <v>47</v>
      </c>
      <c r="D222" s="27" t="s">
        <v>109</v>
      </c>
      <c r="E222" s="29">
        <v>352.35</v>
      </c>
      <c r="F222" s="28">
        <v>13</v>
      </c>
      <c r="G222" s="30"/>
      <c r="H222" s="30"/>
      <c r="I222" s="28">
        <v>161</v>
      </c>
      <c r="J222" s="30"/>
      <c r="K222" s="31">
        <v>41333</v>
      </c>
      <c r="L222" s="32">
        <f t="shared" si="12"/>
        <v>2093</v>
      </c>
      <c r="M222" s="33">
        <f t="shared" si="13"/>
        <v>352.35</v>
      </c>
      <c r="N222" s="44">
        <f t="shared" si="14"/>
        <v>0.35235</v>
      </c>
      <c r="O222" s="42">
        <f t="shared" si="15"/>
        <v>27.103846153846156</v>
      </c>
    </row>
    <row r="223" spans="1:15" ht="15">
      <c r="A223" s="27" t="s">
        <v>125</v>
      </c>
      <c r="B223" s="27" t="s">
        <v>38</v>
      </c>
      <c r="C223" s="28" t="s">
        <v>48</v>
      </c>
      <c r="D223" s="27" t="s">
        <v>116</v>
      </c>
      <c r="E223" s="29">
        <v>3235.95</v>
      </c>
      <c r="F223" s="28">
        <v>132</v>
      </c>
      <c r="G223" s="30">
        <v>4</v>
      </c>
      <c r="H223" s="30">
        <v>4</v>
      </c>
      <c r="I223" s="28">
        <v>65</v>
      </c>
      <c r="J223" s="30"/>
      <c r="K223" s="31">
        <v>41333</v>
      </c>
      <c r="L223" s="32">
        <f t="shared" si="12"/>
        <v>8580</v>
      </c>
      <c r="M223" s="33">
        <f t="shared" si="13"/>
        <v>3235.95</v>
      </c>
      <c r="N223" s="44">
        <f t="shared" si="14"/>
        <v>3.2359499999999999</v>
      </c>
      <c r="O223" s="42">
        <f t="shared" si="15"/>
        <v>24.514772727272724</v>
      </c>
    </row>
    <row r="224" spans="1:15" ht="15">
      <c r="A224" s="27" t="s">
        <v>125</v>
      </c>
      <c r="B224" s="27" t="s">
        <v>38</v>
      </c>
      <c r="C224" s="28" t="s">
        <v>49</v>
      </c>
      <c r="D224" s="27" t="s">
        <v>115</v>
      </c>
      <c r="E224" s="29">
        <v>0</v>
      </c>
      <c r="F224" s="28">
        <v>2</v>
      </c>
      <c r="G224" s="30"/>
      <c r="H224" s="30"/>
      <c r="I224" s="28">
        <v>17</v>
      </c>
      <c r="J224" s="30"/>
      <c r="K224" s="31">
        <v>41333</v>
      </c>
      <c r="L224" s="32">
        <f t="shared" si="12"/>
        <v>34</v>
      </c>
      <c r="M224" s="33">
        <f t="shared" si="13"/>
        <v>0</v>
      </c>
      <c r="N224" s="44">
        <f t="shared" si="14"/>
        <v>0</v>
      </c>
      <c r="O224" s="42">
        <f t="shared" si="15"/>
        <v>0</v>
      </c>
    </row>
    <row r="225" spans="1:15" ht="15">
      <c r="A225" s="27" t="s">
        <v>125</v>
      </c>
      <c r="B225" s="27" t="s">
        <v>38</v>
      </c>
      <c r="C225" s="28" t="s">
        <v>50</v>
      </c>
      <c r="D225" s="27" t="s">
        <v>109</v>
      </c>
      <c r="E225" s="29">
        <v>21015.45</v>
      </c>
      <c r="F225" s="28">
        <v>767</v>
      </c>
      <c r="G225" s="30">
        <v>7</v>
      </c>
      <c r="H225" s="30">
        <v>26</v>
      </c>
      <c r="I225" s="28">
        <v>100</v>
      </c>
      <c r="J225" s="30">
        <v>762</v>
      </c>
      <c r="K225" s="31">
        <v>41333</v>
      </c>
      <c r="L225" s="32">
        <f t="shared" si="12"/>
        <v>76700</v>
      </c>
      <c r="M225" s="33">
        <f t="shared" si="13"/>
        <v>21777.45</v>
      </c>
      <c r="N225" s="44">
        <f t="shared" si="14"/>
        <v>21.015450000000001</v>
      </c>
      <c r="O225" s="42">
        <f t="shared" si="15"/>
        <v>27.399543676662322</v>
      </c>
    </row>
    <row r="226" spans="1:15" ht="15">
      <c r="A226" s="27" t="s">
        <v>125</v>
      </c>
      <c r="B226" s="27" t="s">
        <v>38</v>
      </c>
      <c r="C226" s="28" t="s">
        <v>52</v>
      </c>
      <c r="D226" s="27" t="s">
        <v>112</v>
      </c>
      <c r="E226" s="29">
        <v>22092.75</v>
      </c>
      <c r="F226" s="28">
        <v>780</v>
      </c>
      <c r="G226" s="30">
        <v>15</v>
      </c>
      <c r="H226" s="30">
        <v>6</v>
      </c>
      <c r="I226" s="28">
        <v>139</v>
      </c>
      <c r="J226" s="30">
        <v>14158</v>
      </c>
      <c r="K226" s="31">
        <v>41333</v>
      </c>
      <c r="L226" s="32">
        <f t="shared" si="12"/>
        <v>108420</v>
      </c>
      <c r="M226" s="33">
        <f t="shared" si="13"/>
        <v>36250.75</v>
      </c>
      <c r="N226" s="44">
        <f t="shared" si="14"/>
        <v>22.092749999999999</v>
      </c>
      <c r="O226" s="42">
        <f t="shared" si="15"/>
        <v>28.324038461538461</v>
      </c>
    </row>
    <row r="227" spans="1:15" ht="15">
      <c r="A227" s="27" t="s">
        <v>125</v>
      </c>
      <c r="B227" s="27" t="s">
        <v>38</v>
      </c>
      <c r="C227" s="28" t="s">
        <v>53</v>
      </c>
      <c r="D227" s="27" t="s">
        <v>112</v>
      </c>
      <c r="E227" s="29">
        <v>5034.1499999999996</v>
      </c>
      <c r="F227" s="28">
        <v>204</v>
      </c>
      <c r="G227" s="30">
        <v>2</v>
      </c>
      <c r="H227" s="30">
        <v>5</v>
      </c>
      <c r="I227" s="28">
        <v>115</v>
      </c>
      <c r="J227" s="30"/>
      <c r="K227" s="31">
        <v>41333</v>
      </c>
      <c r="L227" s="32">
        <f t="shared" si="12"/>
        <v>23460</v>
      </c>
      <c r="M227" s="33">
        <f t="shared" si="13"/>
        <v>5034.1499999999996</v>
      </c>
      <c r="N227" s="44">
        <f t="shared" si="14"/>
        <v>5.0341499999999995</v>
      </c>
      <c r="O227" s="42">
        <f t="shared" si="15"/>
        <v>24.67720588235294</v>
      </c>
    </row>
    <row r="228" spans="1:15" ht="15">
      <c r="A228" s="27" t="s">
        <v>125</v>
      </c>
      <c r="B228" s="27" t="s">
        <v>38</v>
      </c>
      <c r="C228" s="28" t="s">
        <v>59</v>
      </c>
      <c r="D228" s="27" t="s">
        <v>114</v>
      </c>
      <c r="E228" s="29">
        <v>36.450000000000003</v>
      </c>
      <c r="F228" s="28">
        <v>1</v>
      </c>
      <c r="G228" s="30"/>
      <c r="H228" s="30"/>
      <c r="I228" s="28">
        <v>247</v>
      </c>
      <c r="J228" s="30"/>
      <c r="K228" s="31">
        <v>41333</v>
      </c>
      <c r="L228" s="32">
        <f t="shared" si="12"/>
        <v>247</v>
      </c>
      <c r="M228" s="33">
        <f t="shared" si="13"/>
        <v>36.450000000000003</v>
      </c>
      <c r="N228" s="44">
        <f t="shared" si="14"/>
        <v>3.6450000000000003E-2</v>
      </c>
      <c r="O228" s="42">
        <f t="shared" si="15"/>
        <v>36.450000000000003</v>
      </c>
    </row>
    <row r="229" spans="1:15" ht="15">
      <c r="A229" s="27" t="s">
        <v>125</v>
      </c>
      <c r="B229" s="27" t="s">
        <v>38</v>
      </c>
      <c r="C229" s="28" t="s">
        <v>66</v>
      </c>
      <c r="D229" s="27" t="s">
        <v>116</v>
      </c>
      <c r="E229" s="29">
        <v>89.1</v>
      </c>
      <c r="F229" s="28">
        <v>3</v>
      </c>
      <c r="G229" s="30"/>
      <c r="H229" s="30"/>
      <c r="I229" s="28">
        <v>71</v>
      </c>
      <c r="J229" s="30"/>
      <c r="K229" s="31">
        <v>41333</v>
      </c>
      <c r="L229" s="32">
        <f t="shared" si="12"/>
        <v>213</v>
      </c>
      <c r="M229" s="33">
        <f t="shared" si="13"/>
        <v>89.1</v>
      </c>
      <c r="N229" s="44">
        <f t="shared" si="14"/>
        <v>8.9099999999999999E-2</v>
      </c>
      <c r="O229" s="42">
        <f t="shared" si="15"/>
        <v>29.7</v>
      </c>
    </row>
    <row r="230" spans="1:15" ht="15">
      <c r="A230" s="27" t="s">
        <v>125</v>
      </c>
      <c r="B230" s="27" t="s">
        <v>38</v>
      </c>
      <c r="C230" s="28" t="s">
        <v>72</v>
      </c>
      <c r="D230" s="27" t="s">
        <v>112</v>
      </c>
      <c r="E230" s="29">
        <v>255.15</v>
      </c>
      <c r="F230" s="28">
        <v>12</v>
      </c>
      <c r="G230" s="30">
        <v>1</v>
      </c>
      <c r="H230" s="30">
        <v>1</v>
      </c>
      <c r="I230" s="28">
        <v>71</v>
      </c>
      <c r="J230" s="30"/>
      <c r="K230" s="31">
        <v>41333</v>
      </c>
      <c r="L230" s="32">
        <f t="shared" si="12"/>
        <v>852</v>
      </c>
      <c r="M230" s="33">
        <f t="shared" si="13"/>
        <v>255.15</v>
      </c>
      <c r="N230" s="44">
        <f t="shared" si="14"/>
        <v>0.25514999999999999</v>
      </c>
      <c r="O230" s="42">
        <f t="shared" si="15"/>
        <v>21.262499999999999</v>
      </c>
    </row>
    <row r="231" spans="1:15" ht="15">
      <c r="A231" s="27" t="s">
        <v>125</v>
      </c>
      <c r="B231" s="27" t="s">
        <v>38</v>
      </c>
      <c r="C231" s="28" t="s">
        <v>73</v>
      </c>
      <c r="D231" s="27" t="s">
        <v>112</v>
      </c>
      <c r="E231" s="29">
        <v>36.450000000000003</v>
      </c>
      <c r="F231" s="28">
        <v>2</v>
      </c>
      <c r="G231" s="30"/>
      <c r="H231" s="30"/>
      <c r="I231" s="28">
        <v>113</v>
      </c>
      <c r="J231" s="30"/>
      <c r="K231" s="31">
        <v>41333</v>
      </c>
      <c r="L231" s="32">
        <f t="shared" si="12"/>
        <v>226</v>
      </c>
      <c r="M231" s="33">
        <f t="shared" si="13"/>
        <v>36.450000000000003</v>
      </c>
      <c r="N231" s="44">
        <f t="shared" si="14"/>
        <v>3.6450000000000003E-2</v>
      </c>
      <c r="O231" s="42">
        <f t="shared" si="15"/>
        <v>18.225000000000001</v>
      </c>
    </row>
    <row r="232" spans="1:15" ht="15">
      <c r="A232" s="27" t="s">
        <v>125</v>
      </c>
      <c r="B232" s="27" t="s">
        <v>39</v>
      </c>
      <c r="C232" s="28" t="s">
        <v>89</v>
      </c>
      <c r="D232" s="27" t="s">
        <v>109</v>
      </c>
      <c r="E232" s="29">
        <v>2466</v>
      </c>
      <c r="F232" s="28">
        <v>36</v>
      </c>
      <c r="G232" s="30"/>
      <c r="H232" s="30"/>
      <c r="I232" s="28">
        <v>109</v>
      </c>
      <c r="J232" s="30"/>
      <c r="K232" s="31">
        <v>41333</v>
      </c>
      <c r="L232" s="32">
        <f t="shared" si="12"/>
        <v>3924</v>
      </c>
      <c r="M232" s="33">
        <f t="shared" si="13"/>
        <v>2466</v>
      </c>
      <c r="N232" s="44">
        <f t="shared" si="14"/>
        <v>2.4660000000000002</v>
      </c>
      <c r="O232" s="42">
        <f t="shared" si="15"/>
        <v>68.5</v>
      </c>
    </row>
    <row r="233" spans="1:15" ht="15">
      <c r="A233" s="27" t="s">
        <v>125</v>
      </c>
      <c r="B233" s="27" t="s">
        <v>39</v>
      </c>
      <c r="C233" s="28" t="s">
        <v>93</v>
      </c>
      <c r="D233" s="27" t="s">
        <v>116</v>
      </c>
      <c r="E233" s="29">
        <v>0</v>
      </c>
      <c r="F233" s="28">
        <v>3</v>
      </c>
      <c r="G233" s="30"/>
      <c r="H233" s="30"/>
      <c r="I233" s="28">
        <v>10</v>
      </c>
      <c r="J233" s="30"/>
      <c r="K233" s="31">
        <v>41333</v>
      </c>
      <c r="L233" s="32">
        <f t="shared" si="12"/>
        <v>30</v>
      </c>
      <c r="M233" s="33">
        <f t="shared" si="13"/>
        <v>0</v>
      </c>
      <c r="N233" s="44">
        <f t="shared" si="14"/>
        <v>0</v>
      </c>
      <c r="O233" s="42">
        <f t="shared" si="15"/>
        <v>0</v>
      </c>
    </row>
    <row r="234" spans="1:15" ht="15">
      <c r="A234" s="27" t="s">
        <v>125</v>
      </c>
      <c r="B234" s="27" t="s">
        <v>39</v>
      </c>
      <c r="C234" s="28" t="s">
        <v>95</v>
      </c>
      <c r="D234" s="27" t="s">
        <v>112</v>
      </c>
      <c r="E234" s="29">
        <v>2157.75</v>
      </c>
      <c r="F234" s="28">
        <v>31</v>
      </c>
      <c r="G234" s="30"/>
      <c r="H234" s="30"/>
      <c r="I234" s="28">
        <v>180</v>
      </c>
      <c r="J234" s="30"/>
      <c r="K234" s="31">
        <v>41333</v>
      </c>
      <c r="L234" s="32">
        <f t="shared" si="12"/>
        <v>5580</v>
      </c>
      <c r="M234" s="33">
        <f t="shared" si="13"/>
        <v>2157.75</v>
      </c>
      <c r="N234" s="44">
        <f t="shared" si="14"/>
        <v>2.1577500000000001</v>
      </c>
      <c r="O234" s="42">
        <f t="shared" si="15"/>
        <v>69.604838709677423</v>
      </c>
    </row>
    <row r="235" spans="1:15" ht="15">
      <c r="A235" s="27" t="s">
        <v>125</v>
      </c>
      <c r="B235" s="27" t="s">
        <v>39</v>
      </c>
      <c r="C235" s="28" t="s">
        <v>96</v>
      </c>
      <c r="D235" s="27" t="s">
        <v>112</v>
      </c>
      <c r="E235" s="29">
        <v>394.56</v>
      </c>
      <c r="F235" s="28">
        <v>12</v>
      </c>
      <c r="G235" s="30"/>
      <c r="H235" s="30"/>
      <c r="I235" s="28">
        <v>75</v>
      </c>
      <c r="J235" s="30"/>
      <c r="K235" s="31">
        <v>41333</v>
      </c>
      <c r="L235" s="32">
        <f t="shared" si="12"/>
        <v>900</v>
      </c>
      <c r="M235" s="33">
        <f t="shared" si="13"/>
        <v>394.56</v>
      </c>
      <c r="N235" s="44">
        <f t="shared" si="14"/>
        <v>0.39456000000000002</v>
      </c>
      <c r="O235" s="42">
        <f t="shared" si="15"/>
        <v>32.880000000000003</v>
      </c>
    </row>
    <row r="236" spans="1:15" ht="15">
      <c r="A236" s="27" t="s">
        <v>126</v>
      </c>
      <c r="B236" s="27" t="s">
        <v>38</v>
      </c>
      <c r="C236" s="28" t="s">
        <v>52</v>
      </c>
      <c r="D236" s="27" t="s">
        <v>112</v>
      </c>
      <c r="E236" s="29">
        <v>16605</v>
      </c>
      <c r="F236" s="28">
        <v>647</v>
      </c>
      <c r="G236" s="30">
        <v>114</v>
      </c>
      <c r="H236" s="30">
        <v>88</v>
      </c>
      <c r="I236" s="28">
        <v>144</v>
      </c>
      <c r="J236" s="30">
        <v>250</v>
      </c>
      <c r="K236" s="31">
        <v>41333</v>
      </c>
      <c r="L236" s="32">
        <f t="shared" si="12"/>
        <v>93168</v>
      </c>
      <c r="M236" s="33">
        <f t="shared" si="13"/>
        <v>16855</v>
      </c>
      <c r="N236" s="44">
        <f t="shared" si="14"/>
        <v>16.605</v>
      </c>
      <c r="O236" s="42">
        <f t="shared" si="15"/>
        <v>25.664605873261205</v>
      </c>
    </row>
    <row r="237" spans="1:15" ht="15">
      <c r="A237" s="27" t="s">
        <v>126</v>
      </c>
      <c r="B237" s="27" t="s">
        <v>38</v>
      </c>
      <c r="C237" s="28" t="s">
        <v>53</v>
      </c>
      <c r="D237" s="27" t="s">
        <v>112</v>
      </c>
      <c r="E237" s="29">
        <v>19180.8</v>
      </c>
      <c r="F237" s="28">
        <v>742</v>
      </c>
      <c r="G237" s="30">
        <v>177</v>
      </c>
      <c r="H237" s="30">
        <v>202</v>
      </c>
      <c r="I237" s="28">
        <v>127</v>
      </c>
      <c r="J237" s="30">
        <v>250</v>
      </c>
      <c r="K237" s="31">
        <v>41333</v>
      </c>
      <c r="L237" s="32">
        <f t="shared" si="12"/>
        <v>94234</v>
      </c>
      <c r="M237" s="33">
        <f t="shared" si="13"/>
        <v>19430.8</v>
      </c>
      <c r="N237" s="44">
        <f t="shared" si="14"/>
        <v>19.180799999999998</v>
      </c>
      <c r="O237" s="42">
        <f t="shared" si="15"/>
        <v>25.850134770889486</v>
      </c>
    </row>
    <row r="238" spans="1:15" ht="15">
      <c r="A238" s="27" t="s">
        <v>126</v>
      </c>
      <c r="B238" s="27" t="s">
        <v>38</v>
      </c>
      <c r="C238" s="28" t="s">
        <v>54</v>
      </c>
      <c r="D238" s="27" t="s">
        <v>112</v>
      </c>
      <c r="E238" s="29">
        <v>7573.5</v>
      </c>
      <c r="F238" s="28">
        <v>269</v>
      </c>
      <c r="G238" s="30">
        <v>52</v>
      </c>
      <c r="H238" s="30">
        <v>85</v>
      </c>
      <c r="I238" s="28">
        <v>147</v>
      </c>
      <c r="J238" s="30">
        <v>366</v>
      </c>
      <c r="K238" s="31">
        <v>41333</v>
      </c>
      <c r="L238" s="32">
        <f t="shared" si="12"/>
        <v>39543</v>
      </c>
      <c r="M238" s="33">
        <f t="shared" si="13"/>
        <v>7939.5</v>
      </c>
      <c r="N238" s="44">
        <f t="shared" si="14"/>
        <v>7.5735000000000001</v>
      </c>
      <c r="O238" s="42">
        <f t="shared" si="15"/>
        <v>28.154275092936803</v>
      </c>
    </row>
    <row r="239" spans="1:15" ht="15">
      <c r="A239" s="27" t="s">
        <v>126</v>
      </c>
      <c r="B239" s="27" t="s">
        <v>38</v>
      </c>
      <c r="C239" s="28" t="s">
        <v>72</v>
      </c>
      <c r="D239" s="27" t="s">
        <v>112</v>
      </c>
      <c r="E239" s="29">
        <v>44.55</v>
      </c>
      <c r="F239" s="28">
        <v>3</v>
      </c>
      <c r="G239" s="30">
        <v>1</v>
      </c>
      <c r="H239" s="30"/>
      <c r="I239" s="28">
        <v>56</v>
      </c>
      <c r="J239" s="30"/>
      <c r="K239" s="31">
        <v>41333</v>
      </c>
      <c r="L239" s="32">
        <f t="shared" si="12"/>
        <v>168</v>
      </c>
      <c r="M239" s="33">
        <f t="shared" si="13"/>
        <v>44.55</v>
      </c>
      <c r="N239" s="44">
        <f t="shared" si="14"/>
        <v>4.4549999999999999E-2</v>
      </c>
      <c r="O239" s="42">
        <f t="shared" si="15"/>
        <v>14.85</v>
      </c>
    </row>
    <row r="240" spans="1:15" ht="15">
      <c r="A240" s="27" t="s">
        <v>126</v>
      </c>
      <c r="B240" s="27" t="s">
        <v>38</v>
      </c>
      <c r="C240" s="28" t="s">
        <v>73</v>
      </c>
      <c r="D240" s="27" t="s">
        <v>112</v>
      </c>
      <c r="E240" s="29">
        <v>765.45</v>
      </c>
      <c r="F240" s="28">
        <v>23</v>
      </c>
      <c r="G240" s="30"/>
      <c r="H240" s="30"/>
      <c r="I240" s="28">
        <v>586</v>
      </c>
      <c r="J240" s="30">
        <v>60</v>
      </c>
      <c r="K240" s="31">
        <v>41333</v>
      </c>
      <c r="L240" s="32">
        <f t="shared" si="12"/>
        <v>13478</v>
      </c>
      <c r="M240" s="33">
        <f t="shared" si="13"/>
        <v>825.45</v>
      </c>
      <c r="N240" s="44">
        <f t="shared" si="14"/>
        <v>0.76545000000000007</v>
      </c>
      <c r="O240" s="42">
        <f t="shared" si="15"/>
        <v>33.280434782608701</v>
      </c>
    </row>
    <row r="241" spans="1:15" ht="15">
      <c r="A241" s="27" t="s">
        <v>126</v>
      </c>
      <c r="B241" s="27" t="s">
        <v>16</v>
      </c>
      <c r="C241" s="28" t="s">
        <v>85</v>
      </c>
      <c r="D241" s="27" t="s">
        <v>119</v>
      </c>
      <c r="E241" s="29">
        <v>52.65</v>
      </c>
      <c r="F241" s="28">
        <v>1</v>
      </c>
      <c r="G241" s="30"/>
      <c r="H241" s="30">
        <v>1</v>
      </c>
      <c r="I241" s="28">
        <v>82</v>
      </c>
      <c r="J241" s="30"/>
      <c r="K241" s="31">
        <v>41333</v>
      </c>
      <c r="L241" s="32">
        <f t="shared" si="12"/>
        <v>82</v>
      </c>
      <c r="M241" s="33">
        <f t="shared" si="13"/>
        <v>52.65</v>
      </c>
      <c r="N241" s="44">
        <f t="shared" si="14"/>
        <v>5.2649999999999995E-2</v>
      </c>
      <c r="O241" s="42">
        <f t="shared" si="15"/>
        <v>52.65</v>
      </c>
    </row>
    <row r="242" spans="1:15" ht="15">
      <c r="A242" s="27" t="s">
        <v>126</v>
      </c>
      <c r="B242" s="27" t="s">
        <v>39</v>
      </c>
      <c r="C242" s="28" t="s">
        <v>95</v>
      </c>
      <c r="D242" s="27" t="s">
        <v>112</v>
      </c>
      <c r="E242" s="29">
        <v>739.8</v>
      </c>
      <c r="F242" s="28">
        <v>23</v>
      </c>
      <c r="G242" s="30">
        <v>10</v>
      </c>
      <c r="H242" s="30">
        <v>5</v>
      </c>
      <c r="I242" s="28">
        <v>65</v>
      </c>
      <c r="J242" s="30"/>
      <c r="K242" s="31">
        <v>41333</v>
      </c>
      <c r="L242" s="32">
        <f t="shared" si="12"/>
        <v>1495</v>
      </c>
      <c r="M242" s="33">
        <f t="shared" si="13"/>
        <v>739.8</v>
      </c>
      <c r="N242" s="44">
        <f t="shared" si="14"/>
        <v>0.7397999999999999</v>
      </c>
      <c r="O242" s="42">
        <f t="shared" si="15"/>
        <v>32.165217391304346</v>
      </c>
    </row>
    <row r="243" spans="1:15" ht="15">
      <c r="A243" s="27" t="s">
        <v>126</v>
      </c>
      <c r="B243" s="27" t="s">
        <v>39</v>
      </c>
      <c r="C243" s="28" t="s">
        <v>96</v>
      </c>
      <c r="D243" s="27" t="s">
        <v>112</v>
      </c>
      <c r="E243" s="29">
        <v>3563.37</v>
      </c>
      <c r="F243" s="28">
        <v>40</v>
      </c>
      <c r="G243" s="30">
        <v>5</v>
      </c>
      <c r="H243" s="30">
        <v>17</v>
      </c>
      <c r="I243" s="28">
        <v>142</v>
      </c>
      <c r="J243" s="30"/>
      <c r="K243" s="31">
        <v>41333</v>
      </c>
      <c r="L243" s="32">
        <f t="shared" si="12"/>
        <v>5680</v>
      </c>
      <c r="M243" s="33">
        <f t="shared" si="13"/>
        <v>3563.37</v>
      </c>
      <c r="N243" s="44">
        <f t="shared" si="14"/>
        <v>3.5633699999999999</v>
      </c>
      <c r="O243" s="42">
        <f t="shared" si="15"/>
        <v>89.084249999999997</v>
      </c>
    </row>
    <row r="244" spans="1:15" ht="15">
      <c r="A244" s="27" t="s">
        <v>126</v>
      </c>
      <c r="B244" s="27" t="s">
        <v>39</v>
      </c>
      <c r="C244" s="28" t="s">
        <v>97</v>
      </c>
      <c r="D244" s="27" t="s">
        <v>112</v>
      </c>
      <c r="E244" s="29">
        <v>2256.39</v>
      </c>
      <c r="F244" s="28">
        <v>70</v>
      </c>
      <c r="G244" s="30">
        <v>14</v>
      </c>
      <c r="H244" s="30">
        <v>14</v>
      </c>
      <c r="I244" s="28">
        <v>61</v>
      </c>
      <c r="J244" s="30"/>
      <c r="K244" s="31">
        <v>41333</v>
      </c>
      <c r="L244" s="32">
        <f t="shared" si="12"/>
        <v>4270</v>
      </c>
      <c r="M244" s="33">
        <f t="shared" si="13"/>
        <v>2256.39</v>
      </c>
      <c r="N244" s="44">
        <f t="shared" si="14"/>
        <v>2.2563899999999997</v>
      </c>
      <c r="O244" s="42">
        <f t="shared" si="15"/>
        <v>32.234142857142857</v>
      </c>
    </row>
    <row r="245" spans="1:15" ht="15">
      <c r="A245" s="27" t="s">
        <v>127</v>
      </c>
      <c r="B245" s="27" t="s">
        <v>38</v>
      </c>
      <c r="C245" s="28" t="s">
        <v>49</v>
      </c>
      <c r="D245" s="27" t="s">
        <v>115</v>
      </c>
      <c r="E245" s="29">
        <v>22959.449999999928</v>
      </c>
      <c r="F245" s="28">
        <v>1282</v>
      </c>
      <c r="G245" s="30">
        <v>25</v>
      </c>
      <c r="H245" s="30">
        <v>26</v>
      </c>
      <c r="I245" s="28">
        <v>63</v>
      </c>
      <c r="J245" s="30">
        <v>1256</v>
      </c>
      <c r="K245" s="31">
        <v>41333</v>
      </c>
      <c r="L245" s="32">
        <f t="shared" si="12"/>
        <v>80766</v>
      </c>
      <c r="M245" s="33">
        <f t="shared" si="13"/>
        <v>24215.449999999928</v>
      </c>
      <c r="N245" s="44">
        <f t="shared" si="14"/>
        <v>22.959449999999929</v>
      </c>
      <c r="O245" s="42">
        <f t="shared" si="15"/>
        <v>17.909087363494482</v>
      </c>
    </row>
    <row r="246" spans="1:15" ht="15">
      <c r="A246" s="27" t="s">
        <v>127</v>
      </c>
      <c r="B246" s="27" t="s">
        <v>38</v>
      </c>
      <c r="C246" s="28" t="s">
        <v>57</v>
      </c>
      <c r="D246" s="27" t="s">
        <v>115</v>
      </c>
      <c r="E246" s="29">
        <v>22368.150000000111</v>
      </c>
      <c r="F246" s="28">
        <v>936</v>
      </c>
      <c r="G246" s="30">
        <v>37</v>
      </c>
      <c r="H246" s="30">
        <v>30</v>
      </c>
      <c r="I246" s="28">
        <v>79</v>
      </c>
      <c r="J246" s="30">
        <v>426</v>
      </c>
      <c r="K246" s="31">
        <v>41333</v>
      </c>
      <c r="L246" s="32">
        <f t="shared" si="12"/>
        <v>73944</v>
      </c>
      <c r="M246" s="33">
        <f t="shared" si="13"/>
        <v>22794.150000000111</v>
      </c>
      <c r="N246" s="44">
        <f t="shared" si="14"/>
        <v>22.36815000000011</v>
      </c>
      <c r="O246" s="42">
        <f t="shared" si="15"/>
        <v>23.897596153846273</v>
      </c>
    </row>
    <row r="247" spans="1:15" ht="15">
      <c r="A247" s="27" t="s">
        <v>127</v>
      </c>
      <c r="B247" s="27" t="s">
        <v>38</v>
      </c>
      <c r="C247" s="28" t="s">
        <v>76</v>
      </c>
      <c r="D247" s="27" t="s">
        <v>115</v>
      </c>
      <c r="E247" s="29">
        <v>425.24999999999994</v>
      </c>
      <c r="F247" s="28">
        <v>21</v>
      </c>
      <c r="G247" s="30">
        <v>2</v>
      </c>
      <c r="H247" s="30"/>
      <c r="I247" s="28">
        <v>51</v>
      </c>
      <c r="J247" s="30"/>
      <c r="K247" s="31">
        <v>41333</v>
      </c>
      <c r="L247" s="32">
        <f t="shared" si="12"/>
        <v>1071</v>
      </c>
      <c r="M247" s="33">
        <f t="shared" si="13"/>
        <v>425.24999999999994</v>
      </c>
      <c r="N247" s="44">
        <f t="shared" si="14"/>
        <v>0.42524999999999996</v>
      </c>
      <c r="O247" s="42">
        <f t="shared" si="15"/>
        <v>20.249999999999996</v>
      </c>
    </row>
    <row r="248" spans="1:15" ht="15">
      <c r="A248" s="27" t="s">
        <v>127</v>
      </c>
      <c r="B248" s="27" t="s">
        <v>39</v>
      </c>
      <c r="C248" s="28" t="s">
        <v>94</v>
      </c>
      <c r="D248" s="27" t="s">
        <v>115</v>
      </c>
      <c r="E248" s="29">
        <v>7422.6599999999871</v>
      </c>
      <c r="F248" s="28">
        <v>96</v>
      </c>
      <c r="G248" s="30">
        <v>1</v>
      </c>
      <c r="H248" s="30">
        <v>11</v>
      </c>
      <c r="I248" s="28">
        <v>111</v>
      </c>
      <c r="J248" s="30"/>
      <c r="K248" s="31">
        <v>41333</v>
      </c>
      <c r="L248" s="32">
        <f t="shared" si="12"/>
        <v>10656</v>
      </c>
      <c r="M248" s="33">
        <f t="shared" si="13"/>
        <v>7422.6599999999871</v>
      </c>
      <c r="N248" s="44">
        <f t="shared" si="14"/>
        <v>7.4226599999999872</v>
      </c>
      <c r="O248" s="42">
        <f t="shared" si="15"/>
        <v>77.319374999999866</v>
      </c>
    </row>
    <row r="249" spans="1:15" ht="15">
      <c r="A249" s="27" t="s">
        <v>127</v>
      </c>
      <c r="B249" s="27" t="s">
        <v>39</v>
      </c>
      <c r="C249" s="28" t="s">
        <v>99</v>
      </c>
      <c r="D249" s="27" t="s">
        <v>115</v>
      </c>
      <c r="E249" s="29">
        <v>4339.6199999999972</v>
      </c>
      <c r="F249" s="28">
        <v>66</v>
      </c>
      <c r="G249" s="30"/>
      <c r="H249" s="30">
        <v>2</v>
      </c>
      <c r="I249" s="28">
        <v>119</v>
      </c>
      <c r="J249" s="30"/>
      <c r="K249" s="31">
        <v>41333</v>
      </c>
      <c r="L249" s="32">
        <f t="shared" si="12"/>
        <v>7854</v>
      </c>
      <c r="M249" s="33">
        <f t="shared" si="13"/>
        <v>4339.6199999999972</v>
      </c>
      <c r="N249" s="44">
        <f t="shared" si="14"/>
        <v>4.3396199999999974</v>
      </c>
      <c r="O249" s="42">
        <f t="shared" si="15"/>
        <v>65.751818181818138</v>
      </c>
    </row>
    <row r="250" spans="1:15" ht="15">
      <c r="A250" s="66" t="s">
        <v>128</v>
      </c>
      <c r="B250" s="66" t="s">
        <v>38</v>
      </c>
      <c r="C250" s="74" t="s">
        <v>40</v>
      </c>
      <c r="D250" s="66" t="s">
        <v>118</v>
      </c>
      <c r="E250" s="73">
        <v>6597.45</v>
      </c>
      <c r="F250" s="74">
        <v>178</v>
      </c>
      <c r="G250" s="68"/>
      <c r="H250" s="68">
        <v>32</v>
      </c>
      <c r="I250" s="74">
        <v>167</v>
      </c>
      <c r="J250" s="68">
        <v>386</v>
      </c>
      <c r="K250" s="55">
        <v>41333</v>
      </c>
      <c r="L250" s="69">
        <f t="shared" si="12"/>
        <v>29726</v>
      </c>
      <c r="M250" s="70">
        <f t="shared" si="13"/>
        <v>6983.45</v>
      </c>
      <c r="N250" s="71">
        <f t="shared" si="14"/>
        <v>6.5974500000000003</v>
      </c>
      <c r="O250" s="72">
        <f t="shared" si="15"/>
        <v>37.064325842696626</v>
      </c>
    </row>
    <row r="251" spans="1:15" ht="15">
      <c r="A251" s="27" t="s">
        <v>128</v>
      </c>
      <c r="B251" s="27" t="s">
        <v>38</v>
      </c>
      <c r="C251" s="28" t="s">
        <v>46</v>
      </c>
      <c r="D251" s="27" t="s">
        <v>118</v>
      </c>
      <c r="E251" s="29">
        <v>72.900000000000006</v>
      </c>
      <c r="F251" s="28">
        <v>2</v>
      </c>
      <c r="G251" s="30"/>
      <c r="H251" s="30"/>
      <c r="I251" s="28">
        <v>164</v>
      </c>
      <c r="J251" s="30"/>
      <c r="K251" s="31">
        <v>41333</v>
      </c>
      <c r="L251" s="32">
        <f t="shared" si="12"/>
        <v>328</v>
      </c>
      <c r="M251" s="33">
        <f t="shared" si="13"/>
        <v>72.900000000000006</v>
      </c>
      <c r="N251" s="44">
        <f t="shared" si="14"/>
        <v>7.2900000000000006E-2</v>
      </c>
      <c r="O251" s="42">
        <f t="shared" si="15"/>
        <v>36.450000000000003</v>
      </c>
    </row>
    <row r="252" spans="1:15" ht="15">
      <c r="A252" s="27" t="s">
        <v>128</v>
      </c>
      <c r="B252" s="27" t="s">
        <v>38</v>
      </c>
      <c r="C252" s="28" t="s">
        <v>47</v>
      </c>
      <c r="D252" s="27" t="s">
        <v>109</v>
      </c>
      <c r="E252" s="29">
        <v>37142.550000000003</v>
      </c>
      <c r="F252" s="28">
        <v>1240</v>
      </c>
      <c r="G252" s="30">
        <v>197</v>
      </c>
      <c r="H252" s="30">
        <v>249</v>
      </c>
      <c r="I252" s="28">
        <v>143</v>
      </c>
      <c r="J252" s="30">
        <v>614</v>
      </c>
      <c r="K252" s="31">
        <v>41333</v>
      </c>
      <c r="L252" s="32">
        <f t="shared" si="12"/>
        <v>177320</v>
      </c>
      <c r="M252" s="33">
        <f t="shared" si="13"/>
        <v>37756.550000000003</v>
      </c>
      <c r="N252" s="44">
        <f t="shared" si="14"/>
        <v>37.14255</v>
      </c>
      <c r="O252" s="42">
        <f t="shared" si="15"/>
        <v>29.953669354838713</v>
      </c>
    </row>
    <row r="253" spans="1:15" ht="15">
      <c r="A253" s="27" t="s">
        <v>128</v>
      </c>
      <c r="B253" s="27" t="s">
        <v>38</v>
      </c>
      <c r="C253" s="28" t="s">
        <v>50</v>
      </c>
      <c r="D253" s="27" t="s">
        <v>109</v>
      </c>
      <c r="E253" s="29">
        <v>32.4</v>
      </c>
      <c r="F253" s="28">
        <v>1</v>
      </c>
      <c r="G253" s="30"/>
      <c r="H253" s="30"/>
      <c r="I253" s="28">
        <v>538</v>
      </c>
      <c r="J253" s="30"/>
      <c r="K253" s="31">
        <v>41333</v>
      </c>
      <c r="L253" s="32">
        <f t="shared" si="12"/>
        <v>538</v>
      </c>
      <c r="M253" s="33">
        <f t="shared" si="13"/>
        <v>32.4</v>
      </c>
      <c r="N253" s="44">
        <f t="shared" si="14"/>
        <v>3.2399999999999998E-2</v>
      </c>
      <c r="O253" s="42">
        <f t="shared" si="15"/>
        <v>32.4</v>
      </c>
    </row>
    <row r="254" spans="1:15" ht="15">
      <c r="A254" s="27" t="s">
        <v>128</v>
      </c>
      <c r="B254" s="27" t="s">
        <v>38</v>
      </c>
      <c r="C254" s="28" t="s">
        <v>56</v>
      </c>
      <c r="D254" s="27" t="s">
        <v>109</v>
      </c>
      <c r="E254" s="29">
        <v>13324.5</v>
      </c>
      <c r="F254" s="28">
        <v>482</v>
      </c>
      <c r="G254" s="30">
        <v>94</v>
      </c>
      <c r="H254" s="30">
        <v>153</v>
      </c>
      <c r="I254" s="28">
        <v>142</v>
      </c>
      <c r="J254" s="30">
        <v>1318</v>
      </c>
      <c r="K254" s="31">
        <v>41333</v>
      </c>
      <c r="L254" s="32">
        <f t="shared" si="12"/>
        <v>68444</v>
      </c>
      <c r="M254" s="33">
        <f t="shared" si="13"/>
        <v>14642.5</v>
      </c>
      <c r="N254" s="44">
        <f t="shared" si="14"/>
        <v>13.3245</v>
      </c>
      <c r="O254" s="42">
        <f t="shared" si="15"/>
        <v>27.644190871369293</v>
      </c>
    </row>
    <row r="255" spans="1:15" ht="15">
      <c r="A255" s="27" t="s">
        <v>128</v>
      </c>
      <c r="B255" s="27" t="s">
        <v>38</v>
      </c>
      <c r="C255" s="28" t="s">
        <v>60</v>
      </c>
      <c r="D255" s="27" t="s">
        <v>118</v>
      </c>
      <c r="E255" s="29">
        <v>3693.6</v>
      </c>
      <c r="F255" s="28">
        <v>165</v>
      </c>
      <c r="G255" s="30">
        <v>53</v>
      </c>
      <c r="H255" s="30">
        <v>33</v>
      </c>
      <c r="I255" s="28">
        <v>82</v>
      </c>
      <c r="J255" s="30"/>
      <c r="K255" s="31">
        <v>41333</v>
      </c>
      <c r="L255" s="32">
        <f t="shared" si="12"/>
        <v>13530</v>
      </c>
      <c r="M255" s="33">
        <f t="shared" si="13"/>
        <v>3693.6</v>
      </c>
      <c r="N255" s="44">
        <f t="shared" si="14"/>
        <v>3.6936</v>
      </c>
      <c r="O255" s="42">
        <f t="shared" si="15"/>
        <v>22.385454545454547</v>
      </c>
    </row>
    <row r="256" spans="1:15" ht="15">
      <c r="A256" s="27" t="s">
        <v>128</v>
      </c>
      <c r="B256" s="27" t="s">
        <v>38</v>
      </c>
      <c r="C256" s="28" t="s">
        <v>75</v>
      </c>
      <c r="D256" s="27" t="s">
        <v>109</v>
      </c>
      <c r="E256" s="29">
        <v>380.7</v>
      </c>
      <c r="F256" s="28">
        <v>3</v>
      </c>
      <c r="G256" s="30"/>
      <c r="H256" s="30"/>
      <c r="I256" s="28">
        <v>284</v>
      </c>
      <c r="J256" s="30"/>
      <c r="K256" s="31">
        <v>41333</v>
      </c>
      <c r="L256" s="32">
        <f t="shared" si="12"/>
        <v>852</v>
      </c>
      <c r="M256" s="33">
        <f t="shared" si="13"/>
        <v>380.7</v>
      </c>
      <c r="N256" s="44">
        <f t="shared" si="14"/>
        <v>0.38069999999999998</v>
      </c>
      <c r="O256" s="42">
        <f t="shared" si="15"/>
        <v>126.89999999999999</v>
      </c>
    </row>
    <row r="257" spans="1:15" ht="15">
      <c r="A257" s="27" t="s">
        <v>128</v>
      </c>
      <c r="B257" s="27" t="s">
        <v>39</v>
      </c>
      <c r="C257" s="28" t="s">
        <v>90</v>
      </c>
      <c r="D257" s="27" t="s">
        <v>109</v>
      </c>
      <c r="E257" s="29">
        <v>690.48</v>
      </c>
      <c r="F257" s="28">
        <v>19</v>
      </c>
      <c r="G257" s="30">
        <v>5</v>
      </c>
      <c r="H257" s="30">
        <v>6</v>
      </c>
      <c r="I257" s="28">
        <v>98</v>
      </c>
      <c r="J257" s="30"/>
      <c r="K257" s="31">
        <v>41333</v>
      </c>
      <c r="L257" s="32">
        <f t="shared" si="12"/>
        <v>1862</v>
      </c>
      <c r="M257" s="33">
        <f t="shared" si="13"/>
        <v>690.48</v>
      </c>
      <c r="N257" s="44">
        <f t="shared" si="14"/>
        <v>0.69047999999999998</v>
      </c>
      <c r="O257" s="42">
        <f t="shared" si="15"/>
        <v>36.341052631578947</v>
      </c>
    </row>
    <row r="258" spans="1:15" ht="15">
      <c r="A258" s="27" t="s">
        <v>128</v>
      </c>
      <c r="B258" s="27" t="s">
        <v>39</v>
      </c>
      <c r="C258" s="28" t="s">
        <v>101</v>
      </c>
      <c r="D258" s="27" t="s">
        <v>118</v>
      </c>
      <c r="E258" s="29">
        <v>36.99</v>
      </c>
      <c r="F258" s="28">
        <v>3</v>
      </c>
      <c r="G258" s="30">
        <v>2</v>
      </c>
      <c r="H258" s="30"/>
      <c r="I258" s="28">
        <v>40</v>
      </c>
      <c r="J258" s="30"/>
      <c r="K258" s="31">
        <v>41333</v>
      </c>
      <c r="L258" s="32">
        <f t="shared" ref="L258:L321" si="16">F258*I258</f>
        <v>120</v>
      </c>
      <c r="M258" s="33">
        <f t="shared" ref="M258:M321" si="17">E258+J258</f>
        <v>36.99</v>
      </c>
      <c r="N258" s="44">
        <f t="shared" ref="N258:N321" si="18">E258/1000</f>
        <v>3.6990000000000002E-2</v>
      </c>
      <c r="O258" s="42">
        <f t="shared" ref="O258:O321" si="19">E258/F258</f>
        <v>12.33</v>
      </c>
    </row>
    <row r="259" spans="1:15" ht="15">
      <c r="A259" s="27" t="s">
        <v>129</v>
      </c>
      <c r="B259" s="27" t="s">
        <v>38</v>
      </c>
      <c r="C259" s="28" t="s">
        <v>41</v>
      </c>
      <c r="D259" s="27" t="s">
        <v>114</v>
      </c>
      <c r="E259" s="29">
        <v>490.05</v>
      </c>
      <c r="F259" s="28">
        <v>22</v>
      </c>
      <c r="G259" s="30"/>
      <c r="H259" s="30"/>
      <c r="I259" s="28">
        <v>197</v>
      </c>
      <c r="J259" s="30"/>
      <c r="K259" s="31">
        <v>41333</v>
      </c>
      <c r="L259" s="32">
        <f t="shared" si="16"/>
        <v>4334</v>
      </c>
      <c r="M259" s="33">
        <f t="shared" si="17"/>
        <v>490.05</v>
      </c>
      <c r="N259" s="44">
        <f t="shared" si="18"/>
        <v>0.49004999999999999</v>
      </c>
      <c r="O259" s="42">
        <f t="shared" si="19"/>
        <v>22.275000000000002</v>
      </c>
    </row>
    <row r="260" spans="1:15" ht="15">
      <c r="A260" s="27" t="s">
        <v>129</v>
      </c>
      <c r="B260" s="27" t="s">
        <v>38</v>
      </c>
      <c r="C260" s="28" t="s">
        <v>59</v>
      </c>
      <c r="D260" s="27" t="s">
        <v>114</v>
      </c>
      <c r="E260" s="29">
        <v>20825.099999999999</v>
      </c>
      <c r="F260" s="28">
        <v>1122</v>
      </c>
      <c r="G260" s="30"/>
      <c r="H260" s="30"/>
      <c r="I260" s="28">
        <v>102</v>
      </c>
      <c r="J260" s="30">
        <v>114</v>
      </c>
      <c r="K260" s="31">
        <v>41333</v>
      </c>
      <c r="L260" s="32">
        <f t="shared" si="16"/>
        <v>114444</v>
      </c>
      <c r="M260" s="33">
        <f t="shared" si="17"/>
        <v>20939.099999999999</v>
      </c>
      <c r="N260" s="44">
        <f t="shared" si="18"/>
        <v>20.825099999999999</v>
      </c>
      <c r="O260" s="42">
        <f t="shared" si="19"/>
        <v>18.560695187165773</v>
      </c>
    </row>
    <row r="261" spans="1:15" ht="15">
      <c r="A261" s="27" t="s">
        <v>129</v>
      </c>
      <c r="B261" s="27" t="s">
        <v>38</v>
      </c>
      <c r="C261" s="28" t="s">
        <v>63</v>
      </c>
      <c r="D261" s="27" t="s">
        <v>114</v>
      </c>
      <c r="E261" s="29">
        <v>11441.25</v>
      </c>
      <c r="F261" s="28">
        <v>514</v>
      </c>
      <c r="G261" s="30"/>
      <c r="H261" s="30"/>
      <c r="I261" s="28">
        <v>140</v>
      </c>
      <c r="J261" s="30">
        <v>114</v>
      </c>
      <c r="K261" s="31">
        <v>41333</v>
      </c>
      <c r="L261" s="32">
        <f t="shared" si="16"/>
        <v>71960</v>
      </c>
      <c r="M261" s="33">
        <f t="shared" si="17"/>
        <v>11555.25</v>
      </c>
      <c r="N261" s="44">
        <f t="shared" si="18"/>
        <v>11.44125</v>
      </c>
      <c r="O261" s="42">
        <f t="shared" si="19"/>
        <v>22.259241245136188</v>
      </c>
    </row>
    <row r="262" spans="1:15" ht="15">
      <c r="A262" s="27" t="s">
        <v>129</v>
      </c>
      <c r="B262" s="27" t="s">
        <v>16</v>
      </c>
      <c r="C262" s="28" t="s">
        <v>85</v>
      </c>
      <c r="D262" s="27" t="s">
        <v>119</v>
      </c>
      <c r="E262" s="29">
        <v>182.25</v>
      </c>
      <c r="F262" s="28">
        <v>8</v>
      </c>
      <c r="G262" s="30"/>
      <c r="H262" s="30"/>
      <c r="I262" s="28">
        <v>254</v>
      </c>
      <c r="J262" s="30"/>
      <c r="K262" s="31">
        <v>41333</v>
      </c>
      <c r="L262" s="32">
        <f t="shared" si="16"/>
        <v>2032</v>
      </c>
      <c r="M262" s="33">
        <f t="shared" si="17"/>
        <v>182.25</v>
      </c>
      <c r="N262" s="44">
        <f t="shared" si="18"/>
        <v>0.18225</v>
      </c>
      <c r="O262" s="42">
        <f t="shared" si="19"/>
        <v>22.78125</v>
      </c>
    </row>
    <row r="263" spans="1:15" ht="15">
      <c r="A263" s="27" t="s">
        <v>129</v>
      </c>
      <c r="B263" s="27" t="s">
        <v>39</v>
      </c>
      <c r="C263" s="28" t="s">
        <v>102</v>
      </c>
      <c r="D263" s="27" t="s">
        <v>114</v>
      </c>
      <c r="E263" s="29">
        <v>5881.41</v>
      </c>
      <c r="F263" s="28">
        <v>114</v>
      </c>
      <c r="G263" s="30"/>
      <c r="H263" s="30"/>
      <c r="I263" s="28">
        <v>141</v>
      </c>
      <c r="J263" s="30"/>
      <c r="K263" s="31">
        <v>41333</v>
      </c>
      <c r="L263" s="32">
        <f t="shared" si="16"/>
        <v>16074</v>
      </c>
      <c r="M263" s="33">
        <f t="shared" si="17"/>
        <v>5881.41</v>
      </c>
      <c r="N263" s="44">
        <f t="shared" si="18"/>
        <v>5.8814099999999998</v>
      </c>
      <c r="O263" s="42">
        <f t="shared" si="19"/>
        <v>51.591315789473683</v>
      </c>
    </row>
    <row r="264" spans="1:15" ht="15">
      <c r="A264" s="27" t="s">
        <v>129</v>
      </c>
      <c r="B264" s="27" t="s">
        <v>38</v>
      </c>
      <c r="C264" s="28" t="s">
        <v>108</v>
      </c>
      <c r="D264" s="27" t="s">
        <v>114</v>
      </c>
      <c r="E264" s="29">
        <v>170.1</v>
      </c>
      <c r="F264" s="28">
        <v>11</v>
      </c>
      <c r="G264" s="30"/>
      <c r="H264" s="30"/>
      <c r="I264" s="28">
        <v>65</v>
      </c>
      <c r="J264" s="30"/>
      <c r="K264" s="31">
        <v>41333</v>
      </c>
      <c r="L264" s="32">
        <f t="shared" si="16"/>
        <v>715</v>
      </c>
      <c r="M264" s="33">
        <f t="shared" si="17"/>
        <v>170.1</v>
      </c>
      <c r="N264" s="44">
        <f t="shared" si="18"/>
        <v>0.1701</v>
      </c>
      <c r="O264" s="42">
        <f t="shared" si="19"/>
        <v>15.463636363636363</v>
      </c>
    </row>
    <row r="265" spans="1:15" ht="15">
      <c r="A265" s="66" t="s">
        <v>130</v>
      </c>
      <c r="B265" s="66" t="s">
        <v>38</v>
      </c>
      <c r="C265" s="74" t="s">
        <v>40</v>
      </c>
      <c r="D265" s="66" t="s">
        <v>118</v>
      </c>
      <c r="E265" s="73">
        <v>22671.9</v>
      </c>
      <c r="F265" s="74">
        <v>798</v>
      </c>
      <c r="G265" s="68">
        <v>122</v>
      </c>
      <c r="H265" s="68">
        <v>107</v>
      </c>
      <c r="I265" s="74">
        <v>149</v>
      </c>
      <c r="J265" s="68"/>
      <c r="K265" s="55">
        <v>41333</v>
      </c>
      <c r="L265" s="69">
        <f t="shared" si="16"/>
        <v>118902</v>
      </c>
      <c r="M265" s="70">
        <f t="shared" si="17"/>
        <v>22671.9</v>
      </c>
      <c r="N265" s="71">
        <f t="shared" si="18"/>
        <v>22.671900000000001</v>
      </c>
      <c r="O265" s="72">
        <f t="shared" si="19"/>
        <v>28.410902255639101</v>
      </c>
    </row>
    <row r="266" spans="1:15" ht="15">
      <c r="A266" s="27" t="s">
        <v>130</v>
      </c>
      <c r="B266" s="27" t="s">
        <v>38</v>
      </c>
      <c r="C266" s="28" t="s">
        <v>42</v>
      </c>
      <c r="D266" s="27" t="s">
        <v>118</v>
      </c>
      <c r="E266" s="29">
        <v>40.5</v>
      </c>
      <c r="F266" s="28">
        <v>2</v>
      </c>
      <c r="G266" s="30"/>
      <c r="H266" s="30"/>
      <c r="I266" s="28">
        <v>204</v>
      </c>
      <c r="J266" s="30"/>
      <c r="K266" s="31">
        <v>41333</v>
      </c>
      <c r="L266" s="32">
        <f t="shared" si="16"/>
        <v>408</v>
      </c>
      <c r="M266" s="33">
        <f t="shared" si="17"/>
        <v>40.5</v>
      </c>
      <c r="N266" s="44">
        <f t="shared" si="18"/>
        <v>4.0500000000000001E-2</v>
      </c>
      <c r="O266" s="42">
        <f t="shared" si="19"/>
        <v>20.25</v>
      </c>
    </row>
    <row r="267" spans="1:15" ht="15">
      <c r="A267" s="27" t="s">
        <v>130</v>
      </c>
      <c r="B267" s="27" t="s">
        <v>38</v>
      </c>
      <c r="C267" s="28" t="s">
        <v>55</v>
      </c>
      <c r="D267" s="27" t="s">
        <v>113</v>
      </c>
      <c r="E267" s="29">
        <v>18156.150000000001</v>
      </c>
      <c r="F267" s="28">
        <v>715</v>
      </c>
      <c r="G267" s="30">
        <v>174</v>
      </c>
      <c r="H267" s="30">
        <v>189</v>
      </c>
      <c r="I267" s="28">
        <v>103</v>
      </c>
      <c r="J267" s="30"/>
      <c r="K267" s="31">
        <v>41333</v>
      </c>
      <c r="L267" s="32">
        <f t="shared" si="16"/>
        <v>73645</v>
      </c>
      <c r="M267" s="33">
        <f t="shared" si="17"/>
        <v>18156.150000000001</v>
      </c>
      <c r="N267" s="44">
        <f t="shared" si="18"/>
        <v>18.15615</v>
      </c>
      <c r="O267" s="42">
        <f t="shared" si="19"/>
        <v>25.393216783216786</v>
      </c>
    </row>
    <row r="268" spans="1:15" ht="15">
      <c r="A268" s="27" t="s">
        <v>130</v>
      </c>
      <c r="B268" s="27" t="s">
        <v>38</v>
      </c>
      <c r="C268" s="28" t="s">
        <v>58</v>
      </c>
      <c r="D268" s="27" t="s">
        <v>118</v>
      </c>
      <c r="E268" s="29">
        <v>41577.300000000003</v>
      </c>
      <c r="F268" s="28">
        <v>695</v>
      </c>
      <c r="G268" s="30">
        <v>148</v>
      </c>
      <c r="H268" s="30">
        <v>157</v>
      </c>
      <c r="I268" s="28">
        <v>105</v>
      </c>
      <c r="J268" s="30"/>
      <c r="K268" s="31">
        <v>41333</v>
      </c>
      <c r="L268" s="32">
        <f t="shared" si="16"/>
        <v>72975</v>
      </c>
      <c r="M268" s="33">
        <f t="shared" si="17"/>
        <v>41577.300000000003</v>
      </c>
      <c r="N268" s="44">
        <f t="shared" si="18"/>
        <v>41.577300000000001</v>
      </c>
      <c r="O268" s="42">
        <f t="shared" si="19"/>
        <v>59.823453237410078</v>
      </c>
    </row>
    <row r="269" spans="1:15" ht="15">
      <c r="A269" s="27" t="s">
        <v>130</v>
      </c>
      <c r="B269" s="27" t="s">
        <v>38</v>
      </c>
      <c r="C269" s="28" t="s">
        <v>60</v>
      </c>
      <c r="D269" s="27" t="s">
        <v>118</v>
      </c>
      <c r="E269" s="29">
        <v>9472.9500000000007</v>
      </c>
      <c r="F269" s="28">
        <v>356</v>
      </c>
      <c r="G269" s="30">
        <v>89</v>
      </c>
      <c r="H269" s="30">
        <v>112</v>
      </c>
      <c r="I269" s="28">
        <v>86</v>
      </c>
      <c r="J269" s="30"/>
      <c r="K269" s="31">
        <v>41333</v>
      </c>
      <c r="L269" s="32">
        <f t="shared" si="16"/>
        <v>30616</v>
      </c>
      <c r="M269" s="33">
        <f t="shared" si="17"/>
        <v>9472.9500000000007</v>
      </c>
      <c r="N269" s="44">
        <f t="shared" si="18"/>
        <v>9.4729500000000009</v>
      </c>
      <c r="O269" s="42">
        <f t="shared" si="19"/>
        <v>26.609410112359551</v>
      </c>
    </row>
    <row r="270" spans="1:15" ht="15">
      <c r="A270" s="27" t="s">
        <v>130</v>
      </c>
      <c r="B270" s="27" t="s">
        <v>38</v>
      </c>
      <c r="C270" s="28" t="s">
        <v>62</v>
      </c>
      <c r="D270" s="27" t="s">
        <v>113</v>
      </c>
      <c r="E270" s="29">
        <v>352.35</v>
      </c>
      <c r="F270" s="28">
        <v>11</v>
      </c>
      <c r="G270" s="30"/>
      <c r="H270" s="30">
        <v>1</v>
      </c>
      <c r="I270" s="28">
        <v>499</v>
      </c>
      <c r="J270" s="30"/>
      <c r="K270" s="31">
        <v>41333</v>
      </c>
      <c r="L270" s="32">
        <f t="shared" si="16"/>
        <v>5489</v>
      </c>
      <c r="M270" s="33">
        <f t="shared" si="17"/>
        <v>352.35</v>
      </c>
      <c r="N270" s="44">
        <f t="shared" si="18"/>
        <v>0.35235</v>
      </c>
      <c r="O270" s="42">
        <f t="shared" si="19"/>
        <v>32.031818181818181</v>
      </c>
    </row>
    <row r="271" spans="1:15" ht="15">
      <c r="A271" s="27" t="s">
        <v>130</v>
      </c>
      <c r="B271" s="27" t="s">
        <v>38</v>
      </c>
      <c r="C271" s="28" t="s">
        <v>65</v>
      </c>
      <c r="D271" s="27" t="s">
        <v>118</v>
      </c>
      <c r="E271" s="29">
        <v>2563.65</v>
      </c>
      <c r="F271" s="28">
        <v>137</v>
      </c>
      <c r="G271" s="30">
        <v>50</v>
      </c>
      <c r="H271" s="30">
        <v>49</v>
      </c>
      <c r="I271" s="28">
        <v>67</v>
      </c>
      <c r="J271" s="30"/>
      <c r="K271" s="31">
        <v>41333</v>
      </c>
      <c r="L271" s="32">
        <f t="shared" si="16"/>
        <v>9179</v>
      </c>
      <c r="M271" s="33">
        <f t="shared" si="17"/>
        <v>2563.65</v>
      </c>
      <c r="N271" s="44">
        <f t="shared" si="18"/>
        <v>2.56365</v>
      </c>
      <c r="O271" s="42">
        <f t="shared" si="19"/>
        <v>18.712773722627738</v>
      </c>
    </row>
    <row r="272" spans="1:15" ht="15">
      <c r="A272" s="27" t="s">
        <v>130</v>
      </c>
      <c r="B272" s="27" t="s">
        <v>39</v>
      </c>
      <c r="C272" s="28" t="s">
        <v>92</v>
      </c>
      <c r="D272" s="27" t="s">
        <v>118</v>
      </c>
      <c r="E272" s="29">
        <v>468.54</v>
      </c>
      <c r="F272" s="28">
        <v>10</v>
      </c>
      <c r="G272" s="30"/>
      <c r="H272" s="30"/>
      <c r="I272" s="28">
        <v>97</v>
      </c>
      <c r="J272" s="30"/>
      <c r="K272" s="31">
        <v>41333</v>
      </c>
      <c r="L272" s="32">
        <f t="shared" si="16"/>
        <v>970</v>
      </c>
      <c r="M272" s="33">
        <f t="shared" si="17"/>
        <v>468.54</v>
      </c>
      <c r="N272" s="44">
        <f t="shared" si="18"/>
        <v>0.46854000000000001</v>
      </c>
      <c r="O272" s="42">
        <f t="shared" si="19"/>
        <v>46.853999999999999</v>
      </c>
    </row>
    <row r="273" spans="1:15" ht="15">
      <c r="A273" s="27" t="s">
        <v>130</v>
      </c>
      <c r="B273" s="27" t="s">
        <v>39</v>
      </c>
      <c r="C273" s="28" t="s">
        <v>98</v>
      </c>
      <c r="D273" s="27" t="s">
        <v>113</v>
      </c>
      <c r="E273" s="29">
        <v>1713.87</v>
      </c>
      <c r="F273" s="28">
        <v>18</v>
      </c>
      <c r="G273" s="30">
        <v>1</v>
      </c>
      <c r="H273" s="30">
        <v>2</v>
      </c>
      <c r="I273" s="28">
        <v>142</v>
      </c>
      <c r="J273" s="30"/>
      <c r="K273" s="31">
        <v>41333</v>
      </c>
      <c r="L273" s="32">
        <f t="shared" si="16"/>
        <v>2556</v>
      </c>
      <c r="M273" s="33">
        <f t="shared" si="17"/>
        <v>1713.87</v>
      </c>
      <c r="N273" s="44">
        <f t="shared" si="18"/>
        <v>1.7138699999999998</v>
      </c>
      <c r="O273" s="42">
        <f t="shared" si="19"/>
        <v>95.214999999999989</v>
      </c>
    </row>
    <row r="274" spans="1:15" ht="15">
      <c r="A274" s="27" t="s">
        <v>130</v>
      </c>
      <c r="B274" s="27" t="s">
        <v>39</v>
      </c>
      <c r="C274" s="28" t="s">
        <v>101</v>
      </c>
      <c r="D274" s="27" t="s">
        <v>118</v>
      </c>
      <c r="E274" s="29">
        <v>1331.64</v>
      </c>
      <c r="F274" s="28">
        <v>17</v>
      </c>
      <c r="G274" s="30">
        <v>5</v>
      </c>
      <c r="H274" s="30">
        <v>6</v>
      </c>
      <c r="I274" s="28">
        <v>79</v>
      </c>
      <c r="J274" s="30"/>
      <c r="K274" s="31">
        <v>41333</v>
      </c>
      <c r="L274" s="32">
        <f t="shared" si="16"/>
        <v>1343</v>
      </c>
      <c r="M274" s="33">
        <f t="shared" si="17"/>
        <v>1331.64</v>
      </c>
      <c r="N274" s="44">
        <f t="shared" si="18"/>
        <v>1.3316400000000002</v>
      </c>
      <c r="O274" s="42">
        <f t="shared" si="19"/>
        <v>78.331764705882364</v>
      </c>
    </row>
    <row r="275" spans="1:15" ht="15">
      <c r="A275" s="27" t="s">
        <v>124</v>
      </c>
      <c r="B275" s="27" t="s">
        <v>38</v>
      </c>
      <c r="C275" s="28" t="s">
        <v>67</v>
      </c>
      <c r="D275" s="27" t="s">
        <v>111</v>
      </c>
      <c r="E275" s="29">
        <v>48.6</v>
      </c>
      <c r="F275" s="28">
        <v>5</v>
      </c>
      <c r="G275" s="30">
        <v>2</v>
      </c>
      <c r="H275" s="30">
        <v>1</v>
      </c>
      <c r="I275" s="28">
        <v>26</v>
      </c>
      <c r="J275" s="30"/>
      <c r="K275" s="31">
        <v>41333</v>
      </c>
      <c r="L275" s="32">
        <f t="shared" si="16"/>
        <v>130</v>
      </c>
      <c r="M275" s="33">
        <f t="shared" si="17"/>
        <v>48.6</v>
      </c>
      <c r="N275" s="44">
        <f t="shared" si="18"/>
        <v>4.8600000000000004E-2</v>
      </c>
      <c r="O275" s="42">
        <f t="shared" si="19"/>
        <v>9.7200000000000006</v>
      </c>
    </row>
    <row r="276" spans="1:15" ht="15">
      <c r="A276" s="27" t="s">
        <v>124</v>
      </c>
      <c r="B276" s="27" t="s">
        <v>38</v>
      </c>
      <c r="C276" s="28" t="s">
        <v>71</v>
      </c>
      <c r="D276" s="27" t="s">
        <v>111</v>
      </c>
      <c r="E276" s="29">
        <v>117.45</v>
      </c>
      <c r="F276" s="28">
        <v>4</v>
      </c>
      <c r="G276" s="30"/>
      <c r="H276" s="30"/>
      <c r="I276" s="28">
        <v>108</v>
      </c>
      <c r="J276" s="30"/>
      <c r="K276" s="31">
        <v>41333</v>
      </c>
      <c r="L276" s="32">
        <f t="shared" si="16"/>
        <v>432</v>
      </c>
      <c r="M276" s="33">
        <f t="shared" si="17"/>
        <v>117.45</v>
      </c>
      <c r="N276" s="44">
        <f t="shared" si="18"/>
        <v>0.11745</v>
      </c>
      <c r="O276" s="42">
        <f t="shared" si="19"/>
        <v>29.362500000000001</v>
      </c>
    </row>
    <row r="277" spans="1:15" ht="15">
      <c r="A277" s="27" t="s">
        <v>124</v>
      </c>
      <c r="B277" s="27" t="s">
        <v>38</v>
      </c>
      <c r="C277" s="28" t="s">
        <v>77</v>
      </c>
      <c r="D277" s="27" t="s">
        <v>111</v>
      </c>
      <c r="E277" s="29">
        <v>0</v>
      </c>
      <c r="F277" s="28">
        <v>2</v>
      </c>
      <c r="G277" s="30"/>
      <c r="H277" s="30"/>
      <c r="I277" s="28">
        <v>33</v>
      </c>
      <c r="J277" s="30"/>
      <c r="K277" s="31">
        <v>41333</v>
      </c>
      <c r="L277" s="32">
        <f t="shared" si="16"/>
        <v>66</v>
      </c>
      <c r="M277" s="33">
        <f t="shared" si="17"/>
        <v>0</v>
      </c>
      <c r="N277" s="44">
        <f t="shared" si="18"/>
        <v>0</v>
      </c>
      <c r="O277" s="42">
        <f t="shared" si="19"/>
        <v>0</v>
      </c>
    </row>
    <row r="278" spans="1:15" ht="15">
      <c r="A278" s="27" t="s">
        <v>124</v>
      </c>
      <c r="B278" s="27" t="s">
        <v>38</v>
      </c>
      <c r="C278" s="28" t="s">
        <v>86</v>
      </c>
      <c r="D278" s="27" t="s">
        <v>111</v>
      </c>
      <c r="E278" s="29">
        <v>12587.4</v>
      </c>
      <c r="F278" s="28">
        <v>680</v>
      </c>
      <c r="G278" s="30">
        <v>268</v>
      </c>
      <c r="H278" s="30">
        <v>220</v>
      </c>
      <c r="I278" s="28">
        <v>77</v>
      </c>
      <c r="J278" s="30"/>
      <c r="K278" s="31">
        <v>41333</v>
      </c>
      <c r="L278" s="32">
        <f t="shared" si="16"/>
        <v>52360</v>
      </c>
      <c r="M278" s="33">
        <f t="shared" si="17"/>
        <v>12587.4</v>
      </c>
      <c r="N278" s="44">
        <f t="shared" si="18"/>
        <v>12.587399999999999</v>
      </c>
      <c r="O278" s="42">
        <f t="shared" si="19"/>
        <v>18.510882352941177</v>
      </c>
    </row>
    <row r="279" spans="1:15" ht="15">
      <c r="A279" s="27" t="s">
        <v>124</v>
      </c>
      <c r="B279" s="27" t="s">
        <v>38</v>
      </c>
      <c r="C279" s="28" t="s">
        <v>87</v>
      </c>
      <c r="D279" s="27" t="s">
        <v>111</v>
      </c>
      <c r="E279" s="29">
        <v>13603.95</v>
      </c>
      <c r="F279" s="28">
        <v>500</v>
      </c>
      <c r="G279" s="30">
        <v>133</v>
      </c>
      <c r="H279" s="30">
        <v>196</v>
      </c>
      <c r="I279" s="28">
        <v>97</v>
      </c>
      <c r="J279" s="30"/>
      <c r="K279" s="31">
        <v>41333</v>
      </c>
      <c r="L279" s="32">
        <f t="shared" si="16"/>
        <v>48500</v>
      </c>
      <c r="M279" s="33">
        <f t="shared" si="17"/>
        <v>13603.95</v>
      </c>
      <c r="N279" s="44">
        <f t="shared" si="18"/>
        <v>13.603950000000001</v>
      </c>
      <c r="O279" s="42">
        <f t="shared" si="19"/>
        <v>27.207900000000002</v>
      </c>
    </row>
    <row r="280" spans="1:15" ht="15">
      <c r="A280" s="27" t="s">
        <v>124</v>
      </c>
      <c r="B280" s="27" t="s">
        <v>38</v>
      </c>
      <c r="C280" s="28" t="s">
        <v>88</v>
      </c>
      <c r="D280" s="27" t="s">
        <v>111</v>
      </c>
      <c r="E280" s="29">
        <v>18026.55</v>
      </c>
      <c r="F280" s="28">
        <v>672</v>
      </c>
      <c r="G280" s="30">
        <v>146</v>
      </c>
      <c r="H280" s="30">
        <v>224</v>
      </c>
      <c r="I280" s="28">
        <v>122</v>
      </c>
      <c r="J280" s="30"/>
      <c r="K280" s="31">
        <v>41333</v>
      </c>
      <c r="L280" s="32">
        <f t="shared" si="16"/>
        <v>81984</v>
      </c>
      <c r="M280" s="33">
        <f t="shared" si="17"/>
        <v>18026.55</v>
      </c>
      <c r="N280" s="44">
        <f t="shared" si="18"/>
        <v>18.02655</v>
      </c>
      <c r="O280" s="42">
        <f t="shared" si="19"/>
        <v>26.825223214285714</v>
      </c>
    </row>
    <row r="281" spans="1:15" ht="15">
      <c r="A281" s="27" t="s">
        <v>124</v>
      </c>
      <c r="B281" s="27" t="s">
        <v>39</v>
      </c>
      <c r="C281" s="28" t="s">
        <v>91</v>
      </c>
      <c r="D281" s="27" t="s">
        <v>111</v>
      </c>
      <c r="E281" s="29">
        <v>3316.77</v>
      </c>
      <c r="F281" s="28">
        <v>48</v>
      </c>
      <c r="G281" s="30">
        <v>15</v>
      </c>
      <c r="H281" s="30">
        <v>15</v>
      </c>
      <c r="I281" s="28">
        <v>141</v>
      </c>
      <c r="J281" s="30"/>
      <c r="K281" s="31">
        <v>41333</v>
      </c>
      <c r="L281" s="32">
        <f t="shared" si="16"/>
        <v>6768</v>
      </c>
      <c r="M281" s="33">
        <f t="shared" si="17"/>
        <v>3316.77</v>
      </c>
      <c r="N281" s="44">
        <f t="shared" si="18"/>
        <v>3.31677</v>
      </c>
      <c r="O281" s="42">
        <f t="shared" si="19"/>
        <v>69.099374999999995</v>
      </c>
    </row>
    <row r="282" spans="1:15" ht="15">
      <c r="A282" s="27" t="s">
        <v>124</v>
      </c>
      <c r="B282" s="27" t="s">
        <v>39</v>
      </c>
      <c r="C282" s="28" t="s">
        <v>100</v>
      </c>
      <c r="D282" s="27" t="s">
        <v>111</v>
      </c>
      <c r="E282" s="29">
        <v>3477.06</v>
      </c>
      <c r="F282" s="28">
        <v>50</v>
      </c>
      <c r="G282" s="30">
        <v>7</v>
      </c>
      <c r="H282" s="30">
        <v>5</v>
      </c>
      <c r="I282" s="28">
        <v>158</v>
      </c>
      <c r="J282" s="30"/>
      <c r="K282" s="31">
        <v>41333</v>
      </c>
      <c r="L282" s="32">
        <f t="shared" si="16"/>
        <v>7900</v>
      </c>
      <c r="M282" s="33">
        <f t="shared" si="17"/>
        <v>3477.06</v>
      </c>
      <c r="N282" s="44">
        <f t="shared" si="18"/>
        <v>3.4770599999999998</v>
      </c>
      <c r="O282" s="42">
        <f t="shared" si="19"/>
        <v>69.541200000000003</v>
      </c>
    </row>
    <row r="283" spans="1:15" ht="15">
      <c r="A283" s="27" t="s">
        <v>124</v>
      </c>
      <c r="B283" s="27" t="s">
        <v>38</v>
      </c>
      <c r="C283" s="28" t="s">
        <v>107</v>
      </c>
      <c r="D283" s="27" t="s">
        <v>111</v>
      </c>
      <c r="E283" s="29">
        <v>36.450000000000003</v>
      </c>
      <c r="F283" s="28">
        <v>1</v>
      </c>
      <c r="G283" s="30"/>
      <c r="H283" s="30"/>
      <c r="I283" s="28">
        <v>900</v>
      </c>
      <c r="J283" s="30"/>
      <c r="K283" s="31">
        <v>41333</v>
      </c>
      <c r="L283" s="32">
        <f t="shared" si="16"/>
        <v>900</v>
      </c>
      <c r="M283" s="33">
        <f t="shared" si="17"/>
        <v>36.450000000000003</v>
      </c>
      <c r="N283" s="44">
        <f t="shared" si="18"/>
        <v>3.6450000000000003E-2</v>
      </c>
      <c r="O283" s="42">
        <f t="shared" si="19"/>
        <v>36.450000000000003</v>
      </c>
    </row>
    <row r="284" spans="1:15" ht="15">
      <c r="A284" s="27" t="s">
        <v>124</v>
      </c>
      <c r="B284" s="27" t="s">
        <v>16</v>
      </c>
      <c r="C284" s="28" t="s">
        <v>85</v>
      </c>
      <c r="D284" s="27" t="s">
        <v>119</v>
      </c>
      <c r="E284" s="29">
        <v>117.45</v>
      </c>
      <c r="F284" s="28">
        <v>2</v>
      </c>
      <c r="G284" s="30"/>
      <c r="H284" s="30">
        <v>2</v>
      </c>
      <c r="I284" s="28">
        <v>371</v>
      </c>
      <c r="J284" s="30"/>
      <c r="K284" s="31">
        <v>41333</v>
      </c>
      <c r="L284" s="32">
        <f t="shared" si="16"/>
        <v>742</v>
      </c>
      <c r="M284" s="33">
        <f t="shared" si="17"/>
        <v>117.45</v>
      </c>
      <c r="N284" s="44">
        <f t="shared" si="18"/>
        <v>0.11745</v>
      </c>
      <c r="O284" s="42">
        <f t="shared" si="19"/>
        <v>58.725000000000001</v>
      </c>
    </row>
    <row r="285" spans="1:15" ht="15">
      <c r="A285" s="66" t="s">
        <v>121</v>
      </c>
      <c r="B285" s="66" t="s">
        <v>38</v>
      </c>
      <c r="C285" s="74" t="s">
        <v>40</v>
      </c>
      <c r="D285" s="66" t="s">
        <v>118</v>
      </c>
      <c r="E285" s="73">
        <v>11137.5</v>
      </c>
      <c r="F285" s="74">
        <v>785</v>
      </c>
      <c r="G285" s="68">
        <v>40</v>
      </c>
      <c r="H285" s="68">
        <v>52</v>
      </c>
      <c r="I285" s="74">
        <v>172</v>
      </c>
      <c r="J285" s="68">
        <v>616</v>
      </c>
      <c r="K285" s="55">
        <v>41333</v>
      </c>
      <c r="L285" s="69">
        <f t="shared" si="16"/>
        <v>135020</v>
      </c>
      <c r="M285" s="70">
        <f t="shared" si="17"/>
        <v>11753.5</v>
      </c>
      <c r="N285" s="71">
        <f t="shared" si="18"/>
        <v>11.137499999999999</v>
      </c>
      <c r="O285" s="72">
        <f t="shared" si="19"/>
        <v>14.187898089171975</v>
      </c>
    </row>
    <row r="286" spans="1:15" ht="15">
      <c r="A286" s="27" t="s">
        <v>121</v>
      </c>
      <c r="B286" s="27" t="s">
        <v>38</v>
      </c>
      <c r="C286" s="28" t="s">
        <v>82</v>
      </c>
      <c r="D286" s="27" t="s">
        <v>115</v>
      </c>
      <c r="E286" s="29">
        <v>234.9</v>
      </c>
      <c r="F286" s="28">
        <v>11</v>
      </c>
      <c r="G286" s="30"/>
      <c r="H286" s="30">
        <v>3</v>
      </c>
      <c r="I286" s="28">
        <v>115</v>
      </c>
      <c r="J286" s="30"/>
      <c r="K286" s="31">
        <v>41333</v>
      </c>
      <c r="L286" s="32">
        <f t="shared" si="16"/>
        <v>1265</v>
      </c>
      <c r="M286" s="33">
        <f t="shared" si="17"/>
        <v>234.9</v>
      </c>
      <c r="N286" s="44">
        <f t="shared" si="18"/>
        <v>0.2349</v>
      </c>
      <c r="O286" s="42">
        <f t="shared" si="19"/>
        <v>21.354545454545455</v>
      </c>
    </row>
    <row r="287" spans="1:15" ht="15">
      <c r="A287" s="27" t="s">
        <v>121</v>
      </c>
      <c r="B287" s="27" t="s">
        <v>38</v>
      </c>
      <c r="C287" s="27" t="s">
        <v>46</v>
      </c>
      <c r="D287" s="27" t="s">
        <v>118</v>
      </c>
      <c r="E287" s="29">
        <v>8411.85</v>
      </c>
      <c r="F287" s="28">
        <v>713</v>
      </c>
      <c r="G287" s="30">
        <v>150</v>
      </c>
      <c r="H287" s="30"/>
      <c r="I287" s="28">
        <v>106</v>
      </c>
      <c r="J287" s="30"/>
      <c r="K287" s="31">
        <v>41333</v>
      </c>
      <c r="L287" s="32">
        <f t="shared" si="16"/>
        <v>75578</v>
      </c>
      <c r="M287" s="33">
        <f t="shared" si="17"/>
        <v>8411.85</v>
      </c>
      <c r="N287" s="44">
        <f t="shared" si="18"/>
        <v>8.4118500000000012</v>
      </c>
      <c r="O287" s="42">
        <f t="shared" si="19"/>
        <v>11.797826086956523</v>
      </c>
    </row>
    <row r="288" spans="1:15" ht="15">
      <c r="A288" s="27" t="s">
        <v>121</v>
      </c>
      <c r="B288" s="27" t="s">
        <v>38</v>
      </c>
      <c r="C288" s="28" t="s">
        <v>58</v>
      </c>
      <c r="D288" s="27" t="s">
        <v>118</v>
      </c>
      <c r="E288" s="29">
        <v>32.4</v>
      </c>
      <c r="F288" s="28">
        <v>2</v>
      </c>
      <c r="G288" s="30"/>
      <c r="H288" s="30"/>
      <c r="I288" s="28">
        <v>308</v>
      </c>
      <c r="J288" s="30"/>
      <c r="K288" s="31">
        <v>41333</v>
      </c>
      <c r="L288" s="32">
        <f t="shared" si="16"/>
        <v>616</v>
      </c>
      <c r="M288" s="33">
        <f t="shared" si="17"/>
        <v>32.4</v>
      </c>
      <c r="N288" s="44">
        <f t="shared" si="18"/>
        <v>3.2399999999999998E-2</v>
      </c>
      <c r="O288" s="42">
        <f t="shared" si="19"/>
        <v>16.2</v>
      </c>
    </row>
    <row r="289" spans="1:15" ht="15">
      <c r="A289" s="27" t="s">
        <v>121</v>
      </c>
      <c r="B289" s="27" t="s">
        <v>38</v>
      </c>
      <c r="C289" s="28" t="s">
        <v>64</v>
      </c>
      <c r="D289" s="27" t="s">
        <v>115</v>
      </c>
      <c r="E289" s="29">
        <v>3802.95</v>
      </c>
      <c r="F289" s="28">
        <v>408</v>
      </c>
      <c r="G289" s="30">
        <v>121</v>
      </c>
      <c r="H289" s="30"/>
      <c r="I289" s="28">
        <v>97</v>
      </c>
      <c r="J289" s="30"/>
      <c r="K289" s="31">
        <v>41333</v>
      </c>
      <c r="L289" s="32">
        <f t="shared" si="16"/>
        <v>39576</v>
      </c>
      <c r="M289" s="33">
        <f t="shared" si="17"/>
        <v>3802.95</v>
      </c>
      <c r="N289" s="44">
        <f t="shared" si="18"/>
        <v>3.8029499999999996</v>
      </c>
      <c r="O289" s="42">
        <f t="shared" si="19"/>
        <v>9.3209558823529406</v>
      </c>
    </row>
    <row r="290" spans="1:15" ht="15">
      <c r="A290" s="27" t="s">
        <v>121</v>
      </c>
      <c r="B290" s="27" t="s">
        <v>38</v>
      </c>
      <c r="C290" s="28" t="s">
        <v>65</v>
      </c>
      <c r="D290" s="27" t="s">
        <v>118</v>
      </c>
      <c r="E290" s="29">
        <v>4207.95</v>
      </c>
      <c r="F290" s="28">
        <v>338</v>
      </c>
      <c r="G290" s="30">
        <v>56</v>
      </c>
      <c r="H290" s="30"/>
      <c r="I290" s="28">
        <v>115</v>
      </c>
      <c r="J290" s="30"/>
      <c r="K290" s="31">
        <v>41333</v>
      </c>
      <c r="L290" s="32">
        <f t="shared" si="16"/>
        <v>38870</v>
      </c>
      <c r="M290" s="33">
        <f t="shared" si="17"/>
        <v>4207.95</v>
      </c>
      <c r="N290" s="44">
        <f t="shared" si="18"/>
        <v>4.2079499999999994</v>
      </c>
      <c r="O290" s="42">
        <f t="shared" si="19"/>
        <v>12.44955621301775</v>
      </c>
    </row>
    <row r="291" spans="1:15" ht="15">
      <c r="A291" s="27" t="s">
        <v>121</v>
      </c>
      <c r="B291" s="27" t="s">
        <v>39</v>
      </c>
      <c r="C291" s="28" t="s">
        <v>92</v>
      </c>
      <c r="D291" s="27" t="s">
        <v>118</v>
      </c>
      <c r="E291" s="29">
        <v>2173.9499999999998</v>
      </c>
      <c r="F291" s="28">
        <v>56</v>
      </c>
      <c r="G291" s="30">
        <v>3</v>
      </c>
      <c r="H291" s="30">
        <v>4</v>
      </c>
      <c r="I291" s="28">
        <v>114</v>
      </c>
      <c r="J291" s="30"/>
      <c r="K291" s="31">
        <v>41333</v>
      </c>
      <c r="L291" s="32">
        <f t="shared" si="16"/>
        <v>6384</v>
      </c>
      <c r="M291" s="33">
        <f t="shared" si="17"/>
        <v>2173.9499999999998</v>
      </c>
      <c r="N291" s="44">
        <f t="shared" si="18"/>
        <v>2.1739499999999996</v>
      </c>
      <c r="O291" s="42">
        <f t="shared" si="19"/>
        <v>38.820535714285711</v>
      </c>
    </row>
    <row r="292" spans="1:15" ht="15">
      <c r="A292" s="27" t="s">
        <v>121</v>
      </c>
      <c r="B292" s="27" t="s">
        <v>39</v>
      </c>
      <c r="C292" s="28" t="s">
        <v>99</v>
      </c>
      <c r="D292" s="27" t="s">
        <v>115</v>
      </c>
      <c r="E292" s="29">
        <v>690.48</v>
      </c>
      <c r="F292" s="28">
        <v>40</v>
      </c>
      <c r="G292" s="30">
        <v>16</v>
      </c>
      <c r="H292" s="30">
        <v>4</v>
      </c>
      <c r="I292" s="28">
        <v>87</v>
      </c>
      <c r="J292" s="30">
        <v>1300</v>
      </c>
      <c r="K292" s="31">
        <v>41333</v>
      </c>
      <c r="L292" s="32">
        <f t="shared" si="16"/>
        <v>3480</v>
      </c>
      <c r="M292" s="33">
        <f t="shared" si="17"/>
        <v>1990.48</v>
      </c>
      <c r="N292" s="44">
        <f t="shared" si="18"/>
        <v>0.69047999999999998</v>
      </c>
      <c r="O292" s="42">
        <f t="shared" si="19"/>
        <v>17.262</v>
      </c>
    </row>
    <row r="293" spans="1:15" ht="15">
      <c r="A293" s="66" t="s">
        <v>121</v>
      </c>
      <c r="B293" s="66" t="s">
        <v>38</v>
      </c>
      <c r="C293" s="74" t="s">
        <v>40</v>
      </c>
      <c r="D293" s="66" t="s">
        <v>118</v>
      </c>
      <c r="E293" s="73">
        <v>17512.2</v>
      </c>
      <c r="F293" s="74">
        <v>823</v>
      </c>
      <c r="G293" s="68">
        <v>22</v>
      </c>
      <c r="H293" s="68">
        <v>131</v>
      </c>
      <c r="I293" s="74">
        <v>189</v>
      </c>
      <c r="J293" s="68">
        <v>1794</v>
      </c>
      <c r="K293" s="55">
        <v>41333</v>
      </c>
      <c r="L293" s="69">
        <f t="shared" si="16"/>
        <v>155547</v>
      </c>
      <c r="M293" s="70">
        <f t="shared" si="17"/>
        <v>19306.2</v>
      </c>
      <c r="N293" s="71">
        <f t="shared" si="18"/>
        <v>17.5122</v>
      </c>
      <c r="O293" s="72">
        <f t="shared" si="19"/>
        <v>21.278493317132444</v>
      </c>
    </row>
    <row r="294" spans="1:15" ht="15">
      <c r="A294" s="27" t="s">
        <v>121</v>
      </c>
      <c r="B294" s="27" t="s">
        <v>38</v>
      </c>
      <c r="C294" s="28" t="s">
        <v>42</v>
      </c>
      <c r="D294" s="27" t="s">
        <v>118</v>
      </c>
      <c r="E294" s="29">
        <v>40.5</v>
      </c>
      <c r="F294" s="28">
        <v>7</v>
      </c>
      <c r="G294" s="30">
        <v>5</v>
      </c>
      <c r="H294" s="30"/>
      <c r="I294" s="28">
        <v>109</v>
      </c>
      <c r="J294" s="30"/>
      <c r="K294" s="31">
        <v>41333</v>
      </c>
      <c r="L294" s="32">
        <f t="shared" si="16"/>
        <v>763</v>
      </c>
      <c r="M294" s="33">
        <f t="shared" si="17"/>
        <v>40.5</v>
      </c>
      <c r="N294" s="44">
        <f t="shared" si="18"/>
        <v>4.0500000000000001E-2</v>
      </c>
      <c r="O294" s="42">
        <f t="shared" si="19"/>
        <v>5.7857142857142856</v>
      </c>
    </row>
    <row r="295" spans="1:15" ht="15">
      <c r="A295" s="27" t="s">
        <v>121</v>
      </c>
      <c r="B295" s="27" t="s">
        <v>38</v>
      </c>
      <c r="C295" s="28" t="s">
        <v>45</v>
      </c>
      <c r="D295" s="27" t="s">
        <v>116</v>
      </c>
      <c r="E295" s="29">
        <v>36.450000000000003</v>
      </c>
      <c r="F295" s="28">
        <v>1</v>
      </c>
      <c r="G295" s="30"/>
      <c r="H295" s="30"/>
      <c r="I295" s="28">
        <v>916</v>
      </c>
      <c r="J295" s="30"/>
      <c r="K295" s="31">
        <v>41333</v>
      </c>
      <c r="L295" s="32">
        <f t="shared" si="16"/>
        <v>916</v>
      </c>
      <c r="M295" s="33">
        <f t="shared" si="17"/>
        <v>36.450000000000003</v>
      </c>
      <c r="N295" s="44">
        <f t="shared" si="18"/>
        <v>3.6450000000000003E-2</v>
      </c>
      <c r="O295" s="42">
        <f t="shared" si="19"/>
        <v>36.450000000000003</v>
      </c>
    </row>
    <row r="296" spans="1:15" ht="15">
      <c r="A296" s="27" t="s">
        <v>121</v>
      </c>
      <c r="B296" s="27" t="s">
        <v>38</v>
      </c>
      <c r="C296" s="28" t="s">
        <v>46</v>
      </c>
      <c r="D296" s="27" t="s">
        <v>118</v>
      </c>
      <c r="E296" s="29">
        <v>12883.05</v>
      </c>
      <c r="F296" s="28">
        <v>811</v>
      </c>
      <c r="G296" s="30">
        <v>206</v>
      </c>
      <c r="H296" s="30">
        <v>217</v>
      </c>
      <c r="I296" s="28">
        <v>104</v>
      </c>
      <c r="J296" s="30">
        <v>140</v>
      </c>
      <c r="K296" s="31">
        <v>41333</v>
      </c>
      <c r="L296" s="32">
        <f t="shared" si="16"/>
        <v>84344</v>
      </c>
      <c r="M296" s="33">
        <f t="shared" si="17"/>
        <v>13023.05</v>
      </c>
      <c r="N296" s="44">
        <f t="shared" si="18"/>
        <v>12.883049999999999</v>
      </c>
      <c r="O296" s="42">
        <f t="shared" si="19"/>
        <v>15.885388409371146</v>
      </c>
    </row>
    <row r="297" spans="1:15" ht="15">
      <c r="A297" s="27" t="s">
        <v>121</v>
      </c>
      <c r="B297" s="27" t="s">
        <v>38</v>
      </c>
      <c r="C297" s="28" t="s">
        <v>57</v>
      </c>
      <c r="D297" s="27" t="s">
        <v>115</v>
      </c>
      <c r="E297" s="29">
        <v>0</v>
      </c>
      <c r="F297" s="28">
        <v>1</v>
      </c>
      <c r="G297" s="30"/>
      <c r="H297" s="30"/>
      <c r="I297" s="28">
        <v>36</v>
      </c>
      <c r="J297" s="30"/>
      <c r="K297" s="31">
        <v>41333</v>
      </c>
      <c r="L297" s="32">
        <f t="shared" si="16"/>
        <v>36</v>
      </c>
      <c r="M297" s="33">
        <f t="shared" si="17"/>
        <v>0</v>
      </c>
      <c r="N297" s="44">
        <f t="shared" si="18"/>
        <v>0</v>
      </c>
      <c r="O297" s="42">
        <f t="shared" si="19"/>
        <v>0</v>
      </c>
    </row>
    <row r="298" spans="1:15" ht="15">
      <c r="A298" s="27" t="s">
        <v>121</v>
      </c>
      <c r="B298" s="27" t="s">
        <v>38</v>
      </c>
      <c r="C298" s="28" t="s">
        <v>64</v>
      </c>
      <c r="D298" s="27" t="s">
        <v>115</v>
      </c>
      <c r="E298" s="29">
        <v>6783.75</v>
      </c>
      <c r="F298" s="28">
        <v>439</v>
      </c>
      <c r="G298" s="30">
        <v>121</v>
      </c>
      <c r="H298" s="30">
        <v>183</v>
      </c>
      <c r="I298" s="28">
        <v>107</v>
      </c>
      <c r="J298" s="30"/>
      <c r="K298" s="31">
        <v>41333</v>
      </c>
      <c r="L298" s="32">
        <f t="shared" si="16"/>
        <v>46973</v>
      </c>
      <c r="M298" s="33">
        <f t="shared" si="17"/>
        <v>6783.75</v>
      </c>
      <c r="N298" s="44">
        <f t="shared" si="18"/>
        <v>6.7837500000000004</v>
      </c>
      <c r="O298" s="42">
        <f t="shared" si="19"/>
        <v>15.452733485193622</v>
      </c>
    </row>
    <row r="299" spans="1:15" ht="15">
      <c r="A299" s="27" t="s">
        <v>121</v>
      </c>
      <c r="B299" s="27" t="s">
        <v>38</v>
      </c>
      <c r="C299" s="28" t="s">
        <v>65</v>
      </c>
      <c r="D299" s="27" t="s">
        <v>118</v>
      </c>
      <c r="E299" s="29">
        <v>5904.9</v>
      </c>
      <c r="F299" s="28">
        <v>347</v>
      </c>
      <c r="G299" s="30">
        <v>83</v>
      </c>
      <c r="H299" s="30">
        <v>113</v>
      </c>
      <c r="I299" s="28">
        <v>122</v>
      </c>
      <c r="J299" s="30"/>
      <c r="K299" s="31">
        <v>41333</v>
      </c>
      <c r="L299" s="32">
        <f t="shared" si="16"/>
        <v>42334</v>
      </c>
      <c r="M299" s="33">
        <f t="shared" si="17"/>
        <v>5904.9</v>
      </c>
      <c r="N299" s="44">
        <f t="shared" si="18"/>
        <v>5.9048999999999996</v>
      </c>
      <c r="O299" s="42">
        <f t="shared" si="19"/>
        <v>17.01700288184438</v>
      </c>
    </row>
    <row r="300" spans="1:15" ht="15">
      <c r="A300" s="27" t="s">
        <v>121</v>
      </c>
      <c r="B300" s="27" t="s">
        <v>38</v>
      </c>
      <c r="C300" s="28" t="s">
        <v>82</v>
      </c>
      <c r="D300" s="27" t="s">
        <v>115</v>
      </c>
      <c r="E300" s="29">
        <v>238.95</v>
      </c>
      <c r="F300" s="28">
        <v>14</v>
      </c>
      <c r="G300" s="30">
        <v>3</v>
      </c>
      <c r="H300" s="30"/>
      <c r="I300" s="28">
        <v>112</v>
      </c>
      <c r="J300" s="30"/>
      <c r="K300" s="31">
        <v>41333</v>
      </c>
      <c r="L300" s="32">
        <f t="shared" si="16"/>
        <v>1568</v>
      </c>
      <c r="M300" s="33">
        <f t="shared" si="17"/>
        <v>238.95</v>
      </c>
      <c r="N300" s="44">
        <f t="shared" si="18"/>
        <v>0.23895</v>
      </c>
      <c r="O300" s="42">
        <f t="shared" si="19"/>
        <v>17.067857142857143</v>
      </c>
    </row>
    <row r="301" spans="1:15" ht="15">
      <c r="A301" s="27" t="s">
        <v>121</v>
      </c>
      <c r="B301" s="27" t="s">
        <v>39</v>
      </c>
      <c r="C301" s="28" t="s">
        <v>92</v>
      </c>
      <c r="D301" s="27" t="s">
        <v>118</v>
      </c>
      <c r="E301" s="29">
        <v>3213.72</v>
      </c>
      <c r="F301" s="28">
        <v>63</v>
      </c>
      <c r="G301" s="30">
        <v>4</v>
      </c>
      <c r="H301" s="30">
        <v>1</v>
      </c>
      <c r="I301" s="28">
        <v>142</v>
      </c>
      <c r="J301" s="30"/>
      <c r="K301" s="31">
        <v>41333</v>
      </c>
      <c r="L301" s="32">
        <f t="shared" si="16"/>
        <v>8946</v>
      </c>
      <c r="M301" s="33">
        <f t="shared" si="17"/>
        <v>3213.72</v>
      </c>
      <c r="N301" s="44">
        <f t="shared" si="18"/>
        <v>3.2137199999999999</v>
      </c>
      <c r="O301" s="42">
        <f t="shared" si="19"/>
        <v>51.011428571428567</v>
      </c>
    </row>
    <row r="302" spans="1:15" ht="15">
      <c r="A302" s="27" t="s">
        <v>121</v>
      </c>
      <c r="B302" s="27" t="s">
        <v>39</v>
      </c>
      <c r="C302" s="28" t="s">
        <v>99</v>
      </c>
      <c r="D302" s="27" t="s">
        <v>115</v>
      </c>
      <c r="E302" s="29">
        <v>801.45</v>
      </c>
      <c r="F302" s="28">
        <v>32</v>
      </c>
      <c r="G302" s="30">
        <v>6</v>
      </c>
      <c r="H302" s="30">
        <v>11</v>
      </c>
      <c r="I302" s="28">
        <v>107</v>
      </c>
      <c r="J302" s="30"/>
      <c r="K302" s="31">
        <v>41333</v>
      </c>
      <c r="L302" s="32">
        <f t="shared" si="16"/>
        <v>3424</v>
      </c>
      <c r="M302" s="33">
        <f t="shared" si="17"/>
        <v>801.45</v>
      </c>
      <c r="N302" s="44">
        <f t="shared" si="18"/>
        <v>0.80145</v>
      </c>
      <c r="O302" s="42">
        <f t="shared" si="19"/>
        <v>25.045312500000001</v>
      </c>
    </row>
    <row r="303" spans="1:15" ht="15">
      <c r="A303" s="27" t="s">
        <v>121</v>
      </c>
      <c r="B303" s="27" t="s">
        <v>38</v>
      </c>
      <c r="C303" s="28" t="s">
        <v>107</v>
      </c>
      <c r="D303" s="27" t="s">
        <v>111</v>
      </c>
      <c r="E303" s="29">
        <v>36.450000000000003</v>
      </c>
      <c r="F303" s="28">
        <v>1</v>
      </c>
      <c r="G303" s="30"/>
      <c r="H303" s="30"/>
      <c r="I303" s="28">
        <v>1228</v>
      </c>
      <c r="J303" s="30"/>
      <c r="K303" s="31">
        <v>41333</v>
      </c>
      <c r="L303" s="32">
        <f t="shared" si="16"/>
        <v>1228</v>
      </c>
      <c r="M303" s="33">
        <f t="shared" si="17"/>
        <v>36.450000000000003</v>
      </c>
      <c r="N303" s="44">
        <f t="shared" si="18"/>
        <v>3.6450000000000003E-2</v>
      </c>
      <c r="O303" s="42">
        <f t="shared" si="19"/>
        <v>36.450000000000003</v>
      </c>
    </row>
    <row r="304" spans="1:15" ht="15">
      <c r="A304" s="9" t="s">
        <v>120</v>
      </c>
      <c r="B304" s="9" t="s">
        <v>38</v>
      </c>
      <c r="C304" s="16" t="s">
        <v>43</v>
      </c>
      <c r="D304" s="9" t="s">
        <v>117</v>
      </c>
      <c r="E304" s="29">
        <v>7812.45</v>
      </c>
      <c r="F304" s="28">
        <v>250</v>
      </c>
      <c r="G304" s="11">
        <v>4</v>
      </c>
      <c r="H304" s="11"/>
      <c r="I304" s="28">
        <v>329</v>
      </c>
      <c r="J304" s="11">
        <v>60</v>
      </c>
      <c r="K304" s="12">
        <v>41364</v>
      </c>
      <c r="L304" s="4">
        <f t="shared" si="16"/>
        <v>82250</v>
      </c>
      <c r="M304" s="33">
        <f t="shared" si="17"/>
        <v>7872.45</v>
      </c>
      <c r="N304" s="44">
        <f t="shared" si="18"/>
        <v>7.8124500000000001</v>
      </c>
      <c r="O304" s="42">
        <f t="shared" si="19"/>
        <v>31.2498</v>
      </c>
    </row>
    <row r="305" spans="1:15" ht="15">
      <c r="A305" s="7" t="s">
        <v>120</v>
      </c>
      <c r="B305" s="7" t="s">
        <v>39</v>
      </c>
      <c r="C305" s="13" t="s">
        <v>44</v>
      </c>
      <c r="D305" s="7" t="s">
        <v>110</v>
      </c>
      <c r="E305" s="29">
        <v>110.97</v>
      </c>
      <c r="F305" s="28">
        <v>2</v>
      </c>
      <c r="G305" s="6"/>
      <c r="H305" s="6"/>
      <c r="I305" s="28">
        <v>160</v>
      </c>
      <c r="J305" s="6"/>
      <c r="K305" s="14">
        <v>41364</v>
      </c>
      <c r="L305" s="3">
        <f t="shared" si="16"/>
        <v>320</v>
      </c>
      <c r="M305" s="33">
        <f t="shared" si="17"/>
        <v>110.97</v>
      </c>
      <c r="N305" s="44">
        <f t="shared" si="18"/>
        <v>0.11097</v>
      </c>
      <c r="O305" s="42">
        <f t="shared" si="19"/>
        <v>55.484999999999999</v>
      </c>
    </row>
    <row r="306" spans="1:15" ht="15">
      <c r="A306" s="7" t="s">
        <v>120</v>
      </c>
      <c r="B306" s="7" t="s">
        <v>38</v>
      </c>
      <c r="C306" s="13" t="s">
        <v>51</v>
      </c>
      <c r="D306" s="7" t="s">
        <v>113</v>
      </c>
      <c r="E306" s="29">
        <v>17856.45</v>
      </c>
      <c r="F306" s="28">
        <v>629</v>
      </c>
      <c r="G306" s="6">
        <v>161</v>
      </c>
      <c r="H306" s="6">
        <v>295</v>
      </c>
      <c r="I306" s="28">
        <v>109</v>
      </c>
      <c r="J306" s="6">
        <v>3866</v>
      </c>
      <c r="K306" s="14">
        <v>41364</v>
      </c>
      <c r="L306" s="3">
        <f t="shared" si="16"/>
        <v>68561</v>
      </c>
      <c r="M306" s="33">
        <f t="shared" si="17"/>
        <v>21722.45</v>
      </c>
      <c r="N306" s="44">
        <f t="shared" si="18"/>
        <v>17.856450000000002</v>
      </c>
      <c r="O306" s="42">
        <f t="shared" si="19"/>
        <v>28.388632750397459</v>
      </c>
    </row>
    <row r="307" spans="1:15" ht="15">
      <c r="A307" s="7" t="s">
        <v>120</v>
      </c>
      <c r="B307" s="7" t="s">
        <v>38</v>
      </c>
      <c r="C307" s="13" t="s">
        <v>55</v>
      </c>
      <c r="D307" s="7" t="s">
        <v>113</v>
      </c>
      <c r="E307" s="29">
        <v>2421.9</v>
      </c>
      <c r="F307" s="28">
        <v>133</v>
      </c>
      <c r="G307" s="6">
        <v>33</v>
      </c>
      <c r="H307" s="6">
        <v>92</v>
      </c>
      <c r="I307" s="28">
        <v>77</v>
      </c>
      <c r="J307" s="6">
        <v>1268</v>
      </c>
      <c r="K307" s="14">
        <v>41364</v>
      </c>
      <c r="L307" s="3">
        <f t="shared" si="16"/>
        <v>10241</v>
      </c>
      <c r="M307" s="33">
        <f t="shared" si="17"/>
        <v>3689.9</v>
      </c>
      <c r="N307" s="44">
        <f t="shared" si="18"/>
        <v>2.4218999999999999</v>
      </c>
      <c r="O307" s="42">
        <f t="shared" si="19"/>
        <v>18.209774436090225</v>
      </c>
    </row>
    <row r="308" spans="1:15" ht="15">
      <c r="A308" s="7" t="s">
        <v>120</v>
      </c>
      <c r="B308" s="7" t="s">
        <v>38</v>
      </c>
      <c r="C308" s="13" t="s">
        <v>58</v>
      </c>
      <c r="D308" s="7" t="s">
        <v>118</v>
      </c>
      <c r="E308" s="29">
        <v>291.60000000000002</v>
      </c>
      <c r="F308" s="28">
        <v>8</v>
      </c>
      <c r="G308" s="6"/>
      <c r="H308" s="6"/>
      <c r="I308" s="28">
        <v>472</v>
      </c>
      <c r="J308" s="6"/>
      <c r="K308" s="14">
        <v>41364</v>
      </c>
      <c r="L308" s="3">
        <f t="shared" si="16"/>
        <v>3776</v>
      </c>
      <c r="M308" s="33">
        <f t="shared" si="17"/>
        <v>291.60000000000002</v>
      </c>
      <c r="N308" s="44">
        <f t="shared" si="18"/>
        <v>0.29160000000000003</v>
      </c>
      <c r="O308" s="42">
        <f t="shared" si="19"/>
        <v>36.450000000000003</v>
      </c>
    </row>
    <row r="309" spans="1:15" ht="15">
      <c r="A309" s="7" t="s">
        <v>120</v>
      </c>
      <c r="B309" s="7" t="s">
        <v>38</v>
      </c>
      <c r="C309" s="13" t="s">
        <v>62</v>
      </c>
      <c r="D309" s="7" t="s">
        <v>113</v>
      </c>
      <c r="E309" s="29">
        <v>20488.95</v>
      </c>
      <c r="F309" s="28">
        <v>775</v>
      </c>
      <c r="G309" s="6">
        <v>178</v>
      </c>
      <c r="H309" s="6">
        <v>267</v>
      </c>
      <c r="I309" s="28">
        <v>115</v>
      </c>
      <c r="J309" s="6">
        <v>1460</v>
      </c>
      <c r="K309" s="14">
        <v>41364</v>
      </c>
      <c r="L309" s="3">
        <f t="shared" si="16"/>
        <v>89125</v>
      </c>
      <c r="M309" s="33">
        <f t="shared" si="17"/>
        <v>21948.95</v>
      </c>
      <c r="N309" s="44">
        <f t="shared" si="18"/>
        <v>20.488949999999999</v>
      </c>
      <c r="O309" s="42">
        <f t="shared" si="19"/>
        <v>26.437354838709677</v>
      </c>
    </row>
    <row r="310" spans="1:15" ht="15">
      <c r="A310" s="7" t="s">
        <v>120</v>
      </c>
      <c r="B310" s="7" t="s">
        <v>16</v>
      </c>
      <c r="C310" s="13" t="s">
        <v>85</v>
      </c>
      <c r="D310" s="7" t="s">
        <v>119</v>
      </c>
      <c r="E310" s="29">
        <v>72.900000000000006</v>
      </c>
      <c r="F310" s="28">
        <v>3</v>
      </c>
      <c r="G310" s="6">
        <v>1</v>
      </c>
      <c r="H310" s="6"/>
      <c r="I310" s="28">
        <v>248</v>
      </c>
      <c r="J310" s="6"/>
      <c r="K310" s="14">
        <v>41364</v>
      </c>
      <c r="L310" s="3">
        <f t="shared" si="16"/>
        <v>744</v>
      </c>
      <c r="M310" s="33">
        <f t="shared" si="17"/>
        <v>72.900000000000006</v>
      </c>
      <c r="N310" s="44">
        <f t="shared" si="18"/>
        <v>7.2900000000000006E-2</v>
      </c>
      <c r="O310" s="42">
        <f t="shared" si="19"/>
        <v>24.3</v>
      </c>
    </row>
    <row r="311" spans="1:15" ht="15">
      <c r="A311" s="7" t="s">
        <v>120</v>
      </c>
      <c r="B311" s="7" t="s">
        <v>39</v>
      </c>
      <c r="C311" s="13" t="s">
        <v>104</v>
      </c>
      <c r="D311" s="7" t="s">
        <v>113</v>
      </c>
      <c r="E311" s="29">
        <v>887.76</v>
      </c>
      <c r="F311" s="28">
        <v>18</v>
      </c>
      <c r="G311" s="6">
        <v>3</v>
      </c>
      <c r="H311" s="6">
        <v>3</v>
      </c>
      <c r="I311" s="28">
        <v>109</v>
      </c>
      <c r="J311" s="6"/>
      <c r="K311" s="14">
        <v>41364</v>
      </c>
      <c r="L311" s="3">
        <f t="shared" si="16"/>
        <v>1962</v>
      </c>
      <c r="M311" s="33">
        <f t="shared" si="17"/>
        <v>887.76</v>
      </c>
      <c r="N311" s="44">
        <f t="shared" si="18"/>
        <v>0.88775999999999999</v>
      </c>
      <c r="O311" s="42">
        <f t="shared" si="19"/>
        <v>49.32</v>
      </c>
    </row>
    <row r="312" spans="1:15" ht="15">
      <c r="A312" s="7" t="s">
        <v>122</v>
      </c>
      <c r="B312" s="7" t="s">
        <v>38</v>
      </c>
      <c r="C312" s="13" t="s">
        <v>61</v>
      </c>
      <c r="D312" s="7" t="s">
        <v>114</v>
      </c>
      <c r="E312" s="29">
        <v>23716.799999999999</v>
      </c>
      <c r="F312" s="28">
        <v>973</v>
      </c>
      <c r="G312" s="6">
        <v>278</v>
      </c>
      <c r="H312" s="6">
        <v>380</v>
      </c>
      <c r="I312" s="28">
        <v>94</v>
      </c>
      <c r="J312" s="6"/>
      <c r="K312" s="14">
        <v>41364</v>
      </c>
      <c r="L312" s="3">
        <f t="shared" si="16"/>
        <v>91462</v>
      </c>
      <c r="M312" s="33">
        <f t="shared" si="17"/>
        <v>23716.799999999999</v>
      </c>
      <c r="N312" s="44">
        <f t="shared" si="18"/>
        <v>23.716799999999999</v>
      </c>
      <c r="O312" s="42">
        <f t="shared" si="19"/>
        <v>24.374922918807812</v>
      </c>
    </row>
    <row r="313" spans="1:15" ht="15">
      <c r="A313" s="7" t="s">
        <v>122</v>
      </c>
      <c r="B313" s="7" t="s">
        <v>38</v>
      </c>
      <c r="C313" s="13" t="s">
        <v>80</v>
      </c>
      <c r="D313" s="7" t="s">
        <v>114</v>
      </c>
      <c r="E313" s="29">
        <v>234.9</v>
      </c>
      <c r="F313" s="28">
        <v>11</v>
      </c>
      <c r="G313" s="6">
        <v>3</v>
      </c>
      <c r="H313" s="6">
        <v>4</v>
      </c>
      <c r="I313" s="28">
        <v>86</v>
      </c>
      <c r="J313" s="6"/>
      <c r="K313" s="14">
        <v>41364</v>
      </c>
      <c r="L313" s="3">
        <f t="shared" si="16"/>
        <v>946</v>
      </c>
      <c r="M313" s="33">
        <f t="shared" si="17"/>
        <v>234.9</v>
      </c>
      <c r="N313" s="44">
        <f t="shared" si="18"/>
        <v>0.2349</v>
      </c>
      <c r="O313" s="42">
        <f t="shared" si="19"/>
        <v>21.354545454545455</v>
      </c>
    </row>
    <row r="314" spans="1:15" ht="15">
      <c r="A314" s="7" t="s">
        <v>122</v>
      </c>
      <c r="B314" s="7" t="s">
        <v>39</v>
      </c>
      <c r="C314" s="13" t="s">
        <v>103</v>
      </c>
      <c r="D314" s="7" t="s">
        <v>114</v>
      </c>
      <c r="E314" s="29">
        <v>3723.66</v>
      </c>
      <c r="F314" s="28">
        <v>52</v>
      </c>
      <c r="G314" s="6">
        <v>9</v>
      </c>
      <c r="H314" s="6">
        <v>24</v>
      </c>
      <c r="I314" s="28">
        <v>107</v>
      </c>
      <c r="J314" s="6"/>
      <c r="K314" s="14">
        <v>41364</v>
      </c>
      <c r="L314" s="3">
        <f t="shared" si="16"/>
        <v>5564</v>
      </c>
      <c r="M314" s="33">
        <f t="shared" si="17"/>
        <v>3723.66</v>
      </c>
      <c r="N314" s="44">
        <f t="shared" si="18"/>
        <v>3.7236599999999997</v>
      </c>
      <c r="O314" s="42">
        <f t="shared" si="19"/>
        <v>71.608846153846144</v>
      </c>
    </row>
    <row r="315" spans="1:15" ht="15">
      <c r="A315" s="7" t="s">
        <v>122</v>
      </c>
      <c r="B315" s="7" t="s">
        <v>38</v>
      </c>
      <c r="C315" s="13" t="s">
        <v>57</v>
      </c>
      <c r="D315" s="7" t="s">
        <v>115</v>
      </c>
      <c r="E315" s="29">
        <v>6010.2</v>
      </c>
      <c r="F315" s="28">
        <v>255</v>
      </c>
      <c r="G315" s="6">
        <v>73</v>
      </c>
      <c r="H315" s="6">
        <v>127</v>
      </c>
      <c r="I315" s="28">
        <v>83</v>
      </c>
      <c r="J315" s="6"/>
      <c r="K315" s="14">
        <v>41364</v>
      </c>
      <c r="L315" s="3">
        <f t="shared" si="16"/>
        <v>21165</v>
      </c>
      <c r="M315" s="33">
        <f t="shared" si="17"/>
        <v>6010.2</v>
      </c>
      <c r="N315" s="44">
        <f t="shared" si="18"/>
        <v>6.0102000000000002</v>
      </c>
      <c r="O315" s="42">
        <f t="shared" si="19"/>
        <v>23.569411764705883</v>
      </c>
    </row>
    <row r="316" spans="1:15" ht="15">
      <c r="A316" s="7" t="s">
        <v>122</v>
      </c>
      <c r="B316" s="7" t="s">
        <v>38</v>
      </c>
      <c r="C316" s="13" t="s">
        <v>76</v>
      </c>
      <c r="D316" s="7" t="s">
        <v>115</v>
      </c>
      <c r="E316" s="29">
        <v>40.5</v>
      </c>
      <c r="F316" s="28">
        <v>6</v>
      </c>
      <c r="G316" s="6">
        <v>6</v>
      </c>
      <c r="H316" s="6">
        <v>4</v>
      </c>
      <c r="I316" s="28">
        <v>20</v>
      </c>
      <c r="J316" s="6"/>
      <c r="K316" s="14">
        <v>41364</v>
      </c>
      <c r="L316" s="3">
        <f t="shared" si="16"/>
        <v>120</v>
      </c>
      <c r="M316" s="33">
        <f t="shared" si="17"/>
        <v>40.5</v>
      </c>
      <c r="N316" s="44">
        <f t="shared" si="18"/>
        <v>4.0500000000000001E-2</v>
      </c>
      <c r="O316" s="42">
        <f t="shared" si="19"/>
        <v>6.75</v>
      </c>
    </row>
    <row r="317" spans="1:15" ht="15">
      <c r="A317" s="7" t="s">
        <v>122</v>
      </c>
      <c r="B317" s="7" t="s">
        <v>39</v>
      </c>
      <c r="C317" s="13" t="s">
        <v>99</v>
      </c>
      <c r="D317" s="7" t="s">
        <v>115</v>
      </c>
      <c r="E317" s="29">
        <v>648.9</v>
      </c>
      <c r="F317" s="28">
        <v>27</v>
      </c>
      <c r="G317" s="6">
        <v>6</v>
      </c>
      <c r="H317" s="6">
        <v>3</v>
      </c>
      <c r="I317" s="28">
        <v>67</v>
      </c>
      <c r="J317" s="6"/>
      <c r="K317" s="14">
        <v>41364</v>
      </c>
      <c r="L317" s="3">
        <f t="shared" si="16"/>
        <v>1809</v>
      </c>
      <c r="M317" s="33">
        <f t="shared" si="17"/>
        <v>648.9</v>
      </c>
      <c r="N317" s="44">
        <f t="shared" si="18"/>
        <v>0.64890000000000003</v>
      </c>
      <c r="O317" s="42">
        <f t="shared" si="19"/>
        <v>24.033333333333331</v>
      </c>
    </row>
    <row r="318" spans="1:15" ht="15">
      <c r="A318" s="7" t="s">
        <v>123</v>
      </c>
      <c r="B318" s="7" t="s">
        <v>38</v>
      </c>
      <c r="C318" s="13" t="s">
        <v>45</v>
      </c>
      <c r="D318" s="7" t="s">
        <v>116</v>
      </c>
      <c r="E318" s="29">
        <v>19124.099999999999</v>
      </c>
      <c r="F318" s="28">
        <v>741</v>
      </c>
      <c r="G318" s="6">
        <v>192</v>
      </c>
      <c r="H318" s="6">
        <v>269</v>
      </c>
      <c r="I318" s="28">
        <v>122</v>
      </c>
      <c r="J318" s="6"/>
      <c r="K318" s="14">
        <v>41364</v>
      </c>
      <c r="L318" s="3">
        <f t="shared" si="16"/>
        <v>90402</v>
      </c>
      <c r="M318" s="33">
        <f t="shared" si="17"/>
        <v>19124.099999999999</v>
      </c>
      <c r="N318" s="44">
        <f t="shared" si="18"/>
        <v>19.124099999999999</v>
      </c>
      <c r="O318" s="42">
        <f t="shared" si="19"/>
        <v>25.808502024291496</v>
      </c>
    </row>
    <row r="319" spans="1:15" ht="15">
      <c r="A319" s="7" t="s">
        <v>123</v>
      </c>
      <c r="B319" s="7" t="s">
        <v>38</v>
      </c>
      <c r="C319" s="13" t="s">
        <v>48</v>
      </c>
      <c r="D319" s="7" t="s">
        <v>116</v>
      </c>
      <c r="E319" s="29">
        <v>3859.65</v>
      </c>
      <c r="F319" s="28">
        <v>185</v>
      </c>
      <c r="G319" s="6">
        <v>66</v>
      </c>
      <c r="H319" s="6">
        <v>97</v>
      </c>
      <c r="I319" s="28">
        <v>70</v>
      </c>
      <c r="J319" s="6"/>
      <c r="K319" s="14">
        <v>41364</v>
      </c>
      <c r="L319" s="3">
        <f t="shared" si="16"/>
        <v>12950</v>
      </c>
      <c r="M319" s="33">
        <f t="shared" si="17"/>
        <v>3859.65</v>
      </c>
      <c r="N319" s="44">
        <f t="shared" si="18"/>
        <v>3.8596500000000002</v>
      </c>
      <c r="O319" s="42">
        <f t="shared" si="19"/>
        <v>20.862972972972972</v>
      </c>
    </row>
    <row r="320" spans="1:15" ht="15">
      <c r="A320" s="7" t="s">
        <v>123</v>
      </c>
      <c r="B320" s="7" t="s">
        <v>38</v>
      </c>
      <c r="C320" s="13" t="s">
        <v>66</v>
      </c>
      <c r="D320" s="7" t="s">
        <v>116</v>
      </c>
      <c r="E320" s="29">
        <v>25045.200000000001</v>
      </c>
      <c r="F320" s="28">
        <v>1040</v>
      </c>
      <c r="G320" s="6">
        <v>312</v>
      </c>
      <c r="H320" s="6">
        <v>359</v>
      </c>
      <c r="I320" s="28">
        <v>96</v>
      </c>
      <c r="J320" s="6"/>
      <c r="K320" s="14">
        <v>41364</v>
      </c>
      <c r="L320" s="3">
        <f t="shared" si="16"/>
        <v>99840</v>
      </c>
      <c r="M320" s="33">
        <f t="shared" si="17"/>
        <v>25045.200000000001</v>
      </c>
      <c r="N320" s="44">
        <f t="shared" si="18"/>
        <v>25.045200000000001</v>
      </c>
      <c r="O320" s="42">
        <f t="shared" si="19"/>
        <v>24.081923076923079</v>
      </c>
    </row>
    <row r="321" spans="1:15" ht="15">
      <c r="A321" s="7" t="s">
        <v>123</v>
      </c>
      <c r="B321" s="7" t="s">
        <v>38</v>
      </c>
      <c r="C321" s="13" t="s">
        <v>84</v>
      </c>
      <c r="D321" s="7" t="s">
        <v>116</v>
      </c>
      <c r="E321" s="29">
        <v>52.65</v>
      </c>
      <c r="F321" s="28">
        <v>2</v>
      </c>
      <c r="G321" s="6"/>
      <c r="H321" s="6"/>
      <c r="I321" s="28">
        <v>146</v>
      </c>
      <c r="J321" s="6"/>
      <c r="K321" s="14">
        <v>41364</v>
      </c>
      <c r="L321" s="3">
        <f t="shared" si="16"/>
        <v>292</v>
      </c>
      <c r="M321" s="33">
        <f t="shared" si="17"/>
        <v>52.65</v>
      </c>
      <c r="N321" s="44">
        <f t="shared" si="18"/>
        <v>5.2649999999999995E-2</v>
      </c>
      <c r="O321" s="42">
        <f t="shared" si="19"/>
        <v>26.324999999999999</v>
      </c>
    </row>
    <row r="322" spans="1:15" ht="15">
      <c r="A322" s="7" t="s">
        <v>123</v>
      </c>
      <c r="B322" s="7" t="s">
        <v>39</v>
      </c>
      <c r="C322" s="13" t="s">
        <v>93</v>
      </c>
      <c r="D322" s="7" t="s">
        <v>116</v>
      </c>
      <c r="E322" s="29">
        <v>172.62</v>
      </c>
      <c r="F322" s="28">
        <v>2</v>
      </c>
      <c r="G322" s="6"/>
      <c r="H322" s="6">
        <v>9</v>
      </c>
      <c r="I322" s="28">
        <v>45</v>
      </c>
      <c r="J322" s="6"/>
      <c r="K322" s="14">
        <v>41364</v>
      </c>
      <c r="L322" s="3">
        <f t="shared" ref="L322:L385" si="20">F322*I322</f>
        <v>90</v>
      </c>
      <c r="M322" s="33">
        <f t="shared" ref="M322:M385" si="21">E322+J322</f>
        <v>172.62</v>
      </c>
      <c r="N322" s="44">
        <f t="shared" ref="N322:N385" si="22">E322/1000</f>
        <v>0.17262</v>
      </c>
      <c r="O322" s="42">
        <f t="shared" ref="O322:O385" si="23">E322/F322</f>
        <v>86.31</v>
      </c>
    </row>
    <row r="323" spans="1:15" ht="15">
      <c r="A323" s="7" t="s">
        <v>123</v>
      </c>
      <c r="B323" s="7" t="s">
        <v>39</v>
      </c>
      <c r="C323" s="13" t="s">
        <v>105</v>
      </c>
      <c r="D323" s="7" t="s">
        <v>116</v>
      </c>
      <c r="E323" s="29">
        <v>1072.71</v>
      </c>
      <c r="F323" s="28">
        <v>25</v>
      </c>
      <c r="G323" s="6">
        <v>9</v>
      </c>
      <c r="H323" s="6">
        <v>4</v>
      </c>
      <c r="I323" s="28">
        <v>77</v>
      </c>
      <c r="J323" s="6"/>
      <c r="K323" s="14">
        <v>41364</v>
      </c>
      <c r="L323" s="3">
        <f t="shared" si="20"/>
        <v>1925</v>
      </c>
      <c r="M323" s="33">
        <f t="shared" si="21"/>
        <v>1072.71</v>
      </c>
      <c r="N323" s="44">
        <f t="shared" si="22"/>
        <v>1.0727100000000001</v>
      </c>
      <c r="O323" s="42">
        <f t="shared" si="23"/>
        <v>42.9084</v>
      </c>
    </row>
    <row r="324" spans="1:15" ht="15">
      <c r="A324" s="7" t="s">
        <v>123</v>
      </c>
      <c r="B324" s="7" t="s">
        <v>39</v>
      </c>
      <c r="C324" s="13" t="s">
        <v>106</v>
      </c>
      <c r="D324" s="7" t="s">
        <v>116</v>
      </c>
      <c r="E324" s="29">
        <v>1368.63</v>
      </c>
      <c r="F324" s="28">
        <v>43</v>
      </c>
      <c r="G324" s="6">
        <v>9</v>
      </c>
      <c r="H324" s="6">
        <v>5</v>
      </c>
      <c r="I324" s="28">
        <v>73</v>
      </c>
      <c r="J324" s="6"/>
      <c r="K324" s="14">
        <v>41364</v>
      </c>
      <c r="L324" s="3">
        <f t="shared" si="20"/>
        <v>3139</v>
      </c>
      <c r="M324" s="33">
        <f t="shared" si="21"/>
        <v>1368.63</v>
      </c>
      <c r="N324" s="44">
        <f t="shared" si="22"/>
        <v>1.36863</v>
      </c>
      <c r="O324" s="42">
        <f t="shared" si="23"/>
        <v>31.828604651162792</v>
      </c>
    </row>
    <row r="325" spans="1:15" ht="15">
      <c r="A325" s="7" t="s">
        <v>125</v>
      </c>
      <c r="B325" s="7" t="s">
        <v>38</v>
      </c>
      <c r="C325" s="13" t="s">
        <v>47</v>
      </c>
      <c r="D325" s="7" t="s">
        <v>109</v>
      </c>
      <c r="E325" s="29">
        <v>352.35</v>
      </c>
      <c r="F325" s="28">
        <v>13</v>
      </c>
      <c r="G325" s="6"/>
      <c r="H325" s="6"/>
      <c r="I325" s="28">
        <v>161</v>
      </c>
      <c r="J325" s="6"/>
      <c r="K325" s="14">
        <v>41364</v>
      </c>
      <c r="L325" s="3">
        <f t="shared" si="20"/>
        <v>2093</v>
      </c>
      <c r="M325" s="33">
        <f t="shared" si="21"/>
        <v>352.35</v>
      </c>
      <c r="N325" s="44">
        <f t="shared" si="22"/>
        <v>0.35235</v>
      </c>
      <c r="O325" s="42">
        <f t="shared" si="23"/>
        <v>27.103846153846156</v>
      </c>
    </row>
    <row r="326" spans="1:15" ht="15">
      <c r="A326" s="7" t="s">
        <v>125</v>
      </c>
      <c r="B326" s="7" t="s">
        <v>38</v>
      </c>
      <c r="C326" s="13" t="s">
        <v>48</v>
      </c>
      <c r="D326" s="7" t="s">
        <v>116</v>
      </c>
      <c r="E326" s="29">
        <v>3235.95</v>
      </c>
      <c r="F326" s="28">
        <v>132</v>
      </c>
      <c r="G326" s="6">
        <v>4</v>
      </c>
      <c r="H326" s="6">
        <v>4</v>
      </c>
      <c r="I326" s="28">
        <v>65</v>
      </c>
      <c r="J326" s="6"/>
      <c r="K326" s="14">
        <v>41364</v>
      </c>
      <c r="L326" s="3">
        <f t="shared" si="20"/>
        <v>8580</v>
      </c>
      <c r="M326" s="33">
        <f t="shared" si="21"/>
        <v>3235.95</v>
      </c>
      <c r="N326" s="44">
        <f t="shared" si="22"/>
        <v>3.2359499999999999</v>
      </c>
      <c r="O326" s="42">
        <f t="shared" si="23"/>
        <v>24.514772727272724</v>
      </c>
    </row>
    <row r="327" spans="1:15" ht="15">
      <c r="A327" s="7" t="s">
        <v>125</v>
      </c>
      <c r="B327" s="7" t="s">
        <v>38</v>
      </c>
      <c r="C327" s="13" t="s">
        <v>49</v>
      </c>
      <c r="D327" s="7" t="s">
        <v>115</v>
      </c>
      <c r="E327" s="29">
        <v>0</v>
      </c>
      <c r="F327" s="28">
        <v>2</v>
      </c>
      <c r="G327" s="6"/>
      <c r="H327" s="6"/>
      <c r="I327" s="28">
        <v>17</v>
      </c>
      <c r="J327" s="6"/>
      <c r="K327" s="14">
        <v>41364</v>
      </c>
      <c r="L327" s="3">
        <f t="shared" si="20"/>
        <v>34</v>
      </c>
      <c r="M327" s="33">
        <f t="shared" si="21"/>
        <v>0</v>
      </c>
      <c r="N327" s="44">
        <f t="shared" si="22"/>
        <v>0</v>
      </c>
      <c r="O327" s="42">
        <f t="shared" si="23"/>
        <v>0</v>
      </c>
    </row>
    <row r="328" spans="1:15" ht="15">
      <c r="A328" s="7" t="s">
        <v>125</v>
      </c>
      <c r="B328" s="7" t="s">
        <v>38</v>
      </c>
      <c r="C328" s="13" t="s">
        <v>50</v>
      </c>
      <c r="D328" s="7" t="s">
        <v>109</v>
      </c>
      <c r="E328" s="29">
        <v>21015.45</v>
      </c>
      <c r="F328" s="28">
        <v>767</v>
      </c>
      <c r="G328" s="6">
        <v>7</v>
      </c>
      <c r="H328" s="6">
        <v>26</v>
      </c>
      <c r="I328" s="28">
        <v>100</v>
      </c>
      <c r="J328" s="6">
        <v>762</v>
      </c>
      <c r="K328" s="14">
        <v>41364</v>
      </c>
      <c r="L328" s="3">
        <f t="shared" si="20"/>
        <v>76700</v>
      </c>
      <c r="M328" s="33">
        <f t="shared" si="21"/>
        <v>21777.45</v>
      </c>
      <c r="N328" s="44">
        <f t="shared" si="22"/>
        <v>21.015450000000001</v>
      </c>
      <c r="O328" s="42">
        <f t="shared" si="23"/>
        <v>27.399543676662322</v>
      </c>
    </row>
    <row r="329" spans="1:15" ht="15">
      <c r="A329" s="7" t="s">
        <v>125</v>
      </c>
      <c r="B329" s="7" t="s">
        <v>38</v>
      </c>
      <c r="C329" s="13" t="s">
        <v>52</v>
      </c>
      <c r="D329" s="7" t="s">
        <v>112</v>
      </c>
      <c r="E329" s="29">
        <v>22092.75</v>
      </c>
      <c r="F329" s="28">
        <v>780</v>
      </c>
      <c r="G329" s="6">
        <v>15</v>
      </c>
      <c r="H329" s="6">
        <v>6</v>
      </c>
      <c r="I329" s="28">
        <v>139</v>
      </c>
      <c r="J329" s="6">
        <v>14158</v>
      </c>
      <c r="K329" s="14">
        <v>41364</v>
      </c>
      <c r="L329" s="3">
        <f t="shared" si="20"/>
        <v>108420</v>
      </c>
      <c r="M329" s="33">
        <f t="shared" si="21"/>
        <v>36250.75</v>
      </c>
      <c r="N329" s="44">
        <f t="shared" si="22"/>
        <v>22.092749999999999</v>
      </c>
      <c r="O329" s="42">
        <f t="shared" si="23"/>
        <v>28.324038461538461</v>
      </c>
    </row>
    <row r="330" spans="1:15" ht="15">
      <c r="A330" s="7" t="s">
        <v>125</v>
      </c>
      <c r="B330" s="7" t="s">
        <v>38</v>
      </c>
      <c r="C330" s="13" t="s">
        <v>53</v>
      </c>
      <c r="D330" s="7" t="s">
        <v>112</v>
      </c>
      <c r="E330" s="29">
        <v>5034.1499999999996</v>
      </c>
      <c r="F330" s="28">
        <v>204</v>
      </c>
      <c r="G330" s="6">
        <v>2</v>
      </c>
      <c r="H330" s="6">
        <v>5</v>
      </c>
      <c r="I330" s="28">
        <v>115</v>
      </c>
      <c r="J330" s="6"/>
      <c r="K330" s="14">
        <v>41364</v>
      </c>
      <c r="L330" s="3">
        <f t="shared" si="20"/>
        <v>23460</v>
      </c>
      <c r="M330" s="33">
        <f t="shared" si="21"/>
        <v>5034.1499999999996</v>
      </c>
      <c r="N330" s="44">
        <f t="shared" si="22"/>
        <v>5.0341499999999995</v>
      </c>
      <c r="O330" s="42">
        <f t="shared" si="23"/>
        <v>24.67720588235294</v>
      </c>
    </row>
    <row r="331" spans="1:15" ht="15">
      <c r="A331" s="7" t="s">
        <v>125</v>
      </c>
      <c r="B331" s="7" t="s">
        <v>38</v>
      </c>
      <c r="C331" s="13" t="s">
        <v>59</v>
      </c>
      <c r="D331" s="7" t="s">
        <v>114</v>
      </c>
      <c r="E331" s="29">
        <v>36.450000000000003</v>
      </c>
      <c r="F331" s="28">
        <v>1</v>
      </c>
      <c r="G331" s="6"/>
      <c r="H331" s="6"/>
      <c r="I331" s="28">
        <v>247</v>
      </c>
      <c r="J331" s="6"/>
      <c r="K331" s="14">
        <v>41364</v>
      </c>
      <c r="L331" s="3">
        <f t="shared" si="20"/>
        <v>247</v>
      </c>
      <c r="M331" s="33">
        <f t="shared" si="21"/>
        <v>36.450000000000003</v>
      </c>
      <c r="N331" s="44">
        <f t="shared" si="22"/>
        <v>3.6450000000000003E-2</v>
      </c>
      <c r="O331" s="42">
        <f t="shared" si="23"/>
        <v>36.450000000000003</v>
      </c>
    </row>
    <row r="332" spans="1:15" ht="15">
      <c r="A332" s="7" t="s">
        <v>125</v>
      </c>
      <c r="B332" s="7" t="s">
        <v>38</v>
      </c>
      <c r="C332" s="13" t="s">
        <v>66</v>
      </c>
      <c r="D332" s="7" t="s">
        <v>116</v>
      </c>
      <c r="E332" s="29">
        <v>89.1</v>
      </c>
      <c r="F332" s="28">
        <v>3</v>
      </c>
      <c r="G332" s="6"/>
      <c r="H332" s="6"/>
      <c r="I332" s="28">
        <v>71</v>
      </c>
      <c r="J332" s="6"/>
      <c r="K332" s="14">
        <v>41364</v>
      </c>
      <c r="L332" s="3">
        <f t="shared" si="20"/>
        <v>213</v>
      </c>
      <c r="M332" s="33">
        <f t="shared" si="21"/>
        <v>89.1</v>
      </c>
      <c r="N332" s="44">
        <f t="shared" si="22"/>
        <v>8.9099999999999999E-2</v>
      </c>
      <c r="O332" s="42">
        <f t="shared" si="23"/>
        <v>29.7</v>
      </c>
    </row>
    <row r="333" spans="1:15" ht="15">
      <c r="A333" s="7" t="s">
        <v>125</v>
      </c>
      <c r="B333" s="7" t="s">
        <v>38</v>
      </c>
      <c r="C333" s="13" t="s">
        <v>72</v>
      </c>
      <c r="D333" s="7" t="s">
        <v>112</v>
      </c>
      <c r="E333" s="29">
        <v>255.15</v>
      </c>
      <c r="F333" s="28">
        <v>12</v>
      </c>
      <c r="G333" s="6">
        <v>1</v>
      </c>
      <c r="H333" s="6">
        <v>1</v>
      </c>
      <c r="I333" s="28">
        <v>71</v>
      </c>
      <c r="J333" s="6"/>
      <c r="K333" s="14">
        <v>41364</v>
      </c>
      <c r="L333" s="3">
        <f t="shared" si="20"/>
        <v>852</v>
      </c>
      <c r="M333" s="33">
        <f t="shared" si="21"/>
        <v>255.15</v>
      </c>
      <c r="N333" s="44">
        <f t="shared" si="22"/>
        <v>0.25514999999999999</v>
      </c>
      <c r="O333" s="42">
        <f t="shared" si="23"/>
        <v>21.262499999999999</v>
      </c>
    </row>
    <row r="334" spans="1:15" ht="15">
      <c r="A334" s="7" t="s">
        <v>125</v>
      </c>
      <c r="B334" s="7" t="s">
        <v>38</v>
      </c>
      <c r="C334" s="13" t="s">
        <v>73</v>
      </c>
      <c r="D334" s="7" t="s">
        <v>112</v>
      </c>
      <c r="E334" s="29">
        <v>36.450000000000003</v>
      </c>
      <c r="F334" s="28">
        <v>2</v>
      </c>
      <c r="G334" s="6"/>
      <c r="H334" s="6"/>
      <c r="I334" s="28">
        <v>113</v>
      </c>
      <c r="J334" s="6"/>
      <c r="K334" s="14">
        <v>41364</v>
      </c>
      <c r="L334" s="3">
        <f t="shared" si="20"/>
        <v>226</v>
      </c>
      <c r="M334" s="33">
        <f t="shared" si="21"/>
        <v>36.450000000000003</v>
      </c>
      <c r="N334" s="44">
        <f t="shared" si="22"/>
        <v>3.6450000000000003E-2</v>
      </c>
      <c r="O334" s="42">
        <f t="shared" si="23"/>
        <v>18.225000000000001</v>
      </c>
    </row>
    <row r="335" spans="1:15" ht="15">
      <c r="A335" s="7" t="s">
        <v>125</v>
      </c>
      <c r="B335" s="7" t="s">
        <v>39</v>
      </c>
      <c r="C335" s="13" t="s">
        <v>89</v>
      </c>
      <c r="D335" s="7" t="s">
        <v>109</v>
      </c>
      <c r="E335" s="29">
        <v>2466</v>
      </c>
      <c r="F335" s="28">
        <v>36</v>
      </c>
      <c r="G335" s="6"/>
      <c r="H335" s="6"/>
      <c r="I335" s="28">
        <v>109</v>
      </c>
      <c r="J335" s="6"/>
      <c r="K335" s="14">
        <v>41364</v>
      </c>
      <c r="L335" s="3">
        <f t="shared" si="20"/>
        <v>3924</v>
      </c>
      <c r="M335" s="33">
        <f t="shared" si="21"/>
        <v>2466</v>
      </c>
      <c r="N335" s="44">
        <f t="shared" si="22"/>
        <v>2.4660000000000002</v>
      </c>
      <c r="O335" s="42">
        <f t="shared" si="23"/>
        <v>68.5</v>
      </c>
    </row>
    <row r="336" spans="1:15" ht="15">
      <c r="A336" s="7" t="s">
        <v>125</v>
      </c>
      <c r="B336" s="7" t="s">
        <v>39</v>
      </c>
      <c r="C336" s="13" t="s">
        <v>93</v>
      </c>
      <c r="D336" s="7" t="s">
        <v>116</v>
      </c>
      <c r="E336" s="29">
        <v>0</v>
      </c>
      <c r="F336" s="28">
        <v>3</v>
      </c>
      <c r="G336" s="6"/>
      <c r="H336" s="6"/>
      <c r="I336" s="28">
        <v>10</v>
      </c>
      <c r="J336" s="6"/>
      <c r="K336" s="14">
        <v>41364</v>
      </c>
      <c r="L336" s="3">
        <f t="shared" si="20"/>
        <v>30</v>
      </c>
      <c r="M336" s="33">
        <f t="shared" si="21"/>
        <v>0</v>
      </c>
      <c r="N336" s="44">
        <f t="shared" si="22"/>
        <v>0</v>
      </c>
      <c r="O336" s="42">
        <f t="shared" si="23"/>
        <v>0</v>
      </c>
    </row>
    <row r="337" spans="1:15" ht="15">
      <c r="A337" s="7" t="s">
        <v>125</v>
      </c>
      <c r="B337" s="7" t="s">
        <v>39</v>
      </c>
      <c r="C337" s="13" t="s">
        <v>95</v>
      </c>
      <c r="D337" s="7" t="s">
        <v>112</v>
      </c>
      <c r="E337" s="29">
        <v>2157.75</v>
      </c>
      <c r="F337" s="28">
        <v>31</v>
      </c>
      <c r="G337" s="6"/>
      <c r="H337" s="6"/>
      <c r="I337" s="28">
        <v>180</v>
      </c>
      <c r="J337" s="6"/>
      <c r="K337" s="14">
        <v>41364</v>
      </c>
      <c r="L337" s="3">
        <f t="shared" si="20"/>
        <v>5580</v>
      </c>
      <c r="M337" s="33">
        <f t="shared" si="21"/>
        <v>2157.75</v>
      </c>
      <c r="N337" s="44">
        <f t="shared" si="22"/>
        <v>2.1577500000000001</v>
      </c>
      <c r="O337" s="42">
        <f t="shared" si="23"/>
        <v>69.604838709677423</v>
      </c>
    </row>
    <row r="338" spans="1:15" ht="15">
      <c r="A338" s="7" t="s">
        <v>125</v>
      </c>
      <c r="B338" s="7" t="s">
        <v>39</v>
      </c>
      <c r="C338" s="13" t="s">
        <v>96</v>
      </c>
      <c r="D338" s="7" t="s">
        <v>112</v>
      </c>
      <c r="E338" s="29">
        <v>394.56</v>
      </c>
      <c r="F338" s="28">
        <v>12</v>
      </c>
      <c r="G338" s="6"/>
      <c r="H338" s="6"/>
      <c r="I338" s="28">
        <v>75</v>
      </c>
      <c r="J338" s="6"/>
      <c r="K338" s="14">
        <v>41364</v>
      </c>
      <c r="L338" s="3">
        <f t="shared" si="20"/>
        <v>900</v>
      </c>
      <c r="M338" s="33">
        <f t="shared" si="21"/>
        <v>394.56</v>
      </c>
      <c r="N338" s="44">
        <f t="shared" si="22"/>
        <v>0.39456000000000002</v>
      </c>
      <c r="O338" s="42">
        <f t="shared" si="23"/>
        <v>32.880000000000003</v>
      </c>
    </row>
    <row r="339" spans="1:15" ht="15">
      <c r="A339" s="7" t="s">
        <v>126</v>
      </c>
      <c r="B339" s="7" t="s">
        <v>38</v>
      </c>
      <c r="C339" s="13" t="s">
        <v>52</v>
      </c>
      <c r="D339" s="7" t="s">
        <v>112</v>
      </c>
      <c r="E339" s="29">
        <v>16605</v>
      </c>
      <c r="F339" s="28">
        <v>647</v>
      </c>
      <c r="G339" s="6">
        <v>114</v>
      </c>
      <c r="H339" s="6">
        <v>88</v>
      </c>
      <c r="I339" s="28">
        <v>144</v>
      </c>
      <c r="J339" s="6">
        <v>250</v>
      </c>
      <c r="K339" s="14">
        <v>41364</v>
      </c>
      <c r="L339" s="3">
        <f t="shared" si="20"/>
        <v>93168</v>
      </c>
      <c r="M339" s="33">
        <f t="shared" si="21"/>
        <v>16855</v>
      </c>
      <c r="N339" s="44">
        <f t="shared" si="22"/>
        <v>16.605</v>
      </c>
      <c r="O339" s="42">
        <f t="shared" si="23"/>
        <v>25.664605873261205</v>
      </c>
    </row>
    <row r="340" spans="1:15" ht="15">
      <c r="A340" s="7" t="s">
        <v>126</v>
      </c>
      <c r="B340" s="7" t="s">
        <v>38</v>
      </c>
      <c r="C340" s="13" t="s">
        <v>53</v>
      </c>
      <c r="D340" s="7" t="s">
        <v>112</v>
      </c>
      <c r="E340" s="29">
        <v>19180.8</v>
      </c>
      <c r="F340" s="28">
        <v>742</v>
      </c>
      <c r="G340" s="6">
        <v>177</v>
      </c>
      <c r="H340" s="6">
        <v>202</v>
      </c>
      <c r="I340" s="28">
        <v>127</v>
      </c>
      <c r="J340" s="6">
        <v>250</v>
      </c>
      <c r="K340" s="14">
        <v>41364</v>
      </c>
      <c r="L340" s="3">
        <f t="shared" si="20"/>
        <v>94234</v>
      </c>
      <c r="M340" s="33">
        <f t="shared" si="21"/>
        <v>19430.8</v>
      </c>
      <c r="N340" s="44">
        <f t="shared" si="22"/>
        <v>19.180799999999998</v>
      </c>
      <c r="O340" s="42">
        <f t="shared" si="23"/>
        <v>25.850134770889486</v>
      </c>
    </row>
    <row r="341" spans="1:15" ht="15">
      <c r="A341" s="7" t="s">
        <v>126</v>
      </c>
      <c r="B341" s="7" t="s">
        <v>38</v>
      </c>
      <c r="C341" s="13" t="s">
        <v>54</v>
      </c>
      <c r="D341" s="7" t="s">
        <v>112</v>
      </c>
      <c r="E341" s="29">
        <v>7573.5</v>
      </c>
      <c r="F341" s="28">
        <v>269</v>
      </c>
      <c r="G341" s="6">
        <v>52</v>
      </c>
      <c r="H341" s="6">
        <v>85</v>
      </c>
      <c r="I341" s="28">
        <v>147</v>
      </c>
      <c r="J341" s="6">
        <v>366</v>
      </c>
      <c r="K341" s="14">
        <v>41364</v>
      </c>
      <c r="L341" s="3">
        <f t="shared" si="20"/>
        <v>39543</v>
      </c>
      <c r="M341" s="33">
        <f t="shared" si="21"/>
        <v>7939.5</v>
      </c>
      <c r="N341" s="44">
        <f t="shared" si="22"/>
        <v>7.5735000000000001</v>
      </c>
      <c r="O341" s="42">
        <f t="shared" si="23"/>
        <v>28.154275092936803</v>
      </c>
    </row>
    <row r="342" spans="1:15" ht="15">
      <c r="A342" s="7" t="s">
        <v>126</v>
      </c>
      <c r="B342" s="7" t="s">
        <v>38</v>
      </c>
      <c r="C342" s="13" t="s">
        <v>72</v>
      </c>
      <c r="D342" s="7" t="s">
        <v>112</v>
      </c>
      <c r="E342" s="29">
        <v>44.55</v>
      </c>
      <c r="F342" s="28">
        <v>3</v>
      </c>
      <c r="G342" s="6">
        <v>1</v>
      </c>
      <c r="H342" s="6"/>
      <c r="I342" s="28">
        <v>56</v>
      </c>
      <c r="J342" s="6"/>
      <c r="K342" s="14">
        <v>41364</v>
      </c>
      <c r="L342" s="3">
        <f t="shared" si="20"/>
        <v>168</v>
      </c>
      <c r="M342" s="33">
        <f t="shared" si="21"/>
        <v>44.55</v>
      </c>
      <c r="N342" s="44">
        <f t="shared" si="22"/>
        <v>4.4549999999999999E-2</v>
      </c>
      <c r="O342" s="42">
        <f t="shared" si="23"/>
        <v>14.85</v>
      </c>
    </row>
    <row r="343" spans="1:15" ht="15">
      <c r="A343" s="7" t="s">
        <v>126</v>
      </c>
      <c r="B343" s="7" t="s">
        <v>38</v>
      </c>
      <c r="C343" s="13" t="s">
        <v>73</v>
      </c>
      <c r="D343" s="7" t="s">
        <v>112</v>
      </c>
      <c r="E343" s="29">
        <v>765.45</v>
      </c>
      <c r="F343" s="28">
        <v>23</v>
      </c>
      <c r="G343" s="6"/>
      <c r="H343" s="6"/>
      <c r="I343" s="28">
        <v>586</v>
      </c>
      <c r="J343" s="6">
        <v>60</v>
      </c>
      <c r="K343" s="14">
        <v>41364</v>
      </c>
      <c r="L343" s="3">
        <f t="shared" si="20"/>
        <v>13478</v>
      </c>
      <c r="M343" s="33">
        <f t="shared" si="21"/>
        <v>825.45</v>
      </c>
      <c r="N343" s="44">
        <f t="shared" si="22"/>
        <v>0.76545000000000007</v>
      </c>
      <c r="O343" s="42">
        <f t="shared" si="23"/>
        <v>33.280434782608701</v>
      </c>
    </row>
    <row r="344" spans="1:15" ht="15">
      <c r="A344" s="7" t="s">
        <v>126</v>
      </c>
      <c r="B344" s="7" t="s">
        <v>16</v>
      </c>
      <c r="C344" s="13" t="s">
        <v>85</v>
      </c>
      <c r="D344" s="7" t="s">
        <v>119</v>
      </c>
      <c r="E344" s="29">
        <v>52.65</v>
      </c>
      <c r="F344" s="28">
        <v>1</v>
      </c>
      <c r="G344" s="6"/>
      <c r="H344" s="6">
        <v>1</v>
      </c>
      <c r="I344" s="28">
        <v>82</v>
      </c>
      <c r="J344" s="6"/>
      <c r="K344" s="14">
        <v>41364</v>
      </c>
      <c r="L344" s="3">
        <f t="shared" si="20"/>
        <v>82</v>
      </c>
      <c r="M344" s="33">
        <f t="shared" si="21"/>
        <v>52.65</v>
      </c>
      <c r="N344" s="44">
        <f t="shared" si="22"/>
        <v>5.2649999999999995E-2</v>
      </c>
      <c r="O344" s="42">
        <f t="shared" si="23"/>
        <v>52.65</v>
      </c>
    </row>
    <row r="345" spans="1:15" ht="15">
      <c r="A345" s="7" t="s">
        <v>126</v>
      </c>
      <c r="B345" s="7" t="s">
        <v>39</v>
      </c>
      <c r="C345" s="13" t="s">
        <v>95</v>
      </c>
      <c r="D345" s="7" t="s">
        <v>112</v>
      </c>
      <c r="E345" s="29">
        <v>739.8</v>
      </c>
      <c r="F345" s="28">
        <v>23</v>
      </c>
      <c r="G345" s="6">
        <v>10</v>
      </c>
      <c r="H345" s="6">
        <v>5</v>
      </c>
      <c r="I345" s="28">
        <v>65</v>
      </c>
      <c r="J345" s="6"/>
      <c r="K345" s="14">
        <v>41364</v>
      </c>
      <c r="L345" s="3">
        <f t="shared" si="20"/>
        <v>1495</v>
      </c>
      <c r="M345" s="33">
        <f t="shared" si="21"/>
        <v>739.8</v>
      </c>
      <c r="N345" s="44">
        <f t="shared" si="22"/>
        <v>0.7397999999999999</v>
      </c>
      <c r="O345" s="42">
        <f t="shared" si="23"/>
        <v>32.165217391304346</v>
      </c>
    </row>
    <row r="346" spans="1:15" ht="15">
      <c r="A346" s="7" t="s">
        <v>126</v>
      </c>
      <c r="B346" s="7" t="s">
        <v>39</v>
      </c>
      <c r="C346" s="13" t="s">
        <v>96</v>
      </c>
      <c r="D346" s="7" t="s">
        <v>112</v>
      </c>
      <c r="E346" s="29">
        <v>3563.37</v>
      </c>
      <c r="F346" s="28">
        <v>40</v>
      </c>
      <c r="G346" s="6">
        <v>5</v>
      </c>
      <c r="H346" s="6">
        <v>17</v>
      </c>
      <c r="I346" s="28">
        <v>142</v>
      </c>
      <c r="J346" s="6"/>
      <c r="K346" s="14">
        <v>41364</v>
      </c>
      <c r="L346" s="3">
        <f t="shared" si="20"/>
        <v>5680</v>
      </c>
      <c r="M346" s="33">
        <f t="shared" si="21"/>
        <v>3563.37</v>
      </c>
      <c r="N346" s="44">
        <f t="shared" si="22"/>
        <v>3.5633699999999999</v>
      </c>
      <c r="O346" s="42">
        <f t="shared" si="23"/>
        <v>89.084249999999997</v>
      </c>
    </row>
    <row r="347" spans="1:15" ht="15">
      <c r="A347" s="7" t="s">
        <v>126</v>
      </c>
      <c r="B347" s="7" t="s">
        <v>39</v>
      </c>
      <c r="C347" s="13" t="s">
        <v>97</v>
      </c>
      <c r="D347" s="7" t="s">
        <v>112</v>
      </c>
      <c r="E347" s="29">
        <v>2256.39</v>
      </c>
      <c r="F347" s="28">
        <v>70</v>
      </c>
      <c r="G347" s="6">
        <v>14</v>
      </c>
      <c r="H347" s="6">
        <v>14</v>
      </c>
      <c r="I347" s="28">
        <v>61</v>
      </c>
      <c r="J347" s="6"/>
      <c r="K347" s="14">
        <v>41364</v>
      </c>
      <c r="L347" s="3">
        <f t="shared" si="20"/>
        <v>4270</v>
      </c>
      <c r="M347" s="33">
        <f t="shared" si="21"/>
        <v>2256.39</v>
      </c>
      <c r="N347" s="44">
        <f t="shared" si="22"/>
        <v>2.2563899999999997</v>
      </c>
      <c r="O347" s="42">
        <f t="shared" si="23"/>
        <v>32.234142857142857</v>
      </c>
    </row>
    <row r="348" spans="1:15" ht="15">
      <c r="A348" s="7" t="s">
        <v>127</v>
      </c>
      <c r="B348" s="7" t="s">
        <v>38</v>
      </c>
      <c r="C348" s="13" t="s">
        <v>49</v>
      </c>
      <c r="D348" s="7" t="s">
        <v>115</v>
      </c>
      <c r="E348" s="29">
        <v>22959.449999999928</v>
      </c>
      <c r="F348" s="28">
        <v>1282</v>
      </c>
      <c r="G348" s="6">
        <v>25</v>
      </c>
      <c r="H348" s="6">
        <v>26</v>
      </c>
      <c r="I348" s="28">
        <v>63</v>
      </c>
      <c r="J348" s="6">
        <v>1256</v>
      </c>
      <c r="K348" s="14">
        <v>41364</v>
      </c>
      <c r="L348" s="3">
        <f t="shared" si="20"/>
        <v>80766</v>
      </c>
      <c r="M348" s="33">
        <f t="shared" si="21"/>
        <v>24215.449999999928</v>
      </c>
      <c r="N348" s="44">
        <f t="shared" si="22"/>
        <v>22.959449999999929</v>
      </c>
      <c r="O348" s="42">
        <f t="shared" si="23"/>
        <v>17.909087363494482</v>
      </c>
    </row>
    <row r="349" spans="1:15" ht="15">
      <c r="A349" s="7" t="s">
        <v>127</v>
      </c>
      <c r="B349" s="7" t="s">
        <v>38</v>
      </c>
      <c r="C349" s="13" t="s">
        <v>57</v>
      </c>
      <c r="D349" s="7" t="s">
        <v>115</v>
      </c>
      <c r="E349" s="29">
        <v>22368.150000000111</v>
      </c>
      <c r="F349" s="28">
        <v>936</v>
      </c>
      <c r="G349" s="6">
        <v>37</v>
      </c>
      <c r="H349" s="6">
        <v>30</v>
      </c>
      <c r="I349" s="28">
        <v>79</v>
      </c>
      <c r="J349" s="6">
        <v>426</v>
      </c>
      <c r="K349" s="14">
        <v>41364</v>
      </c>
      <c r="L349" s="3">
        <f t="shared" si="20"/>
        <v>73944</v>
      </c>
      <c r="M349" s="33">
        <f t="shared" si="21"/>
        <v>22794.150000000111</v>
      </c>
      <c r="N349" s="44">
        <f t="shared" si="22"/>
        <v>22.36815000000011</v>
      </c>
      <c r="O349" s="42">
        <f t="shared" si="23"/>
        <v>23.897596153846273</v>
      </c>
    </row>
    <row r="350" spans="1:15" ht="15">
      <c r="A350" s="7" t="s">
        <v>127</v>
      </c>
      <c r="B350" s="7" t="s">
        <v>38</v>
      </c>
      <c r="C350" s="13" t="s">
        <v>76</v>
      </c>
      <c r="D350" s="7" t="s">
        <v>115</v>
      </c>
      <c r="E350" s="29">
        <v>425.24999999999994</v>
      </c>
      <c r="F350" s="28">
        <v>21</v>
      </c>
      <c r="G350" s="6">
        <v>2</v>
      </c>
      <c r="H350" s="6"/>
      <c r="I350" s="28">
        <v>51</v>
      </c>
      <c r="J350" s="6"/>
      <c r="K350" s="14">
        <v>41364</v>
      </c>
      <c r="L350" s="3">
        <f t="shared" si="20"/>
        <v>1071</v>
      </c>
      <c r="M350" s="33">
        <f t="shared" si="21"/>
        <v>425.24999999999994</v>
      </c>
      <c r="N350" s="44">
        <f t="shared" si="22"/>
        <v>0.42524999999999996</v>
      </c>
      <c r="O350" s="42">
        <f t="shared" si="23"/>
        <v>20.249999999999996</v>
      </c>
    </row>
    <row r="351" spans="1:15" ht="15">
      <c r="A351" s="7" t="s">
        <v>127</v>
      </c>
      <c r="B351" s="7" t="s">
        <v>39</v>
      </c>
      <c r="C351" s="13" t="s">
        <v>94</v>
      </c>
      <c r="D351" s="7" t="s">
        <v>115</v>
      </c>
      <c r="E351" s="29">
        <v>7422.6599999999871</v>
      </c>
      <c r="F351" s="28">
        <v>96</v>
      </c>
      <c r="G351" s="6">
        <v>1</v>
      </c>
      <c r="H351" s="6">
        <v>11</v>
      </c>
      <c r="I351" s="28">
        <v>111</v>
      </c>
      <c r="J351" s="6"/>
      <c r="K351" s="14">
        <v>41364</v>
      </c>
      <c r="L351" s="3">
        <f t="shared" si="20"/>
        <v>10656</v>
      </c>
      <c r="M351" s="33">
        <f t="shared" si="21"/>
        <v>7422.6599999999871</v>
      </c>
      <c r="N351" s="44">
        <f t="shared" si="22"/>
        <v>7.4226599999999872</v>
      </c>
      <c r="O351" s="42">
        <f t="shared" si="23"/>
        <v>77.319374999999866</v>
      </c>
    </row>
    <row r="352" spans="1:15" ht="15">
      <c r="A352" s="7" t="s">
        <v>127</v>
      </c>
      <c r="B352" s="7" t="s">
        <v>39</v>
      </c>
      <c r="C352" s="13" t="s">
        <v>99</v>
      </c>
      <c r="D352" s="7" t="s">
        <v>115</v>
      </c>
      <c r="E352" s="29">
        <v>4339.6199999999972</v>
      </c>
      <c r="F352" s="28">
        <v>66</v>
      </c>
      <c r="G352" s="6"/>
      <c r="H352" s="6">
        <v>2</v>
      </c>
      <c r="I352" s="28">
        <v>119</v>
      </c>
      <c r="J352" s="6"/>
      <c r="K352" s="14">
        <v>41364</v>
      </c>
      <c r="L352" s="3">
        <f t="shared" si="20"/>
        <v>7854</v>
      </c>
      <c r="M352" s="33">
        <f t="shared" si="21"/>
        <v>4339.6199999999972</v>
      </c>
      <c r="N352" s="44">
        <f t="shared" si="22"/>
        <v>4.3396199999999974</v>
      </c>
      <c r="O352" s="42">
        <f t="shared" si="23"/>
        <v>65.751818181818138</v>
      </c>
    </row>
    <row r="353" spans="1:15" ht="15">
      <c r="A353" s="57" t="s">
        <v>128</v>
      </c>
      <c r="B353" s="57" t="s">
        <v>38</v>
      </c>
      <c r="C353" s="64" t="s">
        <v>40</v>
      </c>
      <c r="D353" s="57" t="s">
        <v>118</v>
      </c>
      <c r="E353" s="63">
        <v>6597.45</v>
      </c>
      <c r="F353" s="64">
        <v>178</v>
      </c>
      <c r="G353" s="58"/>
      <c r="H353" s="58">
        <v>32</v>
      </c>
      <c r="I353" s="64">
        <v>167</v>
      </c>
      <c r="J353" s="58">
        <v>386</v>
      </c>
      <c r="K353" s="56">
        <v>41364</v>
      </c>
      <c r="L353" s="59">
        <f t="shared" si="20"/>
        <v>29726</v>
      </c>
      <c r="M353" s="60">
        <f t="shared" si="21"/>
        <v>6983.45</v>
      </c>
      <c r="N353" s="61">
        <f t="shared" si="22"/>
        <v>6.5974500000000003</v>
      </c>
      <c r="O353" s="62">
        <f t="shared" si="23"/>
        <v>37.064325842696626</v>
      </c>
    </row>
    <row r="354" spans="1:15" ht="15">
      <c r="A354" s="7" t="s">
        <v>128</v>
      </c>
      <c r="B354" s="7" t="s">
        <v>38</v>
      </c>
      <c r="C354" s="13" t="s">
        <v>46</v>
      </c>
      <c r="D354" s="7" t="s">
        <v>118</v>
      </c>
      <c r="E354" s="29">
        <v>72.900000000000006</v>
      </c>
      <c r="F354" s="28">
        <v>2</v>
      </c>
      <c r="G354" s="6"/>
      <c r="H354" s="6"/>
      <c r="I354" s="28">
        <v>164</v>
      </c>
      <c r="J354" s="6"/>
      <c r="K354" s="14">
        <v>41364</v>
      </c>
      <c r="L354" s="3">
        <f t="shared" si="20"/>
        <v>328</v>
      </c>
      <c r="M354" s="33">
        <f t="shared" si="21"/>
        <v>72.900000000000006</v>
      </c>
      <c r="N354" s="44">
        <f t="shared" si="22"/>
        <v>7.2900000000000006E-2</v>
      </c>
      <c r="O354" s="42">
        <f t="shared" si="23"/>
        <v>36.450000000000003</v>
      </c>
    </row>
    <row r="355" spans="1:15" ht="15">
      <c r="A355" s="7" t="s">
        <v>128</v>
      </c>
      <c r="B355" s="7" t="s">
        <v>38</v>
      </c>
      <c r="C355" s="13" t="s">
        <v>47</v>
      </c>
      <c r="D355" s="7" t="s">
        <v>109</v>
      </c>
      <c r="E355" s="29">
        <v>37142.550000000003</v>
      </c>
      <c r="F355" s="28">
        <v>1240</v>
      </c>
      <c r="G355" s="6">
        <v>197</v>
      </c>
      <c r="H355" s="6">
        <v>249</v>
      </c>
      <c r="I355" s="28">
        <v>143</v>
      </c>
      <c r="J355" s="6">
        <v>614</v>
      </c>
      <c r="K355" s="14">
        <v>41364</v>
      </c>
      <c r="L355" s="3">
        <f t="shared" si="20"/>
        <v>177320</v>
      </c>
      <c r="M355" s="33">
        <f t="shared" si="21"/>
        <v>37756.550000000003</v>
      </c>
      <c r="N355" s="44">
        <f t="shared" si="22"/>
        <v>37.14255</v>
      </c>
      <c r="O355" s="42">
        <f t="shared" si="23"/>
        <v>29.953669354838713</v>
      </c>
    </row>
    <row r="356" spans="1:15" ht="15">
      <c r="A356" s="7" t="s">
        <v>128</v>
      </c>
      <c r="B356" s="7" t="s">
        <v>38</v>
      </c>
      <c r="C356" s="13" t="s">
        <v>50</v>
      </c>
      <c r="D356" s="7" t="s">
        <v>109</v>
      </c>
      <c r="E356" s="29">
        <v>32.4</v>
      </c>
      <c r="F356" s="28">
        <v>1</v>
      </c>
      <c r="G356" s="6"/>
      <c r="H356" s="6"/>
      <c r="I356" s="28">
        <v>538</v>
      </c>
      <c r="J356" s="6"/>
      <c r="K356" s="14">
        <v>41364</v>
      </c>
      <c r="L356" s="3">
        <f t="shared" si="20"/>
        <v>538</v>
      </c>
      <c r="M356" s="33">
        <f t="shared" si="21"/>
        <v>32.4</v>
      </c>
      <c r="N356" s="44">
        <f t="shared" si="22"/>
        <v>3.2399999999999998E-2</v>
      </c>
      <c r="O356" s="42">
        <f t="shared" si="23"/>
        <v>32.4</v>
      </c>
    </row>
    <row r="357" spans="1:15" ht="15">
      <c r="A357" s="7" t="s">
        <v>128</v>
      </c>
      <c r="B357" s="7" t="s">
        <v>38</v>
      </c>
      <c r="C357" s="13" t="s">
        <v>56</v>
      </c>
      <c r="D357" s="7" t="s">
        <v>109</v>
      </c>
      <c r="E357" s="29">
        <v>13324.5</v>
      </c>
      <c r="F357" s="28">
        <v>482</v>
      </c>
      <c r="G357" s="6">
        <v>94</v>
      </c>
      <c r="H357" s="6">
        <v>153</v>
      </c>
      <c r="I357" s="28">
        <v>142</v>
      </c>
      <c r="J357" s="6">
        <v>1318</v>
      </c>
      <c r="K357" s="14">
        <v>41364</v>
      </c>
      <c r="L357" s="3">
        <f t="shared" si="20"/>
        <v>68444</v>
      </c>
      <c r="M357" s="33">
        <f t="shared" si="21"/>
        <v>14642.5</v>
      </c>
      <c r="N357" s="44">
        <f t="shared" si="22"/>
        <v>13.3245</v>
      </c>
      <c r="O357" s="42">
        <f t="shared" si="23"/>
        <v>27.644190871369293</v>
      </c>
    </row>
    <row r="358" spans="1:15" ht="15">
      <c r="A358" s="7" t="s">
        <v>128</v>
      </c>
      <c r="B358" s="7" t="s">
        <v>38</v>
      </c>
      <c r="C358" s="13" t="s">
        <v>60</v>
      </c>
      <c r="D358" s="7" t="s">
        <v>118</v>
      </c>
      <c r="E358" s="29">
        <v>3693.6</v>
      </c>
      <c r="F358" s="28">
        <v>165</v>
      </c>
      <c r="G358" s="6">
        <v>53</v>
      </c>
      <c r="H358" s="6">
        <v>33</v>
      </c>
      <c r="I358" s="28">
        <v>82</v>
      </c>
      <c r="J358" s="6"/>
      <c r="K358" s="14">
        <v>41364</v>
      </c>
      <c r="L358" s="3">
        <f t="shared" si="20"/>
        <v>13530</v>
      </c>
      <c r="M358" s="33">
        <f t="shared" si="21"/>
        <v>3693.6</v>
      </c>
      <c r="N358" s="44">
        <f t="shared" si="22"/>
        <v>3.6936</v>
      </c>
      <c r="O358" s="42">
        <f t="shared" si="23"/>
        <v>22.385454545454547</v>
      </c>
    </row>
    <row r="359" spans="1:15" ht="15">
      <c r="A359" s="7" t="s">
        <v>128</v>
      </c>
      <c r="B359" s="7" t="s">
        <v>38</v>
      </c>
      <c r="C359" s="13" t="s">
        <v>75</v>
      </c>
      <c r="D359" s="7" t="s">
        <v>109</v>
      </c>
      <c r="E359" s="29">
        <v>380.7</v>
      </c>
      <c r="F359" s="28">
        <v>3</v>
      </c>
      <c r="G359" s="6"/>
      <c r="H359" s="6"/>
      <c r="I359" s="28">
        <v>284</v>
      </c>
      <c r="J359" s="6"/>
      <c r="K359" s="14">
        <v>41364</v>
      </c>
      <c r="L359" s="3">
        <f t="shared" si="20"/>
        <v>852</v>
      </c>
      <c r="M359" s="33">
        <f t="shared" si="21"/>
        <v>380.7</v>
      </c>
      <c r="N359" s="44">
        <f t="shared" si="22"/>
        <v>0.38069999999999998</v>
      </c>
      <c r="O359" s="42">
        <f t="shared" si="23"/>
        <v>126.89999999999999</v>
      </c>
    </row>
    <row r="360" spans="1:15" ht="15">
      <c r="A360" s="7" t="s">
        <v>128</v>
      </c>
      <c r="B360" s="7" t="s">
        <v>39</v>
      </c>
      <c r="C360" s="13" t="s">
        <v>90</v>
      </c>
      <c r="D360" s="7" t="s">
        <v>109</v>
      </c>
      <c r="E360" s="29">
        <v>690.48</v>
      </c>
      <c r="F360" s="28">
        <v>19</v>
      </c>
      <c r="G360" s="6">
        <v>5</v>
      </c>
      <c r="H360" s="6">
        <v>6</v>
      </c>
      <c r="I360" s="28">
        <v>98</v>
      </c>
      <c r="J360" s="6"/>
      <c r="K360" s="14">
        <v>41364</v>
      </c>
      <c r="L360" s="3">
        <f t="shared" si="20"/>
        <v>1862</v>
      </c>
      <c r="M360" s="33">
        <f t="shared" si="21"/>
        <v>690.48</v>
      </c>
      <c r="N360" s="44">
        <f t="shared" si="22"/>
        <v>0.69047999999999998</v>
      </c>
      <c r="O360" s="42">
        <f t="shared" si="23"/>
        <v>36.341052631578947</v>
      </c>
    </row>
    <row r="361" spans="1:15" ht="15">
      <c r="A361" s="7" t="s">
        <v>128</v>
      </c>
      <c r="B361" s="7" t="s">
        <v>39</v>
      </c>
      <c r="C361" s="13" t="s">
        <v>101</v>
      </c>
      <c r="D361" s="7" t="s">
        <v>118</v>
      </c>
      <c r="E361" s="29">
        <v>36.99</v>
      </c>
      <c r="F361" s="28">
        <v>3</v>
      </c>
      <c r="G361" s="6">
        <v>2</v>
      </c>
      <c r="H361" s="6"/>
      <c r="I361" s="28">
        <v>40</v>
      </c>
      <c r="J361" s="6"/>
      <c r="K361" s="14">
        <v>41364</v>
      </c>
      <c r="L361" s="3">
        <f t="shared" si="20"/>
        <v>120</v>
      </c>
      <c r="M361" s="33">
        <f t="shared" si="21"/>
        <v>36.99</v>
      </c>
      <c r="N361" s="44">
        <f t="shared" si="22"/>
        <v>3.6990000000000002E-2</v>
      </c>
      <c r="O361" s="42">
        <f t="shared" si="23"/>
        <v>12.33</v>
      </c>
    </row>
    <row r="362" spans="1:15" ht="15">
      <c r="A362" s="7" t="s">
        <v>129</v>
      </c>
      <c r="B362" s="7" t="s">
        <v>38</v>
      </c>
      <c r="C362" s="13" t="s">
        <v>41</v>
      </c>
      <c r="D362" s="7" t="s">
        <v>114</v>
      </c>
      <c r="E362" s="29">
        <v>490.05</v>
      </c>
      <c r="F362" s="28">
        <v>22</v>
      </c>
      <c r="G362" s="6"/>
      <c r="H362" s="6"/>
      <c r="I362" s="28">
        <v>197</v>
      </c>
      <c r="J362" s="6"/>
      <c r="K362" s="14">
        <v>41364</v>
      </c>
      <c r="L362" s="3">
        <f t="shared" si="20"/>
        <v>4334</v>
      </c>
      <c r="M362" s="33">
        <f t="shared" si="21"/>
        <v>490.05</v>
      </c>
      <c r="N362" s="44">
        <f t="shared" si="22"/>
        <v>0.49004999999999999</v>
      </c>
      <c r="O362" s="42">
        <f t="shared" si="23"/>
        <v>22.275000000000002</v>
      </c>
    </row>
    <row r="363" spans="1:15" ht="15">
      <c r="A363" s="7" t="s">
        <v>129</v>
      </c>
      <c r="B363" s="7" t="s">
        <v>38</v>
      </c>
      <c r="C363" s="13" t="s">
        <v>59</v>
      </c>
      <c r="D363" s="7" t="s">
        <v>114</v>
      </c>
      <c r="E363" s="29">
        <v>20825.099999999999</v>
      </c>
      <c r="F363" s="28">
        <v>1122</v>
      </c>
      <c r="G363" s="6"/>
      <c r="H363" s="6"/>
      <c r="I363" s="28">
        <v>102</v>
      </c>
      <c r="J363" s="6">
        <v>114</v>
      </c>
      <c r="K363" s="14">
        <v>41364</v>
      </c>
      <c r="L363" s="3">
        <f t="shared" si="20"/>
        <v>114444</v>
      </c>
      <c r="M363" s="33">
        <f t="shared" si="21"/>
        <v>20939.099999999999</v>
      </c>
      <c r="N363" s="44">
        <f t="shared" si="22"/>
        <v>20.825099999999999</v>
      </c>
      <c r="O363" s="42">
        <f t="shared" si="23"/>
        <v>18.560695187165773</v>
      </c>
    </row>
    <row r="364" spans="1:15" ht="15">
      <c r="A364" s="7" t="s">
        <v>129</v>
      </c>
      <c r="B364" s="7" t="s">
        <v>38</v>
      </c>
      <c r="C364" s="13" t="s">
        <v>63</v>
      </c>
      <c r="D364" s="7" t="s">
        <v>114</v>
      </c>
      <c r="E364" s="29">
        <v>11441.25</v>
      </c>
      <c r="F364" s="28">
        <v>514</v>
      </c>
      <c r="G364" s="6"/>
      <c r="H364" s="6"/>
      <c r="I364" s="28">
        <v>140</v>
      </c>
      <c r="J364" s="6">
        <v>114</v>
      </c>
      <c r="K364" s="14">
        <v>41364</v>
      </c>
      <c r="L364" s="3">
        <f t="shared" si="20"/>
        <v>71960</v>
      </c>
      <c r="M364" s="33">
        <f t="shared" si="21"/>
        <v>11555.25</v>
      </c>
      <c r="N364" s="44">
        <f t="shared" si="22"/>
        <v>11.44125</v>
      </c>
      <c r="O364" s="42">
        <f t="shared" si="23"/>
        <v>22.259241245136188</v>
      </c>
    </row>
    <row r="365" spans="1:15" ht="15">
      <c r="A365" s="7" t="s">
        <v>129</v>
      </c>
      <c r="B365" s="7" t="s">
        <v>16</v>
      </c>
      <c r="C365" s="13" t="s">
        <v>85</v>
      </c>
      <c r="D365" s="7" t="s">
        <v>119</v>
      </c>
      <c r="E365" s="29">
        <v>182.25</v>
      </c>
      <c r="F365" s="28">
        <v>8</v>
      </c>
      <c r="G365" s="6"/>
      <c r="H365" s="6"/>
      <c r="I365" s="28">
        <v>254</v>
      </c>
      <c r="J365" s="6"/>
      <c r="K365" s="14">
        <v>41364</v>
      </c>
      <c r="L365" s="3">
        <f t="shared" si="20"/>
        <v>2032</v>
      </c>
      <c r="M365" s="33">
        <f t="shared" si="21"/>
        <v>182.25</v>
      </c>
      <c r="N365" s="44">
        <f t="shared" si="22"/>
        <v>0.18225</v>
      </c>
      <c r="O365" s="42">
        <f t="shared" si="23"/>
        <v>22.78125</v>
      </c>
    </row>
    <row r="366" spans="1:15" ht="15">
      <c r="A366" s="7" t="s">
        <v>129</v>
      </c>
      <c r="B366" s="7" t="s">
        <v>39</v>
      </c>
      <c r="C366" s="13" t="s">
        <v>102</v>
      </c>
      <c r="D366" s="7" t="s">
        <v>114</v>
      </c>
      <c r="E366" s="29">
        <v>5881.41</v>
      </c>
      <c r="F366" s="28">
        <v>114</v>
      </c>
      <c r="G366" s="6"/>
      <c r="H366" s="6"/>
      <c r="I366" s="28">
        <v>141</v>
      </c>
      <c r="J366" s="6"/>
      <c r="K366" s="14">
        <v>41364</v>
      </c>
      <c r="L366" s="3">
        <f t="shared" si="20"/>
        <v>16074</v>
      </c>
      <c r="M366" s="33">
        <f t="shared" si="21"/>
        <v>5881.41</v>
      </c>
      <c r="N366" s="44">
        <f t="shared" si="22"/>
        <v>5.8814099999999998</v>
      </c>
      <c r="O366" s="42">
        <f t="shared" si="23"/>
        <v>51.591315789473683</v>
      </c>
    </row>
    <row r="367" spans="1:15" ht="15">
      <c r="A367" s="7" t="s">
        <v>129</v>
      </c>
      <c r="B367" s="7" t="s">
        <v>38</v>
      </c>
      <c r="C367" s="13" t="s">
        <v>108</v>
      </c>
      <c r="D367" s="7" t="s">
        <v>114</v>
      </c>
      <c r="E367" s="29">
        <v>170.1</v>
      </c>
      <c r="F367" s="28">
        <v>11</v>
      </c>
      <c r="G367" s="6"/>
      <c r="H367" s="6"/>
      <c r="I367" s="28">
        <v>65</v>
      </c>
      <c r="J367" s="6"/>
      <c r="K367" s="14">
        <v>41364</v>
      </c>
      <c r="L367" s="3">
        <f t="shared" si="20"/>
        <v>715</v>
      </c>
      <c r="M367" s="33">
        <f t="shared" si="21"/>
        <v>170.1</v>
      </c>
      <c r="N367" s="44">
        <f t="shared" si="22"/>
        <v>0.1701</v>
      </c>
      <c r="O367" s="42">
        <f t="shared" si="23"/>
        <v>15.463636363636363</v>
      </c>
    </row>
    <row r="368" spans="1:15" ht="15">
      <c r="A368" s="57" t="s">
        <v>130</v>
      </c>
      <c r="B368" s="57" t="s">
        <v>38</v>
      </c>
      <c r="C368" s="64" t="s">
        <v>40</v>
      </c>
      <c r="D368" s="57" t="s">
        <v>118</v>
      </c>
      <c r="E368" s="63">
        <v>22671.9</v>
      </c>
      <c r="F368" s="64">
        <v>798</v>
      </c>
      <c r="G368" s="58">
        <v>122</v>
      </c>
      <c r="H368" s="58">
        <v>107</v>
      </c>
      <c r="I368" s="64">
        <v>149</v>
      </c>
      <c r="J368" s="58"/>
      <c r="K368" s="56">
        <v>41364</v>
      </c>
      <c r="L368" s="59">
        <f t="shared" si="20"/>
        <v>118902</v>
      </c>
      <c r="M368" s="60">
        <f t="shared" si="21"/>
        <v>22671.9</v>
      </c>
      <c r="N368" s="61">
        <f t="shared" si="22"/>
        <v>22.671900000000001</v>
      </c>
      <c r="O368" s="62">
        <f t="shared" si="23"/>
        <v>28.410902255639101</v>
      </c>
    </row>
    <row r="369" spans="1:15" ht="15">
      <c r="A369" s="7" t="s">
        <v>130</v>
      </c>
      <c r="B369" s="7" t="s">
        <v>38</v>
      </c>
      <c r="C369" s="13" t="s">
        <v>42</v>
      </c>
      <c r="D369" s="7" t="s">
        <v>118</v>
      </c>
      <c r="E369" s="29">
        <v>40.5</v>
      </c>
      <c r="F369" s="28">
        <v>2</v>
      </c>
      <c r="G369" s="6"/>
      <c r="H369" s="6"/>
      <c r="I369" s="28">
        <v>204</v>
      </c>
      <c r="J369" s="6"/>
      <c r="K369" s="14">
        <v>41364</v>
      </c>
      <c r="L369" s="3">
        <f t="shared" si="20"/>
        <v>408</v>
      </c>
      <c r="M369" s="33">
        <f t="shared" si="21"/>
        <v>40.5</v>
      </c>
      <c r="N369" s="44">
        <f t="shared" si="22"/>
        <v>4.0500000000000001E-2</v>
      </c>
      <c r="O369" s="42">
        <f t="shared" si="23"/>
        <v>20.25</v>
      </c>
    </row>
    <row r="370" spans="1:15" ht="15">
      <c r="A370" s="7" t="s">
        <v>130</v>
      </c>
      <c r="B370" s="7" t="s">
        <v>38</v>
      </c>
      <c r="C370" s="13" t="s">
        <v>55</v>
      </c>
      <c r="D370" s="7" t="s">
        <v>113</v>
      </c>
      <c r="E370" s="29">
        <v>18156.150000000001</v>
      </c>
      <c r="F370" s="28">
        <v>715</v>
      </c>
      <c r="G370" s="6">
        <v>174</v>
      </c>
      <c r="H370" s="6">
        <v>189</v>
      </c>
      <c r="I370" s="28">
        <v>103</v>
      </c>
      <c r="J370" s="6"/>
      <c r="K370" s="14">
        <v>41364</v>
      </c>
      <c r="L370" s="3">
        <f t="shared" si="20"/>
        <v>73645</v>
      </c>
      <c r="M370" s="33">
        <f t="shared" si="21"/>
        <v>18156.150000000001</v>
      </c>
      <c r="N370" s="44">
        <f t="shared" si="22"/>
        <v>18.15615</v>
      </c>
      <c r="O370" s="42">
        <f t="shared" si="23"/>
        <v>25.393216783216786</v>
      </c>
    </row>
    <row r="371" spans="1:15" ht="15">
      <c r="A371" s="7" t="s">
        <v>130</v>
      </c>
      <c r="B371" s="7" t="s">
        <v>38</v>
      </c>
      <c r="C371" s="13" t="s">
        <v>58</v>
      </c>
      <c r="D371" s="7" t="s">
        <v>118</v>
      </c>
      <c r="E371" s="29">
        <v>41577.300000000003</v>
      </c>
      <c r="F371" s="28">
        <v>695</v>
      </c>
      <c r="G371" s="6">
        <v>148</v>
      </c>
      <c r="H371" s="6">
        <v>157</v>
      </c>
      <c r="I371" s="28">
        <v>105</v>
      </c>
      <c r="J371" s="6"/>
      <c r="K371" s="14">
        <v>41364</v>
      </c>
      <c r="L371" s="3">
        <f t="shared" si="20"/>
        <v>72975</v>
      </c>
      <c r="M371" s="33">
        <f t="shared" si="21"/>
        <v>41577.300000000003</v>
      </c>
      <c r="N371" s="44">
        <f t="shared" si="22"/>
        <v>41.577300000000001</v>
      </c>
      <c r="O371" s="42">
        <f t="shared" si="23"/>
        <v>59.823453237410078</v>
      </c>
    </row>
    <row r="372" spans="1:15" ht="15">
      <c r="A372" s="7" t="s">
        <v>130</v>
      </c>
      <c r="B372" s="7" t="s">
        <v>38</v>
      </c>
      <c r="C372" s="13" t="s">
        <v>60</v>
      </c>
      <c r="D372" s="7" t="s">
        <v>118</v>
      </c>
      <c r="E372" s="29">
        <v>9472.9500000000007</v>
      </c>
      <c r="F372" s="28">
        <v>356</v>
      </c>
      <c r="G372" s="6">
        <v>89</v>
      </c>
      <c r="H372" s="6">
        <v>112</v>
      </c>
      <c r="I372" s="28">
        <v>86</v>
      </c>
      <c r="J372" s="6"/>
      <c r="K372" s="14">
        <v>41364</v>
      </c>
      <c r="L372" s="3">
        <f t="shared" si="20"/>
        <v>30616</v>
      </c>
      <c r="M372" s="33">
        <f t="shared" si="21"/>
        <v>9472.9500000000007</v>
      </c>
      <c r="N372" s="44">
        <f t="shared" si="22"/>
        <v>9.4729500000000009</v>
      </c>
      <c r="O372" s="42">
        <f t="shared" si="23"/>
        <v>26.609410112359551</v>
      </c>
    </row>
    <row r="373" spans="1:15" ht="15">
      <c r="A373" s="7" t="s">
        <v>130</v>
      </c>
      <c r="B373" s="7" t="s">
        <v>38</v>
      </c>
      <c r="C373" s="13" t="s">
        <v>62</v>
      </c>
      <c r="D373" s="7" t="s">
        <v>113</v>
      </c>
      <c r="E373" s="29">
        <v>352.35</v>
      </c>
      <c r="F373" s="28">
        <v>11</v>
      </c>
      <c r="G373" s="6"/>
      <c r="H373" s="6">
        <v>1</v>
      </c>
      <c r="I373" s="28">
        <v>499</v>
      </c>
      <c r="J373" s="6"/>
      <c r="K373" s="14">
        <v>41364</v>
      </c>
      <c r="L373" s="3">
        <f t="shared" si="20"/>
        <v>5489</v>
      </c>
      <c r="M373" s="33">
        <f t="shared" si="21"/>
        <v>352.35</v>
      </c>
      <c r="N373" s="44">
        <f t="shared" si="22"/>
        <v>0.35235</v>
      </c>
      <c r="O373" s="42">
        <f t="shared" si="23"/>
        <v>32.031818181818181</v>
      </c>
    </row>
    <row r="374" spans="1:15" ht="15">
      <c r="A374" s="7" t="s">
        <v>130</v>
      </c>
      <c r="B374" s="7" t="s">
        <v>38</v>
      </c>
      <c r="C374" s="13" t="s">
        <v>65</v>
      </c>
      <c r="D374" s="7" t="s">
        <v>118</v>
      </c>
      <c r="E374" s="29">
        <v>2563.65</v>
      </c>
      <c r="F374" s="28">
        <v>137</v>
      </c>
      <c r="G374" s="6">
        <v>50</v>
      </c>
      <c r="H374" s="6">
        <v>49</v>
      </c>
      <c r="I374" s="28">
        <v>67</v>
      </c>
      <c r="J374" s="6"/>
      <c r="K374" s="14">
        <v>41364</v>
      </c>
      <c r="L374" s="3">
        <f t="shared" si="20"/>
        <v>9179</v>
      </c>
      <c r="M374" s="33">
        <f t="shared" si="21"/>
        <v>2563.65</v>
      </c>
      <c r="N374" s="44">
        <f t="shared" si="22"/>
        <v>2.56365</v>
      </c>
      <c r="O374" s="42">
        <f t="shared" si="23"/>
        <v>18.712773722627738</v>
      </c>
    </row>
    <row r="375" spans="1:15" ht="15">
      <c r="A375" s="7" t="s">
        <v>130</v>
      </c>
      <c r="B375" s="7" t="s">
        <v>39</v>
      </c>
      <c r="C375" s="13" t="s">
        <v>92</v>
      </c>
      <c r="D375" s="7" t="s">
        <v>118</v>
      </c>
      <c r="E375" s="29">
        <v>468.54</v>
      </c>
      <c r="F375" s="28">
        <v>10</v>
      </c>
      <c r="G375" s="6"/>
      <c r="H375" s="6"/>
      <c r="I375" s="28">
        <v>97</v>
      </c>
      <c r="J375" s="6"/>
      <c r="K375" s="14">
        <v>41364</v>
      </c>
      <c r="L375" s="3">
        <f t="shared" si="20"/>
        <v>970</v>
      </c>
      <c r="M375" s="33">
        <f t="shared" si="21"/>
        <v>468.54</v>
      </c>
      <c r="N375" s="44">
        <f t="shared" si="22"/>
        <v>0.46854000000000001</v>
      </c>
      <c r="O375" s="42">
        <f t="shared" si="23"/>
        <v>46.853999999999999</v>
      </c>
    </row>
    <row r="376" spans="1:15" ht="15">
      <c r="A376" s="7" t="s">
        <v>130</v>
      </c>
      <c r="B376" s="7" t="s">
        <v>39</v>
      </c>
      <c r="C376" s="13" t="s">
        <v>98</v>
      </c>
      <c r="D376" s="7" t="s">
        <v>113</v>
      </c>
      <c r="E376" s="29">
        <v>1713.87</v>
      </c>
      <c r="F376" s="28">
        <v>18</v>
      </c>
      <c r="G376" s="6">
        <v>1</v>
      </c>
      <c r="H376" s="6">
        <v>2</v>
      </c>
      <c r="I376" s="28">
        <v>142</v>
      </c>
      <c r="J376" s="6"/>
      <c r="K376" s="14">
        <v>41364</v>
      </c>
      <c r="L376" s="3">
        <f t="shared" si="20"/>
        <v>2556</v>
      </c>
      <c r="M376" s="33">
        <f t="shared" si="21"/>
        <v>1713.87</v>
      </c>
      <c r="N376" s="44">
        <f t="shared" si="22"/>
        <v>1.7138699999999998</v>
      </c>
      <c r="O376" s="42">
        <f t="shared" si="23"/>
        <v>95.214999999999989</v>
      </c>
    </row>
    <row r="377" spans="1:15" ht="15">
      <c r="A377" s="7" t="s">
        <v>130</v>
      </c>
      <c r="B377" s="7" t="s">
        <v>39</v>
      </c>
      <c r="C377" s="13" t="s">
        <v>101</v>
      </c>
      <c r="D377" s="7" t="s">
        <v>118</v>
      </c>
      <c r="E377" s="29">
        <v>1331.64</v>
      </c>
      <c r="F377" s="28">
        <v>17</v>
      </c>
      <c r="G377" s="6">
        <v>5</v>
      </c>
      <c r="H377" s="6">
        <v>6</v>
      </c>
      <c r="I377" s="28">
        <v>79</v>
      </c>
      <c r="J377" s="6"/>
      <c r="K377" s="14">
        <v>41364</v>
      </c>
      <c r="L377" s="3">
        <f t="shared" si="20"/>
        <v>1343</v>
      </c>
      <c r="M377" s="33">
        <f t="shared" si="21"/>
        <v>1331.64</v>
      </c>
      <c r="N377" s="44">
        <f t="shared" si="22"/>
        <v>1.3316400000000002</v>
      </c>
      <c r="O377" s="42">
        <f t="shared" si="23"/>
        <v>78.331764705882364</v>
      </c>
    </row>
    <row r="378" spans="1:15" ht="15">
      <c r="A378" s="7" t="s">
        <v>124</v>
      </c>
      <c r="B378" s="7" t="s">
        <v>38</v>
      </c>
      <c r="C378" s="13" t="s">
        <v>67</v>
      </c>
      <c r="D378" s="7" t="s">
        <v>111</v>
      </c>
      <c r="E378" s="29">
        <v>48.6</v>
      </c>
      <c r="F378" s="28">
        <v>5</v>
      </c>
      <c r="G378" s="6">
        <v>2</v>
      </c>
      <c r="H378" s="6">
        <v>1</v>
      </c>
      <c r="I378" s="28">
        <v>26</v>
      </c>
      <c r="J378" s="6"/>
      <c r="K378" s="14">
        <v>41364</v>
      </c>
      <c r="L378" s="3">
        <f t="shared" si="20"/>
        <v>130</v>
      </c>
      <c r="M378" s="33">
        <f t="shared" si="21"/>
        <v>48.6</v>
      </c>
      <c r="N378" s="44">
        <f t="shared" si="22"/>
        <v>4.8600000000000004E-2</v>
      </c>
      <c r="O378" s="42">
        <f t="shared" si="23"/>
        <v>9.7200000000000006</v>
      </c>
    </row>
    <row r="379" spans="1:15" ht="15">
      <c r="A379" s="7" t="s">
        <v>124</v>
      </c>
      <c r="B379" s="7" t="s">
        <v>38</v>
      </c>
      <c r="C379" s="13" t="s">
        <v>71</v>
      </c>
      <c r="D379" s="7" t="s">
        <v>111</v>
      </c>
      <c r="E379" s="29">
        <v>117.45</v>
      </c>
      <c r="F379" s="28">
        <v>4</v>
      </c>
      <c r="G379" s="6"/>
      <c r="H379" s="6"/>
      <c r="I379" s="28">
        <v>108</v>
      </c>
      <c r="J379" s="6"/>
      <c r="K379" s="14">
        <v>41364</v>
      </c>
      <c r="L379" s="3">
        <f t="shared" si="20"/>
        <v>432</v>
      </c>
      <c r="M379" s="33">
        <f t="shared" si="21"/>
        <v>117.45</v>
      </c>
      <c r="N379" s="44">
        <f t="shared" si="22"/>
        <v>0.11745</v>
      </c>
      <c r="O379" s="42">
        <f t="shared" si="23"/>
        <v>29.362500000000001</v>
      </c>
    </row>
    <row r="380" spans="1:15" ht="15">
      <c r="A380" s="7" t="s">
        <v>124</v>
      </c>
      <c r="B380" s="7" t="s">
        <v>38</v>
      </c>
      <c r="C380" s="13" t="s">
        <v>77</v>
      </c>
      <c r="D380" s="7" t="s">
        <v>111</v>
      </c>
      <c r="E380" s="29">
        <v>0</v>
      </c>
      <c r="F380" s="28">
        <v>2</v>
      </c>
      <c r="G380" s="6"/>
      <c r="H380" s="6"/>
      <c r="I380" s="28">
        <v>33</v>
      </c>
      <c r="J380" s="6"/>
      <c r="K380" s="14">
        <v>41364</v>
      </c>
      <c r="L380" s="3">
        <f t="shared" si="20"/>
        <v>66</v>
      </c>
      <c r="M380" s="33">
        <f t="shared" si="21"/>
        <v>0</v>
      </c>
      <c r="N380" s="44">
        <f t="shared" si="22"/>
        <v>0</v>
      </c>
      <c r="O380" s="42">
        <f t="shared" si="23"/>
        <v>0</v>
      </c>
    </row>
    <row r="381" spans="1:15" ht="15">
      <c r="A381" s="7" t="s">
        <v>124</v>
      </c>
      <c r="B381" s="7" t="s">
        <v>38</v>
      </c>
      <c r="C381" s="13" t="s">
        <v>86</v>
      </c>
      <c r="D381" s="7" t="s">
        <v>111</v>
      </c>
      <c r="E381" s="29">
        <v>12587.4</v>
      </c>
      <c r="F381" s="28">
        <v>680</v>
      </c>
      <c r="G381" s="6">
        <v>268</v>
      </c>
      <c r="H381" s="6">
        <v>220</v>
      </c>
      <c r="I381" s="28">
        <v>77</v>
      </c>
      <c r="J381" s="6"/>
      <c r="K381" s="14">
        <v>41364</v>
      </c>
      <c r="L381" s="3">
        <f t="shared" si="20"/>
        <v>52360</v>
      </c>
      <c r="M381" s="33">
        <f t="shared" si="21"/>
        <v>12587.4</v>
      </c>
      <c r="N381" s="44">
        <f t="shared" si="22"/>
        <v>12.587399999999999</v>
      </c>
      <c r="O381" s="42">
        <f t="shared" si="23"/>
        <v>18.510882352941177</v>
      </c>
    </row>
    <row r="382" spans="1:15" ht="15">
      <c r="A382" s="7" t="s">
        <v>124</v>
      </c>
      <c r="B382" s="7" t="s">
        <v>38</v>
      </c>
      <c r="C382" s="13" t="s">
        <v>87</v>
      </c>
      <c r="D382" s="7" t="s">
        <v>111</v>
      </c>
      <c r="E382" s="29">
        <v>13603.95</v>
      </c>
      <c r="F382" s="28">
        <v>500</v>
      </c>
      <c r="G382" s="6">
        <v>133</v>
      </c>
      <c r="H382" s="6">
        <v>196</v>
      </c>
      <c r="I382" s="28">
        <v>97</v>
      </c>
      <c r="J382" s="6"/>
      <c r="K382" s="14">
        <v>41364</v>
      </c>
      <c r="L382" s="3">
        <f t="shared" si="20"/>
        <v>48500</v>
      </c>
      <c r="M382" s="33">
        <f t="shared" si="21"/>
        <v>13603.95</v>
      </c>
      <c r="N382" s="44">
        <f t="shared" si="22"/>
        <v>13.603950000000001</v>
      </c>
      <c r="O382" s="42">
        <f t="shared" si="23"/>
        <v>27.207900000000002</v>
      </c>
    </row>
    <row r="383" spans="1:15" ht="15">
      <c r="A383" s="7" t="s">
        <v>124</v>
      </c>
      <c r="B383" s="7" t="s">
        <v>38</v>
      </c>
      <c r="C383" s="13" t="s">
        <v>88</v>
      </c>
      <c r="D383" s="7" t="s">
        <v>111</v>
      </c>
      <c r="E383" s="29">
        <v>18026.55</v>
      </c>
      <c r="F383" s="28">
        <v>672</v>
      </c>
      <c r="G383" s="6">
        <v>146</v>
      </c>
      <c r="H383" s="6">
        <v>224</v>
      </c>
      <c r="I383" s="28">
        <v>122</v>
      </c>
      <c r="J383" s="6"/>
      <c r="K383" s="14">
        <v>41364</v>
      </c>
      <c r="L383" s="3">
        <f t="shared" si="20"/>
        <v>81984</v>
      </c>
      <c r="M383" s="33">
        <f t="shared" si="21"/>
        <v>18026.55</v>
      </c>
      <c r="N383" s="44">
        <f t="shared" si="22"/>
        <v>18.02655</v>
      </c>
      <c r="O383" s="42">
        <f t="shared" si="23"/>
        <v>26.825223214285714</v>
      </c>
    </row>
    <row r="384" spans="1:15" ht="15">
      <c r="A384" s="7" t="s">
        <v>124</v>
      </c>
      <c r="B384" s="7" t="s">
        <v>39</v>
      </c>
      <c r="C384" s="13" t="s">
        <v>91</v>
      </c>
      <c r="D384" s="7" t="s">
        <v>111</v>
      </c>
      <c r="E384" s="29">
        <v>3316.77</v>
      </c>
      <c r="F384" s="28">
        <v>48</v>
      </c>
      <c r="G384" s="6">
        <v>15</v>
      </c>
      <c r="H384" s="6">
        <v>15</v>
      </c>
      <c r="I384" s="28">
        <v>141</v>
      </c>
      <c r="J384" s="6"/>
      <c r="K384" s="14">
        <v>41364</v>
      </c>
      <c r="L384" s="3">
        <f t="shared" si="20"/>
        <v>6768</v>
      </c>
      <c r="M384" s="33">
        <f t="shared" si="21"/>
        <v>3316.77</v>
      </c>
      <c r="N384" s="44">
        <f t="shared" si="22"/>
        <v>3.31677</v>
      </c>
      <c r="O384" s="42">
        <f t="shared" si="23"/>
        <v>69.099374999999995</v>
      </c>
    </row>
    <row r="385" spans="1:15" ht="15">
      <c r="A385" s="7" t="s">
        <v>124</v>
      </c>
      <c r="B385" s="7" t="s">
        <v>39</v>
      </c>
      <c r="C385" s="13" t="s">
        <v>100</v>
      </c>
      <c r="D385" s="7" t="s">
        <v>111</v>
      </c>
      <c r="E385" s="29">
        <v>3477.06</v>
      </c>
      <c r="F385" s="28">
        <v>50</v>
      </c>
      <c r="G385" s="6">
        <v>7</v>
      </c>
      <c r="H385" s="6">
        <v>5</v>
      </c>
      <c r="I385" s="28">
        <v>158</v>
      </c>
      <c r="J385" s="6"/>
      <c r="K385" s="14">
        <v>41364</v>
      </c>
      <c r="L385" s="3">
        <f t="shared" si="20"/>
        <v>7900</v>
      </c>
      <c r="M385" s="33">
        <f t="shared" si="21"/>
        <v>3477.06</v>
      </c>
      <c r="N385" s="44">
        <f t="shared" si="22"/>
        <v>3.4770599999999998</v>
      </c>
      <c r="O385" s="42">
        <f t="shared" si="23"/>
        <v>69.541200000000003</v>
      </c>
    </row>
    <row r="386" spans="1:15" ht="15">
      <c r="A386" s="7" t="s">
        <v>124</v>
      </c>
      <c r="B386" s="7" t="s">
        <v>38</v>
      </c>
      <c r="C386" s="13" t="s">
        <v>107</v>
      </c>
      <c r="D386" s="7" t="s">
        <v>111</v>
      </c>
      <c r="E386" s="29">
        <v>36.450000000000003</v>
      </c>
      <c r="F386" s="28">
        <v>1</v>
      </c>
      <c r="G386" s="6"/>
      <c r="H386" s="6"/>
      <c r="I386" s="28">
        <v>900</v>
      </c>
      <c r="J386" s="6"/>
      <c r="K386" s="14">
        <v>41364</v>
      </c>
      <c r="L386" s="3">
        <f t="shared" ref="L386:L449" si="24">F386*I386</f>
        <v>900</v>
      </c>
      <c r="M386" s="33">
        <f t="shared" ref="M386:M449" si="25">E386+J386</f>
        <v>36.450000000000003</v>
      </c>
      <c r="N386" s="44">
        <f t="shared" ref="N386:N449" si="26">E386/1000</f>
        <v>3.6450000000000003E-2</v>
      </c>
      <c r="O386" s="42">
        <f t="shared" ref="O386:O449" si="27">E386/F386</f>
        <v>36.450000000000003</v>
      </c>
    </row>
    <row r="387" spans="1:15" ht="15">
      <c r="A387" s="7" t="s">
        <v>124</v>
      </c>
      <c r="B387" s="7" t="s">
        <v>16</v>
      </c>
      <c r="C387" s="13" t="s">
        <v>85</v>
      </c>
      <c r="D387" s="7" t="s">
        <v>119</v>
      </c>
      <c r="E387" s="29">
        <v>117.45</v>
      </c>
      <c r="F387" s="28">
        <v>2</v>
      </c>
      <c r="G387" s="6"/>
      <c r="H387" s="6">
        <v>2</v>
      </c>
      <c r="I387" s="28">
        <v>371</v>
      </c>
      <c r="J387" s="6"/>
      <c r="K387" s="14">
        <v>41364</v>
      </c>
      <c r="L387" s="3">
        <f t="shared" si="24"/>
        <v>742</v>
      </c>
      <c r="M387" s="33">
        <f t="shared" si="25"/>
        <v>117.45</v>
      </c>
      <c r="N387" s="44">
        <f t="shared" si="26"/>
        <v>0.11745</v>
      </c>
      <c r="O387" s="42">
        <f t="shared" si="27"/>
        <v>58.725000000000001</v>
      </c>
    </row>
    <row r="388" spans="1:15" ht="15">
      <c r="A388" s="57" t="s">
        <v>121</v>
      </c>
      <c r="B388" s="57" t="s">
        <v>38</v>
      </c>
      <c r="C388" s="64" t="s">
        <v>40</v>
      </c>
      <c r="D388" s="57" t="s">
        <v>118</v>
      </c>
      <c r="E388" s="63">
        <v>11137.5</v>
      </c>
      <c r="F388" s="64">
        <v>785</v>
      </c>
      <c r="G388" s="58">
        <v>40</v>
      </c>
      <c r="H388" s="58">
        <v>52</v>
      </c>
      <c r="I388" s="64">
        <v>172</v>
      </c>
      <c r="J388" s="58">
        <v>616</v>
      </c>
      <c r="K388" s="56">
        <v>41364</v>
      </c>
      <c r="L388" s="59">
        <f t="shared" si="24"/>
        <v>135020</v>
      </c>
      <c r="M388" s="60">
        <f t="shared" si="25"/>
        <v>11753.5</v>
      </c>
      <c r="N388" s="61">
        <f t="shared" si="26"/>
        <v>11.137499999999999</v>
      </c>
      <c r="O388" s="62">
        <f t="shared" si="27"/>
        <v>14.187898089171975</v>
      </c>
    </row>
    <row r="389" spans="1:15" ht="15">
      <c r="A389" s="7" t="s">
        <v>121</v>
      </c>
      <c r="B389" s="7" t="s">
        <v>38</v>
      </c>
      <c r="C389" s="13" t="s">
        <v>82</v>
      </c>
      <c r="D389" s="7" t="s">
        <v>115</v>
      </c>
      <c r="E389" s="29">
        <v>234.9</v>
      </c>
      <c r="F389" s="28">
        <v>11</v>
      </c>
      <c r="G389" s="6"/>
      <c r="H389" s="6">
        <v>3</v>
      </c>
      <c r="I389" s="28">
        <v>115</v>
      </c>
      <c r="J389" s="6"/>
      <c r="K389" s="14">
        <v>41364</v>
      </c>
      <c r="L389" s="3">
        <f t="shared" si="24"/>
        <v>1265</v>
      </c>
      <c r="M389" s="33">
        <f t="shared" si="25"/>
        <v>234.9</v>
      </c>
      <c r="N389" s="44">
        <f t="shared" si="26"/>
        <v>0.2349</v>
      </c>
      <c r="O389" s="42">
        <f t="shared" si="27"/>
        <v>21.354545454545455</v>
      </c>
    </row>
    <row r="390" spans="1:15" ht="15">
      <c r="A390" s="7" t="s">
        <v>121</v>
      </c>
      <c r="B390" s="7" t="s">
        <v>38</v>
      </c>
      <c r="C390" s="7" t="s">
        <v>46</v>
      </c>
      <c r="D390" s="7" t="s">
        <v>118</v>
      </c>
      <c r="E390" s="29">
        <v>8411.85</v>
      </c>
      <c r="F390" s="28">
        <v>713</v>
      </c>
      <c r="G390" s="6">
        <v>150</v>
      </c>
      <c r="H390" s="6"/>
      <c r="I390" s="28">
        <v>106</v>
      </c>
      <c r="J390" s="6"/>
      <c r="K390" s="14">
        <v>41364</v>
      </c>
      <c r="L390" s="3">
        <f t="shared" si="24"/>
        <v>75578</v>
      </c>
      <c r="M390" s="33">
        <f t="shared" si="25"/>
        <v>8411.85</v>
      </c>
      <c r="N390" s="44">
        <f t="shared" si="26"/>
        <v>8.4118500000000012</v>
      </c>
      <c r="O390" s="42">
        <f t="shared" si="27"/>
        <v>11.797826086956523</v>
      </c>
    </row>
    <row r="391" spans="1:15" ht="15">
      <c r="A391" s="7" t="s">
        <v>121</v>
      </c>
      <c r="B391" s="7" t="s">
        <v>38</v>
      </c>
      <c r="C391" s="13" t="s">
        <v>58</v>
      </c>
      <c r="D391" s="7" t="s">
        <v>118</v>
      </c>
      <c r="E391" s="29">
        <v>32.4</v>
      </c>
      <c r="F391" s="28">
        <v>2</v>
      </c>
      <c r="G391" s="6"/>
      <c r="H391" s="6"/>
      <c r="I391" s="28">
        <v>308</v>
      </c>
      <c r="J391" s="6"/>
      <c r="K391" s="14">
        <v>41364</v>
      </c>
      <c r="L391" s="3">
        <f t="shared" si="24"/>
        <v>616</v>
      </c>
      <c r="M391" s="33">
        <f t="shared" si="25"/>
        <v>32.4</v>
      </c>
      <c r="N391" s="44">
        <f t="shared" si="26"/>
        <v>3.2399999999999998E-2</v>
      </c>
      <c r="O391" s="42">
        <f t="shared" si="27"/>
        <v>16.2</v>
      </c>
    </row>
    <row r="392" spans="1:15" ht="15">
      <c r="A392" s="7" t="s">
        <v>121</v>
      </c>
      <c r="B392" s="7" t="s">
        <v>38</v>
      </c>
      <c r="C392" s="13" t="s">
        <v>64</v>
      </c>
      <c r="D392" s="7" t="s">
        <v>115</v>
      </c>
      <c r="E392" s="29">
        <v>3802.95</v>
      </c>
      <c r="F392" s="28">
        <v>408</v>
      </c>
      <c r="G392" s="6">
        <v>121</v>
      </c>
      <c r="H392" s="6"/>
      <c r="I392" s="28">
        <v>97</v>
      </c>
      <c r="J392" s="6"/>
      <c r="K392" s="14">
        <v>41364</v>
      </c>
      <c r="L392" s="3">
        <f t="shared" si="24"/>
        <v>39576</v>
      </c>
      <c r="M392" s="33">
        <f t="shared" si="25"/>
        <v>3802.95</v>
      </c>
      <c r="N392" s="44">
        <f t="shared" si="26"/>
        <v>3.8029499999999996</v>
      </c>
      <c r="O392" s="42">
        <f t="shared" si="27"/>
        <v>9.3209558823529406</v>
      </c>
    </row>
    <row r="393" spans="1:15" ht="15">
      <c r="A393" s="7" t="s">
        <v>121</v>
      </c>
      <c r="B393" s="7" t="s">
        <v>38</v>
      </c>
      <c r="C393" s="13" t="s">
        <v>65</v>
      </c>
      <c r="D393" s="7" t="s">
        <v>118</v>
      </c>
      <c r="E393" s="29">
        <v>4207.95</v>
      </c>
      <c r="F393" s="28">
        <v>338</v>
      </c>
      <c r="G393" s="6">
        <v>56</v>
      </c>
      <c r="H393" s="6"/>
      <c r="I393" s="28">
        <v>115</v>
      </c>
      <c r="J393" s="6"/>
      <c r="K393" s="14">
        <v>41364</v>
      </c>
      <c r="L393" s="3">
        <f t="shared" si="24"/>
        <v>38870</v>
      </c>
      <c r="M393" s="33">
        <f t="shared" si="25"/>
        <v>4207.95</v>
      </c>
      <c r="N393" s="44">
        <f t="shared" si="26"/>
        <v>4.2079499999999994</v>
      </c>
      <c r="O393" s="42">
        <f t="shared" si="27"/>
        <v>12.44955621301775</v>
      </c>
    </row>
    <row r="394" spans="1:15" ht="15">
      <c r="A394" s="7" t="s">
        <v>121</v>
      </c>
      <c r="B394" s="7" t="s">
        <v>39</v>
      </c>
      <c r="C394" s="13" t="s">
        <v>92</v>
      </c>
      <c r="D394" s="7" t="s">
        <v>118</v>
      </c>
      <c r="E394" s="29">
        <v>2173.9499999999998</v>
      </c>
      <c r="F394" s="28">
        <v>56</v>
      </c>
      <c r="G394" s="6">
        <v>3</v>
      </c>
      <c r="H394" s="6">
        <v>4</v>
      </c>
      <c r="I394" s="28">
        <v>114</v>
      </c>
      <c r="J394" s="6"/>
      <c r="K394" s="14">
        <v>41364</v>
      </c>
      <c r="L394" s="3">
        <f t="shared" si="24"/>
        <v>6384</v>
      </c>
      <c r="M394" s="33">
        <f t="shared" si="25"/>
        <v>2173.9499999999998</v>
      </c>
      <c r="N394" s="44">
        <f t="shared" si="26"/>
        <v>2.1739499999999996</v>
      </c>
      <c r="O394" s="42">
        <f t="shared" si="27"/>
        <v>38.820535714285711</v>
      </c>
    </row>
    <row r="395" spans="1:15" ht="15">
      <c r="A395" s="7" t="s">
        <v>121</v>
      </c>
      <c r="B395" s="7" t="s">
        <v>39</v>
      </c>
      <c r="C395" s="13" t="s">
        <v>99</v>
      </c>
      <c r="D395" s="7" t="s">
        <v>115</v>
      </c>
      <c r="E395" s="29">
        <v>690.48</v>
      </c>
      <c r="F395" s="28">
        <v>40</v>
      </c>
      <c r="G395" s="6">
        <v>16</v>
      </c>
      <c r="H395" s="6">
        <v>4</v>
      </c>
      <c r="I395" s="28">
        <v>87</v>
      </c>
      <c r="J395" s="6">
        <v>1300</v>
      </c>
      <c r="K395" s="14">
        <v>41364</v>
      </c>
      <c r="L395" s="3">
        <f t="shared" si="24"/>
        <v>3480</v>
      </c>
      <c r="M395" s="33">
        <f t="shared" si="25"/>
        <v>1990.48</v>
      </c>
      <c r="N395" s="44">
        <f t="shared" si="26"/>
        <v>0.69047999999999998</v>
      </c>
      <c r="O395" s="42">
        <f t="shared" si="27"/>
        <v>17.262</v>
      </c>
    </row>
    <row r="396" spans="1:15" ht="15">
      <c r="A396" s="57" t="s">
        <v>121</v>
      </c>
      <c r="B396" s="57" t="s">
        <v>38</v>
      </c>
      <c r="C396" s="64" t="s">
        <v>40</v>
      </c>
      <c r="D396" s="57" t="s">
        <v>118</v>
      </c>
      <c r="E396" s="63">
        <v>17512.2</v>
      </c>
      <c r="F396" s="64">
        <v>823</v>
      </c>
      <c r="G396" s="58">
        <v>22</v>
      </c>
      <c r="H396" s="58">
        <v>131</v>
      </c>
      <c r="I396" s="64">
        <v>189</v>
      </c>
      <c r="J396" s="58">
        <v>1794</v>
      </c>
      <c r="K396" s="56">
        <v>41364</v>
      </c>
      <c r="L396" s="59">
        <f t="shared" si="24"/>
        <v>155547</v>
      </c>
      <c r="M396" s="60">
        <f t="shared" si="25"/>
        <v>19306.2</v>
      </c>
      <c r="N396" s="61">
        <f t="shared" si="26"/>
        <v>17.5122</v>
      </c>
      <c r="O396" s="62">
        <f t="shared" si="27"/>
        <v>21.278493317132444</v>
      </c>
    </row>
    <row r="397" spans="1:15" ht="15">
      <c r="A397" s="7" t="s">
        <v>121</v>
      </c>
      <c r="B397" s="7" t="s">
        <v>38</v>
      </c>
      <c r="C397" s="13" t="s">
        <v>42</v>
      </c>
      <c r="D397" s="7" t="s">
        <v>118</v>
      </c>
      <c r="E397" s="29">
        <v>40.5</v>
      </c>
      <c r="F397" s="28">
        <v>7</v>
      </c>
      <c r="G397" s="6">
        <v>5</v>
      </c>
      <c r="H397" s="6"/>
      <c r="I397" s="28">
        <v>109</v>
      </c>
      <c r="J397" s="6"/>
      <c r="K397" s="14">
        <v>41364</v>
      </c>
      <c r="L397" s="3">
        <f t="shared" si="24"/>
        <v>763</v>
      </c>
      <c r="M397" s="33">
        <f t="shared" si="25"/>
        <v>40.5</v>
      </c>
      <c r="N397" s="44">
        <f t="shared" si="26"/>
        <v>4.0500000000000001E-2</v>
      </c>
      <c r="O397" s="42">
        <f t="shared" si="27"/>
        <v>5.7857142857142856</v>
      </c>
    </row>
    <row r="398" spans="1:15" ht="15">
      <c r="A398" s="7" t="s">
        <v>121</v>
      </c>
      <c r="B398" s="7" t="s">
        <v>38</v>
      </c>
      <c r="C398" s="13" t="s">
        <v>45</v>
      </c>
      <c r="D398" s="7" t="s">
        <v>116</v>
      </c>
      <c r="E398" s="29">
        <v>36.450000000000003</v>
      </c>
      <c r="F398" s="28">
        <v>1</v>
      </c>
      <c r="G398" s="6"/>
      <c r="H398" s="6"/>
      <c r="I398" s="28">
        <v>916</v>
      </c>
      <c r="J398" s="6"/>
      <c r="K398" s="14">
        <v>41364</v>
      </c>
      <c r="L398" s="3">
        <f t="shared" si="24"/>
        <v>916</v>
      </c>
      <c r="M398" s="33">
        <f t="shared" si="25"/>
        <v>36.450000000000003</v>
      </c>
      <c r="N398" s="44">
        <f t="shared" si="26"/>
        <v>3.6450000000000003E-2</v>
      </c>
      <c r="O398" s="42">
        <f t="shared" si="27"/>
        <v>36.450000000000003</v>
      </c>
    </row>
    <row r="399" spans="1:15" ht="15">
      <c r="A399" s="7" t="s">
        <v>121</v>
      </c>
      <c r="B399" s="7" t="s">
        <v>38</v>
      </c>
      <c r="C399" s="13" t="s">
        <v>46</v>
      </c>
      <c r="D399" s="7" t="s">
        <v>118</v>
      </c>
      <c r="E399" s="29">
        <v>12883.05</v>
      </c>
      <c r="F399" s="28">
        <v>811</v>
      </c>
      <c r="G399" s="6">
        <v>206</v>
      </c>
      <c r="H399" s="6">
        <v>217</v>
      </c>
      <c r="I399" s="28">
        <v>104</v>
      </c>
      <c r="J399" s="6">
        <v>140</v>
      </c>
      <c r="K399" s="14">
        <v>41364</v>
      </c>
      <c r="L399" s="3">
        <f t="shared" si="24"/>
        <v>84344</v>
      </c>
      <c r="M399" s="33">
        <f t="shared" si="25"/>
        <v>13023.05</v>
      </c>
      <c r="N399" s="44">
        <f t="shared" si="26"/>
        <v>12.883049999999999</v>
      </c>
      <c r="O399" s="42">
        <f t="shared" si="27"/>
        <v>15.885388409371146</v>
      </c>
    </row>
    <row r="400" spans="1:15" ht="15">
      <c r="A400" s="7" t="s">
        <v>121</v>
      </c>
      <c r="B400" s="7" t="s">
        <v>38</v>
      </c>
      <c r="C400" s="13" t="s">
        <v>57</v>
      </c>
      <c r="D400" s="7" t="s">
        <v>115</v>
      </c>
      <c r="E400" s="29">
        <v>0</v>
      </c>
      <c r="F400" s="28">
        <v>1</v>
      </c>
      <c r="G400" s="6"/>
      <c r="H400" s="6"/>
      <c r="I400" s="28">
        <v>36</v>
      </c>
      <c r="J400" s="6"/>
      <c r="K400" s="14">
        <v>41364</v>
      </c>
      <c r="L400" s="3">
        <f t="shared" si="24"/>
        <v>36</v>
      </c>
      <c r="M400" s="33">
        <f t="shared" si="25"/>
        <v>0</v>
      </c>
      <c r="N400" s="44">
        <f t="shared" si="26"/>
        <v>0</v>
      </c>
      <c r="O400" s="42">
        <f t="shared" si="27"/>
        <v>0</v>
      </c>
    </row>
    <row r="401" spans="1:15" ht="15">
      <c r="A401" s="7" t="s">
        <v>121</v>
      </c>
      <c r="B401" s="7" t="s">
        <v>38</v>
      </c>
      <c r="C401" s="13" t="s">
        <v>64</v>
      </c>
      <c r="D401" s="7" t="s">
        <v>115</v>
      </c>
      <c r="E401" s="29">
        <v>6783.75</v>
      </c>
      <c r="F401" s="28">
        <v>439</v>
      </c>
      <c r="G401" s="6">
        <v>121</v>
      </c>
      <c r="H401" s="6">
        <v>183</v>
      </c>
      <c r="I401" s="28">
        <v>107</v>
      </c>
      <c r="J401" s="6"/>
      <c r="K401" s="14">
        <v>41364</v>
      </c>
      <c r="L401" s="3">
        <f t="shared" si="24"/>
        <v>46973</v>
      </c>
      <c r="M401" s="33">
        <f t="shared" si="25"/>
        <v>6783.75</v>
      </c>
      <c r="N401" s="44">
        <f t="shared" si="26"/>
        <v>6.7837500000000004</v>
      </c>
      <c r="O401" s="42">
        <f t="shared" si="27"/>
        <v>15.452733485193622</v>
      </c>
    </row>
    <row r="402" spans="1:15" ht="15">
      <c r="A402" s="7" t="s">
        <v>121</v>
      </c>
      <c r="B402" s="7" t="s">
        <v>38</v>
      </c>
      <c r="C402" s="13" t="s">
        <v>65</v>
      </c>
      <c r="D402" s="7" t="s">
        <v>118</v>
      </c>
      <c r="E402" s="29">
        <v>5904.9</v>
      </c>
      <c r="F402" s="28">
        <v>347</v>
      </c>
      <c r="G402" s="6">
        <v>83</v>
      </c>
      <c r="H402" s="6">
        <v>113</v>
      </c>
      <c r="I402" s="28">
        <v>122</v>
      </c>
      <c r="J402" s="6"/>
      <c r="K402" s="14">
        <v>41364</v>
      </c>
      <c r="L402" s="3">
        <f t="shared" si="24"/>
        <v>42334</v>
      </c>
      <c r="M402" s="33">
        <f t="shared" si="25"/>
        <v>5904.9</v>
      </c>
      <c r="N402" s="44">
        <f t="shared" si="26"/>
        <v>5.9048999999999996</v>
      </c>
      <c r="O402" s="42">
        <f t="shared" si="27"/>
        <v>17.01700288184438</v>
      </c>
    </row>
    <row r="403" spans="1:15" ht="15">
      <c r="A403" s="7" t="s">
        <v>121</v>
      </c>
      <c r="B403" s="7" t="s">
        <v>38</v>
      </c>
      <c r="C403" s="13" t="s">
        <v>82</v>
      </c>
      <c r="D403" s="7" t="s">
        <v>115</v>
      </c>
      <c r="E403" s="29">
        <v>238.95</v>
      </c>
      <c r="F403" s="28">
        <v>14</v>
      </c>
      <c r="G403" s="6">
        <v>3</v>
      </c>
      <c r="H403" s="6"/>
      <c r="I403" s="28">
        <v>112</v>
      </c>
      <c r="J403" s="6"/>
      <c r="K403" s="14">
        <v>41364</v>
      </c>
      <c r="L403" s="3">
        <f t="shared" si="24"/>
        <v>1568</v>
      </c>
      <c r="M403" s="33">
        <f t="shared" si="25"/>
        <v>238.95</v>
      </c>
      <c r="N403" s="44">
        <f t="shared" si="26"/>
        <v>0.23895</v>
      </c>
      <c r="O403" s="42">
        <f t="shared" si="27"/>
        <v>17.067857142857143</v>
      </c>
    </row>
    <row r="404" spans="1:15" ht="15">
      <c r="A404" s="7" t="s">
        <v>121</v>
      </c>
      <c r="B404" s="7" t="s">
        <v>39</v>
      </c>
      <c r="C404" s="13" t="s">
        <v>92</v>
      </c>
      <c r="D404" s="7" t="s">
        <v>118</v>
      </c>
      <c r="E404" s="29">
        <v>3213.72</v>
      </c>
      <c r="F404" s="28">
        <v>63</v>
      </c>
      <c r="G404" s="6">
        <v>4</v>
      </c>
      <c r="H404" s="6">
        <v>1</v>
      </c>
      <c r="I404" s="28">
        <v>142</v>
      </c>
      <c r="J404" s="6"/>
      <c r="K404" s="14">
        <v>41364</v>
      </c>
      <c r="L404" s="3">
        <f t="shared" si="24"/>
        <v>8946</v>
      </c>
      <c r="M404" s="33">
        <f t="shared" si="25"/>
        <v>3213.72</v>
      </c>
      <c r="N404" s="44">
        <f t="shared" si="26"/>
        <v>3.2137199999999999</v>
      </c>
      <c r="O404" s="42">
        <f t="shared" si="27"/>
        <v>51.011428571428567</v>
      </c>
    </row>
    <row r="405" spans="1:15" ht="15">
      <c r="A405" s="7" t="s">
        <v>121</v>
      </c>
      <c r="B405" s="7" t="s">
        <v>39</v>
      </c>
      <c r="C405" s="13" t="s">
        <v>99</v>
      </c>
      <c r="D405" s="7" t="s">
        <v>115</v>
      </c>
      <c r="E405" s="29">
        <v>801.45</v>
      </c>
      <c r="F405" s="28">
        <v>32</v>
      </c>
      <c r="G405" s="6">
        <v>6</v>
      </c>
      <c r="H405" s="6">
        <v>11</v>
      </c>
      <c r="I405" s="28">
        <v>107</v>
      </c>
      <c r="J405" s="6"/>
      <c r="K405" s="14">
        <v>41364</v>
      </c>
      <c r="L405" s="3">
        <f t="shared" si="24"/>
        <v>3424</v>
      </c>
      <c r="M405" s="33">
        <f t="shared" si="25"/>
        <v>801.45</v>
      </c>
      <c r="N405" s="44">
        <f t="shared" si="26"/>
        <v>0.80145</v>
      </c>
      <c r="O405" s="42">
        <f t="shared" si="27"/>
        <v>25.045312500000001</v>
      </c>
    </row>
    <row r="406" spans="1:15" ht="15">
      <c r="A406" s="7" t="s">
        <v>121</v>
      </c>
      <c r="B406" s="7" t="s">
        <v>38</v>
      </c>
      <c r="C406" s="13" t="s">
        <v>107</v>
      </c>
      <c r="D406" s="7" t="s">
        <v>111</v>
      </c>
      <c r="E406" s="29">
        <v>36.450000000000003</v>
      </c>
      <c r="F406" s="28">
        <v>1</v>
      </c>
      <c r="G406" s="6"/>
      <c r="H406" s="6"/>
      <c r="I406" s="28">
        <v>1228</v>
      </c>
      <c r="J406" s="6"/>
      <c r="K406" s="14">
        <v>41364</v>
      </c>
      <c r="L406" s="3">
        <f t="shared" si="24"/>
        <v>1228</v>
      </c>
      <c r="M406" s="33">
        <f t="shared" si="25"/>
        <v>36.450000000000003</v>
      </c>
      <c r="N406" s="44">
        <f t="shared" si="26"/>
        <v>3.6450000000000003E-2</v>
      </c>
      <c r="O406" s="42">
        <f t="shared" si="27"/>
        <v>36.450000000000003</v>
      </c>
    </row>
    <row r="407" spans="1:15" ht="15">
      <c r="A407" s="9" t="s">
        <v>120</v>
      </c>
      <c r="B407" s="9" t="s">
        <v>38</v>
      </c>
      <c r="C407" s="16" t="s">
        <v>43</v>
      </c>
      <c r="D407" s="9" t="s">
        <v>117</v>
      </c>
      <c r="E407" s="29">
        <v>8456.4</v>
      </c>
      <c r="F407" s="28">
        <v>241</v>
      </c>
      <c r="G407" s="11">
        <v>11</v>
      </c>
      <c r="H407" s="11">
        <v>20</v>
      </c>
      <c r="I407" s="28">
        <v>340</v>
      </c>
      <c r="J407" s="11"/>
      <c r="K407" s="12">
        <v>41394</v>
      </c>
      <c r="L407" s="4">
        <f t="shared" si="24"/>
        <v>81940</v>
      </c>
      <c r="M407" s="33">
        <f t="shared" si="25"/>
        <v>8456.4</v>
      </c>
      <c r="N407" s="44">
        <f t="shared" si="26"/>
        <v>8.4564000000000004</v>
      </c>
      <c r="O407" s="42">
        <f t="shared" si="27"/>
        <v>35.088796680497921</v>
      </c>
    </row>
    <row r="408" spans="1:15" ht="15">
      <c r="A408" s="7" t="s">
        <v>120</v>
      </c>
      <c r="B408" s="7" t="s">
        <v>39</v>
      </c>
      <c r="C408" s="13" t="s">
        <v>44</v>
      </c>
      <c r="D408" s="7" t="s">
        <v>110</v>
      </c>
      <c r="E408" s="29">
        <v>98.64</v>
      </c>
      <c r="F408" s="28">
        <v>3</v>
      </c>
      <c r="G408" s="6">
        <v>1</v>
      </c>
      <c r="H408" s="6"/>
      <c r="I408" s="28">
        <v>135</v>
      </c>
      <c r="J408" s="6"/>
      <c r="K408" s="14">
        <v>41394</v>
      </c>
      <c r="L408" s="3">
        <f t="shared" si="24"/>
        <v>405</v>
      </c>
      <c r="M408" s="33">
        <f t="shared" si="25"/>
        <v>98.64</v>
      </c>
      <c r="N408" s="44">
        <f t="shared" si="26"/>
        <v>9.8640000000000005E-2</v>
      </c>
      <c r="O408" s="42">
        <f t="shared" si="27"/>
        <v>32.880000000000003</v>
      </c>
    </row>
    <row r="409" spans="1:15" ht="15">
      <c r="A409" s="7" t="s">
        <v>120</v>
      </c>
      <c r="B409" s="7" t="s">
        <v>38</v>
      </c>
      <c r="C409" s="13" t="s">
        <v>51</v>
      </c>
      <c r="D409" s="7" t="s">
        <v>113</v>
      </c>
      <c r="E409" s="29">
        <v>16175.7</v>
      </c>
      <c r="F409" s="28">
        <v>489</v>
      </c>
      <c r="G409" s="6">
        <v>129</v>
      </c>
      <c r="H409" s="6">
        <v>297</v>
      </c>
      <c r="I409" s="28">
        <v>112</v>
      </c>
      <c r="J409" s="6">
        <v>2580</v>
      </c>
      <c r="K409" s="14">
        <v>41394</v>
      </c>
      <c r="L409" s="3">
        <f t="shared" si="24"/>
        <v>54768</v>
      </c>
      <c r="M409" s="33">
        <f t="shared" si="25"/>
        <v>18755.7</v>
      </c>
      <c r="N409" s="44">
        <f t="shared" si="26"/>
        <v>16.175699999999999</v>
      </c>
      <c r="O409" s="42">
        <f t="shared" si="27"/>
        <v>33.079141104294479</v>
      </c>
    </row>
    <row r="410" spans="1:15" ht="15">
      <c r="A410" s="7" t="s">
        <v>120</v>
      </c>
      <c r="B410" s="7" t="s">
        <v>38</v>
      </c>
      <c r="C410" s="13" t="s">
        <v>55</v>
      </c>
      <c r="D410" s="7" t="s">
        <v>113</v>
      </c>
      <c r="E410" s="29">
        <v>3061.8</v>
      </c>
      <c r="F410" s="28">
        <v>105</v>
      </c>
      <c r="G410" s="6">
        <v>37</v>
      </c>
      <c r="H410" s="6">
        <v>65</v>
      </c>
      <c r="I410" s="28">
        <v>97</v>
      </c>
      <c r="J410" s="6">
        <v>110</v>
      </c>
      <c r="K410" s="14">
        <v>41394</v>
      </c>
      <c r="L410" s="3">
        <f t="shared" si="24"/>
        <v>10185</v>
      </c>
      <c r="M410" s="33">
        <f t="shared" si="25"/>
        <v>3171.8</v>
      </c>
      <c r="N410" s="44">
        <f t="shared" si="26"/>
        <v>3.0618000000000003</v>
      </c>
      <c r="O410" s="42">
        <f t="shared" si="27"/>
        <v>29.16</v>
      </c>
    </row>
    <row r="411" spans="1:15" ht="15">
      <c r="A411" s="7" t="s">
        <v>120</v>
      </c>
      <c r="B411" s="7" t="s">
        <v>38</v>
      </c>
      <c r="C411" s="13" t="s">
        <v>58</v>
      </c>
      <c r="D411" s="7" t="s">
        <v>118</v>
      </c>
      <c r="E411" s="29">
        <v>259.2</v>
      </c>
      <c r="F411" s="28">
        <v>8</v>
      </c>
      <c r="G411" s="6"/>
      <c r="H411" s="6"/>
      <c r="I411" s="28">
        <v>502</v>
      </c>
      <c r="J411" s="6"/>
      <c r="K411" s="14">
        <v>41394</v>
      </c>
      <c r="L411" s="3">
        <f t="shared" si="24"/>
        <v>4016</v>
      </c>
      <c r="M411" s="33">
        <f t="shared" si="25"/>
        <v>259.2</v>
      </c>
      <c r="N411" s="44">
        <f t="shared" si="26"/>
        <v>0.25919999999999999</v>
      </c>
      <c r="O411" s="42">
        <f t="shared" si="27"/>
        <v>32.4</v>
      </c>
    </row>
    <row r="412" spans="1:15" ht="15">
      <c r="A412" s="7" t="s">
        <v>120</v>
      </c>
      <c r="B412" s="7" t="s">
        <v>38</v>
      </c>
      <c r="C412" s="13" t="s">
        <v>62</v>
      </c>
      <c r="D412" s="7" t="s">
        <v>113</v>
      </c>
      <c r="E412" s="29">
        <v>22761</v>
      </c>
      <c r="F412" s="28">
        <v>794</v>
      </c>
      <c r="G412" s="6">
        <v>148</v>
      </c>
      <c r="H412" s="6">
        <v>215</v>
      </c>
      <c r="I412" s="28">
        <v>117</v>
      </c>
      <c r="J412" s="6">
        <v>30</v>
      </c>
      <c r="K412" s="14">
        <v>41394</v>
      </c>
      <c r="L412" s="3">
        <f t="shared" si="24"/>
        <v>92898</v>
      </c>
      <c r="M412" s="33">
        <f t="shared" si="25"/>
        <v>22791</v>
      </c>
      <c r="N412" s="44">
        <f t="shared" si="26"/>
        <v>22.760999999999999</v>
      </c>
      <c r="O412" s="42">
        <f t="shared" si="27"/>
        <v>28.666246851385392</v>
      </c>
    </row>
    <row r="413" spans="1:15" ht="15">
      <c r="A413" s="7" t="s">
        <v>120</v>
      </c>
      <c r="B413" s="7" t="s">
        <v>16</v>
      </c>
      <c r="C413" s="13" t="s">
        <v>85</v>
      </c>
      <c r="D413" s="7" t="s">
        <v>119</v>
      </c>
      <c r="E413" s="29">
        <v>97.2</v>
      </c>
      <c r="F413" s="28">
        <v>3</v>
      </c>
      <c r="G413" s="6"/>
      <c r="H413" s="6"/>
      <c r="I413" s="28">
        <v>278</v>
      </c>
      <c r="J413" s="6"/>
      <c r="K413" s="14">
        <v>41394</v>
      </c>
      <c r="L413" s="3">
        <f t="shared" si="24"/>
        <v>834</v>
      </c>
      <c r="M413" s="33">
        <f t="shared" si="25"/>
        <v>97.2</v>
      </c>
      <c r="N413" s="44">
        <f t="shared" si="26"/>
        <v>9.7200000000000009E-2</v>
      </c>
      <c r="O413" s="42">
        <f t="shared" si="27"/>
        <v>32.4</v>
      </c>
    </row>
    <row r="414" spans="1:15" ht="15">
      <c r="A414" s="7" t="s">
        <v>120</v>
      </c>
      <c r="B414" s="7" t="s">
        <v>39</v>
      </c>
      <c r="C414" s="13" t="s">
        <v>98</v>
      </c>
      <c r="D414" s="7" t="s">
        <v>113</v>
      </c>
      <c r="E414" s="29">
        <v>0</v>
      </c>
      <c r="F414" s="28">
        <v>1</v>
      </c>
      <c r="G414" s="6"/>
      <c r="H414" s="6">
        <v>1</v>
      </c>
      <c r="I414" s="28">
        <v>34</v>
      </c>
      <c r="J414" s="6"/>
      <c r="K414" s="14">
        <v>41394</v>
      </c>
      <c r="L414" s="3">
        <f t="shared" si="24"/>
        <v>34</v>
      </c>
      <c r="M414" s="33">
        <f t="shared" si="25"/>
        <v>0</v>
      </c>
      <c r="N414" s="44">
        <f t="shared" si="26"/>
        <v>0</v>
      </c>
      <c r="O414" s="42">
        <f t="shared" si="27"/>
        <v>0</v>
      </c>
    </row>
    <row r="415" spans="1:15" ht="15">
      <c r="A415" s="7" t="s">
        <v>120</v>
      </c>
      <c r="B415" s="7" t="s">
        <v>39</v>
      </c>
      <c r="C415" s="13" t="s">
        <v>104</v>
      </c>
      <c r="D415" s="7" t="s">
        <v>113</v>
      </c>
      <c r="E415" s="29">
        <v>1109.7</v>
      </c>
      <c r="F415" s="28">
        <v>21</v>
      </c>
      <c r="G415" s="6">
        <v>5</v>
      </c>
      <c r="H415" s="6">
        <v>9</v>
      </c>
      <c r="I415" s="28">
        <v>84</v>
      </c>
      <c r="J415" s="6"/>
      <c r="K415" s="14">
        <v>41394</v>
      </c>
      <c r="L415" s="3">
        <f t="shared" si="24"/>
        <v>1764</v>
      </c>
      <c r="M415" s="33">
        <f t="shared" si="25"/>
        <v>1109.7</v>
      </c>
      <c r="N415" s="44">
        <f t="shared" si="26"/>
        <v>1.1097000000000001</v>
      </c>
      <c r="O415" s="42">
        <f t="shared" si="27"/>
        <v>52.842857142857142</v>
      </c>
    </row>
    <row r="416" spans="1:15" ht="15">
      <c r="A416" s="66" t="s">
        <v>121</v>
      </c>
      <c r="B416" s="66" t="s">
        <v>38</v>
      </c>
      <c r="C416" s="74" t="s">
        <v>40</v>
      </c>
      <c r="D416" s="66" t="s">
        <v>118</v>
      </c>
      <c r="E416" s="73">
        <v>24210.9</v>
      </c>
      <c r="F416" s="74">
        <v>736</v>
      </c>
      <c r="G416" s="68">
        <v>32</v>
      </c>
      <c r="H416" s="68">
        <v>119</v>
      </c>
      <c r="I416" s="74">
        <v>199</v>
      </c>
      <c r="J416" s="68">
        <v>3002</v>
      </c>
      <c r="K416" s="55">
        <v>41394</v>
      </c>
      <c r="L416" s="69">
        <f t="shared" si="24"/>
        <v>146464</v>
      </c>
      <c r="M416" s="70">
        <f t="shared" si="25"/>
        <v>27212.9</v>
      </c>
      <c r="N416" s="71">
        <f t="shared" si="26"/>
        <v>24.210900000000002</v>
      </c>
      <c r="O416" s="72">
        <f t="shared" si="27"/>
        <v>32.895244565217396</v>
      </c>
    </row>
    <row r="417" spans="1:15" ht="15">
      <c r="A417" s="7" t="s">
        <v>121</v>
      </c>
      <c r="B417" s="7" t="s">
        <v>38</v>
      </c>
      <c r="C417" s="13" t="s">
        <v>42</v>
      </c>
      <c r="D417" s="7" t="s">
        <v>118</v>
      </c>
      <c r="E417" s="29">
        <v>259.2</v>
      </c>
      <c r="F417" s="28">
        <v>10</v>
      </c>
      <c r="G417" s="6">
        <v>2</v>
      </c>
      <c r="H417" s="6"/>
      <c r="I417" s="28">
        <v>142</v>
      </c>
      <c r="J417" s="6"/>
      <c r="K417" s="14">
        <v>41394</v>
      </c>
      <c r="L417" s="3">
        <f t="shared" si="24"/>
        <v>1420</v>
      </c>
      <c r="M417" s="33">
        <f t="shared" si="25"/>
        <v>259.2</v>
      </c>
      <c r="N417" s="44">
        <f t="shared" si="26"/>
        <v>0.25919999999999999</v>
      </c>
      <c r="O417" s="42">
        <f t="shared" si="27"/>
        <v>25.919999999999998</v>
      </c>
    </row>
    <row r="418" spans="1:15" ht="15">
      <c r="A418" s="7" t="s">
        <v>121</v>
      </c>
      <c r="B418" s="7" t="s">
        <v>38</v>
      </c>
      <c r="C418" s="13" t="s">
        <v>45</v>
      </c>
      <c r="D418" s="7" t="s">
        <v>116</v>
      </c>
      <c r="E418" s="29">
        <v>32.4</v>
      </c>
      <c r="F418" s="28">
        <v>1</v>
      </c>
      <c r="G418" s="6"/>
      <c r="H418" s="6"/>
      <c r="I418" s="28">
        <v>943</v>
      </c>
      <c r="J418" s="6"/>
      <c r="K418" s="14">
        <v>41394</v>
      </c>
      <c r="L418" s="3">
        <f t="shared" si="24"/>
        <v>943</v>
      </c>
      <c r="M418" s="33">
        <f t="shared" si="25"/>
        <v>32.4</v>
      </c>
      <c r="N418" s="44">
        <f t="shared" si="26"/>
        <v>3.2399999999999998E-2</v>
      </c>
      <c r="O418" s="42">
        <f t="shared" si="27"/>
        <v>32.4</v>
      </c>
    </row>
    <row r="419" spans="1:15" ht="15">
      <c r="A419" s="7" t="s">
        <v>121</v>
      </c>
      <c r="B419" s="7" t="s">
        <v>38</v>
      </c>
      <c r="C419" s="13" t="s">
        <v>46</v>
      </c>
      <c r="D419" s="7" t="s">
        <v>118</v>
      </c>
      <c r="E419" s="29">
        <v>17317.8</v>
      </c>
      <c r="F419" s="28">
        <v>685</v>
      </c>
      <c r="G419" s="6">
        <v>197</v>
      </c>
      <c r="H419" s="6">
        <v>342</v>
      </c>
      <c r="I419" s="28">
        <v>107</v>
      </c>
      <c r="J419" s="6">
        <v>366</v>
      </c>
      <c r="K419" s="14">
        <v>41394</v>
      </c>
      <c r="L419" s="3">
        <f t="shared" si="24"/>
        <v>73295</v>
      </c>
      <c r="M419" s="33">
        <f t="shared" si="25"/>
        <v>17683.8</v>
      </c>
      <c r="N419" s="44">
        <f t="shared" si="26"/>
        <v>17.317799999999998</v>
      </c>
      <c r="O419" s="42">
        <f t="shared" si="27"/>
        <v>25.281459854014596</v>
      </c>
    </row>
    <row r="420" spans="1:15" ht="15">
      <c r="A420" s="7" t="s">
        <v>121</v>
      </c>
      <c r="B420" s="7" t="s">
        <v>38</v>
      </c>
      <c r="C420" s="13" t="s">
        <v>57</v>
      </c>
      <c r="D420" s="7" t="s">
        <v>115</v>
      </c>
      <c r="E420" s="29">
        <v>32.4</v>
      </c>
      <c r="F420" s="28">
        <v>1</v>
      </c>
      <c r="G420" s="6"/>
      <c r="H420" s="6"/>
      <c r="I420" s="28">
        <v>63</v>
      </c>
      <c r="J420" s="6"/>
      <c r="K420" s="14">
        <v>41394</v>
      </c>
      <c r="L420" s="3">
        <f t="shared" si="24"/>
        <v>63</v>
      </c>
      <c r="M420" s="33">
        <f t="shared" si="25"/>
        <v>32.4</v>
      </c>
      <c r="N420" s="44">
        <f t="shared" si="26"/>
        <v>3.2399999999999998E-2</v>
      </c>
      <c r="O420" s="42">
        <f t="shared" si="27"/>
        <v>32.4</v>
      </c>
    </row>
    <row r="421" spans="1:15" ht="15">
      <c r="A421" s="7" t="s">
        <v>121</v>
      </c>
      <c r="B421" s="7" t="s">
        <v>38</v>
      </c>
      <c r="C421" s="13" t="s">
        <v>64</v>
      </c>
      <c r="D421" s="7" t="s">
        <v>115</v>
      </c>
      <c r="E421" s="29">
        <v>9865.7999999999993</v>
      </c>
      <c r="F421" s="28">
        <v>403</v>
      </c>
      <c r="G421" s="6">
        <v>98</v>
      </c>
      <c r="H421" s="6">
        <v>138</v>
      </c>
      <c r="I421" s="28">
        <v>112</v>
      </c>
      <c r="J421" s="6"/>
      <c r="K421" s="14">
        <v>41394</v>
      </c>
      <c r="L421" s="3">
        <f t="shared" si="24"/>
        <v>45136</v>
      </c>
      <c r="M421" s="33">
        <f t="shared" si="25"/>
        <v>9865.7999999999993</v>
      </c>
      <c r="N421" s="44">
        <f t="shared" si="26"/>
        <v>9.8658000000000001</v>
      </c>
      <c r="O421" s="42">
        <f t="shared" si="27"/>
        <v>24.480893300248137</v>
      </c>
    </row>
    <row r="422" spans="1:15" ht="15">
      <c r="A422" s="7" t="s">
        <v>121</v>
      </c>
      <c r="B422" s="7" t="s">
        <v>38</v>
      </c>
      <c r="C422" s="13" t="s">
        <v>65</v>
      </c>
      <c r="D422" s="7" t="s">
        <v>118</v>
      </c>
      <c r="E422" s="29">
        <v>7921.8</v>
      </c>
      <c r="F422" s="28">
        <v>323</v>
      </c>
      <c r="G422" s="6">
        <v>72</v>
      </c>
      <c r="H422" s="6">
        <v>113</v>
      </c>
      <c r="I422" s="28">
        <v>134</v>
      </c>
      <c r="J422" s="6">
        <v>110</v>
      </c>
      <c r="K422" s="14">
        <v>41394</v>
      </c>
      <c r="L422" s="3">
        <f t="shared" si="24"/>
        <v>43282</v>
      </c>
      <c r="M422" s="33">
        <f t="shared" si="25"/>
        <v>8031.8</v>
      </c>
      <c r="N422" s="44">
        <f t="shared" si="26"/>
        <v>7.9218000000000002</v>
      </c>
      <c r="O422" s="42">
        <f t="shared" si="27"/>
        <v>24.525696594427245</v>
      </c>
    </row>
    <row r="423" spans="1:15" ht="15">
      <c r="A423" s="7" t="s">
        <v>121</v>
      </c>
      <c r="B423" s="7" t="s">
        <v>38</v>
      </c>
      <c r="C423" s="13" t="s">
        <v>82</v>
      </c>
      <c r="D423" s="7" t="s">
        <v>115</v>
      </c>
      <c r="E423" s="29">
        <v>332.1</v>
      </c>
      <c r="F423" s="28">
        <v>12</v>
      </c>
      <c r="G423" s="6"/>
      <c r="H423" s="6">
        <v>2</v>
      </c>
      <c r="I423" s="28">
        <v>134</v>
      </c>
      <c r="J423" s="6"/>
      <c r="K423" s="14">
        <v>41394</v>
      </c>
      <c r="L423" s="3">
        <f t="shared" si="24"/>
        <v>1608</v>
      </c>
      <c r="M423" s="33">
        <f t="shared" si="25"/>
        <v>332.1</v>
      </c>
      <c r="N423" s="44">
        <f t="shared" si="26"/>
        <v>0.33210000000000001</v>
      </c>
      <c r="O423" s="42">
        <f t="shared" si="27"/>
        <v>27.675000000000001</v>
      </c>
    </row>
    <row r="424" spans="1:15" ht="15">
      <c r="A424" s="7" t="s">
        <v>121</v>
      </c>
      <c r="B424" s="7" t="s">
        <v>38</v>
      </c>
      <c r="C424" s="13" t="s">
        <v>87</v>
      </c>
      <c r="D424" s="7" t="s">
        <v>111</v>
      </c>
      <c r="E424" s="29">
        <v>32.4</v>
      </c>
      <c r="F424" s="28">
        <v>1</v>
      </c>
      <c r="G424" s="6"/>
      <c r="H424" s="6"/>
      <c r="I424" s="28">
        <v>1255</v>
      </c>
      <c r="J424" s="6"/>
      <c r="K424" s="14">
        <v>41394</v>
      </c>
      <c r="L424" s="3">
        <f t="shared" si="24"/>
        <v>1255</v>
      </c>
      <c r="M424" s="33">
        <f t="shared" si="25"/>
        <v>32.4</v>
      </c>
      <c r="N424" s="44">
        <f t="shared" si="26"/>
        <v>3.2399999999999998E-2</v>
      </c>
      <c r="O424" s="42">
        <f t="shared" si="27"/>
        <v>32.4</v>
      </c>
    </row>
    <row r="425" spans="1:15" ht="15">
      <c r="A425" s="7" t="s">
        <v>121</v>
      </c>
      <c r="B425" s="7" t="s">
        <v>39</v>
      </c>
      <c r="C425" s="13" t="s">
        <v>92</v>
      </c>
      <c r="D425" s="7" t="s">
        <v>118</v>
      </c>
      <c r="E425" s="29">
        <v>4611.42</v>
      </c>
      <c r="F425" s="28">
        <v>42</v>
      </c>
      <c r="G425" s="6"/>
      <c r="H425" s="6">
        <v>23</v>
      </c>
      <c r="I425" s="28">
        <v>167</v>
      </c>
      <c r="J425" s="6"/>
      <c r="K425" s="14">
        <v>41394</v>
      </c>
      <c r="L425" s="3">
        <f t="shared" si="24"/>
        <v>7014</v>
      </c>
      <c r="M425" s="33">
        <f t="shared" si="25"/>
        <v>4611.42</v>
      </c>
      <c r="N425" s="44">
        <f t="shared" si="26"/>
        <v>4.6114199999999999</v>
      </c>
      <c r="O425" s="42">
        <f t="shared" si="27"/>
        <v>109.79571428571428</v>
      </c>
    </row>
    <row r="426" spans="1:15" ht="15">
      <c r="A426" s="7" t="s">
        <v>121</v>
      </c>
      <c r="B426" s="7" t="s">
        <v>38</v>
      </c>
      <c r="C426" s="13" t="s">
        <v>92</v>
      </c>
      <c r="D426" s="7" t="s">
        <v>118</v>
      </c>
      <c r="E426" s="29">
        <v>32.4</v>
      </c>
      <c r="F426" s="28">
        <v>42</v>
      </c>
      <c r="G426" s="6"/>
      <c r="H426" s="6">
        <v>23</v>
      </c>
      <c r="I426" s="28">
        <v>167</v>
      </c>
      <c r="J426" s="6"/>
      <c r="K426" s="14">
        <v>41394</v>
      </c>
      <c r="L426" s="3">
        <f t="shared" si="24"/>
        <v>7014</v>
      </c>
      <c r="M426" s="33">
        <f t="shared" si="25"/>
        <v>32.4</v>
      </c>
      <c r="N426" s="44">
        <f t="shared" si="26"/>
        <v>3.2399999999999998E-2</v>
      </c>
      <c r="O426" s="42">
        <f t="shared" si="27"/>
        <v>0.77142857142857135</v>
      </c>
    </row>
    <row r="427" spans="1:15" ht="15">
      <c r="A427" s="7" t="s">
        <v>121</v>
      </c>
      <c r="B427" s="7" t="s">
        <v>39</v>
      </c>
      <c r="C427" s="13" t="s">
        <v>99</v>
      </c>
      <c r="D427" s="7" t="s">
        <v>115</v>
      </c>
      <c r="E427" s="29">
        <v>1874.16</v>
      </c>
      <c r="F427" s="28">
        <v>29</v>
      </c>
      <c r="G427" s="6"/>
      <c r="H427" s="6">
        <v>14</v>
      </c>
      <c r="I427" s="28">
        <v>106</v>
      </c>
      <c r="J427" s="6"/>
      <c r="K427" s="14">
        <v>41394</v>
      </c>
      <c r="L427" s="3">
        <f t="shared" si="24"/>
        <v>3074</v>
      </c>
      <c r="M427" s="33">
        <f t="shared" si="25"/>
        <v>1874.16</v>
      </c>
      <c r="N427" s="44">
        <f t="shared" si="26"/>
        <v>1.87416</v>
      </c>
      <c r="O427" s="42">
        <f t="shared" si="27"/>
        <v>64.626206896551722</v>
      </c>
    </row>
    <row r="428" spans="1:15" ht="15">
      <c r="A428" s="7" t="s">
        <v>127</v>
      </c>
      <c r="B428" s="7" t="s">
        <v>38</v>
      </c>
      <c r="C428" s="13" t="s">
        <v>49</v>
      </c>
      <c r="D428" s="7" t="s">
        <v>115</v>
      </c>
      <c r="E428" s="29">
        <v>23562.9</v>
      </c>
      <c r="F428" s="28">
        <v>1242</v>
      </c>
      <c r="G428" s="6">
        <v>393</v>
      </c>
      <c r="H428" s="6">
        <v>451</v>
      </c>
      <c r="I428" s="28">
        <v>63</v>
      </c>
      <c r="J428" s="6">
        <v>1150</v>
      </c>
      <c r="K428" s="14">
        <v>41394</v>
      </c>
      <c r="L428" s="3">
        <f t="shared" si="24"/>
        <v>78246</v>
      </c>
      <c r="M428" s="33">
        <f t="shared" si="25"/>
        <v>24712.9</v>
      </c>
      <c r="N428" s="44">
        <f t="shared" si="26"/>
        <v>23.562900000000003</v>
      </c>
      <c r="O428" s="42">
        <f t="shared" si="27"/>
        <v>18.971739130434784</v>
      </c>
    </row>
    <row r="429" spans="1:15" ht="15">
      <c r="A429" s="7" t="s">
        <v>127</v>
      </c>
      <c r="B429" s="7" t="s">
        <v>38</v>
      </c>
      <c r="C429" s="13" t="s">
        <v>57</v>
      </c>
      <c r="D429" s="7" t="s">
        <v>115</v>
      </c>
      <c r="E429" s="29">
        <v>19828.8</v>
      </c>
      <c r="F429" s="28">
        <v>925</v>
      </c>
      <c r="G429" s="6">
        <v>255</v>
      </c>
      <c r="H429" s="6">
        <v>253</v>
      </c>
      <c r="I429" s="28">
        <v>79</v>
      </c>
      <c r="J429" s="6">
        <v>0</v>
      </c>
      <c r="K429" s="14">
        <v>41394</v>
      </c>
      <c r="L429" s="3">
        <f t="shared" si="24"/>
        <v>73075</v>
      </c>
      <c r="M429" s="33">
        <f t="shared" si="25"/>
        <v>19828.8</v>
      </c>
      <c r="N429" s="44">
        <f t="shared" si="26"/>
        <v>19.828799999999998</v>
      </c>
      <c r="O429" s="42">
        <f t="shared" si="27"/>
        <v>21.436540540540541</v>
      </c>
    </row>
    <row r="430" spans="1:15" ht="15">
      <c r="A430" s="7" t="s">
        <v>127</v>
      </c>
      <c r="B430" s="7" t="s">
        <v>38</v>
      </c>
      <c r="C430" s="13" t="s">
        <v>76</v>
      </c>
      <c r="D430" s="7" t="s">
        <v>115</v>
      </c>
      <c r="E430" s="29">
        <v>437.4</v>
      </c>
      <c r="F430" s="28">
        <v>33</v>
      </c>
      <c r="G430" s="6">
        <v>17</v>
      </c>
      <c r="H430" s="6">
        <v>7</v>
      </c>
      <c r="I430" s="28">
        <v>51</v>
      </c>
      <c r="J430" s="6"/>
      <c r="K430" s="14">
        <v>41394</v>
      </c>
      <c r="L430" s="3">
        <f t="shared" si="24"/>
        <v>1683</v>
      </c>
      <c r="M430" s="33">
        <f t="shared" si="25"/>
        <v>437.4</v>
      </c>
      <c r="N430" s="44">
        <f t="shared" si="26"/>
        <v>0.43739999999999996</v>
      </c>
      <c r="O430" s="42">
        <f t="shared" si="27"/>
        <v>13.254545454545454</v>
      </c>
    </row>
    <row r="431" spans="1:15" ht="15">
      <c r="A431" s="7" t="s">
        <v>127</v>
      </c>
      <c r="B431" s="7" t="s">
        <v>39</v>
      </c>
      <c r="C431" s="13" t="s">
        <v>94</v>
      </c>
      <c r="D431" s="7" t="s">
        <v>115</v>
      </c>
      <c r="E431" s="29">
        <v>6017.04</v>
      </c>
      <c r="F431" s="28">
        <v>96</v>
      </c>
      <c r="G431" s="6">
        <v>19</v>
      </c>
      <c r="H431" s="6">
        <v>24</v>
      </c>
      <c r="I431" s="28">
        <v>111</v>
      </c>
      <c r="J431" s="6"/>
      <c r="K431" s="14">
        <v>41394</v>
      </c>
      <c r="L431" s="3">
        <f t="shared" si="24"/>
        <v>10656</v>
      </c>
      <c r="M431" s="33">
        <f t="shared" si="25"/>
        <v>6017.04</v>
      </c>
      <c r="N431" s="44">
        <f t="shared" si="26"/>
        <v>6.0170399999999997</v>
      </c>
      <c r="O431" s="42">
        <f t="shared" si="27"/>
        <v>62.677500000000002</v>
      </c>
    </row>
    <row r="432" spans="1:15" ht="15">
      <c r="A432" s="7" t="s">
        <v>127</v>
      </c>
      <c r="B432" s="7" t="s">
        <v>39</v>
      </c>
      <c r="C432" s="13" t="s">
        <v>99</v>
      </c>
      <c r="D432" s="7" t="s">
        <v>115</v>
      </c>
      <c r="E432" s="29">
        <v>4537.08</v>
      </c>
      <c r="F432" s="28">
        <v>59</v>
      </c>
      <c r="G432" s="6">
        <v>7</v>
      </c>
      <c r="H432" s="6">
        <v>14</v>
      </c>
      <c r="I432" s="28">
        <v>119</v>
      </c>
      <c r="J432" s="6"/>
      <c r="K432" s="14">
        <v>41394</v>
      </c>
      <c r="L432" s="3">
        <f t="shared" si="24"/>
        <v>7021</v>
      </c>
      <c r="M432" s="33">
        <f t="shared" si="25"/>
        <v>4537.08</v>
      </c>
      <c r="N432" s="44">
        <f t="shared" si="26"/>
        <v>4.5370799999999996</v>
      </c>
      <c r="O432" s="42">
        <f t="shared" si="27"/>
        <v>76.899661016949153</v>
      </c>
    </row>
    <row r="433" spans="1:15" ht="15">
      <c r="A433" s="7" t="s">
        <v>122</v>
      </c>
      <c r="B433" s="7" t="s">
        <v>38</v>
      </c>
      <c r="C433" s="13" t="s">
        <v>57</v>
      </c>
      <c r="D433" s="7" t="s">
        <v>115</v>
      </c>
      <c r="E433" s="29">
        <v>6034.5</v>
      </c>
      <c r="F433" s="28">
        <v>258</v>
      </c>
      <c r="G433" s="6">
        <v>86</v>
      </c>
      <c r="H433" s="6">
        <v>134</v>
      </c>
      <c r="I433" s="28">
        <v>81</v>
      </c>
      <c r="J433" s="6">
        <v>646</v>
      </c>
      <c r="K433" s="14">
        <v>41394</v>
      </c>
      <c r="L433" s="3">
        <f t="shared" si="24"/>
        <v>20898</v>
      </c>
      <c r="M433" s="33">
        <f t="shared" si="25"/>
        <v>6680.5</v>
      </c>
      <c r="N433" s="44">
        <f t="shared" si="26"/>
        <v>6.0345000000000004</v>
      </c>
      <c r="O433" s="42">
        <f t="shared" si="27"/>
        <v>23.38953488372093</v>
      </c>
    </row>
    <row r="434" spans="1:15" ht="15">
      <c r="A434" s="7" t="s">
        <v>122</v>
      </c>
      <c r="B434" s="7" t="s">
        <v>38</v>
      </c>
      <c r="C434" s="13" t="s">
        <v>61</v>
      </c>
      <c r="D434" s="7" t="s">
        <v>114</v>
      </c>
      <c r="E434" s="29">
        <v>23328</v>
      </c>
      <c r="F434" s="28">
        <v>858</v>
      </c>
      <c r="G434" s="6">
        <v>242</v>
      </c>
      <c r="H434" s="6">
        <v>478</v>
      </c>
      <c r="I434" s="28">
        <v>95</v>
      </c>
      <c r="J434" s="6">
        <v>1248</v>
      </c>
      <c r="K434" s="14">
        <v>41394</v>
      </c>
      <c r="L434" s="3">
        <f t="shared" si="24"/>
        <v>81510</v>
      </c>
      <c r="M434" s="33">
        <f t="shared" si="25"/>
        <v>24576</v>
      </c>
      <c r="N434" s="44">
        <f t="shared" si="26"/>
        <v>23.327999999999999</v>
      </c>
      <c r="O434" s="42">
        <f t="shared" si="27"/>
        <v>27.18881118881119</v>
      </c>
    </row>
    <row r="435" spans="1:15" ht="15">
      <c r="A435" s="7" t="s">
        <v>122</v>
      </c>
      <c r="B435" s="7" t="s">
        <v>38</v>
      </c>
      <c r="C435" s="13" t="s">
        <v>76</v>
      </c>
      <c r="D435" s="7" t="s">
        <v>115</v>
      </c>
      <c r="E435" s="29">
        <v>24.3</v>
      </c>
      <c r="F435" s="28">
        <v>4</v>
      </c>
      <c r="G435" s="6">
        <v>4</v>
      </c>
      <c r="H435" s="6">
        <v>11</v>
      </c>
      <c r="I435" s="28">
        <v>22</v>
      </c>
      <c r="J435" s="6"/>
      <c r="K435" s="14">
        <v>41394</v>
      </c>
      <c r="L435" s="3">
        <f t="shared" si="24"/>
        <v>88</v>
      </c>
      <c r="M435" s="33">
        <f t="shared" si="25"/>
        <v>24.3</v>
      </c>
      <c r="N435" s="44">
        <f t="shared" si="26"/>
        <v>2.4300000000000002E-2</v>
      </c>
      <c r="O435" s="42">
        <f t="shared" si="27"/>
        <v>6.0750000000000002</v>
      </c>
    </row>
    <row r="436" spans="1:15" ht="15">
      <c r="A436" s="7" t="s">
        <v>122</v>
      </c>
      <c r="B436" s="7" t="s">
        <v>38</v>
      </c>
      <c r="C436" s="13" t="s">
        <v>80</v>
      </c>
      <c r="D436" s="7" t="s">
        <v>114</v>
      </c>
      <c r="E436" s="29">
        <v>307.8</v>
      </c>
      <c r="F436" s="28">
        <v>11</v>
      </c>
      <c r="G436" s="6">
        <v>3</v>
      </c>
      <c r="H436" s="6">
        <v>4</v>
      </c>
      <c r="I436" s="28">
        <v>86</v>
      </c>
      <c r="J436" s="6">
        <v>30</v>
      </c>
      <c r="K436" s="14">
        <v>41394</v>
      </c>
      <c r="L436" s="3">
        <f t="shared" si="24"/>
        <v>946</v>
      </c>
      <c r="M436" s="33">
        <f t="shared" si="25"/>
        <v>337.8</v>
      </c>
      <c r="N436" s="44">
        <f t="shared" si="26"/>
        <v>0.30780000000000002</v>
      </c>
      <c r="O436" s="42">
        <f t="shared" si="27"/>
        <v>27.981818181818184</v>
      </c>
    </row>
    <row r="437" spans="1:15" ht="15">
      <c r="A437" s="7" t="s">
        <v>122</v>
      </c>
      <c r="B437" s="7" t="s">
        <v>39</v>
      </c>
      <c r="C437" s="13" t="s">
        <v>99</v>
      </c>
      <c r="D437" s="7" t="s">
        <v>115</v>
      </c>
      <c r="E437" s="29">
        <v>953.92</v>
      </c>
      <c r="F437" s="28">
        <v>17</v>
      </c>
      <c r="G437" s="6">
        <v>2</v>
      </c>
      <c r="H437" s="6">
        <v>13</v>
      </c>
      <c r="I437" s="28">
        <v>92</v>
      </c>
      <c r="J437" s="6"/>
      <c r="K437" s="14">
        <v>41394</v>
      </c>
      <c r="L437" s="3">
        <f t="shared" si="24"/>
        <v>1564</v>
      </c>
      <c r="M437" s="33">
        <f t="shared" si="25"/>
        <v>953.92</v>
      </c>
      <c r="N437" s="44">
        <f t="shared" si="26"/>
        <v>0.95391999999999999</v>
      </c>
      <c r="O437" s="42">
        <f t="shared" si="27"/>
        <v>56.112941176470585</v>
      </c>
    </row>
    <row r="438" spans="1:15" ht="15">
      <c r="A438" s="7" t="s">
        <v>122</v>
      </c>
      <c r="B438" s="7" t="s">
        <v>39</v>
      </c>
      <c r="C438" s="13" t="s">
        <v>103</v>
      </c>
      <c r="D438" s="7" t="s">
        <v>114</v>
      </c>
      <c r="E438" s="29">
        <v>3057.84</v>
      </c>
      <c r="F438" s="28">
        <v>49</v>
      </c>
      <c r="G438" s="6">
        <v>7</v>
      </c>
      <c r="H438" s="6">
        <v>18</v>
      </c>
      <c r="I438" s="28">
        <v>106</v>
      </c>
      <c r="J438" s="6"/>
      <c r="K438" s="14">
        <v>41394</v>
      </c>
      <c r="L438" s="3">
        <f t="shared" si="24"/>
        <v>5194</v>
      </c>
      <c r="M438" s="33">
        <f t="shared" si="25"/>
        <v>3057.84</v>
      </c>
      <c r="N438" s="44">
        <f t="shared" si="26"/>
        <v>3.0578400000000001</v>
      </c>
      <c r="O438" s="42">
        <f t="shared" si="27"/>
        <v>62.404897959183678</v>
      </c>
    </row>
    <row r="439" spans="1:15" ht="15">
      <c r="A439" s="7" t="s">
        <v>128</v>
      </c>
      <c r="B439" s="7" t="s">
        <v>38</v>
      </c>
      <c r="C439" s="13" t="s">
        <v>47</v>
      </c>
      <c r="D439" s="7" t="s">
        <v>109</v>
      </c>
      <c r="E439" s="29">
        <v>36541.799999999996</v>
      </c>
      <c r="F439" s="28">
        <v>1065</v>
      </c>
      <c r="G439" s="6">
        <v>148</v>
      </c>
      <c r="H439" s="6">
        <v>303</v>
      </c>
      <c r="I439" s="28">
        <v>148</v>
      </c>
      <c r="J439" s="6">
        <v>756</v>
      </c>
      <c r="K439" s="14">
        <v>41394</v>
      </c>
      <c r="L439" s="3">
        <f t="shared" si="24"/>
        <v>157620</v>
      </c>
      <c r="M439" s="33">
        <f t="shared" si="25"/>
        <v>37297.799999999996</v>
      </c>
      <c r="N439" s="44">
        <f t="shared" si="26"/>
        <v>36.541799999999995</v>
      </c>
      <c r="O439" s="42">
        <f t="shared" si="27"/>
        <v>34.311549295774647</v>
      </c>
    </row>
    <row r="440" spans="1:15" ht="15">
      <c r="A440" s="7" t="s">
        <v>128</v>
      </c>
      <c r="B440" s="7" t="s">
        <v>38</v>
      </c>
      <c r="C440" s="13" t="s">
        <v>56</v>
      </c>
      <c r="D440" s="7" t="s">
        <v>109</v>
      </c>
      <c r="E440" s="29">
        <v>14878</v>
      </c>
      <c r="F440" s="28">
        <v>408</v>
      </c>
      <c r="G440" s="6">
        <v>88</v>
      </c>
      <c r="H440" s="6">
        <v>183</v>
      </c>
      <c r="I440" s="28">
        <v>125</v>
      </c>
      <c r="J440" s="6">
        <v>2404</v>
      </c>
      <c r="K440" s="14">
        <v>41394</v>
      </c>
      <c r="L440" s="3">
        <f t="shared" si="24"/>
        <v>51000</v>
      </c>
      <c r="M440" s="33">
        <f t="shared" si="25"/>
        <v>17282</v>
      </c>
      <c r="N440" s="44">
        <f t="shared" si="26"/>
        <v>14.878</v>
      </c>
      <c r="O440" s="42">
        <f t="shared" si="27"/>
        <v>36.465686274509807</v>
      </c>
    </row>
    <row r="441" spans="1:15" ht="15">
      <c r="A441" s="7" t="s">
        <v>128</v>
      </c>
      <c r="B441" s="7" t="s">
        <v>38</v>
      </c>
      <c r="C441" s="13" t="s">
        <v>75</v>
      </c>
      <c r="D441" s="7" t="s">
        <v>109</v>
      </c>
      <c r="E441" s="29">
        <v>97.2</v>
      </c>
      <c r="F441" s="28">
        <v>3</v>
      </c>
      <c r="G441" s="6"/>
      <c r="H441" s="6"/>
      <c r="I441" s="28">
        <v>314</v>
      </c>
      <c r="J441" s="6"/>
      <c r="K441" s="14">
        <v>41394</v>
      </c>
      <c r="L441" s="3">
        <f t="shared" si="24"/>
        <v>942</v>
      </c>
      <c r="M441" s="33">
        <f t="shared" si="25"/>
        <v>97.2</v>
      </c>
      <c r="N441" s="44">
        <f t="shared" si="26"/>
        <v>9.7200000000000009E-2</v>
      </c>
      <c r="O441" s="42">
        <f t="shared" si="27"/>
        <v>32.4</v>
      </c>
    </row>
    <row r="442" spans="1:15" ht="15">
      <c r="A442" s="7" t="s">
        <v>128</v>
      </c>
      <c r="B442" s="7" t="s">
        <v>39</v>
      </c>
      <c r="C442" s="13" t="s">
        <v>90</v>
      </c>
      <c r="D442" s="7" t="s">
        <v>109</v>
      </c>
      <c r="E442" s="29">
        <v>542.52</v>
      </c>
      <c r="F442" s="28">
        <v>20</v>
      </c>
      <c r="G442" s="6">
        <v>9</v>
      </c>
      <c r="H442" s="6">
        <v>8</v>
      </c>
      <c r="I442" s="28">
        <v>48</v>
      </c>
      <c r="J442" s="6"/>
      <c r="K442" s="14">
        <v>41394</v>
      </c>
      <c r="L442" s="3">
        <f t="shared" si="24"/>
        <v>960</v>
      </c>
      <c r="M442" s="33">
        <f t="shared" si="25"/>
        <v>542.52</v>
      </c>
      <c r="N442" s="44">
        <f t="shared" si="26"/>
        <v>0.54252</v>
      </c>
      <c r="O442" s="42">
        <f t="shared" si="27"/>
        <v>27.125999999999998</v>
      </c>
    </row>
    <row r="443" spans="1:15" ht="15">
      <c r="A443" s="66" t="s">
        <v>130</v>
      </c>
      <c r="B443" s="66" t="s">
        <v>38</v>
      </c>
      <c r="C443" s="74" t="s">
        <v>40</v>
      </c>
      <c r="D443" s="66" t="s">
        <v>118</v>
      </c>
      <c r="E443" s="73">
        <v>25725.599999999999</v>
      </c>
      <c r="F443" s="74">
        <v>822</v>
      </c>
      <c r="G443" s="68">
        <v>38</v>
      </c>
      <c r="H443" s="68">
        <v>131</v>
      </c>
      <c r="I443" s="74">
        <v>163</v>
      </c>
      <c r="J443" s="68">
        <v>1464</v>
      </c>
      <c r="K443" s="55">
        <v>41394</v>
      </c>
      <c r="L443" s="69">
        <f t="shared" si="24"/>
        <v>133986</v>
      </c>
      <c r="M443" s="70">
        <f t="shared" si="25"/>
        <v>27189.599999999999</v>
      </c>
      <c r="N443" s="71">
        <f t="shared" si="26"/>
        <v>25.7256</v>
      </c>
      <c r="O443" s="72">
        <f t="shared" si="27"/>
        <v>31.296350364963502</v>
      </c>
    </row>
    <row r="444" spans="1:15" ht="15">
      <c r="A444" s="7" t="s">
        <v>130</v>
      </c>
      <c r="B444" s="7" t="s">
        <v>38</v>
      </c>
      <c r="C444" s="13" t="s">
        <v>42</v>
      </c>
      <c r="D444" s="7" t="s">
        <v>118</v>
      </c>
      <c r="E444" s="29">
        <v>72.900000000000006</v>
      </c>
      <c r="F444" s="28">
        <v>4</v>
      </c>
      <c r="G444" s="6">
        <v>2</v>
      </c>
      <c r="H444" s="6"/>
      <c r="I444" s="28">
        <v>130</v>
      </c>
      <c r="J444" s="6"/>
      <c r="K444" s="14">
        <v>41394</v>
      </c>
      <c r="L444" s="3">
        <f t="shared" si="24"/>
        <v>520</v>
      </c>
      <c r="M444" s="33">
        <f t="shared" si="25"/>
        <v>72.900000000000006</v>
      </c>
      <c r="N444" s="44">
        <f t="shared" si="26"/>
        <v>7.2900000000000006E-2</v>
      </c>
      <c r="O444" s="42">
        <f t="shared" si="27"/>
        <v>18.225000000000001</v>
      </c>
    </row>
    <row r="445" spans="1:15" ht="15">
      <c r="A445" s="7" t="s">
        <v>130</v>
      </c>
      <c r="B445" s="7" t="s">
        <v>38</v>
      </c>
      <c r="C445" s="13" t="s">
        <v>55</v>
      </c>
      <c r="D445" s="7" t="s">
        <v>113</v>
      </c>
      <c r="E445" s="29">
        <v>18192.599999999999</v>
      </c>
      <c r="F445" s="28">
        <v>644</v>
      </c>
      <c r="G445" s="6">
        <v>170</v>
      </c>
      <c r="H445" s="6">
        <v>223</v>
      </c>
      <c r="I445" s="28">
        <v>111</v>
      </c>
      <c r="J445" s="6">
        <v>732</v>
      </c>
      <c r="K445" s="14">
        <v>41394</v>
      </c>
      <c r="L445" s="3">
        <f t="shared" si="24"/>
        <v>71484</v>
      </c>
      <c r="M445" s="33">
        <f t="shared" si="25"/>
        <v>18924.599999999999</v>
      </c>
      <c r="N445" s="44">
        <f t="shared" si="26"/>
        <v>18.192599999999999</v>
      </c>
      <c r="O445" s="42">
        <f t="shared" si="27"/>
        <v>28.249378881987575</v>
      </c>
    </row>
    <row r="446" spans="1:15" ht="15">
      <c r="A446" s="7" t="s">
        <v>130</v>
      </c>
      <c r="B446" s="7" t="s">
        <v>38</v>
      </c>
      <c r="C446" s="13" t="s">
        <v>58</v>
      </c>
      <c r="D446" s="7" t="s">
        <v>118</v>
      </c>
      <c r="E446" s="29">
        <v>-26811</v>
      </c>
      <c r="F446" s="28">
        <v>637</v>
      </c>
      <c r="G446" s="6">
        <v>131</v>
      </c>
      <c r="H446" s="6">
        <v>171</v>
      </c>
      <c r="I446" s="28">
        <v>111</v>
      </c>
      <c r="J446" s="6">
        <v>696</v>
      </c>
      <c r="K446" s="14">
        <v>41394</v>
      </c>
      <c r="L446" s="3">
        <f t="shared" si="24"/>
        <v>70707</v>
      </c>
      <c r="M446" s="33">
        <f t="shared" si="25"/>
        <v>-26115</v>
      </c>
      <c r="N446" s="44">
        <f t="shared" si="26"/>
        <v>-26.811</v>
      </c>
      <c r="O446" s="42">
        <f t="shared" si="27"/>
        <v>-42.089481946624801</v>
      </c>
    </row>
    <row r="447" spans="1:15" ht="15">
      <c r="A447" s="7" t="s">
        <v>130</v>
      </c>
      <c r="B447" s="7" t="s">
        <v>38</v>
      </c>
      <c r="C447" s="13" t="s">
        <v>60</v>
      </c>
      <c r="D447" s="7" t="s">
        <v>118</v>
      </c>
      <c r="E447" s="29">
        <v>9112.5</v>
      </c>
      <c r="F447" s="28">
        <v>331</v>
      </c>
      <c r="G447" s="6">
        <v>76</v>
      </c>
      <c r="H447" s="6">
        <v>109</v>
      </c>
      <c r="I447" s="28">
        <v>90</v>
      </c>
      <c r="J447" s="6"/>
      <c r="K447" s="14">
        <v>41394</v>
      </c>
      <c r="L447" s="3">
        <f t="shared" si="24"/>
        <v>29790</v>
      </c>
      <c r="M447" s="33">
        <f t="shared" si="25"/>
        <v>9112.5</v>
      </c>
      <c r="N447" s="44">
        <f t="shared" si="26"/>
        <v>9.1125000000000007</v>
      </c>
      <c r="O447" s="42">
        <f t="shared" si="27"/>
        <v>27.530211480362539</v>
      </c>
    </row>
    <row r="448" spans="1:15" ht="15">
      <c r="A448" s="7" t="s">
        <v>130</v>
      </c>
      <c r="B448" s="7" t="s">
        <v>38</v>
      </c>
      <c r="C448" s="13" t="s">
        <v>62</v>
      </c>
      <c r="D448" s="7" t="s">
        <v>113</v>
      </c>
      <c r="E448" s="29">
        <v>356.4</v>
      </c>
      <c r="F448" s="28">
        <v>11</v>
      </c>
      <c r="G448" s="6"/>
      <c r="H448" s="6"/>
      <c r="I448" s="28">
        <v>529</v>
      </c>
      <c r="J448" s="6"/>
      <c r="K448" s="14">
        <v>41394</v>
      </c>
      <c r="L448" s="3">
        <f t="shared" si="24"/>
        <v>5819</v>
      </c>
      <c r="M448" s="33">
        <f t="shared" si="25"/>
        <v>356.4</v>
      </c>
      <c r="N448" s="44">
        <f t="shared" si="26"/>
        <v>0.35639999999999999</v>
      </c>
      <c r="O448" s="42">
        <f t="shared" si="27"/>
        <v>32.4</v>
      </c>
    </row>
    <row r="449" spans="1:15" ht="15">
      <c r="A449" s="7" t="s">
        <v>130</v>
      </c>
      <c r="B449" s="7" t="s">
        <v>38</v>
      </c>
      <c r="C449" s="13" t="s">
        <v>65</v>
      </c>
      <c r="D449" s="7" t="s">
        <v>118</v>
      </c>
      <c r="E449" s="29">
        <v>2511</v>
      </c>
      <c r="F449" s="28">
        <v>130</v>
      </c>
      <c r="G449" s="6">
        <v>66</v>
      </c>
      <c r="H449" s="6">
        <v>50</v>
      </c>
      <c r="I449" s="28">
        <v>65</v>
      </c>
      <c r="J449" s="6"/>
      <c r="K449" s="14">
        <v>41394</v>
      </c>
      <c r="L449" s="3">
        <f t="shared" si="24"/>
        <v>8450</v>
      </c>
      <c r="M449" s="33">
        <f t="shared" si="25"/>
        <v>2511</v>
      </c>
      <c r="N449" s="44">
        <f t="shared" si="26"/>
        <v>2.5110000000000001</v>
      </c>
      <c r="O449" s="42">
        <f t="shared" si="27"/>
        <v>19.315384615384616</v>
      </c>
    </row>
    <row r="450" spans="1:15" ht="15">
      <c r="A450" s="7" t="s">
        <v>130</v>
      </c>
      <c r="B450" s="7" t="s">
        <v>39</v>
      </c>
      <c r="C450" s="13" t="s">
        <v>92</v>
      </c>
      <c r="D450" s="7" t="s">
        <v>118</v>
      </c>
      <c r="E450" s="29">
        <v>616.5</v>
      </c>
      <c r="F450" s="28">
        <v>12</v>
      </c>
      <c r="G450" s="6">
        <v>4</v>
      </c>
      <c r="H450" s="6">
        <v>2</v>
      </c>
      <c r="I450" s="28">
        <v>91</v>
      </c>
      <c r="J450" s="6"/>
      <c r="K450" s="14">
        <v>41394</v>
      </c>
      <c r="L450" s="3">
        <f t="shared" ref="L450:L513" si="28">F450*I450</f>
        <v>1092</v>
      </c>
      <c r="M450" s="33">
        <f t="shared" ref="M450:M513" si="29">E450+J450</f>
        <v>616.5</v>
      </c>
      <c r="N450" s="44">
        <f t="shared" ref="N450:N513" si="30">E450/1000</f>
        <v>0.61650000000000005</v>
      </c>
      <c r="O450" s="42">
        <f t="shared" ref="O450:O513" si="31">E450/F450</f>
        <v>51.375</v>
      </c>
    </row>
    <row r="451" spans="1:15" ht="15">
      <c r="A451" s="7" t="s">
        <v>130</v>
      </c>
      <c r="B451" s="7" t="s">
        <v>39</v>
      </c>
      <c r="C451" s="13" t="s">
        <v>98</v>
      </c>
      <c r="D451" s="7" t="s">
        <v>113</v>
      </c>
      <c r="E451" s="29">
        <v>986.4</v>
      </c>
      <c r="F451" s="28">
        <v>8</v>
      </c>
      <c r="G451" s="6">
        <v>3</v>
      </c>
      <c r="H451" s="6">
        <v>13</v>
      </c>
      <c r="I451" s="28">
        <v>92</v>
      </c>
      <c r="J451" s="6"/>
      <c r="K451" s="14">
        <v>41394</v>
      </c>
      <c r="L451" s="3">
        <f t="shared" si="28"/>
        <v>736</v>
      </c>
      <c r="M451" s="33">
        <f t="shared" si="29"/>
        <v>986.4</v>
      </c>
      <c r="N451" s="44">
        <f t="shared" si="30"/>
        <v>0.98639999999999994</v>
      </c>
      <c r="O451" s="42">
        <f t="shared" si="31"/>
        <v>123.3</v>
      </c>
    </row>
    <row r="452" spans="1:15" ht="15">
      <c r="A452" s="7" t="s">
        <v>130</v>
      </c>
      <c r="B452" s="7" t="s">
        <v>39</v>
      </c>
      <c r="C452" s="13" t="s">
        <v>101</v>
      </c>
      <c r="D452" s="7" t="s">
        <v>118</v>
      </c>
      <c r="E452" s="29">
        <v>1159.02</v>
      </c>
      <c r="F452" s="28">
        <v>34</v>
      </c>
      <c r="G452" s="6">
        <v>17</v>
      </c>
      <c r="H452" s="6">
        <v>2</v>
      </c>
      <c r="I452" s="28">
        <v>61</v>
      </c>
      <c r="J452" s="6"/>
      <c r="K452" s="14">
        <v>41394</v>
      </c>
      <c r="L452" s="3">
        <f t="shared" si="28"/>
        <v>2074</v>
      </c>
      <c r="M452" s="33">
        <f t="shared" si="29"/>
        <v>1159.02</v>
      </c>
      <c r="N452" s="44">
        <f t="shared" si="30"/>
        <v>1.1590199999999999</v>
      </c>
      <c r="O452" s="42">
        <f t="shared" si="31"/>
        <v>34.088823529411762</v>
      </c>
    </row>
    <row r="453" spans="1:15" ht="15">
      <c r="A453" s="7" t="s">
        <v>126</v>
      </c>
      <c r="B453" s="7" t="s">
        <v>38</v>
      </c>
      <c r="C453" s="13" t="s">
        <v>52</v>
      </c>
      <c r="D453" s="7" t="s">
        <v>112</v>
      </c>
      <c r="E453" s="29">
        <v>20857.5</v>
      </c>
      <c r="F453" s="28">
        <v>644</v>
      </c>
      <c r="G453" s="6">
        <v>115</v>
      </c>
      <c r="H453" s="6">
        <v>133</v>
      </c>
      <c r="I453" s="28">
        <v>156</v>
      </c>
      <c r="J453" s="6"/>
      <c r="K453" s="14">
        <v>41394</v>
      </c>
      <c r="L453" s="3">
        <f t="shared" si="28"/>
        <v>100464</v>
      </c>
      <c r="M453" s="33">
        <f t="shared" si="29"/>
        <v>20857.5</v>
      </c>
      <c r="N453" s="44">
        <f t="shared" si="30"/>
        <v>20.857500000000002</v>
      </c>
      <c r="O453" s="42">
        <f t="shared" si="31"/>
        <v>32.387422360248451</v>
      </c>
    </row>
    <row r="454" spans="1:15" ht="15">
      <c r="A454" s="7" t="s">
        <v>126</v>
      </c>
      <c r="B454" s="7" t="s">
        <v>38</v>
      </c>
      <c r="C454" s="13" t="s">
        <v>53</v>
      </c>
      <c r="D454" s="7" t="s">
        <v>112</v>
      </c>
      <c r="E454" s="29">
        <v>19512.900000000001</v>
      </c>
      <c r="F454" s="28">
        <v>696</v>
      </c>
      <c r="G454" s="6">
        <v>165</v>
      </c>
      <c r="H454" s="6">
        <v>231</v>
      </c>
      <c r="I454" s="28">
        <v>135</v>
      </c>
      <c r="J454" s="6"/>
      <c r="K454" s="14">
        <v>41394</v>
      </c>
      <c r="L454" s="3">
        <f t="shared" si="28"/>
        <v>93960</v>
      </c>
      <c r="M454" s="33">
        <f t="shared" si="29"/>
        <v>19512.900000000001</v>
      </c>
      <c r="N454" s="44">
        <f t="shared" si="30"/>
        <v>19.512900000000002</v>
      </c>
      <c r="O454" s="42">
        <f t="shared" si="31"/>
        <v>28.035775862068967</v>
      </c>
    </row>
    <row r="455" spans="1:15" ht="15">
      <c r="A455" s="7" t="s">
        <v>126</v>
      </c>
      <c r="B455" s="7" t="s">
        <v>38</v>
      </c>
      <c r="C455" s="13" t="s">
        <v>54</v>
      </c>
      <c r="D455" s="7" t="s">
        <v>112</v>
      </c>
      <c r="E455" s="29">
        <v>8586</v>
      </c>
      <c r="F455" s="28">
        <v>279</v>
      </c>
      <c r="G455" s="6">
        <v>74</v>
      </c>
      <c r="H455" s="6">
        <v>65</v>
      </c>
      <c r="I455" s="28">
        <v>144</v>
      </c>
      <c r="J455" s="6"/>
      <c r="K455" s="14">
        <v>41394</v>
      </c>
      <c r="L455" s="3">
        <f t="shared" si="28"/>
        <v>40176</v>
      </c>
      <c r="M455" s="33">
        <f t="shared" si="29"/>
        <v>8586</v>
      </c>
      <c r="N455" s="44">
        <f t="shared" si="30"/>
        <v>8.5860000000000003</v>
      </c>
      <c r="O455" s="42">
        <f t="shared" si="31"/>
        <v>30.774193548387096</v>
      </c>
    </row>
    <row r="456" spans="1:15" ht="15">
      <c r="A456" s="7" t="s">
        <v>126</v>
      </c>
      <c r="B456" s="7" t="s">
        <v>38</v>
      </c>
      <c r="C456" s="13" t="s">
        <v>72</v>
      </c>
      <c r="D456" s="7" t="s">
        <v>112</v>
      </c>
      <c r="E456" s="29">
        <v>81</v>
      </c>
      <c r="F456" s="28">
        <v>2</v>
      </c>
      <c r="G456" s="6"/>
      <c r="H456" s="6">
        <v>1</v>
      </c>
      <c r="I456" s="28">
        <v>76</v>
      </c>
      <c r="J456" s="6"/>
      <c r="K456" s="14">
        <v>41394</v>
      </c>
      <c r="L456" s="3">
        <f t="shared" si="28"/>
        <v>152</v>
      </c>
      <c r="M456" s="33">
        <f t="shared" si="29"/>
        <v>81</v>
      </c>
      <c r="N456" s="44">
        <f t="shared" si="30"/>
        <v>8.1000000000000003E-2</v>
      </c>
      <c r="O456" s="42">
        <f t="shared" si="31"/>
        <v>40.5</v>
      </c>
    </row>
    <row r="457" spans="1:15" ht="15">
      <c r="A457" s="7" t="s">
        <v>126</v>
      </c>
      <c r="B457" s="7" t="s">
        <v>38</v>
      </c>
      <c r="C457" s="13" t="s">
        <v>73</v>
      </c>
      <c r="D457" s="7" t="s">
        <v>112</v>
      </c>
      <c r="E457" s="29">
        <v>753.3</v>
      </c>
      <c r="F457" s="28">
        <v>22</v>
      </c>
      <c r="G457" s="6"/>
      <c r="H457" s="6">
        <v>1</v>
      </c>
      <c r="I457" s="28">
        <v>590</v>
      </c>
      <c r="J457" s="6"/>
      <c r="K457" s="14">
        <v>41394</v>
      </c>
      <c r="L457" s="3">
        <f t="shared" si="28"/>
        <v>12980</v>
      </c>
      <c r="M457" s="33">
        <f t="shared" si="29"/>
        <v>753.3</v>
      </c>
      <c r="N457" s="44">
        <f t="shared" si="30"/>
        <v>0.75329999999999997</v>
      </c>
      <c r="O457" s="42">
        <f t="shared" si="31"/>
        <v>34.240909090909092</v>
      </c>
    </row>
    <row r="458" spans="1:15" ht="15">
      <c r="A458" s="7" t="s">
        <v>126</v>
      </c>
      <c r="B458" s="7" t="s">
        <v>16</v>
      </c>
      <c r="C458" s="13" t="s">
        <v>85</v>
      </c>
      <c r="D458" s="7" t="s">
        <v>119</v>
      </c>
      <c r="E458" s="29">
        <v>32.4</v>
      </c>
      <c r="F458" s="28">
        <v>1</v>
      </c>
      <c r="G458" s="6"/>
      <c r="H458" s="6"/>
      <c r="I458" s="28">
        <v>112</v>
      </c>
      <c r="J458" s="6"/>
      <c r="K458" s="14">
        <v>41394</v>
      </c>
      <c r="L458" s="3">
        <f t="shared" si="28"/>
        <v>112</v>
      </c>
      <c r="M458" s="33">
        <f t="shared" si="29"/>
        <v>32.4</v>
      </c>
      <c r="N458" s="44">
        <f t="shared" si="30"/>
        <v>3.2399999999999998E-2</v>
      </c>
      <c r="O458" s="42">
        <f t="shared" si="31"/>
        <v>32.4</v>
      </c>
    </row>
    <row r="459" spans="1:15" ht="15">
      <c r="A459" s="7" t="s">
        <v>126</v>
      </c>
      <c r="B459" s="7" t="s">
        <v>39</v>
      </c>
      <c r="C459" s="13" t="s">
        <v>95</v>
      </c>
      <c r="D459" s="7" t="s">
        <v>112</v>
      </c>
      <c r="E459" s="29">
        <v>863.1</v>
      </c>
      <c r="F459" s="28">
        <v>21</v>
      </c>
      <c r="G459" s="6">
        <v>5</v>
      </c>
      <c r="H459" s="6">
        <v>7</v>
      </c>
      <c r="I459" s="28">
        <v>86</v>
      </c>
      <c r="J459" s="6"/>
      <c r="K459" s="14">
        <v>41394</v>
      </c>
      <c r="L459" s="3">
        <f t="shared" si="28"/>
        <v>1806</v>
      </c>
      <c r="M459" s="33">
        <f t="shared" si="29"/>
        <v>863.1</v>
      </c>
      <c r="N459" s="44">
        <f t="shared" si="30"/>
        <v>0.86309999999999998</v>
      </c>
      <c r="O459" s="42">
        <f t="shared" si="31"/>
        <v>41.1</v>
      </c>
    </row>
    <row r="460" spans="1:15" ht="15">
      <c r="A460" s="7" t="s">
        <v>126</v>
      </c>
      <c r="B460" s="7" t="s">
        <v>39</v>
      </c>
      <c r="C460" s="13" t="s">
        <v>96</v>
      </c>
      <c r="D460" s="7" t="s">
        <v>112</v>
      </c>
      <c r="E460" s="29">
        <v>3131.82</v>
      </c>
      <c r="F460" s="28">
        <v>40</v>
      </c>
      <c r="G460" s="6">
        <v>4</v>
      </c>
      <c r="H460" s="6">
        <v>5</v>
      </c>
      <c r="I460" s="28">
        <v>156</v>
      </c>
      <c r="J460" s="6"/>
      <c r="K460" s="14">
        <v>41394</v>
      </c>
      <c r="L460" s="3">
        <f t="shared" si="28"/>
        <v>6240</v>
      </c>
      <c r="M460" s="33">
        <f t="shared" si="29"/>
        <v>3131.82</v>
      </c>
      <c r="N460" s="44">
        <f t="shared" si="30"/>
        <v>3.1318200000000003</v>
      </c>
      <c r="O460" s="42">
        <f t="shared" si="31"/>
        <v>78.295500000000004</v>
      </c>
    </row>
    <row r="461" spans="1:15" ht="15">
      <c r="A461" s="7" t="s">
        <v>126</v>
      </c>
      <c r="B461" s="7" t="s">
        <v>39</v>
      </c>
      <c r="C461" s="13" t="s">
        <v>97</v>
      </c>
      <c r="D461" s="7" t="s">
        <v>112</v>
      </c>
      <c r="E461" s="29">
        <v>3156.48</v>
      </c>
      <c r="F461" s="28">
        <v>64</v>
      </c>
      <c r="G461" s="6">
        <v>10</v>
      </c>
      <c r="H461" s="6">
        <v>15</v>
      </c>
      <c r="I461" s="28">
        <v>77</v>
      </c>
      <c r="J461" s="6"/>
      <c r="K461" s="14">
        <v>41394</v>
      </c>
      <c r="L461" s="3">
        <f t="shared" si="28"/>
        <v>4928</v>
      </c>
      <c r="M461" s="33">
        <f t="shared" si="29"/>
        <v>3156.48</v>
      </c>
      <c r="N461" s="44">
        <f t="shared" si="30"/>
        <v>3.1564800000000002</v>
      </c>
      <c r="O461" s="42">
        <f t="shared" si="31"/>
        <v>49.32</v>
      </c>
    </row>
    <row r="462" spans="1:15" ht="15">
      <c r="A462" s="7" t="s">
        <v>124</v>
      </c>
      <c r="B462" s="7" t="s">
        <v>38</v>
      </c>
      <c r="C462" s="13" t="s">
        <v>67</v>
      </c>
      <c r="D462" s="7" t="s">
        <v>111</v>
      </c>
      <c r="E462" s="29">
        <v>72.900000000000006</v>
      </c>
      <c r="F462" s="28">
        <v>3</v>
      </c>
      <c r="G462" s="6">
        <v>1</v>
      </c>
      <c r="H462" s="6">
        <v>1</v>
      </c>
      <c r="I462" s="28">
        <v>46</v>
      </c>
      <c r="J462" s="6"/>
      <c r="K462" s="14">
        <v>41394</v>
      </c>
      <c r="L462" s="3">
        <f t="shared" si="28"/>
        <v>138</v>
      </c>
      <c r="M462" s="33">
        <f t="shared" si="29"/>
        <v>72.900000000000006</v>
      </c>
      <c r="N462" s="44">
        <f t="shared" si="30"/>
        <v>7.2900000000000006E-2</v>
      </c>
      <c r="O462" s="42">
        <f t="shared" si="31"/>
        <v>24.3</v>
      </c>
    </row>
    <row r="463" spans="1:15" ht="15">
      <c r="A463" s="7" t="s">
        <v>124</v>
      </c>
      <c r="B463" s="7" t="s">
        <v>38</v>
      </c>
      <c r="C463" s="13" t="s">
        <v>71</v>
      </c>
      <c r="D463" s="7" t="s">
        <v>111</v>
      </c>
      <c r="E463" s="29">
        <v>129.6</v>
      </c>
      <c r="F463" s="28">
        <v>4</v>
      </c>
      <c r="G463" s="6"/>
      <c r="H463" s="6"/>
      <c r="I463" s="28">
        <v>138</v>
      </c>
      <c r="J463" s="6"/>
      <c r="K463" s="14">
        <v>41394</v>
      </c>
      <c r="L463" s="3">
        <f t="shared" si="28"/>
        <v>552</v>
      </c>
      <c r="M463" s="33">
        <f t="shared" si="29"/>
        <v>129.6</v>
      </c>
      <c r="N463" s="44">
        <f t="shared" si="30"/>
        <v>0.12959999999999999</v>
      </c>
      <c r="O463" s="42">
        <f t="shared" si="31"/>
        <v>32.4</v>
      </c>
    </row>
    <row r="464" spans="1:15" ht="15">
      <c r="A464" s="7" t="s">
        <v>124</v>
      </c>
      <c r="B464" s="7" t="s">
        <v>38</v>
      </c>
      <c r="C464" s="13" t="s">
        <v>77</v>
      </c>
      <c r="D464" s="7" t="s">
        <v>111</v>
      </c>
      <c r="E464" s="29">
        <v>64.8</v>
      </c>
      <c r="F464" s="28">
        <v>2</v>
      </c>
      <c r="G464" s="6"/>
      <c r="H464" s="6"/>
      <c r="I464" s="28">
        <v>63</v>
      </c>
      <c r="J464" s="6"/>
      <c r="K464" s="14">
        <v>41394</v>
      </c>
      <c r="L464" s="3">
        <f t="shared" si="28"/>
        <v>126</v>
      </c>
      <c r="M464" s="33">
        <f t="shared" si="29"/>
        <v>64.8</v>
      </c>
      <c r="N464" s="44">
        <f t="shared" si="30"/>
        <v>6.4799999999999996E-2</v>
      </c>
      <c r="O464" s="42">
        <f t="shared" si="31"/>
        <v>32.4</v>
      </c>
    </row>
    <row r="465" spans="1:15" ht="15">
      <c r="A465" s="7" t="s">
        <v>124</v>
      </c>
      <c r="B465" s="7" t="s">
        <v>38</v>
      </c>
      <c r="C465" s="13" t="s">
        <v>86</v>
      </c>
      <c r="D465" s="7" t="s">
        <v>111</v>
      </c>
      <c r="E465" s="29">
        <v>15738.3</v>
      </c>
      <c r="F465" s="28">
        <v>700</v>
      </c>
      <c r="G465" s="6">
        <v>209</v>
      </c>
      <c r="H465" s="6">
        <v>195</v>
      </c>
      <c r="I465" s="28">
        <v>74</v>
      </c>
      <c r="J465" s="6">
        <v>426</v>
      </c>
      <c r="K465" s="14">
        <v>41394</v>
      </c>
      <c r="L465" s="3">
        <f t="shared" si="28"/>
        <v>51800</v>
      </c>
      <c r="M465" s="33">
        <f t="shared" si="29"/>
        <v>16164.3</v>
      </c>
      <c r="N465" s="44">
        <f t="shared" si="30"/>
        <v>15.738299999999999</v>
      </c>
      <c r="O465" s="42">
        <f t="shared" si="31"/>
        <v>22.483285714285714</v>
      </c>
    </row>
    <row r="466" spans="1:15" ht="15">
      <c r="A466" s="7" t="s">
        <v>124</v>
      </c>
      <c r="B466" s="7" t="s">
        <v>38</v>
      </c>
      <c r="C466" s="13" t="s">
        <v>87</v>
      </c>
      <c r="D466" s="7" t="s">
        <v>111</v>
      </c>
      <c r="E466" s="29">
        <v>13122</v>
      </c>
      <c r="F466" s="28">
        <v>444</v>
      </c>
      <c r="G466" s="6">
        <v>102</v>
      </c>
      <c r="H466" s="6">
        <v>184</v>
      </c>
      <c r="I466" s="28">
        <v>99</v>
      </c>
      <c r="J466" s="6">
        <v>140</v>
      </c>
      <c r="K466" s="14">
        <v>41394</v>
      </c>
      <c r="L466" s="3">
        <f t="shared" si="28"/>
        <v>43956</v>
      </c>
      <c r="M466" s="33">
        <f t="shared" si="29"/>
        <v>13262</v>
      </c>
      <c r="N466" s="44">
        <f t="shared" si="30"/>
        <v>13.122</v>
      </c>
      <c r="O466" s="42">
        <f t="shared" si="31"/>
        <v>29.554054054054053</v>
      </c>
    </row>
    <row r="467" spans="1:15" ht="15">
      <c r="A467" s="7" t="s">
        <v>124</v>
      </c>
      <c r="B467" s="7" t="s">
        <v>38</v>
      </c>
      <c r="C467" s="13" t="s">
        <v>88</v>
      </c>
      <c r="D467" s="7" t="s">
        <v>111</v>
      </c>
      <c r="E467" s="29">
        <v>19399.5</v>
      </c>
      <c r="F467" s="28">
        <v>646</v>
      </c>
      <c r="G467" s="6">
        <v>160</v>
      </c>
      <c r="H467" s="6">
        <v>200</v>
      </c>
      <c r="I467" s="28">
        <v>114</v>
      </c>
      <c r="J467" s="6">
        <v>140</v>
      </c>
      <c r="K467" s="14">
        <v>41394</v>
      </c>
      <c r="L467" s="3">
        <f t="shared" si="28"/>
        <v>73644</v>
      </c>
      <c r="M467" s="33">
        <f t="shared" si="29"/>
        <v>19539.5</v>
      </c>
      <c r="N467" s="44">
        <f t="shared" si="30"/>
        <v>19.3995</v>
      </c>
      <c r="O467" s="42">
        <f t="shared" si="31"/>
        <v>30.03018575851393</v>
      </c>
    </row>
    <row r="468" spans="1:15" ht="15">
      <c r="A468" s="7" t="s">
        <v>124</v>
      </c>
      <c r="B468" s="7" t="s">
        <v>39</v>
      </c>
      <c r="C468" s="13" t="s">
        <v>91</v>
      </c>
      <c r="D468" s="7" t="s">
        <v>111</v>
      </c>
      <c r="E468" s="29">
        <v>2712.6</v>
      </c>
      <c r="F468" s="28">
        <v>57</v>
      </c>
      <c r="G468" s="6">
        <v>13</v>
      </c>
      <c r="H468" s="6">
        <v>5</v>
      </c>
      <c r="I468" s="28">
        <v>125</v>
      </c>
      <c r="J468" s="6"/>
      <c r="K468" s="14">
        <v>41394</v>
      </c>
      <c r="L468" s="3">
        <f t="shared" si="28"/>
        <v>7125</v>
      </c>
      <c r="M468" s="33">
        <f t="shared" si="29"/>
        <v>2712.6</v>
      </c>
      <c r="N468" s="44">
        <f t="shared" si="30"/>
        <v>2.7126000000000001</v>
      </c>
      <c r="O468" s="42">
        <f t="shared" si="31"/>
        <v>47.589473684210525</v>
      </c>
    </row>
    <row r="469" spans="1:15" ht="15">
      <c r="A469" s="7" t="s">
        <v>124</v>
      </c>
      <c r="B469" s="7" t="s">
        <v>39</v>
      </c>
      <c r="C469" s="13" t="s">
        <v>100</v>
      </c>
      <c r="D469" s="7" t="s">
        <v>111</v>
      </c>
      <c r="E469" s="29">
        <v>3378.42</v>
      </c>
      <c r="F469" s="28">
        <v>35</v>
      </c>
      <c r="G469" s="6">
        <v>5</v>
      </c>
      <c r="H469" s="6">
        <v>23</v>
      </c>
      <c r="I469" s="28">
        <v>182</v>
      </c>
      <c r="J469" s="6"/>
      <c r="K469" s="14">
        <v>41394</v>
      </c>
      <c r="L469" s="3">
        <f t="shared" si="28"/>
        <v>6370</v>
      </c>
      <c r="M469" s="33">
        <f t="shared" si="29"/>
        <v>3378.42</v>
      </c>
      <c r="N469" s="44">
        <f t="shared" si="30"/>
        <v>3.3784200000000002</v>
      </c>
      <c r="O469" s="42">
        <f t="shared" si="31"/>
        <v>96.52628571428572</v>
      </c>
    </row>
    <row r="470" spans="1:15" ht="15">
      <c r="A470" s="7" t="s">
        <v>124</v>
      </c>
      <c r="B470" s="7" t="s">
        <v>38</v>
      </c>
      <c r="C470" s="13" t="s">
        <v>107</v>
      </c>
      <c r="D470" s="7" t="s">
        <v>111</v>
      </c>
      <c r="E470" s="29">
        <v>32.4</v>
      </c>
      <c r="F470" s="28">
        <v>1</v>
      </c>
      <c r="G470" s="6"/>
      <c r="H470" s="6"/>
      <c r="I470" s="28">
        <v>930</v>
      </c>
      <c r="J470" s="6"/>
      <c r="K470" s="14">
        <v>41394</v>
      </c>
      <c r="L470" s="3">
        <f t="shared" si="28"/>
        <v>930</v>
      </c>
      <c r="M470" s="33">
        <f t="shared" si="29"/>
        <v>32.4</v>
      </c>
      <c r="N470" s="44">
        <f t="shared" si="30"/>
        <v>3.2399999999999998E-2</v>
      </c>
      <c r="O470" s="42">
        <f t="shared" si="31"/>
        <v>32.4</v>
      </c>
    </row>
    <row r="471" spans="1:15" ht="15">
      <c r="A471" s="7" t="s">
        <v>124</v>
      </c>
      <c r="B471" s="7" t="s">
        <v>16</v>
      </c>
      <c r="C471" s="13" t="s">
        <v>85</v>
      </c>
      <c r="D471" s="7" t="s">
        <v>119</v>
      </c>
      <c r="E471" s="29">
        <v>81</v>
      </c>
      <c r="F471" s="28">
        <v>2</v>
      </c>
      <c r="G471" s="6"/>
      <c r="H471" s="6"/>
      <c r="I471" s="28">
        <v>401</v>
      </c>
      <c r="J471" s="6"/>
      <c r="K471" s="14">
        <v>41394</v>
      </c>
      <c r="L471" s="3">
        <f t="shared" si="28"/>
        <v>802</v>
      </c>
      <c r="M471" s="33">
        <f t="shared" si="29"/>
        <v>81</v>
      </c>
      <c r="N471" s="44">
        <f t="shared" si="30"/>
        <v>8.1000000000000003E-2</v>
      </c>
      <c r="O471" s="42">
        <f t="shared" si="31"/>
        <v>40.5</v>
      </c>
    </row>
    <row r="472" spans="1:15" ht="15">
      <c r="A472" s="7" t="s">
        <v>124</v>
      </c>
      <c r="B472" s="7" t="s">
        <v>38</v>
      </c>
      <c r="C472" s="13" t="s">
        <v>52</v>
      </c>
      <c r="D472" s="7" t="s">
        <v>112</v>
      </c>
      <c r="E472" s="29">
        <v>388.8</v>
      </c>
      <c r="F472" s="28">
        <v>17</v>
      </c>
      <c r="G472" s="6">
        <v>5</v>
      </c>
      <c r="H472" s="6">
        <v>1</v>
      </c>
      <c r="I472" s="28">
        <v>272</v>
      </c>
      <c r="J472" s="6"/>
      <c r="K472" s="14">
        <v>41394</v>
      </c>
      <c r="L472" s="3">
        <f t="shared" si="28"/>
        <v>4624</v>
      </c>
      <c r="M472" s="33">
        <f t="shared" si="29"/>
        <v>388.8</v>
      </c>
      <c r="N472" s="44">
        <f t="shared" si="30"/>
        <v>0.38880000000000003</v>
      </c>
      <c r="O472" s="42">
        <f t="shared" si="31"/>
        <v>22.870588235294118</v>
      </c>
    </row>
    <row r="473" spans="1:15" ht="15">
      <c r="A473" s="7" t="s">
        <v>124</v>
      </c>
      <c r="B473" s="7" t="s">
        <v>39</v>
      </c>
      <c r="C473" s="13" t="s">
        <v>96</v>
      </c>
      <c r="D473" s="7" t="s">
        <v>112</v>
      </c>
      <c r="E473" s="29">
        <v>98.64</v>
      </c>
      <c r="F473" s="28">
        <v>1</v>
      </c>
      <c r="G473" s="6"/>
      <c r="H473" s="6"/>
      <c r="I473" s="28">
        <v>280</v>
      </c>
      <c r="J473" s="6"/>
      <c r="K473" s="14">
        <v>41394</v>
      </c>
      <c r="L473" s="3">
        <f t="shared" si="28"/>
        <v>280</v>
      </c>
      <c r="M473" s="33">
        <f t="shared" si="29"/>
        <v>98.64</v>
      </c>
      <c r="N473" s="44">
        <f t="shared" si="30"/>
        <v>9.8640000000000005E-2</v>
      </c>
      <c r="O473" s="42">
        <f t="shared" si="31"/>
        <v>98.64</v>
      </c>
    </row>
    <row r="474" spans="1:15" ht="15">
      <c r="A474" s="7" t="s">
        <v>124</v>
      </c>
      <c r="B474" s="7" t="s">
        <v>38</v>
      </c>
      <c r="C474" s="13" t="s">
        <v>48</v>
      </c>
      <c r="D474" s="7" t="s">
        <v>116</v>
      </c>
      <c r="E474" s="29">
        <v>818.1</v>
      </c>
      <c r="F474" s="28">
        <v>2</v>
      </c>
      <c r="G474" s="6"/>
      <c r="H474" s="6">
        <v>1</v>
      </c>
      <c r="I474" s="28">
        <v>459</v>
      </c>
      <c r="J474" s="6"/>
      <c r="K474" s="14">
        <v>41394</v>
      </c>
      <c r="L474" s="3">
        <f t="shared" si="28"/>
        <v>918</v>
      </c>
      <c r="M474" s="33">
        <f t="shared" si="29"/>
        <v>818.1</v>
      </c>
      <c r="N474" s="44">
        <f t="shared" si="30"/>
        <v>0.81810000000000005</v>
      </c>
      <c r="O474" s="42">
        <f t="shared" si="31"/>
        <v>409.05</v>
      </c>
    </row>
    <row r="475" spans="1:15" ht="15">
      <c r="A475" s="7" t="s">
        <v>123</v>
      </c>
      <c r="B475" s="7" t="s">
        <v>38</v>
      </c>
      <c r="C475" s="13" t="s">
        <v>45</v>
      </c>
      <c r="D475" s="7" t="s">
        <v>116</v>
      </c>
      <c r="E475" s="29">
        <v>17350.2</v>
      </c>
      <c r="F475" s="28">
        <v>744</v>
      </c>
      <c r="G475" s="6">
        <v>267</v>
      </c>
      <c r="H475" s="6">
        <v>323</v>
      </c>
      <c r="I475" s="28">
        <v>113</v>
      </c>
      <c r="J475" s="6">
        <v>736</v>
      </c>
      <c r="K475" s="14">
        <v>41394</v>
      </c>
      <c r="L475" s="3">
        <f t="shared" si="28"/>
        <v>84072</v>
      </c>
      <c r="M475" s="33">
        <f t="shared" si="29"/>
        <v>18086.2</v>
      </c>
      <c r="N475" s="44">
        <f t="shared" si="30"/>
        <v>17.350200000000001</v>
      </c>
      <c r="O475" s="42">
        <f t="shared" si="31"/>
        <v>23.320161290322581</v>
      </c>
    </row>
    <row r="476" spans="1:15" ht="15">
      <c r="A476" s="7" t="s">
        <v>123</v>
      </c>
      <c r="B476" s="7" t="s">
        <v>38</v>
      </c>
      <c r="C476" s="13" t="s">
        <v>48</v>
      </c>
      <c r="D476" s="7" t="s">
        <v>116</v>
      </c>
      <c r="E476" s="29">
        <v>3815.1</v>
      </c>
      <c r="F476" s="28">
        <v>173</v>
      </c>
      <c r="G476" s="6">
        <v>59</v>
      </c>
      <c r="H476" s="6">
        <v>85</v>
      </c>
      <c r="I476" s="28">
        <v>71</v>
      </c>
      <c r="J476" s="6"/>
      <c r="K476" s="14">
        <v>41394</v>
      </c>
      <c r="L476" s="3">
        <f t="shared" si="28"/>
        <v>12283</v>
      </c>
      <c r="M476" s="33">
        <f t="shared" si="29"/>
        <v>3815.1</v>
      </c>
      <c r="N476" s="44">
        <f t="shared" si="30"/>
        <v>3.8150999999999997</v>
      </c>
      <c r="O476" s="42">
        <f t="shared" si="31"/>
        <v>22.052601156069365</v>
      </c>
    </row>
    <row r="477" spans="1:15" ht="15">
      <c r="A477" s="7" t="s">
        <v>123</v>
      </c>
      <c r="B477" s="7" t="s">
        <v>38</v>
      </c>
      <c r="C477" s="13" t="s">
        <v>66</v>
      </c>
      <c r="D477" s="7" t="s">
        <v>116</v>
      </c>
      <c r="E477" s="29">
        <v>25191</v>
      </c>
      <c r="F477" s="28">
        <v>992</v>
      </c>
      <c r="G477" s="6">
        <v>311</v>
      </c>
      <c r="H477" s="6">
        <v>429</v>
      </c>
      <c r="I477" s="28">
        <v>98</v>
      </c>
      <c r="J477" s="6">
        <v>330</v>
      </c>
      <c r="K477" s="14">
        <v>41394</v>
      </c>
      <c r="L477" s="3">
        <f t="shared" si="28"/>
        <v>97216</v>
      </c>
      <c r="M477" s="33">
        <f t="shared" si="29"/>
        <v>25521</v>
      </c>
      <c r="N477" s="44">
        <f t="shared" si="30"/>
        <v>25.190999999999999</v>
      </c>
      <c r="O477" s="42">
        <f t="shared" si="31"/>
        <v>25.394153225806452</v>
      </c>
    </row>
    <row r="478" spans="1:15" ht="15">
      <c r="A478" s="7" t="s">
        <v>123</v>
      </c>
      <c r="B478" s="7" t="s">
        <v>38</v>
      </c>
      <c r="C478" s="13" t="s">
        <v>68</v>
      </c>
      <c r="D478" s="7" t="s">
        <v>116</v>
      </c>
      <c r="E478" s="29">
        <v>0</v>
      </c>
      <c r="F478" s="28">
        <v>1</v>
      </c>
      <c r="G478" s="6">
        <v>1</v>
      </c>
      <c r="H478" s="6"/>
      <c r="I478" s="28">
        <v>28</v>
      </c>
      <c r="J478" s="6"/>
      <c r="K478" s="14">
        <v>41394</v>
      </c>
      <c r="L478" s="3">
        <f t="shared" si="28"/>
        <v>28</v>
      </c>
      <c r="M478" s="33">
        <f t="shared" si="29"/>
        <v>0</v>
      </c>
      <c r="N478" s="44">
        <f t="shared" si="30"/>
        <v>0</v>
      </c>
      <c r="O478" s="42">
        <f t="shared" si="31"/>
        <v>0</v>
      </c>
    </row>
    <row r="479" spans="1:15" ht="15">
      <c r="A479" s="7" t="s">
        <v>123</v>
      </c>
      <c r="B479" s="7" t="s">
        <v>38</v>
      </c>
      <c r="C479" s="13" t="s">
        <v>84</v>
      </c>
      <c r="D479" s="7" t="s">
        <v>116</v>
      </c>
      <c r="E479" s="29">
        <v>48.6</v>
      </c>
      <c r="F479" s="28">
        <v>2</v>
      </c>
      <c r="G479" s="6">
        <v>1</v>
      </c>
      <c r="H479" s="6"/>
      <c r="I479" s="28">
        <v>145</v>
      </c>
      <c r="J479" s="6"/>
      <c r="K479" s="14">
        <v>41394</v>
      </c>
      <c r="L479" s="3">
        <f t="shared" si="28"/>
        <v>290</v>
      </c>
      <c r="M479" s="33">
        <f t="shared" si="29"/>
        <v>48.6</v>
      </c>
      <c r="N479" s="44">
        <f t="shared" si="30"/>
        <v>4.8600000000000004E-2</v>
      </c>
      <c r="O479" s="42">
        <f t="shared" si="31"/>
        <v>24.3</v>
      </c>
    </row>
    <row r="480" spans="1:15" ht="15">
      <c r="A480" s="7" t="s">
        <v>123</v>
      </c>
      <c r="B480" s="7" t="s">
        <v>39</v>
      </c>
      <c r="C480" s="13" t="s">
        <v>93</v>
      </c>
      <c r="D480" s="7" t="s">
        <v>116</v>
      </c>
      <c r="E480" s="29">
        <v>98.64</v>
      </c>
      <c r="F480" s="28">
        <v>2</v>
      </c>
      <c r="G480" s="6"/>
      <c r="H480" s="6">
        <v>5</v>
      </c>
      <c r="I480" s="28">
        <v>67</v>
      </c>
      <c r="J480" s="6"/>
      <c r="K480" s="14">
        <v>41394</v>
      </c>
      <c r="L480" s="3">
        <f t="shared" si="28"/>
        <v>134</v>
      </c>
      <c r="M480" s="33">
        <f t="shared" si="29"/>
        <v>98.64</v>
      </c>
      <c r="N480" s="44">
        <f t="shared" si="30"/>
        <v>9.8640000000000005E-2</v>
      </c>
      <c r="O480" s="42">
        <f t="shared" si="31"/>
        <v>49.32</v>
      </c>
    </row>
    <row r="481" spans="1:15" ht="15">
      <c r="A481" s="7" t="s">
        <v>123</v>
      </c>
      <c r="B481" s="7" t="s">
        <v>39</v>
      </c>
      <c r="C481" s="13" t="s">
        <v>105</v>
      </c>
      <c r="D481" s="7" t="s">
        <v>116</v>
      </c>
      <c r="E481" s="29">
        <v>1035.72</v>
      </c>
      <c r="F481" s="28">
        <v>21</v>
      </c>
      <c r="G481" s="6">
        <v>1</v>
      </c>
      <c r="H481" s="6">
        <v>6</v>
      </c>
      <c r="I481" s="28">
        <v>88</v>
      </c>
      <c r="J481" s="6"/>
      <c r="K481" s="14">
        <v>41394</v>
      </c>
      <c r="L481" s="3">
        <f t="shared" si="28"/>
        <v>1848</v>
      </c>
      <c r="M481" s="33">
        <f t="shared" si="29"/>
        <v>1035.72</v>
      </c>
      <c r="N481" s="44">
        <f t="shared" si="30"/>
        <v>1.03572</v>
      </c>
      <c r="O481" s="42">
        <f t="shared" si="31"/>
        <v>49.32</v>
      </c>
    </row>
    <row r="482" spans="1:15" ht="15">
      <c r="A482" s="7" t="s">
        <v>123</v>
      </c>
      <c r="B482" s="7" t="s">
        <v>39</v>
      </c>
      <c r="C482" s="13" t="s">
        <v>106</v>
      </c>
      <c r="D482" s="7" t="s">
        <v>116</v>
      </c>
      <c r="E482" s="29">
        <v>1134.3599999999999</v>
      </c>
      <c r="F482" s="28">
        <v>38</v>
      </c>
      <c r="G482" s="6">
        <v>6</v>
      </c>
      <c r="H482" s="6">
        <v>19</v>
      </c>
      <c r="I482" s="28">
        <v>79</v>
      </c>
      <c r="J482" s="6"/>
      <c r="K482" s="14">
        <v>41394</v>
      </c>
      <c r="L482" s="3">
        <f t="shared" si="28"/>
        <v>3002</v>
      </c>
      <c r="M482" s="33">
        <f t="shared" si="29"/>
        <v>1134.3599999999999</v>
      </c>
      <c r="N482" s="44">
        <f t="shared" si="30"/>
        <v>1.1343599999999998</v>
      </c>
      <c r="O482" s="42">
        <f t="shared" si="31"/>
        <v>29.85157894736842</v>
      </c>
    </row>
    <row r="483" spans="1:15" ht="15">
      <c r="A483" s="7" t="s">
        <v>125</v>
      </c>
      <c r="B483" s="7" t="s">
        <v>38</v>
      </c>
      <c r="C483" s="13" t="s">
        <v>47</v>
      </c>
      <c r="D483" s="7" t="s">
        <v>109</v>
      </c>
      <c r="E483" s="29">
        <v>388.8</v>
      </c>
      <c r="F483" s="28">
        <v>13</v>
      </c>
      <c r="G483" s="6"/>
      <c r="H483" s="6"/>
      <c r="I483" s="28">
        <v>188</v>
      </c>
      <c r="J483" s="6"/>
      <c r="K483" s="14">
        <v>41394</v>
      </c>
      <c r="L483" s="3">
        <f t="shared" si="28"/>
        <v>2444</v>
      </c>
      <c r="M483" s="33">
        <f t="shared" si="29"/>
        <v>388.8</v>
      </c>
      <c r="N483" s="44">
        <f t="shared" si="30"/>
        <v>0.38880000000000003</v>
      </c>
      <c r="O483" s="42">
        <f t="shared" si="31"/>
        <v>29.907692307692308</v>
      </c>
    </row>
    <row r="484" spans="1:15" ht="15">
      <c r="A484" s="7" t="s">
        <v>125</v>
      </c>
      <c r="B484" s="7" t="s">
        <v>38</v>
      </c>
      <c r="C484" s="13" t="s">
        <v>48</v>
      </c>
      <c r="D484" s="7" t="s">
        <v>116</v>
      </c>
      <c r="E484" s="29">
        <v>2284.1999999999998</v>
      </c>
      <c r="F484" s="28">
        <v>127</v>
      </c>
      <c r="G484" s="6">
        <v>55</v>
      </c>
      <c r="H484" s="6">
        <v>85</v>
      </c>
      <c r="I484" s="28">
        <v>64</v>
      </c>
      <c r="J484" s="6"/>
      <c r="K484" s="14">
        <v>41394</v>
      </c>
      <c r="L484" s="3">
        <f t="shared" si="28"/>
        <v>8128</v>
      </c>
      <c r="M484" s="33">
        <f t="shared" si="29"/>
        <v>2284.1999999999998</v>
      </c>
      <c r="N484" s="44">
        <f t="shared" si="30"/>
        <v>2.2841999999999998</v>
      </c>
      <c r="O484" s="42">
        <f t="shared" si="31"/>
        <v>17.985826771653542</v>
      </c>
    </row>
    <row r="485" spans="1:15" ht="15">
      <c r="A485" s="7" t="s">
        <v>125</v>
      </c>
      <c r="B485" s="7" t="s">
        <v>38</v>
      </c>
      <c r="C485" s="13" t="s">
        <v>49</v>
      </c>
      <c r="D485" s="7" t="s">
        <v>115</v>
      </c>
      <c r="E485" s="29">
        <v>32.4</v>
      </c>
      <c r="F485" s="28">
        <v>2</v>
      </c>
      <c r="G485" s="6"/>
      <c r="H485" s="6"/>
      <c r="I485" s="28">
        <v>44</v>
      </c>
      <c r="J485" s="6"/>
      <c r="K485" s="14">
        <v>41394</v>
      </c>
      <c r="L485" s="3">
        <f t="shared" si="28"/>
        <v>88</v>
      </c>
      <c r="M485" s="33">
        <f t="shared" si="29"/>
        <v>32.4</v>
      </c>
      <c r="N485" s="44">
        <f t="shared" si="30"/>
        <v>3.2399999999999998E-2</v>
      </c>
      <c r="O485" s="42">
        <f t="shared" si="31"/>
        <v>16.2</v>
      </c>
    </row>
    <row r="486" spans="1:15" ht="15">
      <c r="A486" s="7" t="s">
        <v>125</v>
      </c>
      <c r="B486" s="7" t="s">
        <v>38</v>
      </c>
      <c r="C486" s="13" t="s">
        <v>50</v>
      </c>
      <c r="D486" s="7" t="s">
        <v>109</v>
      </c>
      <c r="E486" s="29">
        <v>17139.599999999999</v>
      </c>
      <c r="F486" s="28">
        <v>711</v>
      </c>
      <c r="G486" s="6">
        <v>214</v>
      </c>
      <c r="H486" s="6">
        <v>226</v>
      </c>
      <c r="I486" s="28">
        <v>101</v>
      </c>
      <c r="J486" s="6">
        <v>4978</v>
      </c>
      <c r="K486" s="14">
        <v>41394</v>
      </c>
      <c r="L486" s="3">
        <f t="shared" si="28"/>
        <v>71811</v>
      </c>
      <c r="M486" s="33">
        <f t="shared" si="29"/>
        <v>22117.599999999999</v>
      </c>
      <c r="N486" s="44">
        <f t="shared" si="30"/>
        <v>17.139599999999998</v>
      </c>
      <c r="O486" s="42">
        <f t="shared" si="31"/>
        <v>24.106329113924048</v>
      </c>
    </row>
    <row r="487" spans="1:15" ht="15">
      <c r="A487" s="7" t="s">
        <v>125</v>
      </c>
      <c r="B487" s="7" t="s">
        <v>38</v>
      </c>
      <c r="C487" s="13" t="s">
        <v>52</v>
      </c>
      <c r="D487" s="7" t="s">
        <v>112</v>
      </c>
      <c r="E487" s="29">
        <v>19213.2</v>
      </c>
      <c r="F487" s="28">
        <v>756</v>
      </c>
      <c r="G487" s="6">
        <v>159</v>
      </c>
      <c r="H487" s="6">
        <v>164</v>
      </c>
      <c r="I487" s="28">
        <v>147</v>
      </c>
      <c r="J487" s="6">
        <v>366</v>
      </c>
      <c r="K487" s="14">
        <v>41394</v>
      </c>
      <c r="L487" s="3">
        <f t="shared" si="28"/>
        <v>111132</v>
      </c>
      <c r="M487" s="33">
        <f t="shared" si="29"/>
        <v>19579.2</v>
      </c>
      <c r="N487" s="44">
        <f t="shared" si="30"/>
        <v>19.213200000000001</v>
      </c>
      <c r="O487" s="42">
        <f t="shared" si="31"/>
        <v>25.414285714285715</v>
      </c>
    </row>
    <row r="488" spans="1:15" ht="15">
      <c r="A488" s="7" t="s">
        <v>125</v>
      </c>
      <c r="B488" s="7" t="s">
        <v>38</v>
      </c>
      <c r="C488" s="13" t="s">
        <v>53</v>
      </c>
      <c r="D488" s="7" t="s">
        <v>112</v>
      </c>
      <c r="E488" s="29">
        <v>5159.7</v>
      </c>
      <c r="F488" s="28">
        <v>197</v>
      </c>
      <c r="G488" s="6">
        <v>45</v>
      </c>
      <c r="H488" s="6">
        <v>43</v>
      </c>
      <c r="I488" s="28">
        <v>113</v>
      </c>
      <c r="J488" s="6">
        <v>476</v>
      </c>
      <c r="K488" s="14">
        <v>41394</v>
      </c>
      <c r="L488" s="3">
        <f t="shared" si="28"/>
        <v>22261</v>
      </c>
      <c r="M488" s="33">
        <f t="shared" si="29"/>
        <v>5635.7</v>
      </c>
      <c r="N488" s="44">
        <f t="shared" si="30"/>
        <v>5.1597</v>
      </c>
      <c r="O488" s="42">
        <f t="shared" si="31"/>
        <v>26.191370558375635</v>
      </c>
    </row>
    <row r="489" spans="1:15" ht="15">
      <c r="A489" s="7" t="s">
        <v>125</v>
      </c>
      <c r="B489" s="7" t="s">
        <v>38</v>
      </c>
      <c r="C489" s="13" t="s">
        <v>59</v>
      </c>
      <c r="D489" s="7" t="s">
        <v>114</v>
      </c>
      <c r="E489" s="29">
        <v>24.3</v>
      </c>
      <c r="F489" s="28">
        <v>1</v>
      </c>
      <c r="G489" s="6"/>
      <c r="H489" s="6"/>
      <c r="I489" s="28">
        <v>274</v>
      </c>
      <c r="J489" s="6"/>
      <c r="K489" s="14">
        <v>41394</v>
      </c>
      <c r="L489" s="3">
        <f t="shared" si="28"/>
        <v>274</v>
      </c>
      <c r="M489" s="33">
        <f t="shared" si="29"/>
        <v>24.3</v>
      </c>
      <c r="N489" s="44">
        <f t="shared" si="30"/>
        <v>2.4300000000000002E-2</v>
      </c>
      <c r="O489" s="42">
        <f t="shared" si="31"/>
        <v>24.3</v>
      </c>
    </row>
    <row r="490" spans="1:15" ht="15">
      <c r="A490" s="7" t="s">
        <v>125</v>
      </c>
      <c r="B490" s="7" t="s">
        <v>38</v>
      </c>
      <c r="C490" s="13" t="s">
        <v>66</v>
      </c>
      <c r="D490" s="7" t="s">
        <v>116</v>
      </c>
      <c r="E490" s="29">
        <v>89.1</v>
      </c>
      <c r="F490" s="28">
        <v>3</v>
      </c>
      <c r="G490" s="6"/>
      <c r="H490" s="6"/>
      <c r="I490" s="28">
        <v>98</v>
      </c>
      <c r="J490" s="6"/>
      <c r="K490" s="14">
        <v>41394</v>
      </c>
      <c r="L490" s="3">
        <f t="shared" si="28"/>
        <v>294</v>
      </c>
      <c r="M490" s="33">
        <f t="shared" si="29"/>
        <v>89.1</v>
      </c>
      <c r="N490" s="44">
        <f t="shared" si="30"/>
        <v>8.9099999999999999E-2</v>
      </c>
      <c r="O490" s="42">
        <f t="shared" si="31"/>
        <v>29.7</v>
      </c>
    </row>
    <row r="491" spans="1:15" ht="15">
      <c r="A491" s="7" t="s">
        <v>125</v>
      </c>
      <c r="B491" s="7" t="s">
        <v>38</v>
      </c>
      <c r="C491" s="13" t="s">
        <v>72</v>
      </c>
      <c r="D491" s="7" t="s">
        <v>112</v>
      </c>
      <c r="E491" s="29">
        <v>243</v>
      </c>
      <c r="F491" s="28">
        <v>13</v>
      </c>
      <c r="G491" s="6">
        <v>5</v>
      </c>
      <c r="H491" s="6"/>
      <c r="I491" s="28">
        <v>76</v>
      </c>
      <c r="J491" s="6"/>
      <c r="K491" s="14">
        <v>41394</v>
      </c>
      <c r="L491" s="3">
        <f t="shared" si="28"/>
        <v>988</v>
      </c>
      <c r="M491" s="33">
        <f t="shared" si="29"/>
        <v>243</v>
      </c>
      <c r="N491" s="44">
        <f t="shared" si="30"/>
        <v>0.24299999999999999</v>
      </c>
      <c r="O491" s="42">
        <f t="shared" si="31"/>
        <v>18.692307692307693</v>
      </c>
    </row>
    <row r="492" spans="1:15" ht="15">
      <c r="A492" s="7" t="s">
        <v>125</v>
      </c>
      <c r="B492" s="7" t="s">
        <v>38</v>
      </c>
      <c r="C492" s="13" t="s">
        <v>73</v>
      </c>
      <c r="D492" s="7" t="s">
        <v>112</v>
      </c>
      <c r="E492" s="29">
        <v>56.7</v>
      </c>
      <c r="F492" s="28">
        <v>1</v>
      </c>
      <c r="G492" s="6"/>
      <c r="H492" s="6">
        <v>1</v>
      </c>
      <c r="I492" s="28">
        <v>62</v>
      </c>
      <c r="J492" s="6"/>
      <c r="K492" s="14">
        <v>41394</v>
      </c>
      <c r="L492" s="3">
        <f t="shared" si="28"/>
        <v>62</v>
      </c>
      <c r="M492" s="33">
        <f t="shared" si="29"/>
        <v>56.7</v>
      </c>
      <c r="N492" s="44">
        <f t="shared" si="30"/>
        <v>5.67E-2</v>
      </c>
      <c r="O492" s="42">
        <f t="shared" si="31"/>
        <v>56.7</v>
      </c>
    </row>
    <row r="493" spans="1:15" ht="15">
      <c r="A493" s="7" t="s">
        <v>125</v>
      </c>
      <c r="B493" s="7" t="s">
        <v>39</v>
      </c>
      <c r="C493" s="13" t="s">
        <v>89</v>
      </c>
      <c r="D493" s="7" t="s">
        <v>109</v>
      </c>
      <c r="E493" s="29">
        <v>2022.12</v>
      </c>
      <c r="F493" s="28">
        <v>30</v>
      </c>
      <c r="G493" s="6">
        <v>4</v>
      </c>
      <c r="H493" s="6">
        <v>14</v>
      </c>
      <c r="I493" s="28">
        <v>112</v>
      </c>
      <c r="J493" s="6"/>
      <c r="K493" s="14">
        <v>41394</v>
      </c>
      <c r="L493" s="3">
        <f t="shared" si="28"/>
        <v>3360</v>
      </c>
      <c r="M493" s="33">
        <f t="shared" si="29"/>
        <v>2022.12</v>
      </c>
      <c r="N493" s="44">
        <f t="shared" si="30"/>
        <v>2.0221199999999997</v>
      </c>
      <c r="O493" s="42">
        <f t="shared" si="31"/>
        <v>67.403999999999996</v>
      </c>
    </row>
    <row r="494" spans="1:15" ht="15">
      <c r="A494" s="7" t="s">
        <v>125</v>
      </c>
      <c r="B494" s="7" t="s">
        <v>39</v>
      </c>
      <c r="C494" s="13" t="s">
        <v>93</v>
      </c>
      <c r="D494" s="7" t="s">
        <v>116</v>
      </c>
      <c r="E494" s="29">
        <v>0</v>
      </c>
      <c r="F494" s="28">
        <v>4</v>
      </c>
      <c r="G494" s="6">
        <v>1</v>
      </c>
      <c r="H494" s="6">
        <v>1</v>
      </c>
      <c r="I494" s="28">
        <v>30</v>
      </c>
      <c r="J494" s="6"/>
      <c r="K494" s="14">
        <v>41394</v>
      </c>
      <c r="L494" s="3">
        <f t="shared" si="28"/>
        <v>120</v>
      </c>
      <c r="M494" s="33">
        <f t="shared" si="29"/>
        <v>0</v>
      </c>
      <c r="N494" s="44">
        <f t="shared" si="30"/>
        <v>0</v>
      </c>
      <c r="O494" s="42">
        <f t="shared" si="31"/>
        <v>0</v>
      </c>
    </row>
    <row r="495" spans="1:15" ht="15">
      <c r="A495" s="7" t="s">
        <v>125</v>
      </c>
      <c r="B495" s="7" t="s">
        <v>39</v>
      </c>
      <c r="C495" s="13" t="s">
        <v>95</v>
      </c>
      <c r="D495" s="7" t="s">
        <v>112</v>
      </c>
      <c r="E495" s="29">
        <v>2589.3000000000002</v>
      </c>
      <c r="F495" s="28">
        <v>30</v>
      </c>
      <c r="G495" s="6"/>
      <c r="H495" s="6">
        <v>1</v>
      </c>
      <c r="I495" s="28">
        <v>211</v>
      </c>
      <c r="J495" s="6"/>
      <c r="K495" s="14">
        <v>41394</v>
      </c>
      <c r="L495" s="3">
        <f t="shared" si="28"/>
        <v>6330</v>
      </c>
      <c r="M495" s="33">
        <f t="shared" si="29"/>
        <v>2589.3000000000002</v>
      </c>
      <c r="N495" s="44">
        <f t="shared" si="30"/>
        <v>2.5893000000000002</v>
      </c>
      <c r="O495" s="42">
        <f t="shared" si="31"/>
        <v>86.31</v>
      </c>
    </row>
    <row r="496" spans="1:15" ht="15">
      <c r="A496" s="7" t="s">
        <v>125</v>
      </c>
      <c r="B496" s="7" t="s">
        <v>39</v>
      </c>
      <c r="C496" s="13" t="s">
        <v>96</v>
      </c>
      <c r="D496" s="7" t="s">
        <v>112</v>
      </c>
      <c r="E496" s="29">
        <v>394.56</v>
      </c>
      <c r="F496" s="28">
        <v>13</v>
      </c>
      <c r="G496" s="6">
        <v>1</v>
      </c>
      <c r="H496" s="6"/>
      <c r="I496" s="28">
        <v>96</v>
      </c>
      <c r="J496" s="6"/>
      <c r="K496" s="14">
        <v>41394</v>
      </c>
      <c r="L496" s="3">
        <f t="shared" si="28"/>
        <v>1248</v>
      </c>
      <c r="M496" s="33">
        <f t="shared" si="29"/>
        <v>394.56</v>
      </c>
      <c r="N496" s="44">
        <f t="shared" si="30"/>
        <v>0.39456000000000002</v>
      </c>
      <c r="O496" s="42">
        <f t="shared" si="31"/>
        <v>30.350769230769231</v>
      </c>
    </row>
    <row r="497" spans="1:15" ht="15">
      <c r="A497" s="7" t="s">
        <v>129</v>
      </c>
      <c r="B497" s="7" t="s">
        <v>38</v>
      </c>
      <c r="C497" s="13" t="s">
        <v>41</v>
      </c>
      <c r="D497" s="7" t="s">
        <v>114</v>
      </c>
      <c r="E497" s="29">
        <v>696.6</v>
      </c>
      <c r="F497" s="28">
        <v>25</v>
      </c>
      <c r="G497" s="6">
        <v>3</v>
      </c>
      <c r="H497" s="6"/>
      <c r="I497" s="28">
        <v>201</v>
      </c>
      <c r="J497" s="6"/>
      <c r="K497" s="14">
        <v>41394</v>
      </c>
      <c r="L497" s="3">
        <f t="shared" si="28"/>
        <v>5025</v>
      </c>
      <c r="M497" s="33">
        <f t="shared" si="29"/>
        <v>696.6</v>
      </c>
      <c r="N497" s="44">
        <f t="shared" si="30"/>
        <v>0.6966</v>
      </c>
      <c r="O497" s="42">
        <f t="shared" si="31"/>
        <v>27.864000000000001</v>
      </c>
    </row>
    <row r="498" spans="1:15" ht="15">
      <c r="A498" s="7" t="s">
        <v>129</v>
      </c>
      <c r="B498" s="7" t="s">
        <v>38</v>
      </c>
      <c r="C498" s="13" t="s">
        <v>59</v>
      </c>
      <c r="D498" s="7" t="s">
        <v>114</v>
      </c>
      <c r="E498" s="29">
        <v>34376.400000000001</v>
      </c>
      <c r="F498" s="28">
        <v>1184</v>
      </c>
      <c r="G498" s="6">
        <v>288</v>
      </c>
      <c r="H498" s="6">
        <v>327</v>
      </c>
      <c r="I498" s="28">
        <v>102</v>
      </c>
      <c r="J498" s="6">
        <v>324</v>
      </c>
      <c r="K498" s="14">
        <v>41394</v>
      </c>
      <c r="L498" s="3">
        <f t="shared" si="28"/>
        <v>120768</v>
      </c>
      <c r="M498" s="33">
        <f t="shared" si="29"/>
        <v>34700.400000000001</v>
      </c>
      <c r="N498" s="44">
        <f t="shared" si="30"/>
        <v>34.376400000000004</v>
      </c>
      <c r="O498" s="42">
        <f t="shared" si="31"/>
        <v>29.034121621621622</v>
      </c>
    </row>
    <row r="499" spans="1:15" ht="15">
      <c r="A499" s="7" t="s">
        <v>129</v>
      </c>
      <c r="B499" s="7" t="s">
        <v>38</v>
      </c>
      <c r="C499" s="13" t="s">
        <v>63</v>
      </c>
      <c r="D499" s="7" t="s">
        <v>114</v>
      </c>
      <c r="E499" s="29">
        <v>13583.7</v>
      </c>
      <c r="F499" s="28">
        <v>459</v>
      </c>
      <c r="G499" s="6">
        <v>91</v>
      </c>
      <c r="H499" s="6">
        <v>126</v>
      </c>
      <c r="I499" s="28">
        <v>139</v>
      </c>
      <c r="J499" s="6">
        <v>96</v>
      </c>
      <c r="K499" s="14">
        <v>41394</v>
      </c>
      <c r="L499" s="3">
        <f t="shared" si="28"/>
        <v>63801</v>
      </c>
      <c r="M499" s="33">
        <f t="shared" si="29"/>
        <v>13679.7</v>
      </c>
      <c r="N499" s="44">
        <f t="shared" si="30"/>
        <v>13.5837</v>
      </c>
      <c r="O499" s="42">
        <f t="shared" si="31"/>
        <v>29.594117647058827</v>
      </c>
    </row>
    <row r="500" spans="1:15" ht="15">
      <c r="A500" s="7" t="s">
        <v>129</v>
      </c>
      <c r="B500" s="7" t="s">
        <v>16</v>
      </c>
      <c r="C500" s="13" t="s">
        <v>85</v>
      </c>
      <c r="D500" s="7" t="s">
        <v>119</v>
      </c>
      <c r="E500" s="29">
        <v>591.29999999999995</v>
      </c>
      <c r="F500" s="28">
        <v>8</v>
      </c>
      <c r="G500" s="6"/>
      <c r="H500" s="6">
        <v>2</v>
      </c>
      <c r="I500" s="28">
        <v>282</v>
      </c>
      <c r="J500" s="6"/>
      <c r="K500" s="14">
        <v>41394</v>
      </c>
      <c r="L500" s="3">
        <f t="shared" si="28"/>
        <v>2256</v>
      </c>
      <c r="M500" s="33">
        <f t="shared" si="29"/>
        <v>591.29999999999995</v>
      </c>
      <c r="N500" s="44">
        <f t="shared" si="30"/>
        <v>0.59129999999999994</v>
      </c>
      <c r="O500" s="42">
        <f t="shared" si="31"/>
        <v>73.912499999999994</v>
      </c>
    </row>
    <row r="501" spans="1:15" ht="15">
      <c r="A501" s="7" t="s">
        <v>129</v>
      </c>
      <c r="B501" s="7" t="s">
        <v>38</v>
      </c>
      <c r="C501" s="13" t="s">
        <v>87</v>
      </c>
      <c r="D501" s="7" t="s">
        <v>111</v>
      </c>
      <c r="E501" s="29">
        <v>275.39999999999998</v>
      </c>
      <c r="F501" s="28">
        <v>11</v>
      </c>
      <c r="G501" s="6">
        <v>3</v>
      </c>
      <c r="H501" s="6">
        <v>2</v>
      </c>
      <c r="I501" s="28">
        <v>190</v>
      </c>
      <c r="J501" s="6"/>
      <c r="K501" s="14">
        <v>41394</v>
      </c>
      <c r="L501" s="3">
        <f t="shared" si="28"/>
        <v>2090</v>
      </c>
      <c r="M501" s="33">
        <f t="shared" si="29"/>
        <v>275.39999999999998</v>
      </c>
      <c r="N501" s="44">
        <f t="shared" si="30"/>
        <v>0.27539999999999998</v>
      </c>
      <c r="O501" s="42">
        <f t="shared" si="31"/>
        <v>25.036363636363635</v>
      </c>
    </row>
    <row r="502" spans="1:15" ht="15">
      <c r="A502" s="7" t="s">
        <v>129</v>
      </c>
      <c r="B502" s="7" t="s">
        <v>39</v>
      </c>
      <c r="C502" s="13" t="s">
        <v>102</v>
      </c>
      <c r="D502" s="7" t="s">
        <v>114</v>
      </c>
      <c r="E502" s="29">
        <v>13069.8</v>
      </c>
      <c r="F502" s="28">
        <v>113</v>
      </c>
      <c r="G502" s="6">
        <v>30</v>
      </c>
      <c r="H502" s="6">
        <v>54</v>
      </c>
      <c r="I502" s="28">
        <v>101</v>
      </c>
      <c r="J502" s="6"/>
      <c r="K502" s="14">
        <v>41394</v>
      </c>
      <c r="L502" s="3">
        <f t="shared" si="28"/>
        <v>11413</v>
      </c>
      <c r="M502" s="33">
        <f t="shared" si="29"/>
        <v>13069.8</v>
      </c>
      <c r="N502" s="44">
        <f t="shared" si="30"/>
        <v>13.069799999999999</v>
      </c>
      <c r="O502" s="42">
        <f t="shared" si="31"/>
        <v>115.66194690265486</v>
      </c>
    </row>
    <row r="503" spans="1:15" ht="15">
      <c r="A503" s="7" t="s">
        <v>129</v>
      </c>
      <c r="B503" s="7" t="s">
        <v>38</v>
      </c>
      <c r="C503" s="13" t="s">
        <v>108</v>
      </c>
      <c r="D503" s="7" t="s">
        <v>114</v>
      </c>
      <c r="E503" s="29">
        <v>324</v>
      </c>
      <c r="F503" s="28">
        <v>19</v>
      </c>
      <c r="G503" s="6">
        <v>9</v>
      </c>
      <c r="H503" s="6">
        <v>2</v>
      </c>
      <c r="I503" s="28">
        <v>59</v>
      </c>
      <c r="J503" s="6"/>
      <c r="K503" s="14">
        <v>41394</v>
      </c>
      <c r="L503" s="3">
        <f t="shared" si="28"/>
        <v>1121</v>
      </c>
      <c r="M503" s="33">
        <f t="shared" si="29"/>
        <v>324</v>
      </c>
      <c r="N503" s="44">
        <f t="shared" si="30"/>
        <v>0.32400000000000001</v>
      </c>
      <c r="O503" s="42">
        <f t="shared" si="31"/>
        <v>17.05263157894737</v>
      </c>
    </row>
    <row r="504" spans="1:15" ht="15">
      <c r="A504" s="9" t="s">
        <v>128</v>
      </c>
      <c r="B504" s="9" t="s">
        <v>38</v>
      </c>
      <c r="C504" s="16" t="s">
        <v>47</v>
      </c>
      <c r="D504" s="9" t="s">
        <v>109</v>
      </c>
      <c r="E504" s="29">
        <v>27499.5</v>
      </c>
      <c r="F504" s="28">
        <v>746</v>
      </c>
      <c r="G504" s="11">
        <v>128</v>
      </c>
      <c r="H504" s="11">
        <v>464</v>
      </c>
      <c r="I504" s="28">
        <v>98</v>
      </c>
      <c r="J504" s="11">
        <v>6870</v>
      </c>
      <c r="K504" s="12">
        <v>41425</v>
      </c>
      <c r="L504" s="4">
        <f t="shared" si="28"/>
        <v>73108</v>
      </c>
      <c r="M504" s="33">
        <f t="shared" si="29"/>
        <v>34369.5</v>
      </c>
      <c r="N504" s="44">
        <f t="shared" si="30"/>
        <v>27.499500000000001</v>
      </c>
      <c r="O504" s="42">
        <f t="shared" si="31"/>
        <v>36.862600536193028</v>
      </c>
    </row>
    <row r="505" spans="1:15" ht="15">
      <c r="A505" s="7" t="s">
        <v>128</v>
      </c>
      <c r="B505" s="7" t="s">
        <v>38</v>
      </c>
      <c r="C505" s="13" t="s">
        <v>56</v>
      </c>
      <c r="D505" s="7" t="s">
        <v>109</v>
      </c>
      <c r="E505" s="29">
        <v>11372.4</v>
      </c>
      <c r="F505" s="28">
        <v>301</v>
      </c>
      <c r="G505" s="6">
        <v>79</v>
      </c>
      <c r="H505" s="6">
        <v>183</v>
      </c>
      <c r="I505" s="28">
        <v>76</v>
      </c>
      <c r="J505" s="6">
        <v>2952</v>
      </c>
      <c r="K505" s="14">
        <v>41425</v>
      </c>
      <c r="L505" s="3">
        <f t="shared" si="28"/>
        <v>22876</v>
      </c>
      <c r="M505" s="33">
        <f t="shared" si="29"/>
        <v>14324.4</v>
      </c>
      <c r="N505" s="44">
        <f t="shared" si="30"/>
        <v>11.372399999999999</v>
      </c>
      <c r="O505" s="42">
        <f t="shared" si="31"/>
        <v>37.782059800664449</v>
      </c>
    </row>
    <row r="506" spans="1:15" ht="15">
      <c r="A506" s="7" t="s">
        <v>128</v>
      </c>
      <c r="B506" s="7" t="s">
        <v>39</v>
      </c>
      <c r="C506" s="13" t="s">
        <v>90</v>
      </c>
      <c r="D506" s="7" t="s">
        <v>109</v>
      </c>
      <c r="E506" s="29">
        <v>542.52</v>
      </c>
      <c r="F506" s="28">
        <v>25</v>
      </c>
      <c r="G506" s="6">
        <v>8</v>
      </c>
      <c r="H506" s="6">
        <v>3</v>
      </c>
      <c r="I506" s="28">
        <v>56</v>
      </c>
      <c r="J506" s="6"/>
      <c r="K506" s="14">
        <v>41425</v>
      </c>
      <c r="L506" s="3">
        <f t="shared" si="28"/>
        <v>1400</v>
      </c>
      <c r="M506" s="33">
        <f t="shared" si="29"/>
        <v>542.52</v>
      </c>
      <c r="N506" s="44">
        <f t="shared" si="30"/>
        <v>0.54252</v>
      </c>
      <c r="O506" s="42">
        <f t="shared" si="31"/>
        <v>21.700800000000001</v>
      </c>
    </row>
    <row r="507" spans="1:15" ht="15">
      <c r="A507" s="7" t="s">
        <v>120</v>
      </c>
      <c r="B507" s="7" t="s">
        <v>38</v>
      </c>
      <c r="C507" s="13" t="s">
        <v>43</v>
      </c>
      <c r="D507" s="7" t="s">
        <v>117</v>
      </c>
      <c r="E507" s="29">
        <v>9015.2999999999993</v>
      </c>
      <c r="F507" s="28">
        <v>258</v>
      </c>
      <c r="G507" s="6">
        <v>16</v>
      </c>
      <c r="H507" s="6">
        <v>7</v>
      </c>
      <c r="I507" s="28">
        <v>348</v>
      </c>
      <c r="J507" s="6">
        <v>180</v>
      </c>
      <c r="K507" s="14">
        <v>41425</v>
      </c>
      <c r="L507" s="3">
        <f t="shared" si="28"/>
        <v>89784</v>
      </c>
      <c r="M507" s="33">
        <f t="shared" si="29"/>
        <v>9195.2999999999993</v>
      </c>
      <c r="N507" s="44">
        <f t="shared" si="30"/>
        <v>9.0152999999999999</v>
      </c>
      <c r="O507" s="42">
        <f t="shared" si="31"/>
        <v>34.943023255813948</v>
      </c>
    </row>
    <row r="508" spans="1:15" ht="15">
      <c r="A508" s="7" t="s">
        <v>120</v>
      </c>
      <c r="B508" s="7" t="s">
        <v>39</v>
      </c>
      <c r="C508" s="13" t="s">
        <v>44</v>
      </c>
      <c r="D508" s="7" t="s">
        <v>110</v>
      </c>
      <c r="E508" s="29">
        <v>49.32</v>
      </c>
      <c r="F508" s="28">
        <v>2</v>
      </c>
      <c r="G508" s="6">
        <v>2</v>
      </c>
      <c r="H508" s="6">
        <v>3</v>
      </c>
      <c r="I508" s="28">
        <v>29</v>
      </c>
      <c r="J508" s="6">
        <v>900</v>
      </c>
      <c r="K508" s="14">
        <v>41425</v>
      </c>
      <c r="L508" s="3">
        <f t="shared" si="28"/>
        <v>58</v>
      </c>
      <c r="M508" s="33">
        <f t="shared" si="29"/>
        <v>949.32</v>
      </c>
      <c r="N508" s="44">
        <f t="shared" si="30"/>
        <v>4.9320000000000003E-2</v>
      </c>
      <c r="O508" s="42">
        <f t="shared" si="31"/>
        <v>24.66</v>
      </c>
    </row>
    <row r="509" spans="1:15" ht="15">
      <c r="A509" s="7" t="s">
        <v>120</v>
      </c>
      <c r="B509" s="7" t="s">
        <v>38</v>
      </c>
      <c r="C509" s="13" t="s">
        <v>51</v>
      </c>
      <c r="D509" s="7" t="s">
        <v>113</v>
      </c>
      <c r="E509" s="29">
        <v>15244.2</v>
      </c>
      <c r="F509" s="28">
        <v>501</v>
      </c>
      <c r="G509" s="6">
        <v>129</v>
      </c>
      <c r="H509" s="6">
        <v>202</v>
      </c>
      <c r="I509" s="28">
        <v>105</v>
      </c>
      <c r="J509" s="6">
        <v>440</v>
      </c>
      <c r="K509" s="14">
        <v>41425</v>
      </c>
      <c r="L509" s="3">
        <f t="shared" si="28"/>
        <v>52605</v>
      </c>
      <c r="M509" s="33">
        <f t="shared" si="29"/>
        <v>15684.2</v>
      </c>
      <c r="N509" s="44">
        <f t="shared" si="30"/>
        <v>15.244200000000001</v>
      </c>
      <c r="O509" s="42">
        <f t="shared" si="31"/>
        <v>30.427544910179641</v>
      </c>
    </row>
    <row r="510" spans="1:15" ht="15">
      <c r="A510" s="7" t="s">
        <v>120</v>
      </c>
      <c r="B510" s="7" t="s">
        <v>38</v>
      </c>
      <c r="C510" s="13" t="s">
        <v>55</v>
      </c>
      <c r="D510" s="7" t="s">
        <v>113</v>
      </c>
      <c r="E510" s="29">
        <v>3296.7</v>
      </c>
      <c r="F510" s="28">
        <v>106</v>
      </c>
      <c r="G510" s="6">
        <v>41</v>
      </c>
      <c r="H510" s="6">
        <v>64</v>
      </c>
      <c r="I510" s="28">
        <v>98</v>
      </c>
      <c r="J510" s="6">
        <v>732</v>
      </c>
      <c r="K510" s="14">
        <v>41425</v>
      </c>
      <c r="L510" s="3">
        <f t="shared" si="28"/>
        <v>10388</v>
      </c>
      <c r="M510" s="33">
        <f t="shared" si="29"/>
        <v>4028.7</v>
      </c>
      <c r="N510" s="44">
        <f t="shared" si="30"/>
        <v>3.2967</v>
      </c>
      <c r="O510" s="42">
        <f t="shared" si="31"/>
        <v>31.100943396226413</v>
      </c>
    </row>
    <row r="511" spans="1:15" ht="15">
      <c r="A511" s="7" t="s">
        <v>120</v>
      </c>
      <c r="B511" s="7" t="s">
        <v>38</v>
      </c>
      <c r="C511" s="13" t="s">
        <v>58</v>
      </c>
      <c r="D511" s="7" t="s">
        <v>118</v>
      </c>
      <c r="E511" s="29">
        <v>259.2</v>
      </c>
      <c r="F511" s="28">
        <v>8</v>
      </c>
      <c r="G511" s="6"/>
      <c r="H511" s="6"/>
      <c r="I511" s="28">
        <v>533</v>
      </c>
      <c r="J511" s="6"/>
      <c r="K511" s="14">
        <v>41425</v>
      </c>
      <c r="L511" s="3">
        <f t="shared" si="28"/>
        <v>4264</v>
      </c>
      <c r="M511" s="33">
        <f t="shared" si="29"/>
        <v>259.2</v>
      </c>
      <c r="N511" s="44">
        <f t="shared" si="30"/>
        <v>0.25919999999999999</v>
      </c>
      <c r="O511" s="42">
        <f t="shared" si="31"/>
        <v>32.4</v>
      </c>
    </row>
    <row r="512" spans="1:15" ht="15">
      <c r="A512" s="7" t="s">
        <v>120</v>
      </c>
      <c r="B512" s="7" t="s">
        <v>38</v>
      </c>
      <c r="C512" s="13" t="s">
        <v>62</v>
      </c>
      <c r="D512" s="7" t="s">
        <v>113</v>
      </c>
      <c r="E512" s="29">
        <v>26260.2</v>
      </c>
      <c r="F512" s="28">
        <v>804</v>
      </c>
      <c r="G512" s="6">
        <v>171</v>
      </c>
      <c r="H512" s="6">
        <v>246</v>
      </c>
      <c r="I512" s="28">
        <v>113</v>
      </c>
      <c r="J512" s="6">
        <v>2536</v>
      </c>
      <c r="K512" s="14">
        <v>41425</v>
      </c>
      <c r="L512" s="3">
        <f t="shared" si="28"/>
        <v>90852</v>
      </c>
      <c r="M512" s="33">
        <f t="shared" si="29"/>
        <v>28796.2</v>
      </c>
      <c r="N512" s="44">
        <f t="shared" si="30"/>
        <v>26.260200000000001</v>
      </c>
      <c r="O512" s="42">
        <f t="shared" si="31"/>
        <v>32.66194029850746</v>
      </c>
    </row>
    <row r="513" spans="1:15" ht="15">
      <c r="A513" s="7" t="s">
        <v>120</v>
      </c>
      <c r="B513" s="7" t="s">
        <v>38</v>
      </c>
      <c r="C513" s="13" t="s">
        <v>84</v>
      </c>
      <c r="D513" s="7" t="s">
        <v>116</v>
      </c>
      <c r="E513" s="29">
        <v>0</v>
      </c>
      <c r="F513" s="28">
        <v>1</v>
      </c>
      <c r="G513" s="6">
        <v>1</v>
      </c>
      <c r="H513" s="6"/>
      <c r="I513" s="28">
        <v>18</v>
      </c>
      <c r="J513" s="6"/>
      <c r="K513" s="14">
        <v>41425</v>
      </c>
      <c r="L513" s="3">
        <f t="shared" si="28"/>
        <v>18</v>
      </c>
      <c r="M513" s="33">
        <f t="shared" si="29"/>
        <v>0</v>
      </c>
      <c r="N513" s="44">
        <f t="shared" si="30"/>
        <v>0</v>
      </c>
      <c r="O513" s="42">
        <f t="shared" si="31"/>
        <v>0</v>
      </c>
    </row>
    <row r="514" spans="1:15" ht="15">
      <c r="A514" s="7" t="s">
        <v>120</v>
      </c>
      <c r="B514" s="7" t="s">
        <v>16</v>
      </c>
      <c r="C514" s="13" t="s">
        <v>85</v>
      </c>
      <c r="D514" s="7" t="s">
        <v>119</v>
      </c>
      <c r="E514" s="29">
        <v>97.2</v>
      </c>
      <c r="F514" s="28">
        <v>5</v>
      </c>
      <c r="G514" s="6">
        <v>2</v>
      </c>
      <c r="H514" s="6"/>
      <c r="I514" s="28">
        <v>196</v>
      </c>
      <c r="J514" s="6"/>
      <c r="K514" s="14">
        <v>41425</v>
      </c>
      <c r="L514" s="3">
        <f t="shared" ref="L514:L577" si="32">F514*I514</f>
        <v>980</v>
      </c>
      <c r="M514" s="33">
        <f t="shared" ref="M514:M577" si="33">E514+J514</f>
        <v>97.2</v>
      </c>
      <c r="N514" s="44">
        <f t="shared" ref="N514:N577" si="34">E514/1000</f>
        <v>9.7200000000000009E-2</v>
      </c>
      <c r="O514" s="42">
        <f t="shared" ref="O514:O577" si="35">E514/F514</f>
        <v>19.440000000000001</v>
      </c>
    </row>
    <row r="515" spans="1:15" ht="15">
      <c r="A515" s="7" t="s">
        <v>120</v>
      </c>
      <c r="B515" s="7" t="s">
        <v>39</v>
      </c>
      <c r="C515" s="13" t="s">
        <v>98</v>
      </c>
      <c r="D515" s="7" t="s">
        <v>113</v>
      </c>
      <c r="E515" s="29">
        <v>0</v>
      </c>
      <c r="F515" s="28">
        <v>1</v>
      </c>
      <c r="G515" s="6">
        <v>1</v>
      </c>
      <c r="H515" s="6">
        <v>1</v>
      </c>
      <c r="I515" s="28">
        <v>11</v>
      </c>
      <c r="J515" s="6"/>
      <c r="K515" s="14">
        <v>41425</v>
      </c>
      <c r="L515" s="3">
        <f t="shared" si="32"/>
        <v>11</v>
      </c>
      <c r="M515" s="33">
        <f t="shared" si="33"/>
        <v>0</v>
      </c>
      <c r="N515" s="44">
        <f t="shared" si="34"/>
        <v>0</v>
      </c>
      <c r="O515" s="42">
        <f t="shared" si="35"/>
        <v>0</v>
      </c>
    </row>
    <row r="516" spans="1:15" ht="15">
      <c r="A516" s="7" t="s">
        <v>120</v>
      </c>
      <c r="B516" s="7" t="s">
        <v>39</v>
      </c>
      <c r="C516" s="13" t="s">
        <v>104</v>
      </c>
      <c r="D516" s="7" t="s">
        <v>113</v>
      </c>
      <c r="E516" s="29">
        <v>2466</v>
      </c>
      <c r="F516" s="28">
        <v>26</v>
      </c>
      <c r="G516" s="6">
        <v>8</v>
      </c>
      <c r="H516" s="6">
        <v>9</v>
      </c>
      <c r="I516" s="28">
        <v>78</v>
      </c>
      <c r="J516" s="6"/>
      <c r="K516" s="14">
        <v>41425</v>
      </c>
      <c r="L516" s="3">
        <f t="shared" si="32"/>
        <v>2028</v>
      </c>
      <c r="M516" s="33">
        <f t="shared" si="33"/>
        <v>2466</v>
      </c>
      <c r="N516" s="44">
        <f t="shared" si="34"/>
        <v>2.4660000000000002</v>
      </c>
      <c r="O516" s="42">
        <f t="shared" si="35"/>
        <v>94.84615384615384</v>
      </c>
    </row>
    <row r="517" spans="1:15" ht="15">
      <c r="A517" s="7" t="s">
        <v>122</v>
      </c>
      <c r="B517" s="7" t="s">
        <v>38</v>
      </c>
      <c r="C517" s="13" t="s">
        <v>57</v>
      </c>
      <c r="D517" s="7" t="s">
        <v>115</v>
      </c>
      <c r="E517" s="29">
        <v>8254</v>
      </c>
      <c r="F517" s="28">
        <v>360</v>
      </c>
      <c r="G517" s="6">
        <v>125</v>
      </c>
      <c r="H517" s="6">
        <v>69</v>
      </c>
      <c r="I517" s="28">
        <v>75</v>
      </c>
      <c r="J517" s="6"/>
      <c r="K517" s="14">
        <v>41425</v>
      </c>
      <c r="L517" s="3">
        <f t="shared" si="32"/>
        <v>27000</v>
      </c>
      <c r="M517" s="33">
        <f t="shared" si="33"/>
        <v>8254</v>
      </c>
      <c r="N517" s="44">
        <f t="shared" si="34"/>
        <v>8.2539999999999996</v>
      </c>
      <c r="O517" s="42">
        <f t="shared" si="35"/>
        <v>22.927777777777777</v>
      </c>
    </row>
    <row r="518" spans="1:15" ht="15">
      <c r="A518" s="7" t="s">
        <v>122</v>
      </c>
      <c r="B518" s="7" t="s">
        <v>38</v>
      </c>
      <c r="C518" s="13" t="s">
        <v>61</v>
      </c>
      <c r="D518" s="7" t="s">
        <v>114</v>
      </c>
      <c r="E518" s="29">
        <v>24178</v>
      </c>
      <c r="F518" s="28">
        <v>883</v>
      </c>
      <c r="G518" s="6">
        <v>294</v>
      </c>
      <c r="H518" s="6">
        <v>311</v>
      </c>
      <c r="I518" s="28">
        <v>89</v>
      </c>
      <c r="J518" s="6">
        <v>610</v>
      </c>
      <c r="K518" s="14">
        <v>41425</v>
      </c>
      <c r="L518" s="3">
        <f t="shared" si="32"/>
        <v>78587</v>
      </c>
      <c r="M518" s="33">
        <f t="shared" si="33"/>
        <v>24788</v>
      </c>
      <c r="N518" s="44">
        <f t="shared" si="34"/>
        <v>24.178000000000001</v>
      </c>
      <c r="O518" s="42">
        <f t="shared" si="35"/>
        <v>27.381653454133634</v>
      </c>
    </row>
    <row r="519" spans="1:15" ht="15">
      <c r="A519" s="7" t="s">
        <v>122</v>
      </c>
      <c r="B519" s="7" t="s">
        <v>38</v>
      </c>
      <c r="C519" s="13" t="s">
        <v>76</v>
      </c>
      <c r="D519" s="7" t="s">
        <v>115</v>
      </c>
      <c r="E519" s="29">
        <v>32.4</v>
      </c>
      <c r="F519" s="28">
        <v>2</v>
      </c>
      <c r="G519" s="6">
        <v>2</v>
      </c>
      <c r="H519" s="6">
        <v>5</v>
      </c>
      <c r="I519" s="28">
        <v>19</v>
      </c>
      <c r="J519" s="6"/>
      <c r="K519" s="14">
        <v>41425</v>
      </c>
      <c r="L519" s="3">
        <f t="shared" si="32"/>
        <v>38</v>
      </c>
      <c r="M519" s="33">
        <f t="shared" si="33"/>
        <v>32.4</v>
      </c>
      <c r="N519" s="44">
        <f t="shared" si="34"/>
        <v>3.2399999999999998E-2</v>
      </c>
      <c r="O519" s="42">
        <f t="shared" si="35"/>
        <v>16.2</v>
      </c>
    </row>
    <row r="520" spans="1:15" ht="15">
      <c r="A520" s="7" t="s">
        <v>122</v>
      </c>
      <c r="B520" s="7" t="s">
        <v>38</v>
      </c>
      <c r="C520" s="13" t="s">
        <v>80</v>
      </c>
      <c r="D520" s="7" t="s">
        <v>114</v>
      </c>
      <c r="E520" s="29">
        <v>299.7</v>
      </c>
      <c r="F520" s="28">
        <v>12</v>
      </c>
      <c r="G520" s="6">
        <v>3</v>
      </c>
      <c r="H520" s="6">
        <v>3</v>
      </c>
      <c r="I520" s="28">
        <v>96</v>
      </c>
      <c r="J520" s="6"/>
      <c r="K520" s="14">
        <v>41425</v>
      </c>
      <c r="L520" s="3">
        <f t="shared" si="32"/>
        <v>1152</v>
      </c>
      <c r="M520" s="33">
        <f t="shared" si="33"/>
        <v>299.7</v>
      </c>
      <c r="N520" s="44">
        <f t="shared" si="34"/>
        <v>0.29969999999999997</v>
      </c>
      <c r="O520" s="42">
        <f t="shared" si="35"/>
        <v>24.974999999999998</v>
      </c>
    </row>
    <row r="521" spans="1:15" ht="15">
      <c r="A521" s="7" t="s">
        <v>122</v>
      </c>
      <c r="B521" s="7" t="s">
        <v>39</v>
      </c>
      <c r="C521" s="13" t="s">
        <v>99</v>
      </c>
      <c r="D521" s="7" t="s">
        <v>115</v>
      </c>
      <c r="E521" s="29">
        <v>1068</v>
      </c>
      <c r="F521" s="28">
        <v>17</v>
      </c>
      <c r="G521" s="6">
        <v>4</v>
      </c>
      <c r="H521" s="6">
        <v>9</v>
      </c>
      <c r="I521" s="28">
        <v>65</v>
      </c>
      <c r="J521" s="6"/>
      <c r="K521" s="14">
        <v>41425</v>
      </c>
      <c r="L521" s="3">
        <f t="shared" si="32"/>
        <v>1105</v>
      </c>
      <c r="M521" s="33">
        <f t="shared" si="33"/>
        <v>1068</v>
      </c>
      <c r="N521" s="44">
        <f t="shared" si="34"/>
        <v>1.0680000000000001</v>
      </c>
      <c r="O521" s="42">
        <f t="shared" si="35"/>
        <v>62.823529411764703</v>
      </c>
    </row>
    <row r="522" spans="1:15" ht="15">
      <c r="A522" s="7" t="s">
        <v>122</v>
      </c>
      <c r="B522" s="7" t="s">
        <v>39</v>
      </c>
      <c r="C522" s="13" t="s">
        <v>103</v>
      </c>
      <c r="D522" s="7" t="s">
        <v>114</v>
      </c>
      <c r="E522" s="29">
        <v>2318</v>
      </c>
      <c r="F522" s="28">
        <v>36</v>
      </c>
      <c r="G522" s="6">
        <v>8</v>
      </c>
      <c r="H522" s="6">
        <v>26</v>
      </c>
      <c r="I522" s="28">
        <v>103</v>
      </c>
      <c r="J522" s="6">
        <v>240</v>
      </c>
      <c r="K522" s="14">
        <v>41425</v>
      </c>
      <c r="L522" s="3">
        <f t="shared" si="32"/>
        <v>3708</v>
      </c>
      <c r="M522" s="33">
        <f t="shared" si="33"/>
        <v>2558</v>
      </c>
      <c r="N522" s="44">
        <f t="shared" si="34"/>
        <v>2.3180000000000001</v>
      </c>
      <c r="O522" s="42">
        <f t="shared" si="35"/>
        <v>64.388888888888886</v>
      </c>
    </row>
    <row r="523" spans="1:15" ht="15">
      <c r="A523" s="7" t="s">
        <v>122</v>
      </c>
      <c r="B523" s="7" t="s">
        <v>38</v>
      </c>
      <c r="C523" s="13" t="s">
        <v>108</v>
      </c>
      <c r="D523" s="7" t="s">
        <v>114</v>
      </c>
      <c r="E523" s="29">
        <v>8059.5</v>
      </c>
      <c r="F523" s="28">
        <v>19</v>
      </c>
      <c r="G523" s="6"/>
      <c r="H523" s="6">
        <v>1</v>
      </c>
      <c r="I523" s="28">
        <v>375</v>
      </c>
      <c r="J523" s="6"/>
      <c r="K523" s="14">
        <v>41425</v>
      </c>
      <c r="L523" s="3">
        <f t="shared" si="32"/>
        <v>7125</v>
      </c>
      <c r="M523" s="33">
        <f t="shared" si="33"/>
        <v>8059.5</v>
      </c>
      <c r="N523" s="44">
        <f t="shared" si="34"/>
        <v>8.0594999999999999</v>
      </c>
      <c r="O523" s="42">
        <f t="shared" si="35"/>
        <v>424.18421052631578</v>
      </c>
    </row>
    <row r="524" spans="1:15" ht="15">
      <c r="A524" s="7" t="s">
        <v>124</v>
      </c>
      <c r="B524" s="7" t="s">
        <v>38</v>
      </c>
      <c r="C524" s="13" t="s">
        <v>67</v>
      </c>
      <c r="D524" s="7" t="s">
        <v>111</v>
      </c>
      <c r="E524" s="29">
        <v>113.4</v>
      </c>
      <c r="F524" s="28">
        <v>4</v>
      </c>
      <c r="G524" s="6">
        <v>1</v>
      </c>
      <c r="H524" s="6"/>
      <c r="I524" s="28">
        <v>59</v>
      </c>
      <c r="J524" s="6"/>
      <c r="K524" s="14">
        <v>41425</v>
      </c>
      <c r="L524" s="3">
        <f t="shared" si="32"/>
        <v>236</v>
      </c>
      <c r="M524" s="33">
        <f t="shared" si="33"/>
        <v>113.4</v>
      </c>
      <c r="N524" s="44">
        <f t="shared" si="34"/>
        <v>0.1134</v>
      </c>
      <c r="O524" s="42">
        <f t="shared" si="35"/>
        <v>28.35</v>
      </c>
    </row>
    <row r="525" spans="1:15" ht="15">
      <c r="A525" s="7" t="s">
        <v>124</v>
      </c>
      <c r="B525" s="7" t="s">
        <v>38</v>
      </c>
      <c r="C525" s="13" t="s">
        <v>71</v>
      </c>
      <c r="D525" s="7" t="s">
        <v>111</v>
      </c>
      <c r="E525" s="29">
        <v>137.69999999999999</v>
      </c>
      <c r="F525" s="28">
        <v>4</v>
      </c>
      <c r="G525" s="6"/>
      <c r="H525" s="6"/>
      <c r="I525" s="28">
        <v>169</v>
      </c>
      <c r="J525" s="6"/>
      <c r="K525" s="14">
        <v>41425</v>
      </c>
      <c r="L525" s="3">
        <f t="shared" si="32"/>
        <v>676</v>
      </c>
      <c r="M525" s="33">
        <f t="shared" si="33"/>
        <v>137.69999999999999</v>
      </c>
      <c r="N525" s="44">
        <f t="shared" si="34"/>
        <v>0.13769999999999999</v>
      </c>
      <c r="O525" s="42">
        <f t="shared" si="35"/>
        <v>34.424999999999997</v>
      </c>
    </row>
    <row r="526" spans="1:15" ht="15">
      <c r="A526" s="7" t="s">
        <v>124</v>
      </c>
      <c r="B526" s="7" t="s">
        <v>38</v>
      </c>
      <c r="C526" s="13" t="s">
        <v>77</v>
      </c>
      <c r="D526" s="7" t="s">
        <v>111</v>
      </c>
      <c r="E526" s="29">
        <v>40.5</v>
      </c>
      <c r="F526" s="28">
        <v>1</v>
      </c>
      <c r="G526" s="6">
        <v>1</v>
      </c>
      <c r="H526" s="6">
        <v>1</v>
      </c>
      <c r="I526" s="28">
        <v>4</v>
      </c>
      <c r="J526" s="6"/>
      <c r="K526" s="14">
        <v>41425</v>
      </c>
      <c r="L526" s="3">
        <f t="shared" si="32"/>
        <v>4</v>
      </c>
      <c r="M526" s="33">
        <f t="shared" si="33"/>
        <v>40.5</v>
      </c>
      <c r="N526" s="44">
        <f t="shared" si="34"/>
        <v>4.0500000000000001E-2</v>
      </c>
      <c r="O526" s="42">
        <f t="shared" si="35"/>
        <v>40.5</v>
      </c>
    </row>
    <row r="527" spans="1:15" ht="15">
      <c r="A527" s="7" t="s">
        <v>124</v>
      </c>
      <c r="B527" s="7" t="s">
        <v>38</v>
      </c>
      <c r="C527" s="13" t="s">
        <v>86</v>
      </c>
      <c r="D527" s="7" t="s">
        <v>111</v>
      </c>
      <c r="E527" s="29">
        <v>19156.5</v>
      </c>
      <c r="F527" s="28">
        <v>713</v>
      </c>
      <c r="G527" s="6">
        <v>213</v>
      </c>
      <c r="H527" s="6">
        <v>236</v>
      </c>
      <c r="I527" s="28">
        <v>69</v>
      </c>
      <c r="J527" s="6">
        <v>330</v>
      </c>
      <c r="K527" s="14">
        <v>41425</v>
      </c>
      <c r="L527" s="3">
        <f t="shared" si="32"/>
        <v>49197</v>
      </c>
      <c r="M527" s="33">
        <f t="shared" si="33"/>
        <v>19486.5</v>
      </c>
      <c r="N527" s="44">
        <f t="shared" si="34"/>
        <v>19.156500000000001</v>
      </c>
      <c r="O527" s="42">
        <f t="shared" si="35"/>
        <v>26.867461430575034</v>
      </c>
    </row>
    <row r="528" spans="1:15" ht="15">
      <c r="A528" s="7" t="s">
        <v>124</v>
      </c>
      <c r="B528" s="7" t="s">
        <v>38</v>
      </c>
      <c r="C528" s="13" t="s">
        <v>87</v>
      </c>
      <c r="D528" s="7" t="s">
        <v>111</v>
      </c>
      <c r="E528" s="29">
        <v>12611.7</v>
      </c>
      <c r="F528" s="28">
        <v>431</v>
      </c>
      <c r="G528" s="6">
        <v>120</v>
      </c>
      <c r="H528" s="6">
        <v>109</v>
      </c>
      <c r="I528" s="28">
        <v>89</v>
      </c>
      <c r="J528" s="6"/>
      <c r="K528" s="14">
        <v>41425</v>
      </c>
      <c r="L528" s="3">
        <f t="shared" si="32"/>
        <v>38359</v>
      </c>
      <c r="M528" s="33">
        <f t="shared" si="33"/>
        <v>12611.7</v>
      </c>
      <c r="N528" s="44">
        <f t="shared" si="34"/>
        <v>12.611700000000001</v>
      </c>
      <c r="O528" s="42">
        <f t="shared" si="35"/>
        <v>29.261484918793506</v>
      </c>
    </row>
    <row r="529" spans="1:15" ht="15">
      <c r="A529" s="7" t="s">
        <v>124</v>
      </c>
      <c r="B529" s="7" t="s">
        <v>38</v>
      </c>
      <c r="C529" s="13" t="s">
        <v>88</v>
      </c>
      <c r="D529" s="7" t="s">
        <v>111</v>
      </c>
      <c r="E529" s="29">
        <f>17739-32.4</f>
        <v>17706.599999999999</v>
      </c>
      <c r="F529" s="28">
        <v>636</v>
      </c>
      <c r="G529" s="6">
        <v>151</v>
      </c>
      <c r="H529" s="6">
        <v>180</v>
      </c>
      <c r="I529" s="28">
        <v>104</v>
      </c>
      <c r="J529" s="6"/>
      <c r="K529" s="14">
        <v>41425</v>
      </c>
      <c r="L529" s="3">
        <f t="shared" si="32"/>
        <v>66144</v>
      </c>
      <c r="M529" s="33">
        <f t="shared" si="33"/>
        <v>17706.599999999999</v>
      </c>
      <c r="N529" s="44">
        <f t="shared" si="34"/>
        <v>17.706599999999998</v>
      </c>
      <c r="O529" s="42">
        <f t="shared" si="35"/>
        <v>27.840566037735847</v>
      </c>
    </row>
    <row r="530" spans="1:15" ht="15">
      <c r="A530" s="7" t="s">
        <v>124</v>
      </c>
      <c r="B530" s="7" t="s">
        <v>38</v>
      </c>
      <c r="C530" s="13" t="s">
        <v>107</v>
      </c>
      <c r="D530" s="7" t="s">
        <v>111</v>
      </c>
      <c r="E530" s="29">
        <v>40.5</v>
      </c>
      <c r="F530" s="28">
        <v>1</v>
      </c>
      <c r="G530" s="6"/>
      <c r="H530" s="6"/>
      <c r="I530" s="28">
        <v>961</v>
      </c>
      <c r="J530" s="6"/>
      <c r="K530" s="14">
        <v>41425</v>
      </c>
      <c r="L530" s="3">
        <f t="shared" si="32"/>
        <v>961</v>
      </c>
      <c r="M530" s="33">
        <f t="shared" si="33"/>
        <v>40.5</v>
      </c>
      <c r="N530" s="44">
        <f t="shared" si="34"/>
        <v>4.0500000000000001E-2</v>
      </c>
      <c r="O530" s="42">
        <f t="shared" si="35"/>
        <v>40.5</v>
      </c>
    </row>
    <row r="531" spans="1:15" ht="15">
      <c r="A531" s="7" t="s">
        <v>124</v>
      </c>
      <c r="B531" s="7" t="s">
        <v>16</v>
      </c>
      <c r="C531" s="13" t="s">
        <v>85</v>
      </c>
      <c r="D531" s="7" t="s">
        <v>119</v>
      </c>
      <c r="E531" s="29">
        <v>64.8</v>
      </c>
      <c r="F531" s="28">
        <v>2</v>
      </c>
      <c r="G531" s="6"/>
      <c r="H531" s="6"/>
      <c r="I531" s="28">
        <v>432</v>
      </c>
      <c r="J531" s="6"/>
      <c r="K531" s="14">
        <v>41425</v>
      </c>
      <c r="L531" s="3">
        <f t="shared" si="32"/>
        <v>864</v>
      </c>
      <c r="M531" s="33">
        <f t="shared" si="33"/>
        <v>64.8</v>
      </c>
      <c r="N531" s="44">
        <f t="shared" si="34"/>
        <v>6.4799999999999996E-2</v>
      </c>
      <c r="O531" s="42">
        <f t="shared" si="35"/>
        <v>32.4</v>
      </c>
    </row>
    <row r="532" spans="1:15" ht="15">
      <c r="A532" s="7" t="s">
        <v>124</v>
      </c>
      <c r="B532" s="7" t="s">
        <v>39</v>
      </c>
      <c r="C532" s="13" t="s">
        <v>91</v>
      </c>
      <c r="D532" s="7" t="s">
        <v>111</v>
      </c>
      <c r="E532" s="29">
        <v>3600.36</v>
      </c>
      <c r="F532" s="28">
        <v>48</v>
      </c>
      <c r="G532" s="6">
        <v>3</v>
      </c>
      <c r="H532" s="6">
        <v>13</v>
      </c>
      <c r="I532" s="28">
        <v>124</v>
      </c>
      <c r="J532" s="6"/>
      <c r="K532" s="14">
        <v>41425</v>
      </c>
      <c r="L532" s="3">
        <f t="shared" si="32"/>
        <v>5952</v>
      </c>
      <c r="M532" s="33">
        <f t="shared" si="33"/>
        <v>3600.36</v>
      </c>
      <c r="N532" s="44">
        <f t="shared" si="34"/>
        <v>3.6003600000000002</v>
      </c>
      <c r="O532" s="42">
        <f t="shared" si="35"/>
        <v>75.007500000000007</v>
      </c>
    </row>
    <row r="533" spans="1:15" ht="15">
      <c r="A533" s="7" t="s">
        <v>124</v>
      </c>
      <c r="B533" s="7" t="s">
        <v>39</v>
      </c>
      <c r="C533" s="13" t="s">
        <v>100</v>
      </c>
      <c r="D533" s="7" t="s">
        <v>111</v>
      </c>
      <c r="E533" s="29">
        <v>2515.3200000000002</v>
      </c>
      <c r="F533" s="28">
        <v>28</v>
      </c>
      <c r="G533" s="6">
        <v>3</v>
      </c>
      <c r="H533" s="6">
        <v>19</v>
      </c>
      <c r="I533" s="28">
        <v>191</v>
      </c>
      <c r="J533" s="6"/>
      <c r="K533" s="14">
        <v>41425</v>
      </c>
      <c r="L533" s="3">
        <f t="shared" si="32"/>
        <v>5348</v>
      </c>
      <c r="M533" s="33">
        <f t="shared" si="33"/>
        <v>2515.3200000000002</v>
      </c>
      <c r="N533" s="44">
        <f t="shared" si="34"/>
        <v>2.51532</v>
      </c>
      <c r="O533" s="42">
        <f t="shared" si="35"/>
        <v>89.832857142857151</v>
      </c>
    </row>
    <row r="534" spans="1:15" ht="15">
      <c r="A534" s="7" t="s">
        <v>125</v>
      </c>
      <c r="B534" s="7" t="s">
        <v>38</v>
      </c>
      <c r="C534" s="13" t="s">
        <v>47</v>
      </c>
      <c r="D534" s="7" t="s">
        <v>109</v>
      </c>
      <c r="E534" s="29">
        <v>388.8</v>
      </c>
      <c r="F534" s="28">
        <v>9</v>
      </c>
      <c r="G534" s="6"/>
      <c r="H534" s="6">
        <v>4</v>
      </c>
      <c r="I534" s="28">
        <v>217</v>
      </c>
      <c r="J534" s="6"/>
      <c r="K534" s="14">
        <v>41425</v>
      </c>
      <c r="L534" s="3">
        <f t="shared" si="32"/>
        <v>1953</v>
      </c>
      <c r="M534" s="33">
        <f t="shared" si="33"/>
        <v>388.8</v>
      </c>
      <c r="N534" s="44">
        <f t="shared" si="34"/>
        <v>0.38880000000000003</v>
      </c>
      <c r="O534" s="42">
        <f t="shared" si="35"/>
        <v>43.2</v>
      </c>
    </row>
    <row r="535" spans="1:15" ht="15">
      <c r="A535" s="7" t="s">
        <v>125</v>
      </c>
      <c r="B535" s="7" t="s">
        <v>38</v>
      </c>
      <c r="C535" s="13" t="s">
        <v>48</v>
      </c>
      <c r="D535" s="7" t="s">
        <v>116</v>
      </c>
      <c r="E535" s="29">
        <v>3280.5</v>
      </c>
      <c r="F535" s="28">
        <v>186</v>
      </c>
      <c r="G535" s="6">
        <v>99</v>
      </c>
      <c r="H535" s="6">
        <v>87</v>
      </c>
      <c r="I535" s="28">
        <v>51</v>
      </c>
      <c r="J535" s="6"/>
      <c r="K535" s="14">
        <v>41425</v>
      </c>
      <c r="L535" s="3">
        <f t="shared" si="32"/>
        <v>9486</v>
      </c>
      <c r="M535" s="33">
        <f t="shared" si="33"/>
        <v>3280.5</v>
      </c>
      <c r="N535" s="44">
        <f t="shared" si="34"/>
        <v>3.2805</v>
      </c>
      <c r="O535" s="42">
        <f t="shared" si="35"/>
        <v>17.637096774193548</v>
      </c>
    </row>
    <row r="536" spans="1:15" ht="15">
      <c r="A536" s="7" t="s">
        <v>125</v>
      </c>
      <c r="B536" s="7" t="s">
        <v>38</v>
      </c>
      <c r="C536" s="13" t="s">
        <v>49</v>
      </c>
      <c r="D536" s="7" t="s">
        <v>115</v>
      </c>
      <c r="E536" s="29">
        <v>64.8</v>
      </c>
      <c r="F536" s="28">
        <v>2</v>
      </c>
      <c r="G536" s="6"/>
      <c r="H536" s="6"/>
      <c r="I536" s="28">
        <v>75</v>
      </c>
      <c r="J536" s="6"/>
      <c r="K536" s="14">
        <v>41425</v>
      </c>
      <c r="L536" s="3">
        <f t="shared" si="32"/>
        <v>150</v>
      </c>
      <c r="M536" s="33">
        <f t="shared" si="33"/>
        <v>64.8</v>
      </c>
      <c r="N536" s="44">
        <f t="shared" si="34"/>
        <v>6.4799999999999996E-2</v>
      </c>
      <c r="O536" s="42">
        <f t="shared" si="35"/>
        <v>32.4</v>
      </c>
    </row>
    <row r="537" spans="1:15" ht="15">
      <c r="A537" s="7" t="s">
        <v>125</v>
      </c>
      <c r="B537" s="7" t="s">
        <v>38</v>
      </c>
      <c r="C537" s="13" t="s">
        <v>50</v>
      </c>
      <c r="D537" s="7" t="s">
        <v>109</v>
      </c>
      <c r="E537" s="29">
        <v>16669.8</v>
      </c>
      <c r="F537" s="28">
        <v>585</v>
      </c>
      <c r="G537" s="6">
        <v>172</v>
      </c>
      <c r="H537" s="6">
        <v>403</v>
      </c>
      <c r="I537" s="28">
        <v>90</v>
      </c>
      <c r="J537" s="6">
        <v>110</v>
      </c>
      <c r="K537" s="14">
        <v>41425</v>
      </c>
      <c r="L537" s="3">
        <f t="shared" si="32"/>
        <v>52650</v>
      </c>
      <c r="M537" s="33">
        <f t="shared" si="33"/>
        <v>16779.8</v>
      </c>
      <c r="N537" s="44">
        <f t="shared" si="34"/>
        <v>16.669799999999999</v>
      </c>
      <c r="O537" s="42">
        <f t="shared" si="35"/>
        <v>28.495384615384616</v>
      </c>
    </row>
    <row r="538" spans="1:15" ht="15">
      <c r="A538" s="7" t="s">
        <v>125</v>
      </c>
      <c r="B538" s="7" t="s">
        <v>38</v>
      </c>
      <c r="C538" s="13" t="s">
        <v>52</v>
      </c>
      <c r="D538" s="7" t="s">
        <v>112</v>
      </c>
      <c r="E538" s="29">
        <v>23676.3</v>
      </c>
      <c r="F538" s="28">
        <v>776</v>
      </c>
      <c r="G538" s="6">
        <v>155</v>
      </c>
      <c r="H538" s="6">
        <v>163</v>
      </c>
      <c r="I538" s="28">
        <v>148</v>
      </c>
      <c r="J538" s="6">
        <v>476</v>
      </c>
      <c r="K538" s="14">
        <v>41425</v>
      </c>
      <c r="L538" s="3">
        <f t="shared" si="32"/>
        <v>114848</v>
      </c>
      <c r="M538" s="33">
        <f t="shared" si="33"/>
        <v>24152.3</v>
      </c>
      <c r="N538" s="44">
        <f t="shared" si="34"/>
        <v>23.676299999999998</v>
      </c>
      <c r="O538" s="42">
        <f t="shared" si="35"/>
        <v>30.510695876288658</v>
      </c>
    </row>
    <row r="539" spans="1:15" ht="15">
      <c r="A539" s="7" t="s">
        <v>125</v>
      </c>
      <c r="B539" s="7" t="s">
        <v>38</v>
      </c>
      <c r="C539" s="13" t="s">
        <v>53</v>
      </c>
      <c r="D539" s="7" t="s">
        <v>112</v>
      </c>
      <c r="E539" s="29">
        <v>5532.3</v>
      </c>
      <c r="F539" s="28">
        <v>177</v>
      </c>
      <c r="G539" s="6">
        <v>37</v>
      </c>
      <c r="H539" s="6">
        <v>56</v>
      </c>
      <c r="I539" s="28">
        <v>118</v>
      </c>
      <c r="J539" s="6"/>
      <c r="K539" s="14">
        <v>41425</v>
      </c>
      <c r="L539" s="3">
        <f t="shared" si="32"/>
        <v>20886</v>
      </c>
      <c r="M539" s="33">
        <f t="shared" si="33"/>
        <v>5532.3</v>
      </c>
      <c r="N539" s="44">
        <f t="shared" si="34"/>
        <v>5.5323000000000002</v>
      </c>
      <c r="O539" s="42">
        <f t="shared" si="35"/>
        <v>31.255932203389833</v>
      </c>
    </row>
    <row r="540" spans="1:15" ht="15">
      <c r="A540" s="7" t="s">
        <v>125</v>
      </c>
      <c r="B540" s="7" t="s">
        <v>38</v>
      </c>
      <c r="C540" s="13" t="s">
        <v>59</v>
      </c>
      <c r="D540" s="7" t="s">
        <v>114</v>
      </c>
      <c r="E540" s="29">
        <v>40.5</v>
      </c>
      <c r="F540" s="28">
        <v>1</v>
      </c>
      <c r="G540" s="6"/>
      <c r="H540" s="6"/>
      <c r="I540" s="28">
        <v>305</v>
      </c>
      <c r="J540" s="6"/>
      <c r="K540" s="14">
        <v>41425</v>
      </c>
      <c r="L540" s="3">
        <f t="shared" si="32"/>
        <v>305</v>
      </c>
      <c r="M540" s="33">
        <f t="shared" si="33"/>
        <v>40.5</v>
      </c>
      <c r="N540" s="44">
        <f t="shared" si="34"/>
        <v>4.0500000000000001E-2</v>
      </c>
      <c r="O540" s="42">
        <f t="shared" si="35"/>
        <v>40.5</v>
      </c>
    </row>
    <row r="541" spans="1:15" ht="15">
      <c r="A541" s="7" t="s">
        <v>125</v>
      </c>
      <c r="B541" s="7" t="s">
        <v>38</v>
      </c>
      <c r="C541" s="13" t="s">
        <v>64</v>
      </c>
      <c r="D541" s="7" t="s">
        <v>115</v>
      </c>
      <c r="E541" s="29">
        <v>0</v>
      </c>
      <c r="F541" s="28">
        <v>4</v>
      </c>
      <c r="G541" s="6">
        <v>4</v>
      </c>
      <c r="H541" s="6"/>
      <c r="I541" s="28">
        <v>17</v>
      </c>
      <c r="J541" s="6"/>
      <c r="K541" s="14">
        <v>41425</v>
      </c>
      <c r="L541" s="3">
        <f t="shared" si="32"/>
        <v>68</v>
      </c>
      <c r="M541" s="33">
        <f t="shared" si="33"/>
        <v>0</v>
      </c>
      <c r="N541" s="44">
        <f t="shared" si="34"/>
        <v>0</v>
      </c>
      <c r="O541" s="42">
        <f t="shared" si="35"/>
        <v>0</v>
      </c>
    </row>
    <row r="542" spans="1:15" ht="15">
      <c r="A542" s="7" t="s">
        <v>125</v>
      </c>
      <c r="B542" s="7" t="s">
        <v>38</v>
      </c>
      <c r="C542" s="13" t="s">
        <v>66</v>
      </c>
      <c r="D542" s="7" t="s">
        <v>116</v>
      </c>
      <c r="E542" s="29">
        <v>210.6</v>
      </c>
      <c r="F542" s="28">
        <v>4</v>
      </c>
      <c r="G542" s="6"/>
      <c r="H542" s="6"/>
      <c r="I542" s="28">
        <v>164</v>
      </c>
      <c r="J542" s="6"/>
      <c r="K542" s="14">
        <v>41425</v>
      </c>
      <c r="L542" s="3">
        <f t="shared" si="32"/>
        <v>656</v>
      </c>
      <c r="M542" s="33">
        <f t="shared" si="33"/>
        <v>210.6</v>
      </c>
      <c r="N542" s="44">
        <f t="shared" si="34"/>
        <v>0.21059999999999998</v>
      </c>
      <c r="O542" s="42">
        <f t="shared" si="35"/>
        <v>52.65</v>
      </c>
    </row>
    <row r="543" spans="1:15" ht="15">
      <c r="A543" s="7" t="s">
        <v>125</v>
      </c>
      <c r="B543" s="7" t="s">
        <v>38</v>
      </c>
      <c r="C543" s="13" t="s">
        <v>72</v>
      </c>
      <c r="D543" s="7" t="s">
        <v>112</v>
      </c>
      <c r="E543" s="29">
        <v>396.9</v>
      </c>
      <c r="F543" s="28">
        <v>15</v>
      </c>
      <c r="G543" s="6">
        <v>1</v>
      </c>
      <c r="H543" s="6">
        <v>1</v>
      </c>
      <c r="I543" s="28">
        <v>97</v>
      </c>
      <c r="J543" s="6"/>
      <c r="K543" s="14">
        <v>41425</v>
      </c>
      <c r="L543" s="3">
        <f t="shared" si="32"/>
        <v>1455</v>
      </c>
      <c r="M543" s="33">
        <f t="shared" si="33"/>
        <v>396.9</v>
      </c>
      <c r="N543" s="44">
        <f t="shared" si="34"/>
        <v>0.39689999999999998</v>
      </c>
      <c r="O543" s="42">
        <f t="shared" si="35"/>
        <v>26.459999999999997</v>
      </c>
    </row>
    <row r="544" spans="1:15" ht="15">
      <c r="A544" s="7" t="s">
        <v>125</v>
      </c>
      <c r="B544" s="7" t="s">
        <v>39</v>
      </c>
      <c r="C544" s="13" t="s">
        <v>89</v>
      </c>
      <c r="D544" s="7" t="s">
        <v>109</v>
      </c>
      <c r="E544" s="29">
        <v>2342.6999999999998</v>
      </c>
      <c r="F544" s="28">
        <v>28</v>
      </c>
      <c r="G544" s="6">
        <v>4</v>
      </c>
      <c r="H544" s="6">
        <v>8</v>
      </c>
      <c r="I544" s="28">
        <v>124</v>
      </c>
      <c r="J544" s="6"/>
      <c r="K544" s="14">
        <v>41425</v>
      </c>
      <c r="L544" s="3">
        <f t="shared" si="32"/>
        <v>3472</v>
      </c>
      <c r="M544" s="33">
        <f t="shared" si="33"/>
        <v>2342.6999999999998</v>
      </c>
      <c r="N544" s="44">
        <f t="shared" si="34"/>
        <v>2.3426999999999998</v>
      </c>
      <c r="O544" s="42">
        <f t="shared" si="35"/>
        <v>83.66785714285713</v>
      </c>
    </row>
    <row r="545" spans="1:15" ht="15">
      <c r="A545" s="7" t="s">
        <v>125</v>
      </c>
      <c r="B545" s="7" t="s">
        <v>39</v>
      </c>
      <c r="C545" s="13" t="s">
        <v>93</v>
      </c>
      <c r="D545" s="7" t="s">
        <v>116</v>
      </c>
      <c r="E545" s="29">
        <v>73.98</v>
      </c>
      <c r="F545" s="28">
        <v>7</v>
      </c>
      <c r="G545" s="6">
        <v>3</v>
      </c>
      <c r="H545" s="6"/>
      <c r="I545" s="28">
        <v>44</v>
      </c>
      <c r="J545" s="6"/>
      <c r="K545" s="14">
        <v>41425</v>
      </c>
      <c r="L545" s="3">
        <f t="shared" si="32"/>
        <v>308</v>
      </c>
      <c r="M545" s="33">
        <f t="shared" si="33"/>
        <v>73.98</v>
      </c>
      <c r="N545" s="44">
        <f t="shared" si="34"/>
        <v>7.3980000000000004E-2</v>
      </c>
      <c r="O545" s="42">
        <f t="shared" si="35"/>
        <v>10.568571428571429</v>
      </c>
    </row>
    <row r="546" spans="1:15" ht="15">
      <c r="A546" s="7" t="s">
        <v>125</v>
      </c>
      <c r="B546" s="7" t="s">
        <v>39</v>
      </c>
      <c r="C546" s="13" t="s">
        <v>95</v>
      </c>
      <c r="D546" s="7" t="s">
        <v>112</v>
      </c>
      <c r="E546" s="29">
        <v>3181.14</v>
      </c>
      <c r="F546" s="28">
        <v>38</v>
      </c>
      <c r="G546" s="6">
        <v>7</v>
      </c>
      <c r="H546" s="6">
        <v>2</v>
      </c>
      <c r="I546" s="28">
        <v>187</v>
      </c>
      <c r="J546" s="6"/>
      <c r="K546" s="14">
        <v>41425</v>
      </c>
      <c r="L546" s="3">
        <f t="shared" si="32"/>
        <v>7106</v>
      </c>
      <c r="M546" s="33">
        <f t="shared" si="33"/>
        <v>3181.14</v>
      </c>
      <c r="N546" s="44">
        <f t="shared" si="34"/>
        <v>3.1811400000000001</v>
      </c>
      <c r="O546" s="42">
        <f t="shared" si="35"/>
        <v>83.714210526315782</v>
      </c>
    </row>
    <row r="547" spans="1:15" ht="15">
      <c r="A547" s="7" t="s">
        <v>125</v>
      </c>
      <c r="B547" s="7" t="s">
        <v>39</v>
      </c>
      <c r="C547" s="13" t="s">
        <v>96</v>
      </c>
      <c r="D547" s="7" t="s">
        <v>112</v>
      </c>
      <c r="E547" s="29">
        <v>1134.3599999999999</v>
      </c>
      <c r="F547" s="28">
        <v>16</v>
      </c>
      <c r="G547" s="6">
        <v>1</v>
      </c>
      <c r="H547" s="6">
        <v>3</v>
      </c>
      <c r="I547" s="28">
        <v>100</v>
      </c>
      <c r="J547" s="6"/>
      <c r="K547" s="14">
        <v>41425</v>
      </c>
      <c r="L547" s="3">
        <f t="shared" si="32"/>
        <v>1600</v>
      </c>
      <c r="M547" s="33">
        <f t="shared" si="33"/>
        <v>1134.3599999999999</v>
      </c>
      <c r="N547" s="44">
        <f t="shared" si="34"/>
        <v>1.1343599999999998</v>
      </c>
      <c r="O547" s="42">
        <f t="shared" si="35"/>
        <v>70.897499999999994</v>
      </c>
    </row>
    <row r="548" spans="1:15" ht="15">
      <c r="A548" s="7" t="s">
        <v>126</v>
      </c>
      <c r="B548" s="7" t="s">
        <v>38</v>
      </c>
      <c r="C548" s="13" t="s">
        <v>52</v>
      </c>
      <c r="D548" s="7" t="s">
        <v>112</v>
      </c>
      <c r="E548" s="29">
        <v>21327.3</v>
      </c>
      <c r="F548" s="28">
        <v>589</v>
      </c>
      <c r="G548" s="6">
        <v>112</v>
      </c>
      <c r="H548" s="6">
        <v>150</v>
      </c>
      <c r="I548" s="28">
        <v>165</v>
      </c>
      <c r="J548" s="6"/>
      <c r="K548" s="14">
        <v>41425</v>
      </c>
      <c r="L548" s="3">
        <f t="shared" si="32"/>
        <v>97185</v>
      </c>
      <c r="M548" s="33">
        <f t="shared" si="33"/>
        <v>21327.3</v>
      </c>
      <c r="N548" s="44">
        <f t="shared" si="34"/>
        <v>21.327300000000001</v>
      </c>
      <c r="O548" s="42">
        <f t="shared" si="35"/>
        <v>36.209337860780984</v>
      </c>
    </row>
    <row r="549" spans="1:15" ht="15">
      <c r="A549" s="7" t="s">
        <v>126</v>
      </c>
      <c r="B549" s="7" t="s">
        <v>38</v>
      </c>
      <c r="C549" s="13" t="s">
        <v>53</v>
      </c>
      <c r="D549" s="7" t="s">
        <v>112</v>
      </c>
      <c r="E549" s="29">
        <v>20873.7</v>
      </c>
      <c r="F549" s="28">
        <v>713</v>
      </c>
      <c r="G549" s="6">
        <v>163</v>
      </c>
      <c r="H549" s="6">
        <v>201</v>
      </c>
      <c r="I549" s="28">
        <v>139</v>
      </c>
      <c r="J549" s="6"/>
      <c r="K549" s="14">
        <v>41425</v>
      </c>
      <c r="L549" s="3">
        <f t="shared" si="32"/>
        <v>99107</v>
      </c>
      <c r="M549" s="33">
        <f t="shared" si="33"/>
        <v>20873.7</v>
      </c>
      <c r="N549" s="44">
        <f t="shared" si="34"/>
        <v>20.873699999999999</v>
      </c>
      <c r="O549" s="42">
        <f t="shared" si="35"/>
        <v>29.275876577840112</v>
      </c>
    </row>
    <row r="550" spans="1:15" ht="15">
      <c r="A550" s="7" t="s">
        <v>126</v>
      </c>
      <c r="B550" s="7" t="s">
        <v>38</v>
      </c>
      <c r="C550" s="13" t="s">
        <v>54</v>
      </c>
      <c r="D550" s="7" t="s">
        <v>112</v>
      </c>
      <c r="E550" s="29">
        <v>8991</v>
      </c>
      <c r="F550" s="28">
        <v>287</v>
      </c>
      <c r="G550" s="6">
        <v>46</v>
      </c>
      <c r="H550" s="6">
        <v>62</v>
      </c>
      <c r="I550" s="28">
        <v>162</v>
      </c>
      <c r="J550" s="6"/>
      <c r="K550" s="14">
        <v>41425</v>
      </c>
      <c r="L550" s="3">
        <f t="shared" si="32"/>
        <v>46494</v>
      </c>
      <c r="M550" s="33">
        <f t="shared" si="33"/>
        <v>8991</v>
      </c>
      <c r="N550" s="44">
        <f t="shared" si="34"/>
        <v>8.9909999999999997</v>
      </c>
      <c r="O550" s="42">
        <f t="shared" si="35"/>
        <v>31.327526132404181</v>
      </c>
    </row>
    <row r="551" spans="1:15" ht="15">
      <c r="A551" s="7" t="s">
        <v>126</v>
      </c>
      <c r="B551" s="7" t="s">
        <v>38</v>
      </c>
      <c r="C551" s="13" t="s">
        <v>72</v>
      </c>
      <c r="D551" s="7" t="s">
        <v>112</v>
      </c>
      <c r="E551" s="29">
        <v>72.900000000000006</v>
      </c>
      <c r="F551" s="28">
        <v>2</v>
      </c>
      <c r="G551" s="6"/>
      <c r="H551" s="6"/>
      <c r="I551" s="28">
        <v>107</v>
      </c>
      <c r="J551" s="6"/>
      <c r="K551" s="14">
        <v>41425</v>
      </c>
      <c r="L551" s="3">
        <f t="shared" si="32"/>
        <v>214</v>
      </c>
      <c r="M551" s="33">
        <f t="shared" si="33"/>
        <v>72.900000000000006</v>
      </c>
      <c r="N551" s="44">
        <f t="shared" si="34"/>
        <v>7.2900000000000006E-2</v>
      </c>
      <c r="O551" s="42">
        <f t="shared" si="35"/>
        <v>36.450000000000003</v>
      </c>
    </row>
    <row r="552" spans="1:15" ht="15">
      <c r="A552" s="7" t="s">
        <v>126</v>
      </c>
      <c r="B552" s="7" t="s">
        <v>38</v>
      </c>
      <c r="C552" s="13" t="s">
        <v>73</v>
      </c>
      <c r="D552" s="7" t="s">
        <v>112</v>
      </c>
      <c r="E552" s="29">
        <v>437.4</v>
      </c>
      <c r="F552" s="28">
        <v>9</v>
      </c>
      <c r="G552" s="6"/>
      <c r="H552" s="6">
        <v>3</v>
      </c>
      <c r="I552" s="28">
        <v>575</v>
      </c>
      <c r="J552" s="6"/>
      <c r="K552" s="14">
        <v>41425</v>
      </c>
      <c r="L552" s="3">
        <f t="shared" si="32"/>
        <v>5175</v>
      </c>
      <c r="M552" s="33">
        <f t="shared" si="33"/>
        <v>437.4</v>
      </c>
      <c r="N552" s="44">
        <f t="shared" si="34"/>
        <v>0.43739999999999996</v>
      </c>
      <c r="O552" s="42">
        <f t="shared" si="35"/>
        <v>48.599999999999994</v>
      </c>
    </row>
    <row r="553" spans="1:15" ht="15">
      <c r="A553" s="7" t="s">
        <v>126</v>
      </c>
      <c r="B553" s="7" t="s">
        <v>16</v>
      </c>
      <c r="C553" s="13" t="s">
        <v>85</v>
      </c>
      <c r="D553" s="7" t="s">
        <v>119</v>
      </c>
      <c r="E553" s="29">
        <v>40.5</v>
      </c>
      <c r="F553" s="28">
        <v>1</v>
      </c>
      <c r="G553" s="6"/>
      <c r="H553" s="6"/>
      <c r="I553" s="28">
        <v>143</v>
      </c>
      <c r="J553" s="6"/>
      <c r="K553" s="14">
        <v>41425</v>
      </c>
      <c r="L553" s="3">
        <f t="shared" si="32"/>
        <v>143</v>
      </c>
      <c r="M553" s="33">
        <f t="shared" si="33"/>
        <v>40.5</v>
      </c>
      <c r="N553" s="44">
        <f t="shared" si="34"/>
        <v>4.0500000000000001E-2</v>
      </c>
      <c r="O553" s="42">
        <f t="shared" si="35"/>
        <v>40.5</v>
      </c>
    </row>
    <row r="554" spans="1:15" ht="15">
      <c r="A554" s="7" t="s">
        <v>126</v>
      </c>
      <c r="B554" s="7" t="s">
        <v>39</v>
      </c>
      <c r="C554" s="13" t="s">
        <v>95</v>
      </c>
      <c r="D554" s="7" t="s">
        <v>112</v>
      </c>
      <c r="E554" s="29">
        <v>3131.82</v>
      </c>
      <c r="F554" s="28">
        <v>21</v>
      </c>
      <c r="G554" s="6">
        <v>4</v>
      </c>
      <c r="H554" s="6">
        <v>7</v>
      </c>
      <c r="I554" s="28">
        <v>102</v>
      </c>
      <c r="J554" s="6"/>
      <c r="K554" s="14">
        <v>41425</v>
      </c>
      <c r="L554" s="3">
        <f t="shared" si="32"/>
        <v>2142</v>
      </c>
      <c r="M554" s="33">
        <f t="shared" si="33"/>
        <v>3131.82</v>
      </c>
      <c r="N554" s="44">
        <f t="shared" si="34"/>
        <v>3.1318200000000003</v>
      </c>
      <c r="O554" s="42">
        <f t="shared" si="35"/>
        <v>149.13428571428571</v>
      </c>
    </row>
    <row r="555" spans="1:15" ht="15">
      <c r="A555" s="7" t="s">
        <v>126</v>
      </c>
      <c r="B555" s="7" t="s">
        <v>39</v>
      </c>
      <c r="C555" s="13" t="s">
        <v>96</v>
      </c>
      <c r="D555" s="7" t="s">
        <v>112</v>
      </c>
      <c r="E555" s="29">
        <v>5326.56</v>
      </c>
      <c r="F555" s="28">
        <v>40</v>
      </c>
      <c r="G555" s="6">
        <v>5</v>
      </c>
      <c r="H555" s="6">
        <v>6</v>
      </c>
      <c r="I555" s="28">
        <v>171</v>
      </c>
      <c r="J555" s="6"/>
      <c r="K555" s="14">
        <v>41425</v>
      </c>
      <c r="L555" s="3">
        <f t="shared" si="32"/>
        <v>6840</v>
      </c>
      <c r="M555" s="33">
        <f t="shared" si="33"/>
        <v>5326.56</v>
      </c>
      <c r="N555" s="44">
        <f t="shared" si="34"/>
        <v>5.3265600000000006</v>
      </c>
      <c r="O555" s="42">
        <f t="shared" si="35"/>
        <v>133.16400000000002</v>
      </c>
    </row>
    <row r="556" spans="1:15" ht="15">
      <c r="A556" s="7" t="s">
        <v>126</v>
      </c>
      <c r="B556" s="7" t="s">
        <v>39</v>
      </c>
      <c r="C556" s="13" t="s">
        <v>97</v>
      </c>
      <c r="D556" s="7" t="s">
        <v>112</v>
      </c>
      <c r="E556" s="29">
        <v>4364.82</v>
      </c>
      <c r="F556" s="28">
        <v>49</v>
      </c>
      <c r="G556" s="6">
        <v>10</v>
      </c>
      <c r="H556" s="6">
        <v>27</v>
      </c>
      <c r="I556" s="28">
        <v>85</v>
      </c>
      <c r="J556" s="6"/>
      <c r="K556" s="14">
        <v>41425</v>
      </c>
      <c r="L556" s="3">
        <f t="shared" si="32"/>
        <v>4165</v>
      </c>
      <c r="M556" s="33">
        <f t="shared" si="33"/>
        <v>4364.82</v>
      </c>
      <c r="N556" s="44">
        <f t="shared" si="34"/>
        <v>4.3648199999999999</v>
      </c>
      <c r="O556" s="42">
        <f t="shared" si="35"/>
        <v>89.077959183673457</v>
      </c>
    </row>
    <row r="557" spans="1:15" ht="15">
      <c r="A557" s="57" t="s">
        <v>121</v>
      </c>
      <c r="B557" s="57" t="s">
        <v>38</v>
      </c>
      <c r="C557" s="64" t="s">
        <v>40</v>
      </c>
      <c r="D557" s="57" t="s">
        <v>118</v>
      </c>
      <c r="E557" s="63">
        <v>25255.8</v>
      </c>
      <c r="F557" s="64">
        <v>701</v>
      </c>
      <c r="G557" s="58">
        <v>15</v>
      </c>
      <c r="H557" s="58">
        <v>69</v>
      </c>
      <c r="I557" s="64">
        <v>215</v>
      </c>
      <c r="J557" s="58">
        <v>2776</v>
      </c>
      <c r="K557" s="56">
        <v>41425</v>
      </c>
      <c r="L557" s="59">
        <f t="shared" si="32"/>
        <v>150715</v>
      </c>
      <c r="M557" s="60">
        <f t="shared" si="33"/>
        <v>28031.8</v>
      </c>
      <c r="N557" s="61">
        <f t="shared" si="34"/>
        <v>25.255800000000001</v>
      </c>
      <c r="O557" s="62">
        <f t="shared" si="35"/>
        <v>36.028245363766047</v>
      </c>
    </row>
    <row r="558" spans="1:15" ht="15">
      <c r="A558" s="7" t="s">
        <v>121</v>
      </c>
      <c r="B558" s="7" t="s">
        <v>38</v>
      </c>
      <c r="C558" s="13" t="s">
        <v>42</v>
      </c>
      <c r="D558" s="7" t="s">
        <v>118</v>
      </c>
      <c r="E558" s="29">
        <v>121.5</v>
      </c>
      <c r="F558" s="28">
        <v>2</v>
      </c>
      <c r="G558" s="6"/>
      <c r="H558" s="6">
        <v>5</v>
      </c>
      <c r="I558" s="28">
        <v>47</v>
      </c>
      <c r="J558" s="6">
        <v>366</v>
      </c>
      <c r="K558" s="14">
        <v>41425</v>
      </c>
      <c r="L558" s="3">
        <f t="shared" si="32"/>
        <v>94</v>
      </c>
      <c r="M558" s="33">
        <f t="shared" si="33"/>
        <v>487.5</v>
      </c>
      <c r="N558" s="44">
        <f t="shared" si="34"/>
        <v>0.1215</v>
      </c>
      <c r="O558" s="42">
        <f t="shared" si="35"/>
        <v>60.75</v>
      </c>
    </row>
    <row r="559" spans="1:15" ht="15">
      <c r="A559" s="7" t="s">
        <v>121</v>
      </c>
      <c r="B559" s="7" t="s">
        <v>38</v>
      </c>
      <c r="C559" s="13" t="s">
        <v>45</v>
      </c>
      <c r="D559" s="7" t="s">
        <v>116</v>
      </c>
      <c r="E559" s="29">
        <v>32.4</v>
      </c>
      <c r="F559" s="28">
        <v>1</v>
      </c>
      <c r="G559" s="6"/>
      <c r="H559" s="6"/>
      <c r="I559" s="28">
        <v>974</v>
      </c>
      <c r="J559" s="6"/>
      <c r="K559" s="14">
        <v>41425</v>
      </c>
      <c r="L559" s="3">
        <f t="shared" si="32"/>
        <v>974</v>
      </c>
      <c r="M559" s="33">
        <f t="shared" si="33"/>
        <v>32.4</v>
      </c>
      <c r="N559" s="44">
        <f t="shared" si="34"/>
        <v>3.2399999999999998E-2</v>
      </c>
      <c r="O559" s="42">
        <f t="shared" si="35"/>
        <v>32.4</v>
      </c>
    </row>
    <row r="560" spans="1:15" ht="15">
      <c r="A560" s="7" t="s">
        <v>121</v>
      </c>
      <c r="B560" s="7" t="s">
        <v>38</v>
      </c>
      <c r="C560" s="13" t="s">
        <v>46</v>
      </c>
      <c r="D560" s="7" t="s">
        <v>118</v>
      </c>
      <c r="E560" s="29">
        <v>20096.099999999999</v>
      </c>
      <c r="F560" s="28">
        <v>754</v>
      </c>
      <c r="G560" s="6">
        <v>230</v>
      </c>
      <c r="H560" s="6">
        <v>208</v>
      </c>
      <c r="I560" s="28">
        <v>95</v>
      </c>
      <c r="J560" s="6">
        <v>140</v>
      </c>
      <c r="K560" s="14">
        <v>41425</v>
      </c>
      <c r="L560" s="3">
        <f t="shared" si="32"/>
        <v>71630</v>
      </c>
      <c r="M560" s="33">
        <f t="shared" si="33"/>
        <v>20236.099999999999</v>
      </c>
      <c r="N560" s="44">
        <f t="shared" si="34"/>
        <v>20.0961</v>
      </c>
      <c r="O560" s="42">
        <f t="shared" si="35"/>
        <v>26.652652519893898</v>
      </c>
    </row>
    <row r="561" spans="1:15" ht="15">
      <c r="A561" s="7" t="s">
        <v>121</v>
      </c>
      <c r="B561" s="7" t="s">
        <v>38</v>
      </c>
      <c r="C561" s="13" t="s">
        <v>57</v>
      </c>
      <c r="D561" s="7" t="s">
        <v>115</v>
      </c>
      <c r="E561" s="29">
        <v>40.5</v>
      </c>
      <c r="F561" s="28">
        <v>1</v>
      </c>
      <c r="G561" s="6"/>
      <c r="H561" s="6"/>
      <c r="I561" s="28">
        <v>94</v>
      </c>
      <c r="J561" s="6"/>
      <c r="K561" s="14">
        <v>41425</v>
      </c>
      <c r="L561" s="3">
        <f t="shared" si="32"/>
        <v>94</v>
      </c>
      <c r="M561" s="33">
        <f t="shared" si="33"/>
        <v>40.5</v>
      </c>
      <c r="N561" s="44">
        <f t="shared" si="34"/>
        <v>4.0500000000000001E-2</v>
      </c>
      <c r="O561" s="42">
        <f t="shared" si="35"/>
        <v>40.5</v>
      </c>
    </row>
    <row r="562" spans="1:15" ht="15">
      <c r="A562" s="7" t="s">
        <v>121</v>
      </c>
      <c r="B562" s="7" t="s">
        <v>38</v>
      </c>
      <c r="C562" s="13" t="s">
        <v>64</v>
      </c>
      <c r="D562" s="7" t="s">
        <v>115</v>
      </c>
      <c r="E562" s="29">
        <v>11461.5</v>
      </c>
      <c r="F562" s="28">
        <v>393</v>
      </c>
      <c r="G562" s="6">
        <v>84</v>
      </c>
      <c r="H562" s="6">
        <v>128</v>
      </c>
      <c r="I562" s="28">
        <v>117</v>
      </c>
      <c r="J562" s="6"/>
      <c r="K562" s="14">
        <v>41425</v>
      </c>
      <c r="L562" s="3">
        <f t="shared" si="32"/>
        <v>45981</v>
      </c>
      <c r="M562" s="33">
        <f t="shared" si="33"/>
        <v>11461.5</v>
      </c>
      <c r="N562" s="44">
        <f t="shared" si="34"/>
        <v>11.461499999999999</v>
      </c>
      <c r="O562" s="42">
        <f t="shared" si="35"/>
        <v>29.164122137404579</v>
      </c>
    </row>
    <row r="563" spans="1:15" ht="15">
      <c r="A563" s="7" t="s">
        <v>121</v>
      </c>
      <c r="B563" s="7" t="s">
        <v>38</v>
      </c>
      <c r="C563" s="13" t="s">
        <v>65</v>
      </c>
      <c r="D563" s="7" t="s">
        <v>118</v>
      </c>
      <c r="E563" s="29">
        <v>9703.7999999999993</v>
      </c>
      <c r="F563" s="28">
        <v>356</v>
      </c>
      <c r="G563" s="6">
        <v>106</v>
      </c>
      <c r="H563" s="6">
        <v>86</v>
      </c>
      <c r="I563" s="28">
        <v>131</v>
      </c>
      <c r="J563" s="6"/>
      <c r="K563" s="14">
        <v>41425</v>
      </c>
      <c r="L563" s="3">
        <f t="shared" si="32"/>
        <v>46636</v>
      </c>
      <c r="M563" s="33">
        <f t="shared" si="33"/>
        <v>9703.7999999999993</v>
      </c>
      <c r="N563" s="44">
        <f t="shared" si="34"/>
        <v>9.7037999999999993</v>
      </c>
      <c r="O563" s="42">
        <f t="shared" si="35"/>
        <v>27.257865168539325</v>
      </c>
    </row>
    <row r="564" spans="1:15" ht="15">
      <c r="A564" s="7" t="s">
        <v>121</v>
      </c>
      <c r="B564" s="7" t="s">
        <v>38</v>
      </c>
      <c r="C564" s="13" t="s">
        <v>82</v>
      </c>
      <c r="D564" s="7" t="s">
        <v>115</v>
      </c>
      <c r="E564" s="29">
        <v>388.8</v>
      </c>
      <c r="F564" s="28">
        <v>10</v>
      </c>
      <c r="G564" s="6">
        <v>1</v>
      </c>
      <c r="H564" s="6">
        <v>3</v>
      </c>
      <c r="I564" s="28">
        <v>178</v>
      </c>
      <c r="J564" s="6"/>
      <c r="K564" s="14">
        <v>41425</v>
      </c>
      <c r="L564" s="3">
        <f t="shared" si="32"/>
        <v>1780</v>
      </c>
      <c r="M564" s="33">
        <f t="shared" si="33"/>
        <v>388.8</v>
      </c>
      <c r="N564" s="44">
        <f t="shared" si="34"/>
        <v>0.38880000000000003</v>
      </c>
      <c r="O564" s="42">
        <f t="shared" si="35"/>
        <v>38.880000000000003</v>
      </c>
    </row>
    <row r="565" spans="1:15" ht="15">
      <c r="A565" s="7" t="s">
        <v>121</v>
      </c>
      <c r="B565" s="7" t="s">
        <v>38</v>
      </c>
      <c r="C565" s="13" t="s">
        <v>87</v>
      </c>
      <c r="D565" s="7" t="s">
        <v>111</v>
      </c>
      <c r="E565" s="29">
        <v>32.4</v>
      </c>
      <c r="F565" s="28">
        <v>1</v>
      </c>
      <c r="G565" s="6"/>
      <c r="H565" s="6"/>
      <c r="I565" s="28">
        <v>1286</v>
      </c>
      <c r="J565" s="6"/>
      <c r="K565" s="14">
        <v>41425</v>
      </c>
      <c r="L565" s="3">
        <f t="shared" si="32"/>
        <v>1286</v>
      </c>
      <c r="M565" s="33">
        <f t="shared" si="33"/>
        <v>32.4</v>
      </c>
      <c r="N565" s="44">
        <f t="shared" si="34"/>
        <v>3.2399999999999998E-2</v>
      </c>
      <c r="O565" s="42">
        <f t="shared" si="35"/>
        <v>32.4</v>
      </c>
    </row>
    <row r="566" spans="1:15" ht="15">
      <c r="A566" s="7" t="s">
        <v>121</v>
      </c>
      <c r="B566" s="7" t="s">
        <v>39</v>
      </c>
      <c r="C566" s="13" t="s">
        <v>92</v>
      </c>
      <c r="D566" s="7" t="s">
        <v>118</v>
      </c>
      <c r="E566" s="29">
        <v>4002.66</v>
      </c>
      <c r="F566" s="28">
        <v>50</v>
      </c>
      <c r="G566" s="6">
        <v>9</v>
      </c>
      <c r="H566" s="6">
        <v>3</v>
      </c>
      <c r="I566" s="28">
        <v>159</v>
      </c>
      <c r="J566" s="6"/>
      <c r="K566" s="14">
        <v>41425</v>
      </c>
      <c r="L566" s="3">
        <f t="shared" si="32"/>
        <v>7950</v>
      </c>
      <c r="M566" s="33">
        <f t="shared" si="33"/>
        <v>4002.66</v>
      </c>
      <c r="N566" s="44">
        <f t="shared" si="34"/>
        <v>4.0026599999999997</v>
      </c>
      <c r="O566" s="42">
        <f t="shared" si="35"/>
        <v>80.053200000000004</v>
      </c>
    </row>
    <row r="567" spans="1:15" ht="15">
      <c r="A567" s="7" t="s">
        <v>121</v>
      </c>
      <c r="B567" s="7" t="s">
        <v>39</v>
      </c>
      <c r="C567" s="13" t="s">
        <v>99</v>
      </c>
      <c r="D567" s="7" t="s">
        <v>115</v>
      </c>
      <c r="E567" s="29">
        <v>1997.46</v>
      </c>
      <c r="F567" s="28">
        <v>33</v>
      </c>
      <c r="G567" s="6">
        <v>3</v>
      </c>
      <c r="H567" s="6">
        <v>3</v>
      </c>
      <c r="I567" s="28">
        <v>119</v>
      </c>
      <c r="J567" s="6"/>
      <c r="K567" s="14">
        <v>41425</v>
      </c>
      <c r="L567" s="3">
        <f t="shared" si="32"/>
        <v>3927</v>
      </c>
      <c r="M567" s="33">
        <f t="shared" si="33"/>
        <v>1997.46</v>
      </c>
      <c r="N567" s="44">
        <f t="shared" si="34"/>
        <v>1.99746</v>
      </c>
      <c r="O567" s="42">
        <f t="shared" si="35"/>
        <v>60.529090909090911</v>
      </c>
    </row>
    <row r="568" spans="1:15" ht="15">
      <c r="A568" s="7" t="s">
        <v>129</v>
      </c>
      <c r="B568" s="7" t="s">
        <v>38</v>
      </c>
      <c r="C568" s="13" t="s">
        <v>41</v>
      </c>
      <c r="D568" s="7" t="s">
        <v>114</v>
      </c>
      <c r="E568" s="29">
        <v>696.6</v>
      </c>
      <c r="F568" s="28">
        <v>25</v>
      </c>
      <c r="G568" s="6">
        <v>3</v>
      </c>
      <c r="H568" s="6"/>
      <c r="I568" s="28">
        <v>201</v>
      </c>
      <c r="J568" s="6"/>
      <c r="K568" s="14">
        <v>41425</v>
      </c>
      <c r="L568" s="3">
        <f t="shared" si="32"/>
        <v>5025</v>
      </c>
      <c r="M568" s="33">
        <f t="shared" si="33"/>
        <v>696.6</v>
      </c>
      <c r="N568" s="44">
        <f t="shared" si="34"/>
        <v>0.6966</v>
      </c>
      <c r="O568" s="42">
        <f t="shared" si="35"/>
        <v>27.864000000000001</v>
      </c>
    </row>
    <row r="569" spans="1:15" ht="15">
      <c r="A569" s="7" t="s">
        <v>129</v>
      </c>
      <c r="B569" s="7" t="s">
        <v>38</v>
      </c>
      <c r="C569" s="13" t="s">
        <v>59</v>
      </c>
      <c r="D569" s="7" t="s">
        <v>114</v>
      </c>
      <c r="E569" s="29">
        <v>34376.400000000001</v>
      </c>
      <c r="F569" s="28">
        <v>1184</v>
      </c>
      <c r="G569" s="6">
        <v>288</v>
      </c>
      <c r="H569" s="6">
        <v>327</v>
      </c>
      <c r="I569" s="28">
        <v>102</v>
      </c>
      <c r="J569" s="6">
        <v>324</v>
      </c>
      <c r="K569" s="14">
        <v>41425</v>
      </c>
      <c r="L569" s="3">
        <f t="shared" si="32"/>
        <v>120768</v>
      </c>
      <c r="M569" s="33">
        <f t="shared" si="33"/>
        <v>34700.400000000001</v>
      </c>
      <c r="N569" s="44">
        <f t="shared" si="34"/>
        <v>34.376400000000004</v>
      </c>
      <c r="O569" s="42">
        <f t="shared" si="35"/>
        <v>29.034121621621622</v>
      </c>
    </row>
    <row r="570" spans="1:15" ht="15">
      <c r="A570" s="7" t="s">
        <v>129</v>
      </c>
      <c r="B570" s="7" t="s">
        <v>38</v>
      </c>
      <c r="C570" s="13" t="s">
        <v>63</v>
      </c>
      <c r="D570" s="7" t="s">
        <v>114</v>
      </c>
      <c r="E570" s="29">
        <v>13583.7</v>
      </c>
      <c r="F570" s="28">
        <v>459</v>
      </c>
      <c r="G570" s="6">
        <v>91</v>
      </c>
      <c r="H570" s="6">
        <v>126</v>
      </c>
      <c r="I570" s="28">
        <v>139</v>
      </c>
      <c r="J570" s="6">
        <v>96</v>
      </c>
      <c r="K570" s="14">
        <v>41425</v>
      </c>
      <c r="L570" s="3">
        <f t="shared" si="32"/>
        <v>63801</v>
      </c>
      <c r="M570" s="33">
        <f t="shared" si="33"/>
        <v>13679.7</v>
      </c>
      <c r="N570" s="44">
        <f t="shared" si="34"/>
        <v>13.5837</v>
      </c>
      <c r="O570" s="42">
        <f t="shared" si="35"/>
        <v>29.594117647058827</v>
      </c>
    </row>
    <row r="571" spans="1:15" ht="15">
      <c r="A571" s="7" t="s">
        <v>129</v>
      </c>
      <c r="B571" s="7" t="s">
        <v>16</v>
      </c>
      <c r="C571" s="13" t="s">
        <v>85</v>
      </c>
      <c r="D571" s="7" t="s">
        <v>119</v>
      </c>
      <c r="E571" s="29">
        <v>591.29999999999995</v>
      </c>
      <c r="F571" s="28">
        <v>8</v>
      </c>
      <c r="G571" s="6"/>
      <c r="H571" s="6">
        <v>2</v>
      </c>
      <c r="I571" s="28">
        <v>282</v>
      </c>
      <c r="J571" s="6"/>
      <c r="K571" s="14">
        <v>41425</v>
      </c>
      <c r="L571" s="3">
        <f t="shared" si="32"/>
        <v>2256</v>
      </c>
      <c r="M571" s="33">
        <f t="shared" si="33"/>
        <v>591.29999999999995</v>
      </c>
      <c r="N571" s="44">
        <f t="shared" si="34"/>
        <v>0.59129999999999994</v>
      </c>
      <c r="O571" s="42">
        <f t="shared" si="35"/>
        <v>73.912499999999994</v>
      </c>
    </row>
    <row r="572" spans="1:15" ht="15">
      <c r="A572" s="7" t="s">
        <v>129</v>
      </c>
      <c r="B572" s="7" t="s">
        <v>38</v>
      </c>
      <c r="C572" s="13" t="s">
        <v>87</v>
      </c>
      <c r="D572" s="7" t="s">
        <v>111</v>
      </c>
      <c r="E572" s="29">
        <v>275.39999999999998</v>
      </c>
      <c r="F572" s="28">
        <v>11</v>
      </c>
      <c r="G572" s="6">
        <v>3</v>
      </c>
      <c r="H572" s="6">
        <v>2</v>
      </c>
      <c r="I572" s="28">
        <v>190</v>
      </c>
      <c r="J572" s="6"/>
      <c r="K572" s="14">
        <v>41425</v>
      </c>
      <c r="L572" s="3">
        <f t="shared" si="32"/>
        <v>2090</v>
      </c>
      <c r="M572" s="33">
        <f t="shared" si="33"/>
        <v>275.39999999999998</v>
      </c>
      <c r="N572" s="44">
        <f t="shared" si="34"/>
        <v>0.27539999999999998</v>
      </c>
      <c r="O572" s="42">
        <f t="shared" si="35"/>
        <v>25.036363636363635</v>
      </c>
    </row>
    <row r="573" spans="1:15" ht="15">
      <c r="A573" s="7" t="s">
        <v>129</v>
      </c>
      <c r="B573" s="7" t="s">
        <v>39</v>
      </c>
      <c r="C573" s="13" t="s">
        <v>102</v>
      </c>
      <c r="D573" s="7" t="s">
        <v>114</v>
      </c>
      <c r="E573" s="29">
        <v>13069.8</v>
      </c>
      <c r="F573" s="28">
        <v>113</v>
      </c>
      <c r="G573" s="6">
        <v>30</v>
      </c>
      <c r="H573" s="6">
        <v>54</v>
      </c>
      <c r="I573" s="28">
        <v>101</v>
      </c>
      <c r="J573" s="6"/>
      <c r="K573" s="14">
        <v>41425</v>
      </c>
      <c r="L573" s="3">
        <f t="shared" si="32"/>
        <v>11413</v>
      </c>
      <c r="M573" s="33">
        <f t="shared" si="33"/>
        <v>13069.8</v>
      </c>
      <c r="N573" s="44">
        <f t="shared" si="34"/>
        <v>13.069799999999999</v>
      </c>
      <c r="O573" s="42">
        <f t="shared" si="35"/>
        <v>115.66194690265486</v>
      </c>
    </row>
    <row r="574" spans="1:15" ht="15">
      <c r="A574" s="7" t="s">
        <v>129</v>
      </c>
      <c r="B574" s="7" t="s">
        <v>38</v>
      </c>
      <c r="C574" s="13" t="s">
        <v>108</v>
      </c>
      <c r="D574" s="7" t="s">
        <v>114</v>
      </c>
      <c r="E574" s="29">
        <v>324</v>
      </c>
      <c r="F574" s="28">
        <v>19</v>
      </c>
      <c r="G574" s="6">
        <v>9</v>
      </c>
      <c r="H574" s="6">
        <v>2</v>
      </c>
      <c r="I574" s="28">
        <v>59</v>
      </c>
      <c r="J574" s="6"/>
      <c r="K574" s="14">
        <v>41425</v>
      </c>
      <c r="L574" s="3">
        <f t="shared" si="32"/>
        <v>1121</v>
      </c>
      <c r="M574" s="33">
        <f t="shared" si="33"/>
        <v>324</v>
      </c>
      <c r="N574" s="44">
        <f t="shared" si="34"/>
        <v>0.32400000000000001</v>
      </c>
      <c r="O574" s="42">
        <f t="shared" si="35"/>
        <v>17.05263157894737</v>
      </c>
    </row>
    <row r="575" spans="1:15" ht="15">
      <c r="A575" s="7" t="s">
        <v>127</v>
      </c>
      <c r="B575" s="7" t="s">
        <v>38</v>
      </c>
      <c r="C575" s="13" t="s">
        <v>49</v>
      </c>
      <c r="D575" s="7" t="s">
        <v>115</v>
      </c>
      <c r="E575" s="29">
        <v>31509</v>
      </c>
      <c r="F575" s="28">
        <v>1290</v>
      </c>
      <c r="G575" s="6">
        <v>340</v>
      </c>
      <c r="H575" s="6">
        <v>426</v>
      </c>
      <c r="I575" s="28">
        <v>71</v>
      </c>
      <c r="J575" s="6">
        <v>566</v>
      </c>
      <c r="K575" s="14">
        <v>41425</v>
      </c>
      <c r="L575" s="3">
        <f t="shared" si="32"/>
        <v>91590</v>
      </c>
      <c r="M575" s="33">
        <f t="shared" si="33"/>
        <v>32075</v>
      </c>
      <c r="N575" s="44">
        <f t="shared" si="34"/>
        <v>31.509</v>
      </c>
      <c r="O575" s="42">
        <f t="shared" si="35"/>
        <v>24.425581395348836</v>
      </c>
    </row>
    <row r="576" spans="1:15" ht="15">
      <c r="A576" s="7" t="s">
        <v>127</v>
      </c>
      <c r="B576" s="7" t="s">
        <v>38</v>
      </c>
      <c r="C576" s="13" t="s">
        <v>57</v>
      </c>
      <c r="D576" s="7" t="s">
        <v>115</v>
      </c>
      <c r="E576" s="29">
        <v>25960.5</v>
      </c>
      <c r="F576" s="28">
        <v>943</v>
      </c>
      <c r="G576" s="6">
        <v>266</v>
      </c>
      <c r="H576" s="6">
        <v>294</v>
      </c>
      <c r="I576" s="28">
        <v>86</v>
      </c>
      <c r="J576" s="6"/>
      <c r="K576" s="14">
        <v>41425</v>
      </c>
      <c r="L576" s="3">
        <f t="shared" si="32"/>
        <v>81098</v>
      </c>
      <c r="M576" s="33">
        <f t="shared" si="33"/>
        <v>25960.5</v>
      </c>
      <c r="N576" s="44">
        <f t="shared" si="34"/>
        <v>25.9605</v>
      </c>
      <c r="O576" s="42">
        <f t="shared" si="35"/>
        <v>27.529692470837752</v>
      </c>
    </row>
    <row r="577" spans="1:15" ht="15">
      <c r="A577" s="7" t="s">
        <v>127</v>
      </c>
      <c r="B577" s="7" t="s">
        <v>38</v>
      </c>
      <c r="C577" s="13" t="s">
        <v>69</v>
      </c>
      <c r="D577" s="7" t="s">
        <v>115</v>
      </c>
      <c r="E577" s="29">
        <v>0</v>
      </c>
      <c r="F577" s="28">
        <v>2</v>
      </c>
      <c r="G577" s="6">
        <v>2</v>
      </c>
      <c r="H577" s="6"/>
      <c r="I577" s="28">
        <v>26</v>
      </c>
      <c r="J577" s="6"/>
      <c r="K577" s="14">
        <v>41425</v>
      </c>
      <c r="L577" s="3">
        <f t="shared" si="32"/>
        <v>52</v>
      </c>
      <c r="M577" s="33">
        <f t="shared" si="33"/>
        <v>0</v>
      </c>
      <c r="N577" s="44">
        <f t="shared" si="34"/>
        <v>0</v>
      </c>
      <c r="O577" s="42">
        <f t="shared" si="35"/>
        <v>0</v>
      </c>
    </row>
    <row r="578" spans="1:15" ht="15">
      <c r="A578" s="7" t="s">
        <v>127</v>
      </c>
      <c r="B578" s="7" t="s">
        <v>38</v>
      </c>
      <c r="C578" s="13" t="s">
        <v>76</v>
      </c>
      <c r="D578" s="7" t="s">
        <v>115</v>
      </c>
      <c r="E578" s="29">
        <v>899.1</v>
      </c>
      <c r="F578" s="28">
        <v>45</v>
      </c>
      <c r="G578" s="6">
        <v>18</v>
      </c>
      <c r="H578" s="6">
        <v>10</v>
      </c>
      <c r="I578" s="28">
        <v>54</v>
      </c>
      <c r="J578" s="6"/>
      <c r="K578" s="14">
        <v>41425</v>
      </c>
      <c r="L578" s="3">
        <f t="shared" ref="L578:L641" si="36">F578*I578</f>
        <v>2430</v>
      </c>
      <c r="M578" s="33">
        <f t="shared" ref="M578:M641" si="37">E578+J578</f>
        <v>899.1</v>
      </c>
      <c r="N578" s="44">
        <f t="shared" ref="N578:N641" si="38">E578/1000</f>
        <v>0.89910000000000001</v>
      </c>
      <c r="O578" s="42">
        <f t="shared" ref="O578:O641" si="39">E578/F578</f>
        <v>19.98</v>
      </c>
    </row>
    <row r="579" spans="1:15" ht="15">
      <c r="A579" s="7" t="s">
        <v>127</v>
      </c>
      <c r="B579" s="7" t="s">
        <v>39</v>
      </c>
      <c r="C579" s="13" t="s">
        <v>94</v>
      </c>
      <c r="D579" s="7" t="s">
        <v>115</v>
      </c>
      <c r="E579" s="29">
        <v>7348.68</v>
      </c>
      <c r="F579" s="28">
        <v>97</v>
      </c>
      <c r="G579" s="6">
        <v>16</v>
      </c>
      <c r="H579" s="6">
        <v>20</v>
      </c>
      <c r="I579" s="28">
        <v>113</v>
      </c>
      <c r="J579" s="6"/>
      <c r="K579" s="14">
        <v>41425</v>
      </c>
      <c r="L579" s="3">
        <f t="shared" si="36"/>
        <v>10961</v>
      </c>
      <c r="M579" s="33">
        <f t="shared" si="37"/>
        <v>7348.68</v>
      </c>
      <c r="N579" s="44">
        <f t="shared" si="38"/>
        <v>7.3486799999999999</v>
      </c>
      <c r="O579" s="42">
        <f t="shared" si="39"/>
        <v>75.759587628865987</v>
      </c>
    </row>
    <row r="580" spans="1:15" ht="15">
      <c r="A580" s="7" t="s">
        <v>127</v>
      </c>
      <c r="B580" s="7" t="s">
        <v>39</v>
      </c>
      <c r="C580" s="13" t="s">
        <v>99</v>
      </c>
      <c r="D580" s="7" t="s">
        <v>115</v>
      </c>
      <c r="E580" s="29">
        <v>4577.9399999999996</v>
      </c>
      <c r="F580" s="28">
        <v>53</v>
      </c>
      <c r="G580" s="6">
        <v>6</v>
      </c>
      <c r="H580" s="6">
        <v>22</v>
      </c>
      <c r="I580" s="28">
        <v>132</v>
      </c>
      <c r="J580" s="6"/>
      <c r="K580" s="14">
        <v>41425</v>
      </c>
      <c r="L580" s="3">
        <f t="shared" si="36"/>
        <v>6996</v>
      </c>
      <c r="M580" s="33">
        <f t="shared" si="37"/>
        <v>4577.9399999999996</v>
      </c>
      <c r="N580" s="44">
        <f t="shared" si="38"/>
        <v>4.5779399999999999</v>
      </c>
      <c r="O580" s="42">
        <f t="shared" si="39"/>
        <v>86.376226415094337</v>
      </c>
    </row>
    <row r="581" spans="1:15" ht="15">
      <c r="A581" s="57" t="s">
        <v>130</v>
      </c>
      <c r="B581" s="57" t="s">
        <v>38</v>
      </c>
      <c r="C581" s="64" t="s">
        <v>40</v>
      </c>
      <c r="D581" s="57" t="s">
        <v>118</v>
      </c>
      <c r="E581" s="63">
        <v>28050.3</v>
      </c>
      <c r="F581" s="64">
        <v>695</v>
      </c>
      <c r="G581" s="58">
        <v>23</v>
      </c>
      <c r="H581" s="58">
        <v>161</v>
      </c>
      <c r="I581" s="64">
        <v>180</v>
      </c>
      <c r="J581" s="58">
        <v>1392</v>
      </c>
      <c r="K581" s="56">
        <v>41425</v>
      </c>
      <c r="L581" s="59">
        <f t="shared" si="36"/>
        <v>125100</v>
      </c>
      <c r="M581" s="60">
        <f t="shared" si="37"/>
        <v>29442.3</v>
      </c>
      <c r="N581" s="61">
        <f t="shared" si="38"/>
        <v>28.0503</v>
      </c>
      <c r="O581" s="62">
        <f t="shared" si="39"/>
        <v>40.360143884892082</v>
      </c>
    </row>
    <row r="582" spans="1:15" ht="15">
      <c r="A582" s="7" t="s">
        <v>130</v>
      </c>
      <c r="B582" s="7" t="s">
        <v>38</v>
      </c>
      <c r="C582" s="13" t="s">
        <v>42</v>
      </c>
      <c r="D582" s="7" t="s">
        <v>118</v>
      </c>
      <c r="E582" s="29">
        <v>113.4</v>
      </c>
      <c r="F582" s="28">
        <v>3</v>
      </c>
      <c r="G582" s="6"/>
      <c r="H582" s="6">
        <v>1</v>
      </c>
      <c r="I582" s="28">
        <v>73</v>
      </c>
      <c r="J582" s="6"/>
      <c r="K582" s="14">
        <v>41425</v>
      </c>
      <c r="L582" s="3">
        <f t="shared" si="36"/>
        <v>219</v>
      </c>
      <c r="M582" s="33">
        <f t="shared" si="37"/>
        <v>113.4</v>
      </c>
      <c r="N582" s="44">
        <f t="shared" si="38"/>
        <v>0.1134</v>
      </c>
      <c r="O582" s="42">
        <f t="shared" si="39"/>
        <v>37.800000000000004</v>
      </c>
    </row>
    <row r="583" spans="1:15" ht="15">
      <c r="A583" s="7" t="s">
        <v>130</v>
      </c>
      <c r="B583" s="7" t="s">
        <v>38</v>
      </c>
      <c r="C583" s="13" t="s">
        <v>55</v>
      </c>
      <c r="D583" s="7" t="s">
        <v>113</v>
      </c>
      <c r="E583" s="29">
        <v>19091.7</v>
      </c>
      <c r="F583" s="28">
        <v>619</v>
      </c>
      <c r="G583" s="6">
        <v>169</v>
      </c>
      <c r="H583" s="6">
        <v>264</v>
      </c>
      <c r="I583" s="28">
        <v>104</v>
      </c>
      <c r="J583" s="6">
        <v>366</v>
      </c>
      <c r="K583" s="14">
        <v>41425</v>
      </c>
      <c r="L583" s="3">
        <f t="shared" si="36"/>
        <v>64376</v>
      </c>
      <c r="M583" s="33">
        <f t="shared" si="37"/>
        <v>19457.7</v>
      </c>
      <c r="N583" s="44">
        <f t="shared" si="38"/>
        <v>19.091699999999999</v>
      </c>
      <c r="O583" s="42">
        <f t="shared" si="39"/>
        <v>30.842810985460421</v>
      </c>
    </row>
    <row r="584" spans="1:15" ht="15">
      <c r="A584" s="7" t="s">
        <v>130</v>
      </c>
      <c r="B584" s="7" t="s">
        <v>38</v>
      </c>
      <c r="C584" s="13" t="s">
        <v>58</v>
      </c>
      <c r="D584" s="7" t="s">
        <v>118</v>
      </c>
      <c r="E584" s="29">
        <v>18662.400000000001</v>
      </c>
      <c r="F584" s="28">
        <v>695</v>
      </c>
      <c r="G584" s="6">
        <v>135</v>
      </c>
      <c r="H584" s="6">
        <v>151</v>
      </c>
      <c r="I584" s="28">
        <v>112</v>
      </c>
      <c r="J584" s="6">
        <v>982</v>
      </c>
      <c r="K584" s="14">
        <v>41425</v>
      </c>
      <c r="L584" s="3">
        <f t="shared" si="36"/>
        <v>77840</v>
      </c>
      <c r="M584" s="33">
        <f t="shared" si="37"/>
        <v>19644.400000000001</v>
      </c>
      <c r="N584" s="44">
        <f t="shared" si="38"/>
        <v>18.662400000000002</v>
      </c>
      <c r="O584" s="42">
        <f t="shared" si="39"/>
        <v>26.852374100719427</v>
      </c>
    </row>
    <row r="585" spans="1:15" ht="15">
      <c r="A585" s="7" t="s">
        <v>130</v>
      </c>
      <c r="B585" s="7" t="s">
        <v>38</v>
      </c>
      <c r="C585" s="13" t="s">
        <v>60</v>
      </c>
      <c r="D585" s="7" t="s">
        <v>118</v>
      </c>
      <c r="E585" s="29">
        <v>9954.9</v>
      </c>
      <c r="F585" s="28">
        <v>351</v>
      </c>
      <c r="G585" s="6">
        <v>89</v>
      </c>
      <c r="H585" s="6">
        <v>89</v>
      </c>
      <c r="I585" s="28">
        <v>91</v>
      </c>
      <c r="J585" s="6"/>
      <c r="K585" s="14">
        <v>41425</v>
      </c>
      <c r="L585" s="3">
        <f t="shared" si="36"/>
        <v>31941</v>
      </c>
      <c r="M585" s="33">
        <f t="shared" si="37"/>
        <v>9954.9</v>
      </c>
      <c r="N585" s="44">
        <f t="shared" si="38"/>
        <v>9.9549000000000003</v>
      </c>
      <c r="O585" s="42">
        <f t="shared" si="39"/>
        <v>28.361538461538462</v>
      </c>
    </row>
    <row r="586" spans="1:15" ht="15">
      <c r="A586" s="7" t="s">
        <v>130</v>
      </c>
      <c r="B586" s="7" t="s">
        <v>38</v>
      </c>
      <c r="C586" s="13" t="s">
        <v>62</v>
      </c>
      <c r="D586" s="7" t="s">
        <v>113</v>
      </c>
      <c r="E586" s="29">
        <v>429.3</v>
      </c>
      <c r="F586" s="28">
        <v>12</v>
      </c>
      <c r="G586" s="6">
        <v>1</v>
      </c>
      <c r="H586" s="6"/>
      <c r="I586" s="28">
        <v>514</v>
      </c>
      <c r="J586" s="6"/>
      <c r="K586" s="14">
        <v>41425</v>
      </c>
      <c r="L586" s="3">
        <f t="shared" si="36"/>
        <v>6168</v>
      </c>
      <c r="M586" s="33">
        <f t="shared" si="37"/>
        <v>429.3</v>
      </c>
      <c r="N586" s="44">
        <f t="shared" si="38"/>
        <v>0.42930000000000001</v>
      </c>
      <c r="O586" s="42">
        <f t="shared" si="39"/>
        <v>35.774999999999999</v>
      </c>
    </row>
    <row r="587" spans="1:15" ht="15">
      <c r="A587" s="7" t="s">
        <v>130</v>
      </c>
      <c r="B587" s="7" t="s">
        <v>38</v>
      </c>
      <c r="C587" s="13" t="s">
        <v>65</v>
      </c>
      <c r="D587" s="7" t="s">
        <v>118</v>
      </c>
      <c r="E587" s="29">
        <v>2802.6</v>
      </c>
      <c r="F587" s="28">
        <v>120</v>
      </c>
      <c r="G587" s="6">
        <v>40</v>
      </c>
      <c r="H587" s="6">
        <v>67</v>
      </c>
      <c r="I587" s="28">
        <v>61</v>
      </c>
      <c r="J587" s="6">
        <v>30</v>
      </c>
      <c r="K587" s="14">
        <v>41425</v>
      </c>
      <c r="L587" s="3">
        <f t="shared" si="36"/>
        <v>7320</v>
      </c>
      <c r="M587" s="33">
        <f t="shared" si="37"/>
        <v>2832.6</v>
      </c>
      <c r="N587" s="44">
        <f t="shared" si="38"/>
        <v>2.8026</v>
      </c>
      <c r="O587" s="42">
        <f t="shared" si="39"/>
        <v>23.355</v>
      </c>
    </row>
    <row r="588" spans="1:15" ht="15">
      <c r="A588" s="7" t="s">
        <v>130</v>
      </c>
      <c r="B588" s="7" t="s">
        <v>39</v>
      </c>
      <c r="C588" s="13" t="s">
        <v>92</v>
      </c>
      <c r="D588" s="7" t="s">
        <v>118</v>
      </c>
      <c r="E588" s="29">
        <v>517.86</v>
      </c>
      <c r="F588" s="28">
        <v>9</v>
      </c>
      <c r="G588" s="6"/>
      <c r="H588" s="6">
        <v>3</v>
      </c>
      <c r="I588" s="28">
        <v>120</v>
      </c>
      <c r="J588" s="6"/>
      <c r="K588" s="14">
        <v>41425</v>
      </c>
      <c r="L588" s="3">
        <f t="shared" si="36"/>
        <v>1080</v>
      </c>
      <c r="M588" s="33">
        <f t="shared" si="37"/>
        <v>517.86</v>
      </c>
      <c r="N588" s="44">
        <f t="shared" si="38"/>
        <v>0.51785999999999999</v>
      </c>
      <c r="O588" s="42">
        <f t="shared" si="39"/>
        <v>57.54</v>
      </c>
    </row>
    <row r="589" spans="1:15" ht="15">
      <c r="A589" s="7" t="s">
        <v>130</v>
      </c>
      <c r="B589" s="7" t="s">
        <v>39</v>
      </c>
      <c r="C589" s="13" t="s">
        <v>98</v>
      </c>
      <c r="D589" s="7" t="s">
        <v>113</v>
      </c>
      <c r="E589" s="29">
        <v>443.88</v>
      </c>
      <c r="F589" s="28">
        <v>6</v>
      </c>
      <c r="G589" s="6"/>
      <c r="H589" s="6">
        <v>3</v>
      </c>
      <c r="I589" s="28">
        <v>117</v>
      </c>
      <c r="J589" s="6"/>
      <c r="K589" s="14">
        <v>41425</v>
      </c>
      <c r="L589" s="3">
        <f t="shared" si="36"/>
        <v>702</v>
      </c>
      <c r="M589" s="33">
        <f t="shared" si="37"/>
        <v>443.88</v>
      </c>
      <c r="N589" s="44">
        <f t="shared" si="38"/>
        <v>0.44388</v>
      </c>
      <c r="O589" s="42">
        <f t="shared" si="39"/>
        <v>73.98</v>
      </c>
    </row>
    <row r="590" spans="1:15" ht="15">
      <c r="A590" s="7" t="s">
        <v>130</v>
      </c>
      <c r="B590" s="7" t="s">
        <v>39</v>
      </c>
      <c r="C590" s="13" t="s">
        <v>101</v>
      </c>
      <c r="D590" s="7" t="s">
        <v>118</v>
      </c>
      <c r="E590" s="29">
        <v>1504.26</v>
      </c>
      <c r="F590" s="28">
        <v>35</v>
      </c>
      <c r="G590" s="6">
        <v>5</v>
      </c>
      <c r="H590" s="6">
        <v>8</v>
      </c>
      <c r="I590" s="28">
        <v>84</v>
      </c>
      <c r="J590" s="6"/>
      <c r="K590" s="14">
        <v>41425</v>
      </c>
      <c r="L590" s="3">
        <f t="shared" si="36"/>
        <v>2940</v>
      </c>
      <c r="M590" s="33">
        <f t="shared" si="37"/>
        <v>1504.26</v>
      </c>
      <c r="N590" s="44">
        <f t="shared" si="38"/>
        <v>1.5042599999999999</v>
      </c>
      <c r="O590" s="42">
        <f t="shared" si="39"/>
        <v>42.978857142857144</v>
      </c>
    </row>
    <row r="591" spans="1:15" ht="15">
      <c r="A591" s="7" t="s">
        <v>123</v>
      </c>
      <c r="B591" s="7" t="s">
        <v>38</v>
      </c>
      <c r="C591" s="13" t="s">
        <v>45</v>
      </c>
      <c r="D591" s="7" t="s">
        <v>116</v>
      </c>
      <c r="E591" s="29">
        <v>20136.599999999999</v>
      </c>
      <c r="F591" s="28">
        <v>742</v>
      </c>
      <c r="G591" s="6">
        <v>235</v>
      </c>
      <c r="H591" s="6">
        <v>277</v>
      </c>
      <c r="I591" s="28">
        <v>109</v>
      </c>
      <c r="J591" s="6"/>
      <c r="K591" s="14">
        <v>41425</v>
      </c>
      <c r="L591" s="3">
        <f t="shared" si="36"/>
        <v>80878</v>
      </c>
      <c r="M591" s="33">
        <f t="shared" si="37"/>
        <v>20136.599999999999</v>
      </c>
      <c r="N591" s="44">
        <f t="shared" si="38"/>
        <v>20.136599999999998</v>
      </c>
      <c r="O591" s="42">
        <f t="shared" si="39"/>
        <v>27.138274932614554</v>
      </c>
    </row>
    <row r="592" spans="1:15" ht="15">
      <c r="A592" s="7" t="s">
        <v>123</v>
      </c>
      <c r="B592" s="7" t="s">
        <v>38</v>
      </c>
      <c r="C592" s="13" t="s">
        <v>48</v>
      </c>
      <c r="D592" s="7" t="s">
        <v>116</v>
      </c>
      <c r="E592" s="29">
        <v>4738.5</v>
      </c>
      <c r="F592" s="28">
        <v>203</v>
      </c>
      <c r="G592" s="6">
        <v>79</v>
      </c>
      <c r="H592" s="6">
        <v>87</v>
      </c>
      <c r="I592" s="28">
        <v>65</v>
      </c>
      <c r="J592" s="6"/>
      <c r="K592" s="14">
        <v>41425</v>
      </c>
      <c r="L592" s="3">
        <f t="shared" si="36"/>
        <v>13195</v>
      </c>
      <c r="M592" s="33">
        <f t="shared" si="37"/>
        <v>4738.5</v>
      </c>
      <c r="N592" s="44">
        <f t="shared" si="38"/>
        <v>4.7385000000000002</v>
      </c>
      <c r="O592" s="42">
        <f t="shared" si="39"/>
        <v>23.342364532019705</v>
      </c>
    </row>
    <row r="593" spans="1:15" ht="15">
      <c r="A593" s="7" t="s">
        <v>123</v>
      </c>
      <c r="B593" s="7" t="s">
        <v>38</v>
      </c>
      <c r="C593" s="13" t="s">
        <v>66</v>
      </c>
      <c r="D593" s="7" t="s">
        <v>116</v>
      </c>
      <c r="E593" s="29">
        <v>26430.3</v>
      </c>
      <c r="F593" s="28">
        <v>1037</v>
      </c>
      <c r="G593" s="6">
        <v>319</v>
      </c>
      <c r="H593" s="6">
        <v>345</v>
      </c>
      <c r="I593" s="28">
        <v>90</v>
      </c>
      <c r="J593" s="6"/>
      <c r="K593" s="14">
        <v>41425</v>
      </c>
      <c r="L593" s="3">
        <f t="shared" si="36"/>
        <v>93330</v>
      </c>
      <c r="M593" s="33">
        <f t="shared" si="37"/>
        <v>26430.3</v>
      </c>
      <c r="N593" s="44">
        <f t="shared" si="38"/>
        <v>26.430299999999999</v>
      </c>
      <c r="O593" s="42">
        <f t="shared" si="39"/>
        <v>25.487270973963355</v>
      </c>
    </row>
    <row r="594" spans="1:15" ht="15">
      <c r="A594" s="7" t="s">
        <v>123</v>
      </c>
      <c r="B594" s="7" t="s">
        <v>38</v>
      </c>
      <c r="C594" s="13" t="s">
        <v>68</v>
      </c>
      <c r="D594" s="7" t="s">
        <v>116</v>
      </c>
      <c r="E594" s="29">
        <v>32.4</v>
      </c>
      <c r="F594" s="28">
        <v>1</v>
      </c>
      <c r="G594" s="6"/>
      <c r="H594" s="6"/>
      <c r="I594" s="28">
        <v>59</v>
      </c>
      <c r="J594" s="6"/>
      <c r="K594" s="14">
        <v>41425</v>
      </c>
      <c r="L594" s="3">
        <f t="shared" si="36"/>
        <v>59</v>
      </c>
      <c r="M594" s="33">
        <f t="shared" si="37"/>
        <v>32.4</v>
      </c>
      <c r="N594" s="44">
        <f t="shared" si="38"/>
        <v>3.2399999999999998E-2</v>
      </c>
      <c r="O594" s="42">
        <f t="shared" si="39"/>
        <v>32.4</v>
      </c>
    </row>
    <row r="595" spans="1:15" ht="15">
      <c r="A595" s="7" t="s">
        <v>123</v>
      </c>
      <c r="B595" s="7" t="s">
        <v>39</v>
      </c>
      <c r="C595" s="13" t="s">
        <v>93</v>
      </c>
      <c r="D595" s="7" t="s">
        <v>116</v>
      </c>
      <c r="E595" s="29">
        <v>246.6</v>
      </c>
      <c r="F595" s="28">
        <v>12</v>
      </c>
      <c r="G595" s="6">
        <v>7</v>
      </c>
      <c r="H595" s="6">
        <v>1</v>
      </c>
      <c r="I595" s="28">
        <v>39</v>
      </c>
      <c r="J595" s="6"/>
      <c r="K595" s="14">
        <v>41425</v>
      </c>
      <c r="L595" s="3">
        <f t="shared" si="36"/>
        <v>468</v>
      </c>
      <c r="M595" s="33">
        <f t="shared" si="37"/>
        <v>246.6</v>
      </c>
      <c r="N595" s="44">
        <f t="shared" si="38"/>
        <v>0.24659999999999999</v>
      </c>
      <c r="O595" s="42">
        <f t="shared" si="39"/>
        <v>20.55</v>
      </c>
    </row>
    <row r="596" spans="1:15" ht="15">
      <c r="A596" s="7" t="s">
        <v>123</v>
      </c>
      <c r="B596" s="7" t="s">
        <v>39</v>
      </c>
      <c r="C596" s="13" t="s">
        <v>105</v>
      </c>
      <c r="D596" s="7" t="s">
        <v>116</v>
      </c>
      <c r="E596" s="29">
        <v>1233</v>
      </c>
      <c r="F596" s="28">
        <v>21</v>
      </c>
      <c r="G596" s="6">
        <v>5</v>
      </c>
      <c r="H596" s="6">
        <v>6</v>
      </c>
      <c r="I596" s="28">
        <v>97</v>
      </c>
      <c r="J596" s="6"/>
      <c r="K596" s="14">
        <v>41425</v>
      </c>
      <c r="L596" s="3">
        <f t="shared" si="36"/>
        <v>2037</v>
      </c>
      <c r="M596" s="33">
        <f t="shared" si="37"/>
        <v>1233</v>
      </c>
      <c r="N596" s="44">
        <f t="shared" si="38"/>
        <v>1.2330000000000001</v>
      </c>
      <c r="O596" s="42">
        <f t="shared" si="39"/>
        <v>58.714285714285715</v>
      </c>
    </row>
    <row r="597" spans="1:15" ht="15">
      <c r="A597" s="7" t="s">
        <v>123</v>
      </c>
      <c r="B597" s="7" t="s">
        <v>39</v>
      </c>
      <c r="C597" s="13" t="s">
        <v>106</v>
      </c>
      <c r="D597" s="7" t="s">
        <v>116</v>
      </c>
      <c r="E597" s="29">
        <v>1553.58</v>
      </c>
      <c r="F597" s="28">
        <v>26</v>
      </c>
      <c r="G597" s="6">
        <v>2</v>
      </c>
      <c r="H597" s="6">
        <v>14</v>
      </c>
      <c r="I597" s="28">
        <v>71</v>
      </c>
      <c r="J597" s="6"/>
      <c r="K597" s="14">
        <v>41425</v>
      </c>
      <c r="L597" s="3">
        <f t="shared" si="36"/>
        <v>1846</v>
      </c>
      <c r="M597" s="33">
        <f t="shared" si="37"/>
        <v>1553.58</v>
      </c>
      <c r="N597" s="44">
        <f t="shared" si="38"/>
        <v>1.55358</v>
      </c>
      <c r="O597" s="42">
        <f t="shared" si="39"/>
        <v>59.753076923076918</v>
      </c>
    </row>
    <row r="598" spans="1:15" ht="15">
      <c r="A598" s="9" t="s">
        <v>120</v>
      </c>
      <c r="B598" s="9" t="s">
        <v>38</v>
      </c>
      <c r="C598" s="16" t="s">
        <v>43</v>
      </c>
      <c r="D598" s="9" t="s">
        <v>117</v>
      </c>
      <c r="E598" s="29">
        <v>7638.3</v>
      </c>
      <c r="F598" s="28">
        <v>246</v>
      </c>
      <c r="G598" s="11">
        <v>11</v>
      </c>
      <c r="H598" s="11">
        <v>22</v>
      </c>
      <c r="I598" s="28">
        <v>376</v>
      </c>
      <c r="J598" s="11">
        <v>330</v>
      </c>
      <c r="K598" s="12">
        <v>41455</v>
      </c>
      <c r="L598" s="4">
        <f t="shared" si="36"/>
        <v>92496</v>
      </c>
      <c r="M598" s="33">
        <f t="shared" si="37"/>
        <v>7968.3</v>
      </c>
      <c r="N598" s="44">
        <f t="shared" si="38"/>
        <v>7.6383000000000001</v>
      </c>
      <c r="O598" s="42">
        <f t="shared" si="39"/>
        <v>31.05</v>
      </c>
    </row>
    <row r="599" spans="1:15" ht="15">
      <c r="A599" s="7" t="s">
        <v>120</v>
      </c>
      <c r="B599" s="7" t="s">
        <v>39</v>
      </c>
      <c r="C599" s="13" t="s">
        <v>44</v>
      </c>
      <c r="D599" s="7" t="s">
        <v>110</v>
      </c>
      <c r="E599" s="29">
        <v>0</v>
      </c>
      <c r="F599" s="28">
        <v>2</v>
      </c>
      <c r="G599" s="6"/>
      <c r="H599" s="6"/>
      <c r="I599" s="28">
        <v>59</v>
      </c>
      <c r="J599" s="6"/>
      <c r="K599" s="14">
        <v>41455</v>
      </c>
      <c r="L599" s="3">
        <f t="shared" si="36"/>
        <v>118</v>
      </c>
      <c r="M599" s="33">
        <f t="shared" si="37"/>
        <v>0</v>
      </c>
      <c r="N599" s="44">
        <f t="shared" si="38"/>
        <v>0</v>
      </c>
      <c r="O599" s="42">
        <f t="shared" si="39"/>
        <v>0</v>
      </c>
    </row>
    <row r="600" spans="1:15" ht="15">
      <c r="A600" s="7" t="s">
        <v>120</v>
      </c>
      <c r="B600" s="7" t="s">
        <v>38</v>
      </c>
      <c r="C600" s="13" t="s">
        <v>51</v>
      </c>
      <c r="D600" s="7" t="s">
        <v>113</v>
      </c>
      <c r="E600" s="29">
        <v>14296.5</v>
      </c>
      <c r="F600" s="28">
        <v>565</v>
      </c>
      <c r="G600" s="6">
        <v>148</v>
      </c>
      <c r="H600" s="6">
        <v>185</v>
      </c>
      <c r="I600" s="28">
        <v>106</v>
      </c>
      <c r="J600" s="6"/>
      <c r="K600" s="14">
        <v>41455</v>
      </c>
      <c r="L600" s="3">
        <f t="shared" si="36"/>
        <v>59890</v>
      </c>
      <c r="M600" s="33">
        <f t="shared" si="37"/>
        <v>14296.5</v>
      </c>
      <c r="N600" s="44">
        <f t="shared" si="38"/>
        <v>14.2965</v>
      </c>
      <c r="O600" s="42">
        <f t="shared" si="39"/>
        <v>25.303539823008851</v>
      </c>
    </row>
    <row r="601" spans="1:15" ht="15">
      <c r="A601" s="7" t="s">
        <v>120</v>
      </c>
      <c r="B601" s="7" t="s">
        <v>38</v>
      </c>
      <c r="C601" s="13" t="s">
        <v>55</v>
      </c>
      <c r="D601" s="7" t="s">
        <v>113</v>
      </c>
      <c r="E601" s="29">
        <v>1701</v>
      </c>
      <c r="F601" s="28">
        <v>77</v>
      </c>
      <c r="G601" s="6">
        <v>19</v>
      </c>
      <c r="H601" s="6">
        <v>71</v>
      </c>
      <c r="I601" s="28">
        <v>77</v>
      </c>
      <c r="J601" s="6">
        <v>310</v>
      </c>
      <c r="K601" s="14">
        <v>41455</v>
      </c>
      <c r="L601" s="3">
        <f t="shared" si="36"/>
        <v>5929</v>
      </c>
      <c r="M601" s="33">
        <f t="shared" si="37"/>
        <v>2011</v>
      </c>
      <c r="N601" s="44">
        <f t="shared" si="38"/>
        <v>1.7010000000000001</v>
      </c>
      <c r="O601" s="42">
        <f t="shared" si="39"/>
        <v>22.09090909090909</v>
      </c>
    </row>
    <row r="602" spans="1:15" ht="15">
      <c r="A602" s="7" t="s">
        <v>120</v>
      </c>
      <c r="B602" s="7" t="s">
        <v>38</v>
      </c>
      <c r="C602" s="13" t="s">
        <v>58</v>
      </c>
      <c r="D602" s="7" t="s">
        <v>118</v>
      </c>
      <c r="E602" s="29">
        <v>324</v>
      </c>
      <c r="F602" s="28">
        <v>8</v>
      </c>
      <c r="G602" s="6"/>
      <c r="H602" s="6"/>
      <c r="I602" s="28">
        <v>563</v>
      </c>
      <c r="J602" s="6"/>
      <c r="K602" s="14">
        <v>41455</v>
      </c>
      <c r="L602" s="3">
        <f t="shared" si="36"/>
        <v>4504</v>
      </c>
      <c r="M602" s="33">
        <f t="shared" si="37"/>
        <v>324</v>
      </c>
      <c r="N602" s="44">
        <f t="shared" si="38"/>
        <v>0.32400000000000001</v>
      </c>
      <c r="O602" s="42">
        <f t="shared" si="39"/>
        <v>40.5</v>
      </c>
    </row>
    <row r="603" spans="1:15" ht="15">
      <c r="A603" s="7" t="s">
        <v>120</v>
      </c>
      <c r="B603" s="7" t="s">
        <v>38</v>
      </c>
      <c r="C603" s="13" t="s">
        <v>62</v>
      </c>
      <c r="D603" s="7" t="s">
        <v>113</v>
      </c>
      <c r="E603" s="29">
        <v>24300</v>
      </c>
      <c r="F603" s="28">
        <v>808</v>
      </c>
      <c r="G603" s="6">
        <v>167</v>
      </c>
      <c r="H603" s="6">
        <v>288</v>
      </c>
      <c r="I603" s="28">
        <v>109</v>
      </c>
      <c r="J603" s="6">
        <v>360</v>
      </c>
      <c r="K603" s="14">
        <v>41455</v>
      </c>
      <c r="L603" s="3">
        <f t="shared" si="36"/>
        <v>88072</v>
      </c>
      <c r="M603" s="33">
        <f t="shared" si="37"/>
        <v>24660</v>
      </c>
      <c r="N603" s="44">
        <f t="shared" si="38"/>
        <v>24.3</v>
      </c>
      <c r="O603" s="42">
        <f t="shared" si="39"/>
        <v>30.074257425742573</v>
      </c>
    </row>
    <row r="604" spans="1:15" ht="15">
      <c r="A604" s="7" t="s">
        <v>120</v>
      </c>
      <c r="B604" s="7" t="s">
        <v>38</v>
      </c>
      <c r="C604" s="13" t="s">
        <v>84</v>
      </c>
      <c r="D604" s="7" t="s">
        <v>116</v>
      </c>
      <c r="E604" s="29">
        <v>16.2</v>
      </c>
      <c r="F604" s="28">
        <v>1</v>
      </c>
      <c r="G604" s="6"/>
      <c r="H604" s="6"/>
      <c r="I604" s="28">
        <v>48</v>
      </c>
      <c r="J604" s="6"/>
      <c r="K604" s="14">
        <v>41455</v>
      </c>
      <c r="L604" s="3">
        <f t="shared" si="36"/>
        <v>48</v>
      </c>
      <c r="M604" s="33">
        <f t="shared" si="37"/>
        <v>16.2</v>
      </c>
      <c r="N604" s="44">
        <f t="shared" si="38"/>
        <v>1.6199999999999999E-2</v>
      </c>
      <c r="O604" s="42">
        <f t="shared" si="39"/>
        <v>16.2</v>
      </c>
    </row>
    <row r="605" spans="1:15" ht="15">
      <c r="A605" s="7" t="s">
        <v>120</v>
      </c>
      <c r="B605" s="7" t="s">
        <v>16</v>
      </c>
      <c r="C605" s="13" t="s">
        <v>85</v>
      </c>
      <c r="D605" s="7" t="s">
        <v>119</v>
      </c>
      <c r="E605" s="29">
        <v>129.6</v>
      </c>
      <c r="F605" s="28">
        <v>1</v>
      </c>
      <c r="G605" s="6"/>
      <c r="H605" s="6">
        <v>5</v>
      </c>
      <c r="I605" s="28">
        <v>56</v>
      </c>
      <c r="J605" s="6">
        <v>310</v>
      </c>
      <c r="K605" s="14">
        <v>41455</v>
      </c>
      <c r="L605" s="3">
        <f t="shared" si="36"/>
        <v>56</v>
      </c>
      <c r="M605" s="33">
        <f t="shared" si="37"/>
        <v>439.6</v>
      </c>
      <c r="N605" s="44">
        <f t="shared" si="38"/>
        <v>0.12959999999999999</v>
      </c>
      <c r="O605" s="42">
        <f t="shared" si="39"/>
        <v>129.6</v>
      </c>
    </row>
    <row r="606" spans="1:15" ht="15">
      <c r="A606" s="7" t="s">
        <v>120</v>
      </c>
      <c r="B606" s="7" t="s">
        <v>39</v>
      </c>
      <c r="C606" s="13" t="s">
        <v>98</v>
      </c>
      <c r="D606" s="7" t="s">
        <v>113</v>
      </c>
      <c r="E606" s="29">
        <v>0</v>
      </c>
      <c r="F606" s="28">
        <v>1</v>
      </c>
      <c r="G606" s="6"/>
      <c r="H606" s="6"/>
      <c r="I606" s="28">
        <v>41</v>
      </c>
      <c r="J606" s="6"/>
      <c r="K606" s="14">
        <v>41455</v>
      </c>
      <c r="L606" s="3">
        <f t="shared" si="36"/>
        <v>41</v>
      </c>
      <c r="M606" s="33">
        <f t="shared" si="37"/>
        <v>0</v>
      </c>
      <c r="N606" s="44">
        <f t="shared" si="38"/>
        <v>0</v>
      </c>
      <c r="O606" s="42">
        <f t="shared" si="39"/>
        <v>0</v>
      </c>
    </row>
    <row r="607" spans="1:15" ht="15">
      <c r="A607" s="7" t="s">
        <v>120</v>
      </c>
      <c r="B607" s="7" t="s">
        <v>39</v>
      </c>
      <c r="C607" s="13" t="s">
        <v>104</v>
      </c>
      <c r="D607" s="7" t="s">
        <v>113</v>
      </c>
      <c r="E607" s="29">
        <v>961.74</v>
      </c>
      <c r="F607" s="28">
        <v>18</v>
      </c>
      <c r="G607" s="6">
        <v>1</v>
      </c>
      <c r="H607" s="6">
        <v>10</v>
      </c>
      <c r="I607" s="28">
        <v>99</v>
      </c>
      <c r="J607" s="6"/>
      <c r="K607" s="14">
        <v>41455</v>
      </c>
      <c r="L607" s="3">
        <f t="shared" si="36"/>
        <v>1782</v>
      </c>
      <c r="M607" s="33">
        <f t="shared" si="37"/>
        <v>961.74</v>
      </c>
      <c r="N607" s="44">
        <f t="shared" si="38"/>
        <v>0.96174000000000004</v>
      </c>
      <c r="O607" s="42">
        <f t="shared" si="39"/>
        <v>53.43</v>
      </c>
    </row>
    <row r="608" spans="1:15" ht="15">
      <c r="A608" s="66" t="s">
        <v>121</v>
      </c>
      <c r="B608" s="66" t="s">
        <v>38</v>
      </c>
      <c r="C608" s="74" t="s">
        <v>40</v>
      </c>
      <c r="D608" s="66" t="s">
        <v>118</v>
      </c>
      <c r="E608" s="73">
        <v>22833.9</v>
      </c>
      <c r="F608" s="74">
        <v>621</v>
      </c>
      <c r="G608" s="68">
        <v>6</v>
      </c>
      <c r="H608" s="68">
        <v>100</v>
      </c>
      <c r="I608" s="74">
        <v>231</v>
      </c>
      <c r="J608" s="68">
        <v>1238</v>
      </c>
      <c r="K608" s="55">
        <v>41455</v>
      </c>
      <c r="L608" s="69">
        <f t="shared" si="36"/>
        <v>143451</v>
      </c>
      <c r="M608" s="70">
        <f t="shared" si="37"/>
        <v>24071.9</v>
      </c>
      <c r="N608" s="71">
        <f t="shared" si="38"/>
        <v>22.8339</v>
      </c>
      <c r="O608" s="72">
        <f t="shared" si="39"/>
        <v>36.769565217391303</v>
      </c>
    </row>
    <row r="609" spans="1:15" ht="15">
      <c r="A609" s="7" t="s">
        <v>121</v>
      </c>
      <c r="B609" s="7" t="s">
        <v>38</v>
      </c>
      <c r="C609" s="13" t="s">
        <v>42</v>
      </c>
      <c r="D609" s="7" t="s">
        <v>118</v>
      </c>
      <c r="E609" s="29">
        <v>153.9</v>
      </c>
      <c r="F609" s="28">
        <v>3</v>
      </c>
      <c r="G609" s="6"/>
      <c r="H609" s="6">
        <v>2</v>
      </c>
      <c r="I609" s="28">
        <v>86</v>
      </c>
      <c r="J609" s="6">
        <v>366</v>
      </c>
      <c r="K609" s="14">
        <v>41455</v>
      </c>
      <c r="L609" s="3">
        <f t="shared" si="36"/>
        <v>258</v>
      </c>
      <c r="M609" s="33">
        <f t="shared" si="37"/>
        <v>519.9</v>
      </c>
      <c r="N609" s="44">
        <f t="shared" si="38"/>
        <v>0.15390000000000001</v>
      </c>
      <c r="O609" s="42">
        <f t="shared" si="39"/>
        <v>51.300000000000004</v>
      </c>
    </row>
    <row r="610" spans="1:15" ht="15">
      <c r="A610" s="7" t="s">
        <v>121</v>
      </c>
      <c r="B610" s="7" t="s">
        <v>38</v>
      </c>
      <c r="C610" s="13" t="s">
        <v>45</v>
      </c>
      <c r="D610" s="7" t="s">
        <v>116</v>
      </c>
      <c r="E610" s="29">
        <v>40.5</v>
      </c>
      <c r="F610" s="28">
        <v>1</v>
      </c>
      <c r="G610" s="6"/>
      <c r="H610" s="6"/>
      <c r="I610" s="28">
        <v>1004</v>
      </c>
      <c r="J610" s="6"/>
      <c r="K610" s="14">
        <v>41455</v>
      </c>
      <c r="L610" s="3">
        <f t="shared" si="36"/>
        <v>1004</v>
      </c>
      <c r="M610" s="33">
        <f t="shared" si="37"/>
        <v>40.5</v>
      </c>
      <c r="N610" s="44">
        <f t="shared" si="38"/>
        <v>4.0500000000000001E-2</v>
      </c>
      <c r="O610" s="42">
        <f t="shared" si="39"/>
        <v>40.5</v>
      </c>
    </row>
    <row r="611" spans="1:15" ht="15">
      <c r="A611" s="7" t="s">
        <v>121</v>
      </c>
      <c r="B611" s="7" t="s">
        <v>38</v>
      </c>
      <c r="C611" s="13" t="s">
        <v>46</v>
      </c>
      <c r="D611" s="7" t="s">
        <v>118</v>
      </c>
      <c r="E611" s="29">
        <v>16264.800000000001</v>
      </c>
      <c r="F611" s="28">
        <v>691</v>
      </c>
      <c r="G611" s="6">
        <v>200</v>
      </c>
      <c r="H611" s="6">
        <v>321</v>
      </c>
      <c r="I611" s="28">
        <v>84</v>
      </c>
      <c r="J611" s="6">
        <v>476</v>
      </c>
      <c r="K611" s="14">
        <v>41455</v>
      </c>
      <c r="L611" s="3">
        <f t="shared" si="36"/>
        <v>58044</v>
      </c>
      <c r="M611" s="33">
        <f t="shared" si="37"/>
        <v>16740.800000000003</v>
      </c>
      <c r="N611" s="44">
        <f t="shared" si="38"/>
        <v>16.264800000000001</v>
      </c>
      <c r="O611" s="42">
        <f t="shared" si="39"/>
        <v>23.538060781476123</v>
      </c>
    </row>
    <row r="612" spans="1:15" ht="15">
      <c r="A612" s="7" t="s">
        <v>121</v>
      </c>
      <c r="B612" s="7" t="s">
        <v>38</v>
      </c>
      <c r="C612" s="13" t="s">
        <v>57</v>
      </c>
      <c r="D612" s="7" t="s">
        <v>115</v>
      </c>
      <c r="E612" s="29">
        <v>32.4</v>
      </c>
      <c r="F612" s="28">
        <v>1</v>
      </c>
      <c r="G612" s="6"/>
      <c r="H612" s="6"/>
      <c r="I612" s="28">
        <v>124</v>
      </c>
      <c r="J612" s="6"/>
      <c r="K612" s="14">
        <v>41455</v>
      </c>
      <c r="L612" s="3">
        <f t="shared" si="36"/>
        <v>124</v>
      </c>
      <c r="M612" s="33">
        <f t="shared" si="37"/>
        <v>32.4</v>
      </c>
      <c r="N612" s="44">
        <f t="shared" si="38"/>
        <v>3.2399999999999998E-2</v>
      </c>
      <c r="O612" s="42">
        <f t="shared" si="39"/>
        <v>32.4</v>
      </c>
    </row>
    <row r="613" spans="1:15" ht="15">
      <c r="A613" s="7" t="s">
        <v>121</v>
      </c>
      <c r="B613" s="7" t="s">
        <v>38</v>
      </c>
      <c r="C613" s="13" t="s">
        <v>64</v>
      </c>
      <c r="D613" s="7" t="s">
        <v>115</v>
      </c>
      <c r="E613" s="29">
        <v>10845.9</v>
      </c>
      <c r="F613" s="28">
        <v>438</v>
      </c>
      <c r="G613" s="6">
        <v>101</v>
      </c>
      <c r="H613" s="6">
        <v>113</v>
      </c>
      <c r="I613" s="28">
        <v>111</v>
      </c>
      <c r="J613" s="6"/>
      <c r="K613" s="14">
        <v>41455</v>
      </c>
      <c r="L613" s="3">
        <f t="shared" si="36"/>
        <v>48618</v>
      </c>
      <c r="M613" s="33">
        <f t="shared" si="37"/>
        <v>10845.9</v>
      </c>
      <c r="N613" s="44">
        <f t="shared" si="38"/>
        <v>10.8459</v>
      </c>
      <c r="O613" s="42">
        <f t="shared" si="39"/>
        <v>24.762328767123286</v>
      </c>
    </row>
    <row r="614" spans="1:15" ht="15">
      <c r="A614" s="7" t="s">
        <v>121</v>
      </c>
      <c r="B614" s="7" t="s">
        <v>38</v>
      </c>
      <c r="C614" s="13" t="s">
        <v>65</v>
      </c>
      <c r="D614" s="7" t="s">
        <v>118</v>
      </c>
      <c r="E614" s="29">
        <v>7460.1</v>
      </c>
      <c r="F614" s="28">
        <v>289</v>
      </c>
      <c r="G614" s="6">
        <v>80</v>
      </c>
      <c r="H614" s="6">
        <v>149</v>
      </c>
      <c r="I614" s="28">
        <v>141</v>
      </c>
      <c r="J614" s="6"/>
      <c r="K614" s="14">
        <v>41455</v>
      </c>
      <c r="L614" s="3">
        <f t="shared" si="36"/>
        <v>40749</v>
      </c>
      <c r="M614" s="33">
        <f t="shared" si="37"/>
        <v>7460.1</v>
      </c>
      <c r="N614" s="44">
        <f t="shared" si="38"/>
        <v>7.4601000000000006</v>
      </c>
      <c r="O614" s="42">
        <f t="shared" si="39"/>
        <v>25.813494809688581</v>
      </c>
    </row>
    <row r="615" spans="1:15" ht="15">
      <c r="A615" s="7" t="s">
        <v>121</v>
      </c>
      <c r="B615" s="7" t="s">
        <v>38</v>
      </c>
      <c r="C615" s="13" t="s">
        <v>82</v>
      </c>
      <c r="D615" s="7" t="s">
        <v>115</v>
      </c>
      <c r="E615" s="29">
        <v>307.8</v>
      </c>
      <c r="F615" s="28">
        <v>14</v>
      </c>
      <c r="G615" s="6">
        <v>4</v>
      </c>
      <c r="H615" s="6"/>
      <c r="I615" s="28">
        <v>153</v>
      </c>
      <c r="J615" s="6"/>
      <c r="K615" s="14">
        <v>41455</v>
      </c>
      <c r="L615" s="3">
        <f t="shared" si="36"/>
        <v>2142</v>
      </c>
      <c r="M615" s="33">
        <f t="shared" si="37"/>
        <v>307.8</v>
      </c>
      <c r="N615" s="44">
        <f t="shared" si="38"/>
        <v>0.30780000000000002</v>
      </c>
      <c r="O615" s="42">
        <f t="shared" si="39"/>
        <v>21.985714285714288</v>
      </c>
    </row>
    <row r="616" spans="1:15" ht="15">
      <c r="A616" s="7" t="s">
        <v>121</v>
      </c>
      <c r="B616" s="7" t="s">
        <v>38</v>
      </c>
      <c r="C616" s="13" t="s">
        <v>87</v>
      </c>
      <c r="D616" s="7" t="s">
        <v>111</v>
      </c>
      <c r="E616" s="29">
        <v>32.4</v>
      </c>
      <c r="F616" s="28">
        <v>1</v>
      </c>
      <c r="G616" s="6"/>
      <c r="H616" s="6"/>
      <c r="I616" s="28">
        <v>1316</v>
      </c>
      <c r="J616" s="6"/>
      <c r="K616" s="14">
        <v>41455</v>
      </c>
      <c r="L616" s="3">
        <f t="shared" si="36"/>
        <v>1316</v>
      </c>
      <c r="M616" s="33">
        <f t="shared" si="37"/>
        <v>32.4</v>
      </c>
      <c r="N616" s="44">
        <f t="shared" si="38"/>
        <v>3.2399999999999998E-2</v>
      </c>
      <c r="O616" s="42">
        <f t="shared" si="39"/>
        <v>32.4</v>
      </c>
    </row>
    <row r="617" spans="1:15" ht="15">
      <c r="A617" s="7" t="s">
        <v>121</v>
      </c>
      <c r="B617" s="7" t="s">
        <v>39</v>
      </c>
      <c r="C617" s="13" t="s">
        <v>92</v>
      </c>
      <c r="D617" s="7" t="s">
        <v>118</v>
      </c>
      <c r="E617" s="29">
        <v>3780.72</v>
      </c>
      <c r="F617" s="28">
        <v>48</v>
      </c>
      <c r="G617" s="6">
        <v>10</v>
      </c>
      <c r="H617" s="6">
        <v>12</v>
      </c>
      <c r="I617" s="28">
        <v>146</v>
      </c>
      <c r="J617" s="6"/>
      <c r="K617" s="14">
        <v>41455</v>
      </c>
      <c r="L617" s="3">
        <f t="shared" si="36"/>
        <v>7008</v>
      </c>
      <c r="M617" s="33">
        <f t="shared" si="37"/>
        <v>3780.72</v>
      </c>
      <c r="N617" s="44">
        <f t="shared" si="38"/>
        <v>3.7807199999999996</v>
      </c>
      <c r="O617" s="42">
        <f t="shared" si="39"/>
        <v>78.765000000000001</v>
      </c>
    </row>
    <row r="618" spans="1:15" ht="15">
      <c r="A618" s="7" t="s">
        <v>121</v>
      </c>
      <c r="B618" s="7" t="s">
        <v>39</v>
      </c>
      <c r="C618" s="13" t="s">
        <v>99</v>
      </c>
      <c r="D618" s="7" t="s">
        <v>115</v>
      </c>
      <c r="E618" s="29">
        <v>2909.88</v>
      </c>
      <c r="F618" s="28">
        <v>30</v>
      </c>
      <c r="G618" s="6">
        <v>3</v>
      </c>
      <c r="H618" s="6">
        <v>6</v>
      </c>
      <c r="I618" s="28">
        <v>125</v>
      </c>
      <c r="J618" s="6"/>
      <c r="K618" s="14">
        <v>41455</v>
      </c>
      <c r="L618" s="3">
        <f t="shared" si="36"/>
        <v>3750</v>
      </c>
      <c r="M618" s="33">
        <f t="shared" si="37"/>
        <v>2909.88</v>
      </c>
      <c r="N618" s="44">
        <f t="shared" si="38"/>
        <v>2.9098800000000002</v>
      </c>
      <c r="O618" s="42">
        <f t="shared" si="39"/>
        <v>96.996000000000009</v>
      </c>
    </row>
    <row r="619" spans="1:15" ht="15">
      <c r="A619" s="7" t="s">
        <v>122</v>
      </c>
      <c r="B619" s="7" t="s">
        <v>38</v>
      </c>
      <c r="C619" s="13" t="s">
        <v>57</v>
      </c>
      <c r="D619" s="7" t="s">
        <v>115</v>
      </c>
      <c r="E619" s="29">
        <v>7193</v>
      </c>
      <c r="F619" s="28">
        <v>338</v>
      </c>
      <c r="G619" s="6">
        <v>122</v>
      </c>
      <c r="H619" s="6">
        <v>155</v>
      </c>
      <c r="I619" s="28">
        <v>73</v>
      </c>
      <c r="J619" s="6">
        <v>430</v>
      </c>
      <c r="K619" s="14">
        <v>41455</v>
      </c>
      <c r="L619" s="3">
        <f t="shared" si="36"/>
        <v>24674</v>
      </c>
      <c r="M619" s="33">
        <f t="shared" si="37"/>
        <v>7623</v>
      </c>
      <c r="N619" s="44">
        <f t="shared" si="38"/>
        <v>7.1929999999999996</v>
      </c>
      <c r="O619" s="42">
        <f t="shared" si="39"/>
        <v>21.281065088757398</v>
      </c>
    </row>
    <row r="620" spans="1:15" ht="15">
      <c r="A620" s="7" t="s">
        <v>122</v>
      </c>
      <c r="B620" s="7" t="s">
        <v>38</v>
      </c>
      <c r="C620" s="13" t="s">
        <v>61</v>
      </c>
      <c r="D620" s="7" t="s">
        <v>114</v>
      </c>
      <c r="E620" s="29">
        <v>23093</v>
      </c>
      <c r="F620" s="28">
        <v>1039</v>
      </c>
      <c r="G620" s="6">
        <v>344</v>
      </c>
      <c r="H620" s="6">
        <v>378</v>
      </c>
      <c r="I620" s="28">
        <v>90</v>
      </c>
      <c r="J620" s="6">
        <v>762</v>
      </c>
      <c r="K620" s="14">
        <v>41455</v>
      </c>
      <c r="L620" s="3">
        <f t="shared" si="36"/>
        <v>93510</v>
      </c>
      <c r="M620" s="33">
        <f t="shared" si="37"/>
        <v>23855</v>
      </c>
      <c r="N620" s="44">
        <f t="shared" si="38"/>
        <v>23.093</v>
      </c>
      <c r="O620" s="42">
        <f t="shared" si="39"/>
        <v>22.226179018286814</v>
      </c>
    </row>
    <row r="621" spans="1:15" ht="15">
      <c r="A621" s="7" t="s">
        <v>122</v>
      </c>
      <c r="B621" s="7" t="s">
        <v>38</v>
      </c>
      <c r="C621" s="13" t="s">
        <v>76</v>
      </c>
      <c r="D621" s="7" t="s">
        <v>115</v>
      </c>
      <c r="E621" s="29">
        <v>40.5</v>
      </c>
      <c r="F621" s="28">
        <v>5</v>
      </c>
      <c r="G621" s="6">
        <v>7</v>
      </c>
      <c r="H621" s="6"/>
      <c r="I621" s="28">
        <v>33</v>
      </c>
      <c r="J621" s="6"/>
      <c r="K621" s="14">
        <v>41455</v>
      </c>
      <c r="L621" s="3">
        <f t="shared" si="36"/>
        <v>165</v>
      </c>
      <c r="M621" s="33">
        <f t="shared" si="37"/>
        <v>40.5</v>
      </c>
      <c r="N621" s="44">
        <f t="shared" si="38"/>
        <v>4.0500000000000001E-2</v>
      </c>
      <c r="O621" s="42">
        <f t="shared" si="39"/>
        <v>8.1</v>
      </c>
    </row>
    <row r="622" spans="1:15" ht="15">
      <c r="A622" s="7" t="s">
        <v>122</v>
      </c>
      <c r="B622" s="7" t="s">
        <v>38</v>
      </c>
      <c r="C622" s="13" t="s">
        <v>80</v>
      </c>
      <c r="D622" s="7" t="s">
        <v>114</v>
      </c>
      <c r="E622" s="29">
        <v>32.4</v>
      </c>
      <c r="F622" s="28">
        <v>2</v>
      </c>
      <c r="G622" s="6"/>
      <c r="H622" s="6"/>
      <c r="I622" s="28">
        <v>47</v>
      </c>
      <c r="J622" s="6"/>
      <c r="K622" s="14">
        <v>41455</v>
      </c>
      <c r="L622" s="3">
        <f t="shared" si="36"/>
        <v>94</v>
      </c>
      <c r="M622" s="33">
        <f t="shared" si="37"/>
        <v>32.4</v>
      </c>
      <c r="N622" s="44">
        <f t="shared" si="38"/>
        <v>3.2399999999999998E-2</v>
      </c>
      <c r="O622" s="42">
        <f t="shared" si="39"/>
        <v>16.2</v>
      </c>
    </row>
    <row r="623" spans="1:15" ht="15">
      <c r="A623" s="7" t="s">
        <v>122</v>
      </c>
      <c r="B623" s="7" t="s">
        <v>39</v>
      </c>
      <c r="C623" s="13" t="s">
        <v>99</v>
      </c>
      <c r="D623" s="7" t="s">
        <v>115</v>
      </c>
      <c r="E623" s="29">
        <v>797</v>
      </c>
      <c r="F623" s="28">
        <v>8</v>
      </c>
      <c r="G623" s="6"/>
      <c r="H623" s="6">
        <v>11</v>
      </c>
      <c r="I623" s="28">
        <v>114</v>
      </c>
      <c r="J623" s="6"/>
      <c r="K623" s="14">
        <v>41455</v>
      </c>
      <c r="L623" s="3">
        <f t="shared" si="36"/>
        <v>912</v>
      </c>
      <c r="M623" s="33">
        <f t="shared" si="37"/>
        <v>797</v>
      </c>
      <c r="N623" s="44">
        <f t="shared" si="38"/>
        <v>0.79700000000000004</v>
      </c>
      <c r="O623" s="42">
        <f t="shared" si="39"/>
        <v>99.625</v>
      </c>
    </row>
    <row r="624" spans="1:15" ht="15">
      <c r="A624" s="7" t="s">
        <v>122</v>
      </c>
      <c r="B624" s="7" t="s">
        <v>39</v>
      </c>
      <c r="C624" s="13" t="s">
        <v>103</v>
      </c>
      <c r="D624" s="7" t="s">
        <v>114</v>
      </c>
      <c r="E624" s="29">
        <v>1825</v>
      </c>
      <c r="F624" s="28">
        <v>38</v>
      </c>
      <c r="G624" s="6">
        <v>9</v>
      </c>
      <c r="H624" s="6">
        <v>11</v>
      </c>
      <c r="I624" s="28">
        <v>68</v>
      </c>
      <c r="J624" s="6"/>
      <c r="K624" s="14">
        <v>41455</v>
      </c>
      <c r="L624" s="3">
        <f t="shared" si="36"/>
        <v>2584</v>
      </c>
      <c r="M624" s="33">
        <f t="shared" si="37"/>
        <v>1825</v>
      </c>
      <c r="N624" s="44">
        <f t="shared" si="38"/>
        <v>1.825</v>
      </c>
      <c r="O624" s="42">
        <f t="shared" si="39"/>
        <v>48.026315789473685</v>
      </c>
    </row>
    <row r="625" spans="1:15" ht="15">
      <c r="A625" s="7" t="s">
        <v>124</v>
      </c>
      <c r="B625" s="7" t="s">
        <v>38</v>
      </c>
      <c r="C625" s="13" t="s">
        <v>67</v>
      </c>
      <c r="D625" s="7" t="s">
        <v>111</v>
      </c>
      <c r="E625" s="29">
        <v>97.2</v>
      </c>
      <c r="F625" s="28">
        <v>6</v>
      </c>
      <c r="G625" s="6">
        <v>3</v>
      </c>
      <c r="H625" s="6"/>
      <c r="I625" s="28">
        <v>62</v>
      </c>
      <c r="J625" s="6"/>
      <c r="K625" s="14">
        <v>41455</v>
      </c>
      <c r="L625" s="3">
        <f t="shared" si="36"/>
        <v>372</v>
      </c>
      <c r="M625" s="33">
        <f t="shared" si="37"/>
        <v>97.2</v>
      </c>
      <c r="N625" s="44">
        <f t="shared" si="38"/>
        <v>9.7200000000000009E-2</v>
      </c>
      <c r="O625" s="42">
        <f t="shared" si="39"/>
        <v>16.2</v>
      </c>
    </row>
    <row r="626" spans="1:15" ht="15">
      <c r="A626" s="7" t="s">
        <v>124</v>
      </c>
      <c r="B626" s="7" t="s">
        <v>38</v>
      </c>
      <c r="C626" s="13" t="s">
        <v>71</v>
      </c>
      <c r="D626" s="7" t="s">
        <v>111</v>
      </c>
      <c r="E626" s="29">
        <v>153.9</v>
      </c>
      <c r="F626" s="28">
        <v>5</v>
      </c>
      <c r="G626" s="6">
        <v>1</v>
      </c>
      <c r="H626" s="6"/>
      <c r="I626" s="28">
        <v>164</v>
      </c>
      <c r="J626" s="6"/>
      <c r="K626" s="14">
        <v>41455</v>
      </c>
      <c r="L626" s="3">
        <f t="shared" si="36"/>
        <v>820</v>
      </c>
      <c r="M626" s="33">
        <f t="shared" si="37"/>
        <v>153.9</v>
      </c>
      <c r="N626" s="44">
        <f t="shared" si="38"/>
        <v>0.15390000000000001</v>
      </c>
      <c r="O626" s="42">
        <f t="shared" si="39"/>
        <v>30.78</v>
      </c>
    </row>
    <row r="627" spans="1:15" ht="15">
      <c r="A627" s="7" t="s">
        <v>124</v>
      </c>
      <c r="B627" s="7" t="s">
        <v>38</v>
      </c>
      <c r="C627" s="13" t="s">
        <v>77</v>
      </c>
      <c r="D627" s="7" t="s">
        <v>111</v>
      </c>
      <c r="E627" s="29">
        <v>56.7</v>
      </c>
      <c r="F627" s="28">
        <v>2</v>
      </c>
      <c r="G627" s="6"/>
      <c r="H627" s="6"/>
      <c r="I627" s="28">
        <v>78</v>
      </c>
      <c r="J627" s="6"/>
      <c r="K627" s="14">
        <v>41455</v>
      </c>
      <c r="L627" s="3">
        <f t="shared" si="36"/>
        <v>156</v>
      </c>
      <c r="M627" s="33">
        <f t="shared" si="37"/>
        <v>56.7</v>
      </c>
      <c r="N627" s="44">
        <f t="shared" si="38"/>
        <v>5.67E-2</v>
      </c>
      <c r="O627" s="42">
        <f t="shared" si="39"/>
        <v>28.35</v>
      </c>
    </row>
    <row r="628" spans="1:15" ht="15">
      <c r="A628" s="7" t="s">
        <v>124</v>
      </c>
      <c r="B628" s="7" t="s">
        <v>38</v>
      </c>
      <c r="C628" s="13" t="s">
        <v>86</v>
      </c>
      <c r="D628" s="7" t="s">
        <v>111</v>
      </c>
      <c r="E628" s="29">
        <v>17415</v>
      </c>
      <c r="F628" s="28">
        <v>693</v>
      </c>
      <c r="G628" s="6">
        <v>147</v>
      </c>
      <c r="H628" s="6">
        <v>290</v>
      </c>
      <c r="I628" s="28">
        <v>77</v>
      </c>
      <c r="J628" s="6"/>
      <c r="K628" s="14">
        <v>41455</v>
      </c>
      <c r="L628" s="3">
        <f t="shared" si="36"/>
        <v>53361</v>
      </c>
      <c r="M628" s="33">
        <f t="shared" si="37"/>
        <v>17415</v>
      </c>
      <c r="N628" s="44">
        <f t="shared" si="38"/>
        <v>17.414999999999999</v>
      </c>
      <c r="O628" s="42">
        <f t="shared" si="39"/>
        <v>25.129870129870131</v>
      </c>
    </row>
    <row r="629" spans="1:15" ht="15">
      <c r="A629" s="7" t="s">
        <v>124</v>
      </c>
      <c r="B629" s="7" t="s">
        <v>38</v>
      </c>
      <c r="C629" s="13" t="s">
        <v>87</v>
      </c>
      <c r="D629" s="7" t="s">
        <v>111</v>
      </c>
      <c r="E629" s="29">
        <v>9598.5</v>
      </c>
      <c r="F629" s="28">
        <v>376</v>
      </c>
      <c r="G629" s="6">
        <v>150</v>
      </c>
      <c r="H629" s="6">
        <v>245</v>
      </c>
      <c r="I629" s="28">
        <v>77</v>
      </c>
      <c r="J629" s="6">
        <v>170</v>
      </c>
      <c r="K629" s="14">
        <v>41455</v>
      </c>
      <c r="L629" s="3">
        <f t="shared" si="36"/>
        <v>28952</v>
      </c>
      <c r="M629" s="33">
        <f t="shared" si="37"/>
        <v>9768.5</v>
      </c>
      <c r="N629" s="44">
        <f t="shared" si="38"/>
        <v>9.5984999999999996</v>
      </c>
      <c r="O629" s="42">
        <f t="shared" si="39"/>
        <v>25.527925531914892</v>
      </c>
    </row>
    <row r="630" spans="1:15" ht="15">
      <c r="A630" s="7" t="s">
        <v>124</v>
      </c>
      <c r="B630" s="7" t="s">
        <v>38</v>
      </c>
      <c r="C630" s="13" t="s">
        <v>88</v>
      </c>
      <c r="D630" s="7" t="s">
        <v>111</v>
      </c>
      <c r="E630" s="29">
        <v>15341.4</v>
      </c>
      <c r="F630" s="28">
        <v>533</v>
      </c>
      <c r="G630" s="6">
        <v>136</v>
      </c>
      <c r="H630" s="6">
        <v>279</v>
      </c>
      <c r="I630" s="28">
        <v>104</v>
      </c>
      <c r="J630" s="6"/>
      <c r="K630" s="14">
        <v>41455</v>
      </c>
      <c r="L630" s="3">
        <f t="shared" si="36"/>
        <v>55432</v>
      </c>
      <c r="M630" s="33">
        <f t="shared" si="37"/>
        <v>15341.4</v>
      </c>
      <c r="N630" s="44">
        <f t="shared" si="38"/>
        <v>15.3414</v>
      </c>
      <c r="O630" s="42">
        <f t="shared" si="39"/>
        <v>28.78311444652908</v>
      </c>
    </row>
    <row r="631" spans="1:15" ht="15">
      <c r="A631" s="7" t="s">
        <v>124</v>
      </c>
      <c r="B631" s="7" t="s">
        <v>39</v>
      </c>
      <c r="C631" s="13" t="s">
        <v>91</v>
      </c>
      <c r="D631" s="7" t="s">
        <v>111</v>
      </c>
      <c r="E631" s="29">
        <v>4142.88</v>
      </c>
      <c r="F631" s="28">
        <v>50</v>
      </c>
      <c r="G631" s="6">
        <v>1</v>
      </c>
      <c r="H631" s="6">
        <v>4</v>
      </c>
      <c r="I631" s="28">
        <v>143</v>
      </c>
      <c r="J631" s="6"/>
      <c r="K631" s="14">
        <v>41455</v>
      </c>
      <c r="L631" s="3">
        <f t="shared" si="36"/>
        <v>7150</v>
      </c>
      <c r="M631" s="33">
        <f t="shared" si="37"/>
        <v>4142.88</v>
      </c>
      <c r="N631" s="44">
        <f t="shared" si="38"/>
        <v>4.1428799999999999</v>
      </c>
      <c r="O631" s="42">
        <f t="shared" si="39"/>
        <v>82.857600000000005</v>
      </c>
    </row>
    <row r="632" spans="1:15" ht="15">
      <c r="A632" s="7" t="s">
        <v>124</v>
      </c>
      <c r="B632" s="7" t="s">
        <v>39</v>
      </c>
      <c r="C632" s="13" t="s">
        <v>100</v>
      </c>
      <c r="D632" s="7" t="s">
        <v>111</v>
      </c>
      <c r="E632" s="29">
        <v>1726.2</v>
      </c>
      <c r="F632" s="28">
        <v>27</v>
      </c>
      <c r="G632" s="6"/>
      <c r="H632" s="6">
        <v>8</v>
      </c>
      <c r="I632" s="28">
        <v>212</v>
      </c>
      <c r="J632" s="6"/>
      <c r="K632" s="14">
        <v>41455</v>
      </c>
      <c r="L632" s="3">
        <f t="shared" si="36"/>
        <v>5724</v>
      </c>
      <c r="M632" s="33">
        <f t="shared" si="37"/>
        <v>1726.2</v>
      </c>
      <c r="N632" s="44">
        <f t="shared" si="38"/>
        <v>1.7262</v>
      </c>
      <c r="O632" s="42">
        <f t="shared" si="39"/>
        <v>63.933333333333337</v>
      </c>
    </row>
    <row r="633" spans="1:15" ht="15">
      <c r="A633" s="7" t="s">
        <v>124</v>
      </c>
      <c r="B633" s="7" t="s">
        <v>38</v>
      </c>
      <c r="C633" s="13" t="s">
        <v>107</v>
      </c>
      <c r="D633" s="7" t="s">
        <v>111</v>
      </c>
      <c r="E633" s="29">
        <v>32.4</v>
      </c>
      <c r="F633" s="28">
        <v>1</v>
      </c>
      <c r="G633" s="6"/>
      <c r="H633" s="6"/>
      <c r="I633" s="28">
        <v>991</v>
      </c>
      <c r="J633" s="6"/>
      <c r="K633" s="14">
        <v>41455</v>
      </c>
      <c r="L633" s="3">
        <f t="shared" si="36"/>
        <v>991</v>
      </c>
      <c r="M633" s="33">
        <f t="shared" si="37"/>
        <v>32.4</v>
      </c>
      <c r="N633" s="44">
        <f t="shared" si="38"/>
        <v>3.2399999999999998E-2</v>
      </c>
      <c r="O633" s="42">
        <f t="shared" si="39"/>
        <v>32.4</v>
      </c>
    </row>
    <row r="634" spans="1:15" ht="15">
      <c r="A634" s="7" t="s">
        <v>124</v>
      </c>
      <c r="B634" s="7" t="s">
        <v>16</v>
      </c>
      <c r="C634" s="13" t="s">
        <v>85</v>
      </c>
      <c r="D634" s="7" t="s">
        <v>119</v>
      </c>
      <c r="E634" s="29">
        <v>64.8</v>
      </c>
      <c r="F634" s="28">
        <v>2</v>
      </c>
      <c r="G634" s="6"/>
      <c r="H634" s="6"/>
      <c r="I634" s="28">
        <v>462</v>
      </c>
      <c r="J634" s="6"/>
      <c r="K634" s="14">
        <v>41455</v>
      </c>
      <c r="L634" s="3">
        <f t="shared" si="36"/>
        <v>924</v>
      </c>
      <c r="M634" s="33">
        <f t="shared" si="37"/>
        <v>64.8</v>
      </c>
      <c r="N634" s="44">
        <f t="shared" si="38"/>
        <v>6.4799999999999996E-2</v>
      </c>
      <c r="O634" s="42">
        <f t="shared" si="39"/>
        <v>32.4</v>
      </c>
    </row>
    <row r="635" spans="1:15" ht="15">
      <c r="A635" s="7" t="s">
        <v>124</v>
      </c>
      <c r="B635" s="7" t="s">
        <v>38</v>
      </c>
      <c r="C635" s="13" t="s">
        <v>52</v>
      </c>
      <c r="D635" s="7" t="s">
        <v>112</v>
      </c>
      <c r="E635" s="29">
        <v>712.8</v>
      </c>
      <c r="F635" s="28">
        <v>19</v>
      </c>
      <c r="G635" s="6"/>
      <c r="H635" s="6">
        <v>1</v>
      </c>
      <c r="I635" s="28">
        <v>301</v>
      </c>
      <c r="J635" s="6"/>
      <c r="K635" s="14">
        <v>41455</v>
      </c>
      <c r="L635" s="3">
        <f t="shared" si="36"/>
        <v>5719</v>
      </c>
      <c r="M635" s="33">
        <f t="shared" si="37"/>
        <v>712.8</v>
      </c>
      <c r="N635" s="44">
        <f t="shared" si="38"/>
        <v>0.71279999999999999</v>
      </c>
      <c r="O635" s="42">
        <f t="shared" si="39"/>
        <v>37.515789473684208</v>
      </c>
    </row>
    <row r="636" spans="1:15" ht="15">
      <c r="A636" s="7" t="s">
        <v>124</v>
      </c>
      <c r="B636" s="7" t="s">
        <v>39</v>
      </c>
      <c r="C636" s="13" t="s">
        <v>96</v>
      </c>
      <c r="D636" s="7" t="s">
        <v>112</v>
      </c>
      <c r="E636" s="29">
        <v>123.3</v>
      </c>
      <c r="F636" s="28">
        <v>1</v>
      </c>
      <c r="G636" s="6"/>
      <c r="H636" s="6"/>
      <c r="I636" s="28">
        <v>341</v>
      </c>
      <c r="J636" s="6"/>
      <c r="K636" s="14">
        <v>41455</v>
      </c>
      <c r="L636" s="3">
        <f t="shared" si="36"/>
        <v>341</v>
      </c>
      <c r="M636" s="33">
        <f t="shared" si="37"/>
        <v>123.3</v>
      </c>
      <c r="N636" s="44">
        <f t="shared" si="38"/>
        <v>0.12329999999999999</v>
      </c>
      <c r="O636" s="42">
        <f t="shared" si="39"/>
        <v>123.3</v>
      </c>
    </row>
    <row r="637" spans="1:15" ht="15">
      <c r="A637" s="7" t="s">
        <v>124</v>
      </c>
      <c r="B637" s="7" t="s">
        <v>38</v>
      </c>
      <c r="C637" s="13" t="s">
        <v>48</v>
      </c>
      <c r="D637" s="7" t="s">
        <v>116</v>
      </c>
      <c r="E637" s="29">
        <v>32.4</v>
      </c>
      <c r="F637" s="28">
        <v>1</v>
      </c>
      <c r="G637" s="6"/>
      <c r="H637" s="6"/>
      <c r="I637" s="28">
        <v>273</v>
      </c>
      <c r="J637" s="6"/>
      <c r="K637" s="14">
        <v>41455</v>
      </c>
      <c r="L637" s="3">
        <f t="shared" si="36"/>
        <v>273</v>
      </c>
      <c r="M637" s="33">
        <f t="shared" si="37"/>
        <v>32.4</v>
      </c>
      <c r="N637" s="44">
        <f t="shared" si="38"/>
        <v>3.2399999999999998E-2</v>
      </c>
      <c r="O637" s="42">
        <f t="shared" si="39"/>
        <v>32.4</v>
      </c>
    </row>
    <row r="638" spans="1:15" ht="15">
      <c r="A638" s="7" t="s">
        <v>129</v>
      </c>
      <c r="B638" s="7" t="s">
        <v>38</v>
      </c>
      <c r="C638" s="13" t="s">
        <v>41</v>
      </c>
      <c r="D638" s="7" t="s">
        <v>114</v>
      </c>
      <c r="E638" s="29">
        <v>753.3</v>
      </c>
      <c r="F638" s="28">
        <v>23</v>
      </c>
      <c r="G638" s="6">
        <v>1</v>
      </c>
      <c r="H638" s="6">
        <v>3</v>
      </c>
      <c r="I638" s="28">
        <v>229</v>
      </c>
      <c r="J638" s="6"/>
      <c r="K638" s="14">
        <v>41455</v>
      </c>
      <c r="L638" s="3">
        <f t="shared" si="36"/>
        <v>5267</v>
      </c>
      <c r="M638" s="33">
        <f t="shared" si="37"/>
        <v>753.3</v>
      </c>
      <c r="N638" s="44">
        <f t="shared" si="38"/>
        <v>0.75329999999999997</v>
      </c>
      <c r="O638" s="42">
        <f t="shared" si="39"/>
        <v>32.752173913043478</v>
      </c>
    </row>
    <row r="639" spans="1:15" ht="15">
      <c r="A639" s="7" t="s">
        <v>129</v>
      </c>
      <c r="B639" s="7" t="s">
        <v>38</v>
      </c>
      <c r="C639" s="13" t="s">
        <v>54</v>
      </c>
      <c r="D639" s="7" t="s">
        <v>112</v>
      </c>
      <c r="E639" s="29">
        <v>0</v>
      </c>
      <c r="F639" s="28">
        <v>1</v>
      </c>
      <c r="G639" s="6">
        <v>1</v>
      </c>
      <c r="H639" s="6"/>
      <c r="I639" s="28">
        <v>26</v>
      </c>
      <c r="J639" s="6"/>
      <c r="K639" s="14">
        <v>41455</v>
      </c>
      <c r="L639" s="3">
        <f t="shared" si="36"/>
        <v>26</v>
      </c>
      <c r="M639" s="33">
        <f t="shared" si="37"/>
        <v>0</v>
      </c>
      <c r="N639" s="44">
        <f t="shared" si="38"/>
        <v>0</v>
      </c>
      <c r="O639" s="42">
        <f t="shared" si="39"/>
        <v>0</v>
      </c>
    </row>
    <row r="640" spans="1:15" ht="15">
      <c r="A640" s="7" t="s">
        <v>129</v>
      </c>
      <c r="B640" s="7" t="s">
        <v>38</v>
      </c>
      <c r="C640" s="13" t="s">
        <v>59</v>
      </c>
      <c r="D640" s="7" t="s">
        <v>114</v>
      </c>
      <c r="E640" s="29">
        <v>31266</v>
      </c>
      <c r="F640" s="28">
        <v>1141</v>
      </c>
      <c r="G640" s="6">
        <v>244</v>
      </c>
      <c r="H640" s="6">
        <v>412</v>
      </c>
      <c r="I640" s="28">
        <v>108</v>
      </c>
      <c r="J640" s="6">
        <v>3294</v>
      </c>
      <c r="K640" s="14">
        <v>41455</v>
      </c>
      <c r="L640" s="3">
        <f t="shared" si="36"/>
        <v>123228</v>
      </c>
      <c r="M640" s="33">
        <f t="shared" si="37"/>
        <v>34560</v>
      </c>
      <c r="N640" s="44">
        <f t="shared" si="38"/>
        <v>31.265999999999998</v>
      </c>
      <c r="O640" s="42">
        <f t="shared" si="39"/>
        <v>27.4022787028922</v>
      </c>
    </row>
    <row r="641" spans="1:17" ht="15">
      <c r="A641" s="7" t="s">
        <v>129</v>
      </c>
      <c r="B641" s="7" t="s">
        <v>38</v>
      </c>
      <c r="C641" s="13" t="s">
        <v>63</v>
      </c>
      <c r="D641" s="7" t="s">
        <v>114</v>
      </c>
      <c r="E641" s="29">
        <v>10773</v>
      </c>
      <c r="F641" s="28">
        <v>518</v>
      </c>
      <c r="G641" s="6">
        <v>147</v>
      </c>
      <c r="H641" s="6">
        <v>131</v>
      </c>
      <c r="I641" s="28">
        <v>107</v>
      </c>
      <c r="J641" s="6">
        <v>260</v>
      </c>
      <c r="K641" s="14">
        <v>41455</v>
      </c>
      <c r="L641" s="3">
        <f t="shared" si="36"/>
        <v>55426</v>
      </c>
      <c r="M641" s="33">
        <f t="shared" si="37"/>
        <v>11033</v>
      </c>
      <c r="N641" s="44">
        <f t="shared" si="38"/>
        <v>10.773</v>
      </c>
      <c r="O641" s="42">
        <f t="shared" si="39"/>
        <v>20.797297297297298</v>
      </c>
    </row>
    <row r="642" spans="1:17" ht="15">
      <c r="A642" s="7" t="s">
        <v>129</v>
      </c>
      <c r="B642" s="7" t="s">
        <v>38</v>
      </c>
      <c r="C642" s="13" t="s">
        <v>79</v>
      </c>
      <c r="D642" s="7" t="s">
        <v>114</v>
      </c>
      <c r="E642" s="29">
        <v>0</v>
      </c>
      <c r="F642" s="28">
        <v>1</v>
      </c>
      <c r="G642" s="6">
        <v>1</v>
      </c>
      <c r="H642" s="6"/>
      <c r="I642" s="28">
        <v>7</v>
      </c>
      <c r="J642" s="6"/>
      <c r="K642" s="14">
        <v>41455</v>
      </c>
      <c r="L642" s="3">
        <f t="shared" ref="L642:L705" si="40">F642*I642</f>
        <v>7</v>
      </c>
      <c r="M642" s="33">
        <f t="shared" ref="M642:M705" si="41">E642+J642</f>
        <v>0</v>
      </c>
      <c r="N642" s="44">
        <f t="shared" ref="N642:N705" si="42">E642/1000</f>
        <v>0</v>
      </c>
      <c r="O642" s="42">
        <f t="shared" ref="O642:O705" si="43">E642/F642</f>
        <v>0</v>
      </c>
    </row>
    <row r="643" spans="1:17" ht="15">
      <c r="A643" s="7" t="s">
        <v>129</v>
      </c>
      <c r="B643" s="7" t="s">
        <v>16</v>
      </c>
      <c r="C643" s="13" t="s">
        <v>85</v>
      </c>
      <c r="D643" s="7" t="s">
        <v>119</v>
      </c>
      <c r="E643" s="29">
        <v>218.7</v>
      </c>
      <c r="F643" s="28">
        <v>6</v>
      </c>
      <c r="G643" s="6"/>
      <c r="H643" s="6">
        <v>3</v>
      </c>
      <c r="I643" s="28">
        <v>222</v>
      </c>
      <c r="J643" s="6"/>
      <c r="K643" s="14">
        <v>41455</v>
      </c>
      <c r="L643" s="3">
        <f t="shared" si="40"/>
        <v>1332</v>
      </c>
      <c r="M643" s="33">
        <f t="shared" si="41"/>
        <v>218.7</v>
      </c>
      <c r="N643" s="44">
        <f t="shared" si="42"/>
        <v>0.21869999999999998</v>
      </c>
      <c r="O643" s="42">
        <f t="shared" si="43"/>
        <v>36.449999999999996</v>
      </c>
    </row>
    <row r="644" spans="1:17" ht="15">
      <c r="A644" s="7" t="s">
        <v>129</v>
      </c>
      <c r="B644" s="7" t="s">
        <v>38</v>
      </c>
      <c r="C644" s="13" t="s">
        <v>87</v>
      </c>
      <c r="D644" s="7" t="s">
        <v>111</v>
      </c>
      <c r="E644" s="29">
        <v>267.3</v>
      </c>
      <c r="F644" s="28">
        <v>11</v>
      </c>
      <c r="G644" s="6">
        <v>2</v>
      </c>
      <c r="H644" s="6">
        <v>2</v>
      </c>
      <c r="I644" s="28">
        <v>111</v>
      </c>
      <c r="J644" s="6"/>
      <c r="K644" s="14">
        <v>41455</v>
      </c>
      <c r="L644" s="3">
        <f t="shared" si="40"/>
        <v>1221</v>
      </c>
      <c r="M644" s="33">
        <f t="shared" si="41"/>
        <v>267.3</v>
      </c>
      <c r="N644" s="44">
        <f t="shared" si="42"/>
        <v>0.26730000000000004</v>
      </c>
      <c r="O644" s="42">
        <f t="shared" si="43"/>
        <v>24.3</v>
      </c>
    </row>
    <row r="645" spans="1:17" ht="15">
      <c r="A645" s="7" t="s">
        <v>129</v>
      </c>
      <c r="B645" s="7" t="s">
        <v>39</v>
      </c>
      <c r="C645" s="13" t="s">
        <v>102</v>
      </c>
      <c r="D645" s="7" t="s">
        <v>114</v>
      </c>
      <c r="E645" s="29">
        <v>2613.96</v>
      </c>
      <c r="F645" s="28">
        <v>108</v>
      </c>
      <c r="G645" s="6">
        <v>27</v>
      </c>
      <c r="H645" s="6">
        <v>24</v>
      </c>
      <c r="I645" s="28">
        <v>72</v>
      </c>
      <c r="J645" s="6">
        <v>300</v>
      </c>
      <c r="K645" s="14">
        <v>41455</v>
      </c>
      <c r="L645" s="3">
        <f t="shared" si="40"/>
        <v>7776</v>
      </c>
      <c r="M645" s="33">
        <f t="shared" si="41"/>
        <v>2913.96</v>
      </c>
      <c r="N645" s="44">
        <f t="shared" si="42"/>
        <v>2.6139600000000001</v>
      </c>
      <c r="O645" s="42">
        <f t="shared" si="43"/>
        <v>24.203333333333333</v>
      </c>
    </row>
    <row r="646" spans="1:17" ht="15">
      <c r="A646" s="7" t="s">
        <v>129</v>
      </c>
      <c r="B646" s="7" t="s">
        <v>38</v>
      </c>
      <c r="C646" s="13" t="s">
        <v>108</v>
      </c>
      <c r="D646" s="7" t="s">
        <v>114</v>
      </c>
      <c r="E646" s="29">
        <v>307.8</v>
      </c>
      <c r="F646" s="28">
        <v>28</v>
      </c>
      <c r="G646" s="6">
        <v>15</v>
      </c>
      <c r="H646" s="6">
        <v>12</v>
      </c>
      <c r="I646" s="28">
        <v>46</v>
      </c>
      <c r="J646" s="6"/>
      <c r="K646" s="14">
        <v>41455</v>
      </c>
      <c r="L646" s="3">
        <f t="shared" si="40"/>
        <v>1288</v>
      </c>
      <c r="M646" s="33">
        <f t="shared" si="41"/>
        <v>307.8</v>
      </c>
      <c r="N646" s="44">
        <f t="shared" si="42"/>
        <v>0.30780000000000002</v>
      </c>
      <c r="O646" s="42">
        <f t="shared" si="43"/>
        <v>10.992857142857144</v>
      </c>
    </row>
    <row r="647" spans="1:17" ht="15">
      <c r="A647" s="66" t="s">
        <v>130</v>
      </c>
      <c r="B647" s="66" t="s">
        <v>38</v>
      </c>
      <c r="C647" s="74" t="s">
        <v>40</v>
      </c>
      <c r="D647" s="66" t="s">
        <v>118</v>
      </c>
      <c r="E647" s="73">
        <v>25353</v>
      </c>
      <c r="F647" s="74">
        <v>668</v>
      </c>
      <c r="G647" s="68">
        <v>29</v>
      </c>
      <c r="H647" s="68">
        <v>111</v>
      </c>
      <c r="I647" s="74">
        <v>197</v>
      </c>
      <c r="J647" s="68"/>
      <c r="K647" s="55">
        <v>41455</v>
      </c>
      <c r="L647" s="69">
        <f t="shared" si="40"/>
        <v>131596</v>
      </c>
      <c r="M647" s="70">
        <f t="shared" si="41"/>
        <v>25353</v>
      </c>
      <c r="N647" s="71">
        <f t="shared" si="42"/>
        <v>25.353000000000002</v>
      </c>
      <c r="O647" s="72">
        <f t="shared" si="43"/>
        <v>37.953592814371255</v>
      </c>
      <c r="Q647" s="39"/>
    </row>
    <row r="648" spans="1:17" ht="15">
      <c r="A648" s="7" t="s">
        <v>130</v>
      </c>
      <c r="B648" s="7" t="s">
        <v>38</v>
      </c>
      <c r="C648" s="13" t="s">
        <v>42</v>
      </c>
      <c r="D648" s="7" t="s">
        <v>118</v>
      </c>
      <c r="E648" s="29">
        <v>105.3</v>
      </c>
      <c r="F648" s="28">
        <v>4</v>
      </c>
      <c r="G648" s="6">
        <v>1</v>
      </c>
      <c r="H648" s="6"/>
      <c r="I648" s="28">
        <v>82</v>
      </c>
      <c r="J648" s="6"/>
      <c r="K648" s="14">
        <v>41455</v>
      </c>
      <c r="L648" s="3">
        <f t="shared" si="40"/>
        <v>328</v>
      </c>
      <c r="M648" s="33">
        <f t="shared" si="41"/>
        <v>105.3</v>
      </c>
      <c r="N648" s="44">
        <f t="shared" si="42"/>
        <v>0.10529999999999999</v>
      </c>
      <c r="O648" s="42">
        <f t="shared" si="43"/>
        <v>26.324999999999999</v>
      </c>
    </row>
    <row r="649" spans="1:17" ht="15">
      <c r="A649" s="7" t="s">
        <v>130</v>
      </c>
      <c r="B649" s="7" t="s">
        <v>38</v>
      </c>
      <c r="C649" s="13" t="s">
        <v>55</v>
      </c>
      <c r="D649" s="7" t="s">
        <v>113</v>
      </c>
      <c r="E649" s="29">
        <v>15827.4</v>
      </c>
      <c r="F649" s="28">
        <v>583</v>
      </c>
      <c r="G649" s="6">
        <v>133</v>
      </c>
      <c r="H649" s="6">
        <v>277</v>
      </c>
      <c r="I649" s="28">
        <v>96</v>
      </c>
      <c r="J649" s="6">
        <v>842</v>
      </c>
      <c r="K649" s="14">
        <v>41455</v>
      </c>
      <c r="L649" s="3">
        <f t="shared" si="40"/>
        <v>55968</v>
      </c>
      <c r="M649" s="33">
        <f t="shared" si="41"/>
        <v>16669.400000000001</v>
      </c>
      <c r="N649" s="44">
        <f t="shared" si="42"/>
        <v>15.827399999999999</v>
      </c>
      <c r="O649" s="42">
        <f t="shared" si="43"/>
        <v>27.148198970840479</v>
      </c>
    </row>
    <row r="650" spans="1:17" ht="15">
      <c r="A650" s="7" t="s">
        <v>130</v>
      </c>
      <c r="B650" s="7" t="s">
        <v>38</v>
      </c>
      <c r="C650" s="13" t="s">
        <v>58</v>
      </c>
      <c r="D650" s="7" t="s">
        <v>118</v>
      </c>
      <c r="E650" s="29">
        <v>19909.8</v>
      </c>
      <c r="F650" s="28">
        <v>687</v>
      </c>
      <c r="G650" s="6">
        <v>126</v>
      </c>
      <c r="H650" s="6">
        <v>172</v>
      </c>
      <c r="I650" s="28">
        <v>124</v>
      </c>
      <c r="J650" s="6">
        <v>366</v>
      </c>
      <c r="K650" s="14">
        <v>41455</v>
      </c>
      <c r="L650" s="3">
        <f t="shared" si="40"/>
        <v>85188</v>
      </c>
      <c r="M650" s="33">
        <f t="shared" si="41"/>
        <v>20275.8</v>
      </c>
      <c r="N650" s="44">
        <f t="shared" si="42"/>
        <v>19.909800000000001</v>
      </c>
      <c r="O650" s="42">
        <f t="shared" si="43"/>
        <v>28.980786026200871</v>
      </c>
    </row>
    <row r="651" spans="1:17" ht="15">
      <c r="A651" s="7" t="s">
        <v>130</v>
      </c>
      <c r="B651" s="7" t="s">
        <v>38</v>
      </c>
      <c r="C651" s="13" t="s">
        <v>60</v>
      </c>
      <c r="D651" s="7" t="s">
        <v>118</v>
      </c>
      <c r="E651" s="29">
        <v>9420.2999999999993</v>
      </c>
      <c r="F651" s="28">
        <v>318</v>
      </c>
      <c r="G651" s="6">
        <v>77</v>
      </c>
      <c r="H651" s="6">
        <v>158</v>
      </c>
      <c r="I651" s="28">
        <v>98</v>
      </c>
      <c r="J651" s="6">
        <v>90</v>
      </c>
      <c r="K651" s="14">
        <v>41455</v>
      </c>
      <c r="L651" s="3">
        <f t="shared" si="40"/>
        <v>31164</v>
      </c>
      <c r="M651" s="33">
        <f t="shared" si="41"/>
        <v>9510.2999999999993</v>
      </c>
      <c r="N651" s="44">
        <f t="shared" si="42"/>
        <v>9.4202999999999992</v>
      </c>
      <c r="O651" s="42">
        <f t="shared" si="43"/>
        <v>29.623584905660376</v>
      </c>
    </row>
    <row r="652" spans="1:17" ht="15">
      <c r="A652" s="7" t="s">
        <v>130</v>
      </c>
      <c r="B652" s="7" t="s">
        <v>38</v>
      </c>
      <c r="C652" s="13" t="s">
        <v>62</v>
      </c>
      <c r="D652" s="7" t="s">
        <v>113</v>
      </c>
      <c r="E652" s="29">
        <v>388.8</v>
      </c>
      <c r="F652" s="28">
        <v>14</v>
      </c>
      <c r="G652" s="6">
        <v>2</v>
      </c>
      <c r="H652" s="6"/>
      <c r="I652" s="28">
        <v>468</v>
      </c>
      <c r="J652" s="6"/>
      <c r="K652" s="14">
        <v>41455</v>
      </c>
      <c r="L652" s="3">
        <f t="shared" si="40"/>
        <v>6552</v>
      </c>
      <c r="M652" s="33">
        <f t="shared" si="41"/>
        <v>388.8</v>
      </c>
      <c r="N652" s="44">
        <f t="shared" si="42"/>
        <v>0.38880000000000003</v>
      </c>
      <c r="O652" s="42">
        <f t="shared" si="43"/>
        <v>27.771428571428572</v>
      </c>
    </row>
    <row r="653" spans="1:17" ht="15">
      <c r="A653" s="7" t="s">
        <v>130</v>
      </c>
      <c r="B653" s="7" t="s">
        <v>38</v>
      </c>
      <c r="C653" s="13" t="s">
        <v>65</v>
      </c>
      <c r="D653" s="7" t="s">
        <v>118</v>
      </c>
      <c r="E653" s="29">
        <v>2632.5</v>
      </c>
      <c r="F653" s="28">
        <v>124</v>
      </c>
      <c r="G653" s="6">
        <v>55</v>
      </c>
      <c r="H653" s="6">
        <v>69</v>
      </c>
      <c r="I653" s="28">
        <v>68</v>
      </c>
      <c r="J653" s="6">
        <v>732</v>
      </c>
      <c r="K653" s="14">
        <v>41455</v>
      </c>
      <c r="L653" s="3">
        <f t="shared" si="40"/>
        <v>8432</v>
      </c>
      <c r="M653" s="33">
        <f t="shared" si="41"/>
        <v>3364.5</v>
      </c>
      <c r="N653" s="44">
        <f t="shared" si="42"/>
        <v>2.6324999999999998</v>
      </c>
      <c r="O653" s="42">
        <f t="shared" si="43"/>
        <v>21.22983870967742</v>
      </c>
    </row>
    <row r="654" spans="1:17" ht="15">
      <c r="A654" s="7" t="s">
        <v>130</v>
      </c>
      <c r="B654" s="7" t="s">
        <v>39</v>
      </c>
      <c r="C654" s="13" t="s">
        <v>92</v>
      </c>
      <c r="D654" s="7" t="s">
        <v>118</v>
      </c>
      <c r="E654" s="29">
        <v>764.46</v>
      </c>
      <c r="F654" s="28">
        <v>12</v>
      </c>
      <c r="G654" s="6">
        <v>3</v>
      </c>
      <c r="H654" s="6"/>
      <c r="I654" s="28">
        <v>116</v>
      </c>
      <c r="J654" s="6"/>
      <c r="K654" s="14">
        <v>41455</v>
      </c>
      <c r="L654" s="3">
        <f t="shared" si="40"/>
        <v>1392</v>
      </c>
      <c r="M654" s="33">
        <f t="shared" si="41"/>
        <v>764.46</v>
      </c>
      <c r="N654" s="44">
        <f t="shared" si="42"/>
        <v>0.76446000000000003</v>
      </c>
      <c r="O654" s="42">
        <f t="shared" si="43"/>
        <v>63.705000000000005</v>
      </c>
    </row>
    <row r="655" spans="1:17" ht="15">
      <c r="A655" s="7" t="s">
        <v>130</v>
      </c>
      <c r="B655" s="7" t="s">
        <v>39</v>
      </c>
      <c r="C655" s="13" t="s">
        <v>98</v>
      </c>
      <c r="D655" s="7" t="s">
        <v>113</v>
      </c>
      <c r="E655" s="29">
        <v>567.17999999999995</v>
      </c>
      <c r="F655" s="28">
        <v>8</v>
      </c>
      <c r="G655" s="6">
        <v>1</v>
      </c>
      <c r="H655" s="6">
        <v>1</v>
      </c>
      <c r="I655" s="28">
        <v>106</v>
      </c>
      <c r="J655" s="6"/>
      <c r="K655" s="14">
        <v>41455</v>
      </c>
      <c r="L655" s="3">
        <f t="shared" si="40"/>
        <v>848</v>
      </c>
      <c r="M655" s="33">
        <f t="shared" si="41"/>
        <v>567.17999999999995</v>
      </c>
      <c r="N655" s="44">
        <f t="shared" si="42"/>
        <v>0.56717999999999991</v>
      </c>
      <c r="O655" s="42">
        <f t="shared" si="43"/>
        <v>70.897499999999994</v>
      </c>
    </row>
    <row r="656" spans="1:17" ht="15">
      <c r="A656" s="7" t="s">
        <v>130</v>
      </c>
      <c r="B656" s="7" t="s">
        <v>39</v>
      </c>
      <c r="C656" s="13" t="s">
        <v>101</v>
      </c>
      <c r="D656" s="7" t="s">
        <v>118</v>
      </c>
      <c r="E656" s="29">
        <v>1454.94</v>
      </c>
      <c r="F656" s="28">
        <v>41</v>
      </c>
      <c r="G656" s="6">
        <v>9</v>
      </c>
      <c r="H656" s="6">
        <v>14</v>
      </c>
      <c r="I656" s="28">
        <v>63</v>
      </c>
      <c r="J656" s="6"/>
      <c r="K656" s="14">
        <v>41455</v>
      </c>
      <c r="L656" s="3">
        <f t="shared" si="40"/>
        <v>2583</v>
      </c>
      <c r="M656" s="33">
        <f t="shared" si="41"/>
        <v>1454.94</v>
      </c>
      <c r="N656" s="44">
        <f t="shared" si="42"/>
        <v>1.4549400000000001</v>
      </c>
      <c r="O656" s="42">
        <f t="shared" si="43"/>
        <v>35.486341463414632</v>
      </c>
    </row>
    <row r="657" spans="1:15" ht="15">
      <c r="A657" s="7" t="s">
        <v>125</v>
      </c>
      <c r="B657" s="7" t="s">
        <v>38</v>
      </c>
      <c r="C657" s="13" t="s">
        <v>47</v>
      </c>
      <c r="D657" s="7" t="s">
        <v>109</v>
      </c>
      <c r="E657" s="29">
        <v>275.39999999999998</v>
      </c>
      <c r="F657" s="28">
        <v>8</v>
      </c>
      <c r="G657" s="6"/>
      <c r="H657" s="6">
        <v>1</v>
      </c>
      <c r="I657" s="28">
        <v>199</v>
      </c>
      <c r="J657" s="6"/>
      <c r="K657" s="14">
        <v>41455</v>
      </c>
      <c r="L657" s="3">
        <f t="shared" si="40"/>
        <v>1592</v>
      </c>
      <c r="M657" s="33">
        <f t="shared" si="41"/>
        <v>275.39999999999998</v>
      </c>
      <c r="N657" s="44">
        <f t="shared" si="42"/>
        <v>0.27539999999999998</v>
      </c>
      <c r="O657" s="42">
        <f t="shared" si="43"/>
        <v>34.424999999999997</v>
      </c>
    </row>
    <row r="658" spans="1:15" ht="15">
      <c r="A658" s="7" t="s">
        <v>125</v>
      </c>
      <c r="B658" s="7" t="s">
        <v>38</v>
      </c>
      <c r="C658" s="13" t="s">
        <v>48</v>
      </c>
      <c r="D658" s="7" t="s">
        <v>116</v>
      </c>
      <c r="E658" s="29">
        <v>3750.3</v>
      </c>
      <c r="F658" s="28">
        <v>190</v>
      </c>
      <c r="G658" s="6">
        <v>49</v>
      </c>
      <c r="H658" s="6">
        <v>58</v>
      </c>
      <c r="I658" s="28">
        <v>61</v>
      </c>
      <c r="J658" s="6"/>
      <c r="K658" s="14">
        <v>41455</v>
      </c>
      <c r="L658" s="3">
        <f t="shared" si="40"/>
        <v>11590</v>
      </c>
      <c r="M658" s="33">
        <f t="shared" si="41"/>
        <v>3750.3</v>
      </c>
      <c r="N658" s="44">
        <f t="shared" si="42"/>
        <v>3.7503000000000002</v>
      </c>
      <c r="O658" s="42">
        <f t="shared" si="43"/>
        <v>19.73842105263158</v>
      </c>
    </row>
    <row r="659" spans="1:15" ht="15">
      <c r="A659" s="7" t="s">
        <v>125</v>
      </c>
      <c r="B659" s="7" t="s">
        <v>38</v>
      </c>
      <c r="C659" s="13" t="s">
        <v>49</v>
      </c>
      <c r="D659" s="7" t="s">
        <v>115</v>
      </c>
      <c r="E659" s="29">
        <v>64.8</v>
      </c>
      <c r="F659" s="28">
        <v>2</v>
      </c>
      <c r="G659" s="6"/>
      <c r="H659" s="6"/>
      <c r="I659" s="28">
        <v>105</v>
      </c>
      <c r="J659" s="6"/>
      <c r="K659" s="14">
        <v>41455</v>
      </c>
      <c r="L659" s="3">
        <f t="shared" si="40"/>
        <v>210</v>
      </c>
      <c r="M659" s="33">
        <f t="shared" si="41"/>
        <v>64.8</v>
      </c>
      <c r="N659" s="44">
        <f t="shared" si="42"/>
        <v>6.4799999999999996E-2</v>
      </c>
      <c r="O659" s="42">
        <f t="shared" si="43"/>
        <v>32.4</v>
      </c>
    </row>
    <row r="660" spans="1:15" ht="15">
      <c r="A660" s="7" t="s">
        <v>125</v>
      </c>
      <c r="B660" s="7" t="s">
        <v>38</v>
      </c>
      <c r="C660" s="13" t="s">
        <v>50</v>
      </c>
      <c r="D660" s="7" t="s">
        <v>109</v>
      </c>
      <c r="E660" s="29">
        <v>13251.6</v>
      </c>
      <c r="F660" s="28">
        <v>590</v>
      </c>
      <c r="G660" s="6">
        <v>230</v>
      </c>
      <c r="H660" s="6">
        <v>293</v>
      </c>
      <c r="I660" s="28">
        <v>77</v>
      </c>
      <c r="J660" s="6">
        <v>366</v>
      </c>
      <c r="K660" s="14">
        <v>41455</v>
      </c>
      <c r="L660" s="3">
        <f t="shared" si="40"/>
        <v>45430</v>
      </c>
      <c r="M660" s="33">
        <f t="shared" si="41"/>
        <v>13617.6</v>
      </c>
      <c r="N660" s="44">
        <f t="shared" si="42"/>
        <v>13.2516</v>
      </c>
      <c r="O660" s="42">
        <f t="shared" si="43"/>
        <v>22.46033898305085</v>
      </c>
    </row>
    <row r="661" spans="1:15" ht="15">
      <c r="A661" s="7" t="s">
        <v>125</v>
      </c>
      <c r="B661" s="7" t="s">
        <v>38</v>
      </c>
      <c r="C661" s="13" t="s">
        <v>52</v>
      </c>
      <c r="D661" s="7" t="s">
        <v>112</v>
      </c>
      <c r="E661" s="29">
        <v>21756.6</v>
      </c>
      <c r="F661" s="28">
        <v>813</v>
      </c>
      <c r="G661" s="6">
        <v>152</v>
      </c>
      <c r="H661" s="6">
        <v>187</v>
      </c>
      <c r="I661" s="28">
        <v>146</v>
      </c>
      <c r="J661" s="6">
        <v>896</v>
      </c>
      <c r="K661" s="14">
        <v>41455</v>
      </c>
      <c r="L661" s="3">
        <f t="shared" si="40"/>
        <v>118698</v>
      </c>
      <c r="M661" s="33">
        <f t="shared" si="41"/>
        <v>22652.6</v>
      </c>
      <c r="N661" s="44">
        <f t="shared" si="42"/>
        <v>21.756599999999999</v>
      </c>
      <c r="O661" s="42">
        <f t="shared" si="43"/>
        <v>26.760885608856086</v>
      </c>
    </row>
    <row r="662" spans="1:15" ht="15">
      <c r="A662" s="7" t="s">
        <v>125</v>
      </c>
      <c r="B662" s="7" t="s">
        <v>38</v>
      </c>
      <c r="C662" s="13" t="s">
        <v>53</v>
      </c>
      <c r="D662" s="7" t="s">
        <v>112</v>
      </c>
      <c r="E662" s="29">
        <v>4422.6000000000004</v>
      </c>
      <c r="F662" s="28">
        <v>159</v>
      </c>
      <c r="G662" s="6">
        <v>37</v>
      </c>
      <c r="H662" s="6">
        <v>75</v>
      </c>
      <c r="I662" s="28">
        <v>109</v>
      </c>
      <c r="J662" s="6"/>
      <c r="K662" s="14">
        <v>41455</v>
      </c>
      <c r="L662" s="3">
        <f t="shared" si="40"/>
        <v>17331</v>
      </c>
      <c r="M662" s="33">
        <f t="shared" si="41"/>
        <v>4422.6000000000004</v>
      </c>
      <c r="N662" s="44">
        <f t="shared" si="42"/>
        <v>4.4226000000000001</v>
      </c>
      <c r="O662" s="42">
        <f t="shared" si="43"/>
        <v>27.815094339622643</v>
      </c>
    </row>
    <row r="663" spans="1:15" ht="15">
      <c r="A663" s="7" t="s">
        <v>125</v>
      </c>
      <c r="B663" s="7" t="s">
        <v>38</v>
      </c>
      <c r="C663" s="13" t="s">
        <v>59</v>
      </c>
      <c r="D663" s="7" t="s">
        <v>114</v>
      </c>
      <c r="E663" s="29">
        <v>32.4</v>
      </c>
      <c r="F663" s="28">
        <v>1</v>
      </c>
      <c r="G663" s="6"/>
      <c r="H663" s="6"/>
      <c r="I663" s="28">
        <v>335</v>
      </c>
      <c r="J663" s="6"/>
      <c r="K663" s="14">
        <v>41455</v>
      </c>
      <c r="L663" s="3">
        <f t="shared" si="40"/>
        <v>335</v>
      </c>
      <c r="M663" s="33">
        <f t="shared" si="41"/>
        <v>32.4</v>
      </c>
      <c r="N663" s="44">
        <f t="shared" si="42"/>
        <v>3.2399999999999998E-2</v>
      </c>
      <c r="O663" s="42">
        <f t="shared" si="43"/>
        <v>32.4</v>
      </c>
    </row>
    <row r="664" spans="1:15" ht="15">
      <c r="A664" s="7" t="s">
        <v>125</v>
      </c>
      <c r="B664" s="7" t="s">
        <v>38</v>
      </c>
      <c r="C664" s="13" t="s">
        <v>64</v>
      </c>
      <c r="D664" s="7" t="s">
        <v>115</v>
      </c>
      <c r="E664" s="29">
        <v>72.900000000000006</v>
      </c>
      <c r="F664" s="28">
        <v>10</v>
      </c>
      <c r="G664" s="6">
        <v>4</v>
      </c>
      <c r="H664" s="6"/>
      <c r="I664" s="28">
        <v>31</v>
      </c>
      <c r="J664" s="6"/>
      <c r="K664" s="14">
        <v>41455</v>
      </c>
      <c r="L664" s="3">
        <f t="shared" si="40"/>
        <v>310</v>
      </c>
      <c r="M664" s="33">
        <f t="shared" si="41"/>
        <v>72.900000000000006</v>
      </c>
      <c r="N664" s="44">
        <f t="shared" si="42"/>
        <v>7.2900000000000006E-2</v>
      </c>
      <c r="O664" s="42">
        <f t="shared" si="43"/>
        <v>7.2900000000000009</v>
      </c>
    </row>
    <row r="665" spans="1:15" ht="15">
      <c r="A665" s="7" t="s">
        <v>125</v>
      </c>
      <c r="B665" s="7" t="s">
        <v>38</v>
      </c>
      <c r="C665" s="13" t="s">
        <v>66</v>
      </c>
      <c r="D665" s="7" t="s">
        <v>116</v>
      </c>
      <c r="E665" s="29">
        <v>113.4</v>
      </c>
      <c r="F665" s="28">
        <v>1</v>
      </c>
      <c r="G665" s="6"/>
      <c r="H665" s="6"/>
      <c r="I665" s="28">
        <v>124</v>
      </c>
      <c r="J665" s="6"/>
      <c r="K665" s="14">
        <v>41455</v>
      </c>
      <c r="L665" s="3">
        <f t="shared" si="40"/>
        <v>124</v>
      </c>
      <c r="M665" s="33">
        <f t="shared" si="41"/>
        <v>113.4</v>
      </c>
      <c r="N665" s="44">
        <f t="shared" si="42"/>
        <v>0.1134</v>
      </c>
      <c r="O665" s="42">
        <f t="shared" si="43"/>
        <v>113.4</v>
      </c>
    </row>
    <row r="666" spans="1:15" ht="15">
      <c r="A666" s="7" t="s">
        <v>125</v>
      </c>
      <c r="B666" s="7" t="s">
        <v>38</v>
      </c>
      <c r="C666" s="13" t="s">
        <v>72</v>
      </c>
      <c r="D666" s="7" t="s">
        <v>112</v>
      </c>
      <c r="E666" s="29">
        <v>113.4</v>
      </c>
      <c r="F666" s="28">
        <v>5</v>
      </c>
      <c r="G666" s="6">
        <v>2</v>
      </c>
      <c r="H666" s="6">
        <v>1</v>
      </c>
      <c r="I666" s="28">
        <v>124</v>
      </c>
      <c r="J666" s="6"/>
      <c r="K666" s="14">
        <v>41455</v>
      </c>
      <c r="L666" s="3">
        <f t="shared" si="40"/>
        <v>620</v>
      </c>
      <c r="M666" s="33">
        <f t="shared" si="41"/>
        <v>113.4</v>
      </c>
      <c r="N666" s="44">
        <f t="shared" si="42"/>
        <v>0.1134</v>
      </c>
      <c r="O666" s="42">
        <f t="shared" si="43"/>
        <v>22.68</v>
      </c>
    </row>
    <row r="667" spans="1:15" ht="15">
      <c r="A667" s="7" t="s">
        <v>125</v>
      </c>
      <c r="B667" s="7" t="s">
        <v>39</v>
      </c>
      <c r="C667" s="13" t="s">
        <v>89</v>
      </c>
      <c r="D667" s="7" t="s">
        <v>109</v>
      </c>
      <c r="E667" s="29">
        <v>2293.38</v>
      </c>
      <c r="F667" s="28">
        <v>26</v>
      </c>
      <c r="G667" s="6">
        <v>3</v>
      </c>
      <c r="H667" s="6">
        <v>11</v>
      </c>
      <c r="I667" s="28">
        <v>124</v>
      </c>
      <c r="J667" s="6"/>
      <c r="K667" s="14">
        <v>41455</v>
      </c>
      <c r="L667" s="3">
        <f t="shared" si="40"/>
        <v>3224</v>
      </c>
      <c r="M667" s="33">
        <f t="shared" si="41"/>
        <v>2293.38</v>
      </c>
      <c r="N667" s="44">
        <f t="shared" si="42"/>
        <v>2.29338</v>
      </c>
      <c r="O667" s="42">
        <f t="shared" si="43"/>
        <v>88.206923076923076</v>
      </c>
    </row>
    <row r="668" spans="1:15" ht="15">
      <c r="A668" s="7" t="s">
        <v>125</v>
      </c>
      <c r="B668" s="7" t="s">
        <v>39</v>
      </c>
      <c r="C668" s="13" t="s">
        <v>93</v>
      </c>
      <c r="D668" s="7" t="s">
        <v>116</v>
      </c>
      <c r="E668" s="29">
        <v>246.6</v>
      </c>
      <c r="F668" s="28">
        <v>6</v>
      </c>
      <c r="G668" s="6"/>
      <c r="H668" s="6">
        <v>2</v>
      </c>
      <c r="I668" s="28">
        <v>66</v>
      </c>
      <c r="J668" s="6"/>
      <c r="K668" s="14">
        <v>41455</v>
      </c>
      <c r="L668" s="3">
        <f t="shared" si="40"/>
        <v>396</v>
      </c>
      <c r="M668" s="33">
        <f t="shared" si="41"/>
        <v>246.6</v>
      </c>
      <c r="N668" s="44">
        <f t="shared" si="42"/>
        <v>0.24659999999999999</v>
      </c>
      <c r="O668" s="42">
        <f t="shared" si="43"/>
        <v>41.1</v>
      </c>
    </row>
    <row r="669" spans="1:15" ht="15">
      <c r="A669" s="7" t="s">
        <v>125</v>
      </c>
      <c r="B669" s="7" t="s">
        <v>39</v>
      </c>
      <c r="C669" s="13" t="s">
        <v>95</v>
      </c>
      <c r="D669" s="7" t="s">
        <v>112</v>
      </c>
      <c r="E669" s="29">
        <v>3353.76</v>
      </c>
      <c r="F669" s="28">
        <v>35</v>
      </c>
      <c r="G669" s="6">
        <v>2</v>
      </c>
      <c r="H669" s="6">
        <v>11</v>
      </c>
      <c r="I669" s="28">
        <v>206</v>
      </c>
      <c r="J669" s="6"/>
      <c r="K669" s="14">
        <v>41455</v>
      </c>
      <c r="L669" s="3">
        <f t="shared" si="40"/>
        <v>7210</v>
      </c>
      <c r="M669" s="33">
        <f t="shared" si="41"/>
        <v>3353.76</v>
      </c>
      <c r="N669" s="44">
        <f t="shared" si="42"/>
        <v>3.3537600000000003</v>
      </c>
      <c r="O669" s="42">
        <f t="shared" si="43"/>
        <v>95.821714285714293</v>
      </c>
    </row>
    <row r="670" spans="1:15" ht="15">
      <c r="A670" s="7" t="s">
        <v>125</v>
      </c>
      <c r="B670" s="7" t="s">
        <v>39</v>
      </c>
      <c r="C670" s="13" t="s">
        <v>96</v>
      </c>
      <c r="D670" s="7" t="s">
        <v>112</v>
      </c>
      <c r="E670" s="29">
        <v>1134.3599999999999</v>
      </c>
      <c r="F670" s="28">
        <v>11</v>
      </c>
      <c r="G670" s="6">
        <v>3</v>
      </c>
      <c r="H670" s="6">
        <v>7</v>
      </c>
      <c r="I670" s="28">
        <v>81</v>
      </c>
      <c r="J670" s="6"/>
      <c r="K670" s="14">
        <v>41455</v>
      </c>
      <c r="L670" s="3">
        <f t="shared" si="40"/>
        <v>891</v>
      </c>
      <c r="M670" s="33">
        <f t="shared" si="41"/>
        <v>1134.3599999999999</v>
      </c>
      <c r="N670" s="44">
        <f t="shared" si="42"/>
        <v>1.1343599999999998</v>
      </c>
      <c r="O670" s="42">
        <f t="shared" si="43"/>
        <v>103.12363636363635</v>
      </c>
    </row>
    <row r="671" spans="1:15" ht="15">
      <c r="A671" s="7" t="s">
        <v>123</v>
      </c>
      <c r="B671" s="7" t="s">
        <v>38</v>
      </c>
      <c r="C671" s="13" t="s">
        <v>45</v>
      </c>
      <c r="D671" s="7" t="s">
        <v>116</v>
      </c>
      <c r="E671" s="29">
        <v>18613.8</v>
      </c>
      <c r="F671" s="28">
        <v>815</v>
      </c>
      <c r="G671" s="6">
        <v>242</v>
      </c>
      <c r="H671" s="6">
        <v>262</v>
      </c>
      <c r="I671" s="28">
        <v>106</v>
      </c>
      <c r="J671" s="6">
        <v>366</v>
      </c>
      <c r="K671" s="14">
        <v>41455</v>
      </c>
      <c r="L671" s="3">
        <f t="shared" si="40"/>
        <v>86390</v>
      </c>
      <c r="M671" s="33">
        <f t="shared" si="41"/>
        <v>18979.8</v>
      </c>
      <c r="N671" s="44">
        <f t="shared" si="42"/>
        <v>18.613799999999998</v>
      </c>
      <c r="O671" s="42">
        <f t="shared" si="43"/>
        <v>22.839018404907975</v>
      </c>
    </row>
    <row r="672" spans="1:15" ht="15">
      <c r="A672" s="7" t="s">
        <v>123</v>
      </c>
      <c r="B672" s="7" t="s">
        <v>38</v>
      </c>
      <c r="C672" s="13" t="s">
        <v>48</v>
      </c>
      <c r="D672" s="7" t="s">
        <v>116</v>
      </c>
      <c r="E672" s="29">
        <v>5337.9</v>
      </c>
      <c r="F672" s="28">
        <v>225</v>
      </c>
      <c r="G672" s="6">
        <v>55</v>
      </c>
      <c r="H672" s="6">
        <v>82</v>
      </c>
      <c r="I672" s="28">
        <v>72</v>
      </c>
      <c r="J672" s="6"/>
      <c r="K672" s="14">
        <v>41455</v>
      </c>
      <c r="L672" s="3">
        <f t="shared" si="40"/>
        <v>16200</v>
      </c>
      <c r="M672" s="33">
        <f t="shared" si="41"/>
        <v>5337.9</v>
      </c>
      <c r="N672" s="44">
        <f t="shared" si="42"/>
        <v>5.3378999999999994</v>
      </c>
      <c r="O672" s="42">
        <f t="shared" si="43"/>
        <v>23.723999999999997</v>
      </c>
    </row>
    <row r="673" spans="1:15" ht="15">
      <c r="A673" s="7" t="s">
        <v>123</v>
      </c>
      <c r="B673" s="7" t="s">
        <v>38</v>
      </c>
      <c r="C673" s="13" t="s">
        <v>66</v>
      </c>
      <c r="D673" s="7" t="s">
        <v>116</v>
      </c>
      <c r="E673" s="29">
        <v>25855.200000000001</v>
      </c>
      <c r="F673" s="28">
        <v>1069</v>
      </c>
      <c r="G673" s="6">
        <v>275</v>
      </c>
      <c r="H673" s="6">
        <v>330</v>
      </c>
      <c r="I673" s="28">
        <v>95</v>
      </c>
      <c r="J673" s="6">
        <v>330</v>
      </c>
      <c r="K673" s="14">
        <v>41455</v>
      </c>
      <c r="L673" s="3">
        <f t="shared" si="40"/>
        <v>101555</v>
      </c>
      <c r="M673" s="33">
        <f t="shared" si="41"/>
        <v>26185.200000000001</v>
      </c>
      <c r="N673" s="44">
        <f t="shared" si="42"/>
        <v>25.8552</v>
      </c>
      <c r="O673" s="42">
        <f t="shared" si="43"/>
        <v>24.186342376052387</v>
      </c>
    </row>
    <row r="674" spans="1:15" ht="15">
      <c r="A674" s="7" t="s">
        <v>123</v>
      </c>
      <c r="B674" s="7" t="s">
        <v>38</v>
      </c>
      <c r="C674" s="13" t="s">
        <v>68</v>
      </c>
      <c r="D674" s="7" t="s">
        <v>116</v>
      </c>
      <c r="E674" s="29">
        <v>32.4</v>
      </c>
      <c r="F674" s="28">
        <v>1</v>
      </c>
      <c r="G674" s="6"/>
      <c r="H674" s="6"/>
      <c r="I674" s="28">
        <v>89</v>
      </c>
      <c r="J674" s="6"/>
      <c r="K674" s="14">
        <v>41455</v>
      </c>
      <c r="L674" s="3">
        <f t="shared" si="40"/>
        <v>89</v>
      </c>
      <c r="M674" s="33">
        <f t="shared" si="41"/>
        <v>32.4</v>
      </c>
      <c r="N674" s="44">
        <f t="shared" si="42"/>
        <v>3.2399999999999998E-2</v>
      </c>
      <c r="O674" s="42">
        <f t="shared" si="43"/>
        <v>32.4</v>
      </c>
    </row>
    <row r="675" spans="1:15" ht="15">
      <c r="A675" s="7" t="s">
        <v>123</v>
      </c>
      <c r="B675" s="7" t="s">
        <v>39</v>
      </c>
      <c r="C675" s="13" t="s">
        <v>93</v>
      </c>
      <c r="D675" s="7" t="s">
        <v>116</v>
      </c>
      <c r="E675" s="29">
        <v>345.24</v>
      </c>
      <c r="F675" s="28">
        <v>16</v>
      </c>
      <c r="G675" s="6">
        <v>2</v>
      </c>
      <c r="H675" s="6">
        <v>1</v>
      </c>
      <c r="I675" s="28">
        <v>57</v>
      </c>
      <c r="J675" s="6"/>
      <c r="K675" s="14">
        <v>41455</v>
      </c>
      <c r="L675" s="3">
        <f t="shared" si="40"/>
        <v>912</v>
      </c>
      <c r="M675" s="33">
        <f t="shared" si="41"/>
        <v>345.24</v>
      </c>
      <c r="N675" s="44">
        <f t="shared" si="42"/>
        <v>0.34523999999999999</v>
      </c>
      <c r="O675" s="42">
        <f t="shared" si="43"/>
        <v>21.577500000000001</v>
      </c>
    </row>
    <row r="676" spans="1:15" ht="15">
      <c r="A676" s="7" t="s">
        <v>123</v>
      </c>
      <c r="B676" s="7" t="s">
        <v>39</v>
      </c>
      <c r="C676" s="13" t="s">
        <v>105</v>
      </c>
      <c r="D676" s="7" t="s">
        <v>116</v>
      </c>
      <c r="E676" s="29">
        <v>1282.32</v>
      </c>
      <c r="F676" s="28">
        <v>20</v>
      </c>
      <c r="G676" s="6">
        <v>3</v>
      </c>
      <c r="H676" s="6">
        <v>10</v>
      </c>
      <c r="I676" s="28">
        <v>96</v>
      </c>
      <c r="J676" s="6"/>
      <c r="K676" s="14">
        <v>41455</v>
      </c>
      <c r="L676" s="3">
        <f t="shared" si="40"/>
        <v>1920</v>
      </c>
      <c r="M676" s="33">
        <f t="shared" si="41"/>
        <v>1282.32</v>
      </c>
      <c r="N676" s="44">
        <f t="shared" si="42"/>
        <v>1.2823199999999999</v>
      </c>
      <c r="O676" s="42">
        <f t="shared" si="43"/>
        <v>64.116</v>
      </c>
    </row>
    <row r="677" spans="1:15" ht="15">
      <c r="A677" s="7" t="s">
        <v>123</v>
      </c>
      <c r="B677" s="7" t="s">
        <v>39</v>
      </c>
      <c r="C677" s="13" t="s">
        <v>106</v>
      </c>
      <c r="D677" s="7" t="s">
        <v>116</v>
      </c>
      <c r="E677" s="29">
        <v>2737.26</v>
      </c>
      <c r="F677" s="28">
        <v>32</v>
      </c>
      <c r="G677" s="6">
        <v>5</v>
      </c>
      <c r="H677" s="6">
        <v>9</v>
      </c>
      <c r="I677" s="28">
        <v>81</v>
      </c>
      <c r="J677" s="6"/>
      <c r="K677" s="14">
        <v>41455</v>
      </c>
      <c r="L677" s="3">
        <f t="shared" si="40"/>
        <v>2592</v>
      </c>
      <c r="M677" s="33">
        <f t="shared" si="41"/>
        <v>2737.26</v>
      </c>
      <c r="N677" s="44">
        <f t="shared" si="42"/>
        <v>2.73726</v>
      </c>
      <c r="O677" s="42">
        <f t="shared" si="43"/>
        <v>85.539375000000007</v>
      </c>
    </row>
    <row r="678" spans="1:15" ht="15">
      <c r="A678" s="7" t="s">
        <v>128</v>
      </c>
      <c r="B678" s="7" t="s">
        <v>38</v>
      </c>
      <c r="C678" s="13" t="s">
        <v>47</v>
      </c>
      <c r="D678" s="7" t="s">
        <v>109</v>
      </c>
      <c r="E678" s="29">
        <v>17358.3</v>
      </c>
      <c r="F678" s="28">
        <v>712</v>
      </c>
      <c r="G678" s="6">
        <v>249</v>
      </c>
      <c r="H678" s="6">
        <v>460</v>
      </c>
      <c r="I678" s="28">
        <v>79</v>
      </c>
      <c r="J678" s="6"/>
      <c r="K678" s="14">
        <v>41455</v>
      </c>
      <c r="L678" s="3">
        <f t="shared" si="40"/>
        <v>56248</v>
      </c>
      <c r="M678" s="33">
        <f t="shared" si="41"/>
        <v>17358.3</v>
      </c>
      <c r="N678" s="44">
        <f t="shared" si="42"/>
        <v>17.3583</v>
      </c>
      <c r="O678" s="42">
        <f t="shared" si="43"/>
        <v>24.379634831460674</v>
      </c>
    </row>
    <row r="679" spans="1:15" ht="15">
      <c r="A679" s="7" t="s">
        <v>128</v>
      </c>
      <c r="B679" s="7" t="s">
        <v>38</v>
      </c>
      <c r="C679" s="13" t="s">
        <v>56</v>
      </c>
      <c r="D679" s="7" t="s">
        <v>109</v>
      </c>
      <c r="E679" s="29">
        <v>5791.5</v>
      </c>
      <c r="F679" s="28">
        <v>263</v>
      </c>
      <c r="G679" s="6">
        <v>95</v>
      </c>
      <c r="H679" s="6">
        <v>217</v>
      </c>
      <c r="I679" s="28">
        <v>54</v>
      </c>
      <c r="J679" s="6"/>
      <c r="K679" s="14">
        <v>41455</v>
      </c>
      <c r="L679" s="3">
        <f t="shared" si="40"/>
        <v>14202</v>
      </c>
      <c r="M679" s="33">
        <f t="shared" si="41"/>
        <v>5791.5</v>
      </c>
      <c r="N679" s="44">
        <f t="shared" si="42"/>
        <v>5.7915000000000001</v>
      </c>
      <c r="O679" s="42">
        <f t="shared" si="43"/>
        <v>22.020912547528518</v>
      </c>
    </row>
    <row r="680" spans="1:15" ht="15">
      <c r="A680" s="7" t="s">
        <v>128</v>
      </c>
      <c r="B680" s="7" t="s">
        <v>39</v>
      </c>
      <c r="C680" s="13" t="s">
        <v>90</v>
      </c>
      <c r="D680" s="7" t="s">
        <v>109</v>
      </c>
      <c r="E680" s="29">
        <v>1183.68</v>
      </c>
      <c r="F680" s="28">
        <v>20</v>
      </c>
      <c r="G680" s="6">
        <v>5</v>
      </c>
      <c r="H680" s="6">
        <v>11</v>
      </c>
      <c r="I680" s="28">
        <v>67</v>
      </c>
      <c r="J680" s="6"/>
      <c r="K680" s="14">
        <v>41455</v>
      </c>
      <c r="L680" s="3">
        <f t="shared" si="40"/>
        <v>1340</v>
      </c>
      <c r="M680" s="33">
        <f t="shared" si="41"/>
        <v>1183.68</v>
      </c>
      <c r="N680" s="44">
        <f t="shared" si="42"/>
        <v>1.1836800000000001</v>
      </c>
      <c r="O680" s="42">
        <f t="shared" si="43"/>
        <v>59.184000000000005</v>
      </c>
    </row>
    <row r="681" spans="1:15" ht="15">
      <c r="A681" s="7" t="s">
        <v>126</v>
      </c>
      <c r="B681" s="7" t="s">
        <v>38</v>
      </c>
      <c r="C681" s="13" t="s">
        <v>52</v>
      </c>
      <c r="D681" s="7" t="s">
        <v>112</v>
      </c>
      <c r="E681" s="29">
        <v>15414.3</v>
      </c>
      <c r="F681" s="28">
        <v>594</v>
      </c>
      <c r="G681" s="6">
        <v>145</v>
      </c>
      <c r="H681" s="6">
        <v>192</v>
      </c>
      <c r="I681" s="28">
        <v>154</v>
      </c>
      <c r="J681" s="6"/>
      <c r="K681" s="14">
        <v>41455</v>
      </c>
      <c r="L681" s="3">
        <f t="shared" si="40"/>
        <v>91476</v>
      </c>
      <c r="M681" s="33">
        <f t="shared" si="41"/>
        <v>15414.3</v>
      </c>
      <c r="N681" s="44">
        <f t="shared" si="42"/>
        <v>15.414299999999999</v>
      </c>
      <c r="O681" s="42">
        <f t="shared" si="43"/>
        <v>25.95</v>
      </c>
    </row>
    <row r="682" spans="1:15" ht="15">
      <c r="A682" s="7" t="s">
        <v>126</v>
      </c>
      <c r="B682" s="7" t="s">
        <v>38</v>
      </c>
      <c r="C682" s="13" t="s">
        <v>53</v>
      </c>
      <c r="D682" s="7" t="s">
        <v>112</v>
      </c>
      <c r="E682" s="29">
        <v>18233.099999999999</v>
      </c>
      <c r="F682" s="28">
        <v>680</v>
      </c>
      <c r="G682" s="6">
        <v>169</v>
      </c>
      <c r="H682" s="6">
        <v>230</v>
      </c>
      <c r="I682" s="28">
        <v>133</v>
      </c>
      <c r="J682" s="6">
        <v>90</v>
      </c>
      <c r="K682" s="14">
        <v>41455</v>
      </c>
      <c r="L682" s="3">
        <f t="shared" si="40"/>
        <v>90440</v>
      </c>
      <c r="M682" s="33">
        <f t="shared" si="41"/>
        <v>18323.099999999999</v>
      </c>
      <c r="N682" s="44">
        <f t="shared" si="42"/>
        <v>18.2331</v>
      </c>
      <c r="O682" s="42">
        <f t="shared" si="43"/>
        <v>26.813382352941176</v>
      </c>
    </row>
    <row r="683" spans="1:15" ht="15">
      <c r="A683" s="7" t="s">
        <v>126</v>
      </c>
      <c r="B683" s="7" t="s">
        <v>38</v>
      </c>
      <c r="C683" s="13" t="s">
        <v>54</v>
      </c>
      <c r="D683" s="7" t="s">
        <v>112</v>
      </c>
      <c r="E683" s="29">
        <v>7095.6</v>
      </c>
      <c r="F683" s="28">
        <v>280</v>
      </c>
      <c r="G683" s="6">
        <v>71</v>
      </c>
      <c r="H683" s="6">
        <v>99</v>
      </c>
      <c r="I683" s="28">
        <v>152</v>
      </c>
      <c r="J683" s="6"/>
      <c r="K683" s="14">
        <v>41455</v>
      </c>
      <c r="L683" s="3">
        <f t="shared" si="40"/>
        <v>42560</v>
      </c>
      <c r="M683" s="33">
        <f t="shared" si="41"/>
        <v>7095.6</v>
      </c>
      <c r="N683" s="44">
        <f t="shared" si="42"/>
        <v>7.0956000000000001</v>
      </c>
      <c r="O683" s="42">
        <f t="shared" si="43"/>
        <v>25.341428571428573</v>
      </c>
    </row>
    <row r="684" spans="1:15" ht="15">
      <c r="A684" s="7" t="s">
        <v>126</v>
      </c>
      <c r="B684" s="7" t="s">
        <v>38</v>
      </c>
      <c r="C684" s="13" t="s">
        <v>72</v>
      </c>
      <c r="D684" s="7" t="s">
        <v>112</v>
      </c>
      <c r="E684" s="29">
        <v>32.4</v>
      </c>
      <c r="F684" s="28">
        <v>1</v>
      </c>
      <c r="G684" s="6"/>
      <c r="H684" s="6"/>
      <c r="I684" s="28">
        <v>155</v>
      </c>
      <c r="J684" s="6"/>
      <c r="K684" s="14">
        <v>41455</v>
      </c>
      <c r="L684" s="3">
        <f t="shared" si="40"/>
        <v>155</v>
      </c>
      <c r="M684" s="33">
        <f t="shared" si="41"/>
        <v>32.4</v>
      </c>
      <c r="N684" s="44">
        <f t="shared" si="42"/>
        <v>3.2399999999999998E-2</v>
      </c>
      <c r="O684" s="42">
        <f t="shared" si="43"/>
        <v>32.4</v>
      </c>
    </row>
    <row r="685" spans="1:15" ht="15">
      <c r="A685" s="7" t="s">
        <v>126</v>
      </c>
      <c r="B685" s="7" t="s">
        <v>38</v>
      </c>
      <c r="C685" s="13" t="s">
        <v>73</v>
      </c>
      <c r="D685" s="7" t="s">
        <v>112</v>
      </c>
      <c r="E685" s="29">
        <v>291.60000000000002</v>
      </c>
      <c r="F685" s="28">
        <v>9</v>
      </c>
      <c r="G685" s="6"/>
      <c r="H685" s="6"/>
      <c r="I685" s="28">
        <v>603</v>
      </c>
      <c r="J685" s="6"/>
      <c r="K685" s="14">
        <v>41455</v>
      </c>
      <c r="L685" s="3">
        <f t="shared" si="40"/>
        <v>5427</v>
      </c>
      <c r="M685" s="33">
        <f t="shared" si="41"/>
        <v>291.60000000000002</v>
      </c>
      <c r="N685" s="44">
        <f t="shared" si="42"/>
        <v>0.29160000000000003</v>
      </c>
      <c r="O685" s="42">
        <f t="shared" si="43"/>
        <v>32.400000000000006</v>
      </c>
    </row>
    <row r="686" spans="1:15" ht="15">
      <c r="A686" s="7" t="s">
        <v>126</v>
      </c>
      <c r="B686" s="7" t="s">
        <v>16</v>
      </c>
      <c r="C686" s="13" t="s">
        <v>85</v>
      </c>
      <c r="D686" s="7" t="s">
        <v>119</v>
      </c>
      <c r="E686" s="29">
        <v>32.4</v>
      </c>
      <c r="F686" s="28">
        <v>1</v>
      </c>
      <c r="G686" s="6"/>
      <c r="H686" s="6"/>
      <c r="I686" s="28">
        <v>171</v>
      </c>
      <c r="J686" s="6"/>
      <c r="K686" s="14">
        <v>41455</v>
      </c>
      <c r="L686" s="3">
        <f t="shared" si="40"/>
        <v>171</v>
      </c>
      <c r="M686" s="33">
        <f t="shared" si="41"/>
        <v>32.4</v>
      </c>
      <c r="N686" s="44">
        <f t="shared" si="42"/>
        <v>3.2399999999999998E-2</v>
      </c>
      <c r="O686" s="42">
        <f t="shared" si="43"/>
        <v>32.4</v>
      </c>
    </row>
    <row r="687" spans="1:15" ht="15">
      <c r="A687" s="7" t="s">
        <v>126</v>
      </c>
      <c r="B687" s="7" t="s">
        <v>39</v>
      </c>
      <c r="C687" s="13" t="s">
        <v>95</v>
      </c>
      <c r="D687" s="7" t="s">
        <v>112</v>
      </c>
      <c r="E687" s="29">
        <v>1306.98</v>
      </c>
      <c r="F687" s="28">
        <v>22</v>
      </c>
      <c r="G687" s="6">
        <v>3</v>
      </c>
      <c r="H687" s="6">
        <v>2</v>
      </c>
      <c r="I687" s="28">
        <v>108</v>
      </c>
      <c r="J687" s="6"/>
      <c r="K687" s="14">
        <v>41455</v>
      </c>
      <c r="L687" s="3">
        <f t="shared" si="40"/>
        <v>2376</v>
      </c>
      <c r="M687" s="33">
        <f t="shared" si="41"/>
        <v>1306.98</v>
      </c>
      <c r="N687" s="44">
        <f t="shared" si="42"/>
        <v>1.30698</v>
      </c>
      <c r="O687" s="42">
        <f t="shared" si="43"/>
        <v>59.408181818181816</v>
      </c>
    </row>
    <row r="688" spans="1:15" ht="15">
      <c r="A688" s="7" t="s">
        <v>126</v>
      </c>
      <c r="B688" s="7" t="s">
        <v>39</v>
      </c>
      <c r="C688" s="13" t="s">
        <v>96</v>
      </c>
      <c r="D688" s="7" t="s">
        <v>112</v>
      </c>
      <c r="E688" s="29">
        <v>3255.12</v>
      </c>
      <c r="F688" s="28">
        <v>45</v>
      </c>
      <c r="G688" s="6">
        <v>6</v>
      </c>
      <c r="H688" s="6">
        <v>2</v>
      </c>
      <c r="I688" s="28">
        <v>166</v>
      </c>
      <c r="J688" s="6"/>
      <c r="K688" s="14">
        <v>41455</v>
      </c>
      <c r="L688" s="3">
        <f t="shared" si="40"/>
        <v>7470</v>
      </c>
      <c r="M688" s="33">
        <f t="shared" si="41"/>
        <v>3255.12</v>
      </c>
      <c r="N688" s="44">
        <f t="shared" si="42"/>
        <v>3.2551199999999998</v>
      </c>
      <c r="O688" s="42">
        <f t="shared" si="43"/>
        <v>72.335999999999999</v>
      </c>
    </row>
    <row r="689" spans="1:15" ht="15">
      <c r="A689" s="7" t="s">
        <v>126</v>
      </c>
      <c r="B689" s="7" t="s">
        <v>39</v>
      </c>
      <c r="C689" s="13" t="s">
        <v>97</v>
      </c>
      <c r="D689" s="7" t="s">
        <v>112</v>
      </c>
      <c r="E689" s="29">
        <v>2564.64</v>
      </c>
      <c r="F689" s="28">
        <v>32</v>
      </c>
      <c r="G689" s="6"/>
      <c r="H689" s="6">
        <v>17</v>
      </c>
      <c r="I689" s="28">
        <v>96</v>
      </c>
      <c r="J689" s="6"/>
      <c r="K689" s="14">
        <v>41455</v>
      </c>
      <c r="L689" s="3">
        <f t="shared" si="40"/>
        <v>3072</v>
      </c>
      <c r="M689" s="33">
        <f t="shared" si="41"/>
        <v>2564.64</v>
      </c>
      <c r="N689" s="44">
        <f t="shared" si="42"/>
        <v>2.5646399999999998</v>
      </c>
      <c r="O689" s="42">
        <f t="shared" si="43"/>
        <v>80.144999999999996</v>
      </c>
    </row>
    <row r="690" spans="1:15" ht="15">
      <c r="A690" s="7" t="s">
        <v>127</v>
      </c>
      <c r="B690" s="7" t="s">
        <v>38</v>
      </c>
      <c r="C690" s="13" t="s">
        <v>49</v>
      </c>
      <c r="D690" s="7" t="s">
        <v>115</v>
      </c>
      <c r="E690" s="29">
        <v>25029</v>
      </c>
      <c r="F690" s="28">
        <v>1206</v>
      </c>
      <c r="G690" s="6">
        <v>409</v>
      </c>
      <c r="H690" s="6">
        <v>579</v>
      </c>
      <c r="I690" s="28">
        <v>67</v>
      </c>
      <c r="J690" s="6">
        <v>270</v>
      </c>
      <c r="K690" s="14">
        <v>41455</v>
      </c>
      <c r="L690" s="3">
        <f t="shared" si="40"/>
        <v>80802</v>
      </c>
      <c r="M690" s="33">
        <f t="shared" si="41"/>
        <v>25299</v>
      </c>
      <c r="N690" s="44">
        <f t="shared" si="42"/>
        <v>25.029</v>
      </c>
      <c r="O690" s="42">
        <f t="shared" si="43"/>
        <v>20.753731343283583</v>
      </c>
    </row>
    <row r="691" spans="1:15" ht="15">
      <c r="A691" s="7" t="s">
        <v>127</v>
      </c>
      <c r="B691" s="7" t="s">
        <v>38</v>
      </c>
      <c r="C691" s="13" t="s">
        <v>57</v>
      </c>
      <c r="D691" s="7" t="s">
        <v>115</v>
      </c>
      <c r="E691" s="29">
        <v>20452.5</v>
      </c>
      <c r="F691" s="28">
        <v>884</v>
      </c>
      <c r="G691" s="6">
        <v>293</v>
      </c>
      <c r="H691" s="6">
        <v>450</v>
      </c>
      <c r="I691" s="28">
        <v>82</v>
      </c>
      <c r="J691" s="6">
        <v>396</v>
      </c>
      <c r="K691" s="14">
        <v>41455</v>
      </c>
      <c r="L691" s="3">
        <f t="shared" si="40"/>
        <v>72488</v>
      </c>
      <c r="M691" s="33">
        <f t="shared" si="41"/>
        <v>20848.5</v>
      </c>
      <c r="N691" s="44">
        <f t="shared" si="42"/>
        <v>20.452500000000001</v>
      </c>
      <c r="O691" s="42">
        <f t="shared" si="43"/>
        <v>23.136312217194572</v>
      </c>
    </row>
    <row r="692" spans="1:15" ht="15">
      <c r="A692" s="7" t="s">
        <v>127</v>
      </c>
      <c r="B692" s="7" t="s">
        <v>38</v>
      </c>
      <c r="C692" s="13" t="s">
        <v>69</v>
      </c>
      <c r="D692" s="7" t="s">
        <v>115</v>
      </c>
      <c r="E692" s="29">
        <v>48.6</v>
      </c>
      <c r="F692" s="28">
        <v>2</v>
      </c>
      <c r="G692" s="6"/>
      <c r="H692" s="6"/>
      <c r="I692" s="28">
        <v>56</v>
      </c>
      <c r="J692" s="6"/>
      <c r="K692" s="14">
        <v>41455</v>
      </c>
      <c r="L692" s="3">
        <f t="shared" si="40"/>
        <v>112</v>
      </c>
      <c r="M692" s="33">
        <f t="shared" si="41"/>
        <v>48.6</v>
      </c>
      <c r="N692" s="44">
        <f t="shared" si="42"/>
        <v>4.8600000000000004E-2</v>
      </c>
      <c r="O692" s="42">
        <f t="shared" si="43"/>
        <v>24.3</v>
      </c>
    </row>
    <row r="693" spans="1:15" ht="15">
      <c r="A693" s="7" t="s">
        <v>127</v>
      </c>
      <c r="B693" s="7" t="s">
        <v>38</v>
      </c>
      <c r="C693" s="13" t="s">
        <v>76</v>
      </c>
      <c r="D693" s="7" t="s">
        <v>115</v>
      </c>
      <c r="E693" s="29">
        <v>891</v>
      </c>
      <c r="F693" s="28">
        <v>49</v>
      </c>
      <c r="G693" s="6">
        <v>16</v>
      </c>
      <c r="H693" s="6">
        <v>11</v>
      </c>
      <c r="I693" s="28">
        <v>62</v>
      </c>
      <c r="J693" s="6"/>
      <c r="K693" s="14">
        <v>41455</v>
      </c>
      <c r="L693" s="3">
        <f t="shared" si="40"/>
        <v>3038</v>
      </c>
      <c r="M693" s="33">
        <f t="shared" si="41"/>
        <v>891</v>
      </c>
      <c r="N693" s="44">
        <f t="shared" si="42"/>
        <v>0.89100000000000001</v>
      </c>
      <c r="O693" s="42">
        <f t="shared" si="43"/>
        <v>18.183673469387756</v>
      </c>
    </row>
    <row r="694" spans="1:15" ht="15">
      <c r="A694" s="7" t="s">
        <v>127</v>
      </c>
      <c r="B694" s="7" t="s">
        <v>39</v>
      </c>
      <c r="C694" s="13" t="s">
        <v>94</v>
      </c>
      <c r="D694" s="7" t="s">
        <v>115</v>
      </c>
      <c r="E694" s="29">
        <f>4956.66-F694</f>
        <v>4885.66</v>
      </c>
      <c r="F694" s="28">
        <v>71</v>
      </c>
      <c r="G694" s="6">
        <v>16</v>
      </c>
      <c r="H694" s="6">
        <v>46</v>
      </c>
      <c r="I694" s="28">
        <v>115</v>
      </c>
      <c r="J694" s="6"/>
      <c r="K694" s="14">
        <v>41455</v>
      </c>
      <c r="L694" s="3">
        <f t="shared" si="40"/>
        <v>8165</v>
      </c>
      <c r="M694" s="33">
        <f t="shared" si="41"/>
        <v>4885.66</v>
      </c>
      <c r="N694" s="44">
        <f t="shared" si="42"/>
        <v>4.8856599999999997</v>
      </c>
      <c r="O694" s="42">
        <f t="shared" si="43"/>
        <v>68.81211267605633</v>
      </c>
    </row>
    <row r="695" spans="1:15" ht="15">
      <c r="A695" s="7" t="s">
        <v>127</v>
      </c>
      <c r="B695" s="7" t="s">
        <v>39</v>
      </c>
      <c r="C695" s="13" t="s">
        <v>99</v>
      </c>
      <c r="D695" s="7" t="s">
        <v>115</v>
      </c>
      <c r="E695" s="29">
        <v>3016.26</v>
      </c>
      <c r="F695" s="28">
        <v>49</v>
      </c>
      <c r="G695" s="6">
        <v>16</v>
      </c>
      <c r="H695" s="6">
        <v>30</v>
      </c>
      <c r="I695" s="28">
        <v>93</v>
      </c>
      <c r="J695" s="6"/>
      <c r="K695" s="14">
        <v>41455</v>
      </c>
      <c r="L695" s="3">
        <f t="shared" si="40"/>
        <v>4557</v>
      </c>
      <c r="M695" s="33">
        <f t="shared" si="41"/>
        <v>3016.26</v>
      </c>
      <c r="N695" s="44">
        <f t="shared" si="42"/>
        <v>3.0162600000000004</v>
      </c>
      <c r="O695" s="42">
        <f t="shared" si="43"/>
        <v>61.556326530612246</v>
      </c>
    </row>
    <row r="696" spans="1:15" ht="15">
      <c r="A696" s="22" t="s">
        <v>122</v>
      </c>
      <c r="B696" s="22" t="s">
        <v>38</v>
      </c>
      <c r="C696" s="22" t="s">
        <v>57</v>
      </c>
      <c r="D696" s="22" t="s">
        <v>115</v>
      </c>
      <c r="E696" s="29">
        <v>7598</v>
      </c>
      <c r="F696" s="28">
        <v>300</v>
      </c>
      <c r="G696" s="11">
        <v>76</v>
      </c>
      <c r="H696" s="11">
        <v>157</v>
      </c>
      <c r="I696" s="28">
        <v>88</v>
      </c>
      <c r="J696" s="11">
        <v>60</v>
      </c>
      <c r="K696" s="12">
        <v>41486</v>
      </c>
      <c r="L696" s="4">
        <f t="shared" si="40"/>
        <v>26400</v>
      </c>
      <c r="M696" s="33">
        <f t="shared" si="41"/>
        <v>7658</v>
      </c>
      <c r="N696" s="44">
        <f t="shared" si="42"/>
        <v>7.5979999999999999</v>
      </c>
      <c r="O696" s="42">
        <f t="shared" si="43"/>
        <v>25.326666666666668</v>
      </c>
    </row>
    <row r="697" spans="1:15" ht="15">
      <c r="A697" s="7" t="s">
        <v>122</v>
      </c>
      <c r="B697" s="7" t="s">
        <v>38</v>
      </c>
      <c r="C697" s="13" t="s">
        <v>61</v>
      </c>
      <c r="D697" s="7" t="s">
        <v>114</v>
      </c>
      <c r="E697" s="29">
        <v>25029</v>
      </c>
      <c r="F697" s="28">
        <v>973</v>
      </c>
      <c r="G697" s="6">
        <v>267</v>
      </c>
      <c r="H697" s="6">
        <v>433</v>
      </c>
      <c r="I697" s="28">
        <v>95</v>
      </c>
      <c r="J697" s="6">
        <v>366</v>
      </c>
      <c r="K697" s="14">
        <v>41486</v>
      </c>
      <c r="L697" s="3">
        <f t="shared" si="40"/>
        <v>92435</v>
      </c>
      <c r="M697" s="33">
        <f t="shared" si="41"/>
        <v>25395</v>
      </c>
      <c r="N697" s="44">
        <f t="shared" si="42"/>
        <v>25.029</v>
      </c>
      <c r="O697" s="42">
        <f t="shared" si="43"/>
        <v>25.723535457348408</v>
      </c>
    </row>
    <row r="698" spans="1:15" ht="15">
      <c r="A698" s="7" t="s">
        <v>122</v>
      </c>
      <c r="B698" s="7" t="s">
        <v>38</v>
      </c>
      <c r="C698" s="13" t="s">
        <v>76</v>
      </c>
      <c r="D698" s="7" t="s">
        <v>115</v>
      </c>
      <c r="E698" s="29">
        <v>48.6</v>
      </c>
      <c r="F698" s="28">
        <v>2</v>
      </c>
      <c r="G698" s="6">
        <v>2</v>
      </c>
      <c r="H698" s="6">
        <v>8</v>
      </c>
      <c r="I698" s="28">
        <v>24</v>
      </c>
      <c r="J698" s="6"/>
      <c r="K698" s="14">
        <v>41486</v>
      </c>
      <c r="L698" s="3">
        <f t="shared" si="40"/>
        <v>48</v>
      </c>
      <c r="M698" s="33">
        <f t="shared" si="41"/>
        <v>48.6</v>
      </c>
      <c r="N698" s="44">
        <f t="shared" si="42"/>
        <v>4.8600000000000004E-2</v>
      </c>
      <c r="O698" s="42">
        <f t="shared" si="43"/>
        <v>24.3</v>
      </c>
    </row>
    <row r="699" spans="1:15" ht="15">
      <c r="A699" s="7" t="s">
        <v>122</v>
      </c>
      <c r="B699" s="7" t="s">
        <v>38</v>
      </c>
      <c r="C699" s="13" t="s">
        <v>80</v>
      </c>
      <c r="D699" s="7" t="s">
        <v>114</v>
      </c>
      <c r="E699" s="29">
        <v>72.900000000000006</v>
      </c>
      <c r="F699" s="28">
        <v>2</v>
      </c>
      <c r="G699" s="6"/>
      <c r="H699" s="6"/>
      <c r="I699" s="28">
        <v>78</v>
      </c>
      <c r="J699" s="6"/>
      <c r="K699" s="14">
        <v>41486</v>
      </c>
      <c r="L699" s="3">
        <f t="shared" si="40"/>
        <v>156</v>
      </c>
      <c r="M699" s="33">
        <f t="shared" si="41"/>
        <v>72.900000000000006</v>
      </c>
      <c r="N699" s="44">
        <f t="shared" si="42"/>
        <v>7.2900000000000006E-2</v>
      </c>
      <c r="O699" s="42">
        <f t="shared" si="43"/>
        <v>36.450000000000003</v>
      </c>
    </row>
    <row r="700" spans="1:15" ht="15">
      <c r="A700" s="7" t="s">
        <v>122</v>
      </c>
      <c r="B700" s="7" t="s">
        <v>39</v>
      </c>
      <c r="C700" s="13" t="s">
        <v>99</v>
      </c>
      <c r="D700" s="7" t="s">
        <v>115</v>
      </c>
      <c r="E700" s="29">
        <v>394.56</v>
      </c>
      <c r="F700" s="28">
        <v>1</v>
      </c>
      <c r="G700" s="6"/>
      <c r="H700" s="6">
        <v>6</v>
      </c>
      <c r="I700" s="28">
        <v>279</v>
      </c>
      <c r="J700" s="6"/>
      <c r="K700" s="14">
        <v>41486</v>
      </c>
      <c r="L700" s="3">
        <f t="shared" si="40"/>
        <v>279</v>
      </c>
      <c r="M700" s="33">
        <f t="shared" si="41"/>
        <v>394.56</v>
      </c>
      <c r="N700" s="44">
        <f t="shared" si="42"/>
        <v>0.39456000000000002</v>
      </c>
      <c r="O700" s="42">
        <f t="shared" si="43"/>
        <v>394.56</v>
      </c>
    </row>
    <row r="701" spans="1:15" ht="15">
      <c r="A701" s="7" t="s">
        <v>122</v>
      </c>
      <c r="B701" s="7" t="s">
        <v>39</v>
      </c>
      <c r="C701" s="13" t="s">
        <v>103</v>
      </c>
      <c r="D701" s="7" t="s">
        <v>114</v>
      </c>
      <c r="E701" s="29">
        <v>1159.02</v>
      </c>
      <c r="F701" s="28">
        <v>32</v>
      </c>
      <c r="G701" s="6">
        <v>8</v>
      </c>
      <c r="H701" s="6">
        <v>21</v>
      </c>
      <c r="I701" s="28">
        <v>67</v>
      </c>
      <c r="J701" s="6"/>
      <c r="K701" s="14">
        <v>41486</v>
      </c>
      <c r="L701" s="3">
        <f t="shared" si="40"/>
        <v>2144</v>
      </c>
      <c r="M701" s="33">
        <f t="shared" si="41"/>
        <v>1159.02</v>
      </c>
      <c r="N701" s="44">
        <f t="shared" si="42"/>
        <v>1.1590199999999999</v>
      </c>
      <c r="O701" s="42">
        <f t="shared" si="43"/>
        <v>36.219374999999999</v>
      </c>
    </row>
    <row r="702" spans="1:15" ht="15">
      <c r="A702" s="57" t="s">
        <v>130</v>
      </c>
      <c r="B702" s="57" t="s">
        <v>38</v>
      </c>
      <c r="C702" s="64" t="s">
        <v>40</v>
      </c>
      <c r="D702" s="57" t="s">
        <v>118</v>
      </c>
      <c r="E702" s="63">
        <v>22720.5</v>
      </c>
      <c r="F702" s="64">
        <v>607</v>
      </c>
      <c r="G702" s="58">
        <v>44</v>
      </c>
      <c r="H702" s="58">
        <v>113</v>
      </c>
      <c r="I702" s="64">
        <v>207</v>
      </c>
      <c r="J702" s="58"/>
      <c r="K702" s="56">
        <v>41486</v>
      </c>
      <c r="L702" s="59">
        <f t="shared" si="40"/>
        <v>125649</v>
      </c>
      <c r="M702" s="60">
        <f t="shared" si="41"/>
        <v>22720.5</v>
      </c>
      <c r="N702" s="61">
        <f t="shared" si="42"/>
        <v>22.720500000000001</v>
      </c>
      <c r="O702" s="62">
        <f t="shared" si="43"/>
        <v>37.430807248764417</v>
      </c>
    </row>
    <row r="703" spans="1:15" ht="15">
      <c r="A703" s="7" t="s">
        <v>130</v>
      </c>
      <c r="B703" s="7" t="s">
        <v>38</v>
      </c>
      <c r="C703" s="13" t="s">
        <v>42</v>
      </c>
      <c r="D703" s="7" t="s">
        <v>118</v>
      </c>
      <c r="E703" s="29">
        <v>170.1</v>
      </c>
      <c r="F703" s="28">
        <v>6</v>
      </c>
      <c r="G703" s="6"/>
      <c r="H703" s="6"/>
      <c r="I703" s="28">
        <v>92</v>
      </c>
      <c r="J703" s="6"/>
      <c r="K703" s="14">
        <v>41486</v>
      </c>
      <c r="L703" s="3">
        <f t="shared" si="40"/>
        <v>552</v>
      </c>
      <c r="M703" s="33">
        <f t="shared" si="41"/>
        <v>170.1</v>
      </c>
      <c r="N703" s="44">
        <f t="shared" si="42"/>
        <v>0.1701</v>
      </c>
      <c r="O703" s="42">
        <f t="shared" si="43"/>
        <v>28.349999999999998</v>
      </c>
    </row>
    <row r="704" spans="1:15" ht="15">
      <c r="A704" s="7" t="s">
        <v>130</v>
      </c>
      <c r="B704" s="7" t="s">
        <v>38</v>
      </c>
      <c r="C704" s="13" t="s">
        <v>55</v>
      </c>
      <c r="D704" s="7" t="s">
        <v>113</v>
      </c>
      <c r="E704" s="29">
        <v>14142.6</v>
      </c>
      <c r="F704" s="28">
        <v>460</v>
      </c>
      <c r="G704" s="6">
        <v>134</v>
      </c>
      <c r="H704" s="6">
        <v>296</v>
      </c>
      <c r="I704" s="28">
        <v>99</v>
      </c>
      <c r="J704" s="6"/>
      <c r="K704" s="14">
        <v>41486</v>
      </c>
      <c r="L704" s="3">
        <f t="shared" si="40"/>
        <v>45540</v>
      </c>
      <c r="M704" s="33">
        <f t="shared" si="41"/>
        <v>14142.6</v>
      </c>
      <c r="N704" s="44">
        <f t="shared" si="42"/>
        <v>14.1426</v>
      </c>
      <c r="O704" s="42">
        <f t="shared" si="43"/>
        <v>30.744782608695655</v>
      </c>
    </row>
    <row r="705" spans="1:15" ht="15">
      <c r="A705" s="7" t="s">
        <v>130</v>
      </c>
      <c r="B705" s="7" t="s">
        <v>38</v>
      </c>
      <c r="C705" s="13" t="s">
        <v>58</v>
      </c>
      <c r="D705" s="7" t="s">
        <v>118</v>
      </c>
      <c r="E705" s="29">
        <v>21497.4</v>
      </c>
      <c r="F705" s="28">
        <v>721</v>
      </c>
      <c r="G705" s="6">
        <v>154</v>
      </c>
      <c r="H705" s="6">
        <v>131</v>
      </c>
      <c r="I705" s="28">
        <v>129</v>
      </c>
      <c r="J705" s="6">
        <v>110</v>
      </c>
      <c r="K705" s="14">
        <v>41486</v>
      </c>
      <c r="L705" s="3">
        <f t="shared" si="40"/>
        <v>93009</v>
      </c>
      <c r="M705" s="33">
        <f t="shared" si="41"/>
        <v>21607.4</v>
      </c>
      <c r="N705" s="44">
        <f t="shared" si="42"/>
        <v>21.497400000000003</v>
      </c>
      <c r="O705" s="42">
        <f t="shared" si="43"/>
        <v>29.816088765603332</v>
      </c>
    </row>
    <row r="706" spans="1:15" ht="15">
      <c r="A706" s="7" t="s">
        <v>130</v>
      </c>
      <c r="B706" s="7" t="s">
        <v>38</v>
      </c>
      <c r="C706" s="13" t="s">
        <v>60</v>
      </c>
      <c r="D706" s="7" t="s">
        <v>118</v>
      </c>
      <c r="E706" s="29">
        <v>8496.9</v>
      </c>
      <c r="F706" s="28">
        <v>299</v>
      </c>
      <c r="G706" s="6">
        <v>62</v>
      </c>
      <c r="H706" s="6">
        <v>95</v>
      </c>
      <c r="I706" s="28">
        <v>108</v>
      </c>
      <c r="J706" s="6">
        <v>30</v>
      </c>
      <c r="K706" s="14">
        <v>41486</v>
      </c>
      <c r="L706" s="3">
        <f t="shared" ref="L706:L769" si="44">F706*I706</f>
        <v>32292</v>
      </c>
      <c r="M706" s="33">
        <f t="shared" ref="M706:M769" si="45">E706+J706</f>
        <v>8526.9</v>
      </c>
      <c r="N706" s="44">
        <f t="shared" ref="N706:N769" si="46">E706/1000</f>
        <v>8.4969000000000001</v>
      </c>
      <c r="O706" s="42">
        <f t="shared" ref="O706:O769" si="47">E706/F706</f>
        <v>28.41772575250836</v>
      </c>
    </row>
    <row r="707" spans="1:15" ht="15">
      <c r="A707" s="7" t="s">
        <v>130</v>
      </c>
      <c r="B707" s="7" t="s">
        <v>38</v>
      </c>
      <c r="C707" s="13" t="s">
        <v>62</v>
      </c>
      <c r="D707" s="7" t="s">
        <v>113</v>
      </c>
      <c r="E707" s="29">
        <v>429.3</v>
      </c>
      <c r="F707" s="28">
        <v>17</v>
      </c>
      <c r="G707" s="6">
        <v>4</v>
      </c>
      <c r="H707" s="6">
        <v>1</v>
      </c>
      <c r="I707" s="28">
        <v>414</v>
      </c>
      <c r="J707" s="6"/>
      <c r="K707" s="14">
        <v>41486</v>
      </c>
      <c r="L707" s="3">
        <f t="shared" si="44"/>
        <v>7038</v>
      </c>
      <c r="M707" s="33">
        <f t="shared" si="45"/>
        <v>429.3</v>
      </c>
      <c r="N707" s="44">
        <f t="shared" si="46"/>
        <v>0.42930000000000001</v>
      </c>
      <c r="O707" s="42">
        <f t="shared" si="47"/>
        <v>25.252941176470589</v>
      </c>
    </row>
    <row r="708" spans="1:15" ht="15">
      <c r="A708" s="7" t="s">
        <v>130</v>
      </c>
      <c r="B708" s="7" t="s">
        <v>38</v>
      </c>
      <c r="C708" s="13" t="s">
        <v>65</v>
      </c>
      <c r="D708" s="7" t="s">
        <v>118</v>
      </c>
      <c r="E708" s="29">
        <v>1733.4</v>
      </c>
      <c r="F708" s="28">
        <v>107</v>
      </c>
      <c r="G708" s="6">
        <v>50</v>
      </c>
      <c r="H708" s="6">
        <v>71</v>
      </c>
      <c r="I708" s="28">
        <v>52</v>
      </c>
      <c r="J708" s="6">
        <v>1494</v>
      </c>
      <c r="K708" s="14">
        <v>41486</v>
      </c>
      <c r="L708" s="3">
        <f t="shared" si="44"/>
        <v>5564</v>
      </c>
      <c r="M708" s="33">
        <f t="shared" si="45"/>
        <v>3227.4</v>
      </c>
      <c r="N708" s="44">
        <f t="shared" si="46"/>
        <v>1.7334000000000001</v>
      </c>
      <c r="O708" s="42">
        <f t="shared" si="47"/>
        <v>16.2</v>
      </c>
    </row>
    <row r="709" spans="1:15" ht="15">
      <c r="A709" s="7" t="s">
        <v>130</v>
      </c>
      <c r="B709" s="7" t="s">
        <v>39</v>
      </c>
      <c r="C709" s="13" t="s">
        <v>92</v>
      </c>
      <c r="D709" s="7" t="s">
        <v>118</v>
      </c>
      <c r="E709" s="29">
        <v>937.08</v>
      </c>
      <c r="F709" s="28">
        <v>11</v>
      </c>
      <c r="G709" s="6"/>
      <c r="H709" s="6">
        <v>1</v>
      </c>
      <c r="I709" s="28">
        <v>151</v>
      </c>
      <c r="J709" s="6"/>
      <c r="K709" s="14">
        <v>41486</v>
      </c>
      <c r="L709" s="3">
        <f t="shared" si="44"/>
        <v>1661</v>
      </c>
      <c r="M709" s="33">
        <f t="shared" si="45"/>
        <v>937.08</v>
      </c>
      <c r="N709" s="44">
        <f t="shared" si="46"/>
        <v>0.93708000000000002</v>
      </c>
      <c r="O709" s="42">
        <f t="shared" si="47"/>
        <v>85.189090909090908</v>
      </c>
    </row>
    <row r="710" spans="1:15" ht="15">
      <c r="A710" s="7" t="s">
        <v>130</v>
      </c>
      <c r="B710" s="7" t="s">
        <v>39</v>
      </c>
      <c r="C710" s="13" t="s">
        <v>98</v>
      </c>
      <c r="D710" s="7" t="s">
        <v>113</v>
      </c>
      <c r="E710" s="29">
        <v>567.17999999999995</v>
      </c>
      <c r="F710" s="28">
        <v>7</v>
      </c>
      <c r="G710" s="6">
        <v>1</v>
      </c>
      <c r="H710" s="6">
        <v>2</v>
      </c>
      <c r="I710" s="28">
        <v>90</v>
      </c>
      <c r="J710" s="6"/>
      <c r="K710" s="14">
        <v>41486</v>
      </c>
      <c r="L710" s="3">
        <f t="shared" si="44"/>
        <v>630</v>
      </c>
      <c r="M710" s="33">
        <f t="shared" si="45"/>
        <v>567.17999999999995</v>
      </c>
      <c r="N710" s="44">
        <f t="shared" si="46"/>
        <v>0.56717999999999991</v>
      </c>
      <c r="O710" s="42">
        <f t="shared" si="47"/>
        <v>81.025714285714272</v>
      </c>
    </row>
    <row r="711" spans="1:15" ht="15">
      <c r="A711" s="7" t="s">
        <v>130</v>
      </c>
      <c r="B711" s="7" t="s">
        <v>39</v>
      </c>
      <c r="C711" s="13" t="s">
        <v>101</v>
      </c>
      <c r="D711" s="7" t="s">
        <v>118</v>
      </c>
      <c r="E711" s="29">
        <v>1701.54</v>
      </c>
      <c r="F711" s="28">
        <v>41</v>
      </c>
      <c r="G711" s="6">
        <v>10</v>
      </c>
      <c r="H711" s="6">
        <v>12</v>
      </c>
      <c r="I711" s="28">
        <v>81</v>
      </c>
      <c r="J711" s="6"/>
      <c r="K711" s="14">
        <v>41486</v>
      </c>
      <c r="L711" s="3">
        <f t="shared" si="44"/>
        <v>3321</v>
      </c>
      <c r="M711" s="33">
        <f t="shared" si="45"/>
        <v>1701.54</v>
      </c>
      <c r="N711" s="44">
        <f t="shared" si="46"/>
        <v>1.7015400000000001</v>
      </c>
      <c r="O711" s="42">
        <f t="shared" si="47"/>
        <v>41.500975609756097</v>
      </c>
    </row>
    <row r="712" spans="1:15" ht="15">
      <c r="A712" s="7" t="s">
        <v>127</v>
      </c>
      <c r="B712" s="7" t="s">
        <v>38</v>
      </c>
      <c r="C712" s="13" t="s">
        <v>49</v>
      </c>
      <c r="D712" s="7" t="s">
        <v>115</v>
      </c>
      <c r="E712" s="29">
        <v>27475.199999999939</v>
      </c>
      <c r="F712" s="28">
        <v>1086</v>
      </c>
      <c r="G712" s="6">
        <v>357</v>
      </c>
      <c r="H712" s="6">
        <v>554</v>
      </c>
      <c r="I712" s="28">
        <v>77</v>
      </c>
      <c r="J712" s="6">
        <v>790</v>
      </c>
      <c r="K712" s="14">
        <v>41486</v>
      </c>
      <c r="L712" s="3">
        <f t="shared" si="44"/>
        <v>83622</v>
      </c>
      <c r="M712" s="33">
        <f t="shared" si="45"/>
        <v>28265.199999999939</v>
      </c>
      <c r="N712" s="44">
        <f t="shared" si="46"/>
        <v>27.475199999999941</v>
      </c>
      <c r="O712" s="42">
        <f t="shared" si="47"/>
        <v>25.299447513812098</v>
      </c>
    </row>
    <row r="713" spans="1:15" ht="15">
      <c r="A713" s="7" t="s">
        <v>127</v>
      </c>
      <c r="B713" s="7" t="s">
        <v>38</v>
      </c>
      <c r="C713" s="13" t="s">
        <v>57</v>
      </c>
      <c r="D713" s="7" t="s">
        <v>115</v>
      </c>
      <c r="E713" s="29">
        <v>19310.399999999961</v>
      </c>
      <c r="F713" s="28">
        <v>828</v>
      </c>
      <c r="G713" s="6">
        <v>278</v>
      </c>
      <c r="H713" s="6">
        <v>443</v>
      </c>
      <c r="I713" s="28">
        <v>77</v>
      </c>
      <c r="J713" s="6">
        <v>842</v>
      </c>
      <c r="K713" s="14">
        <v>41486</v>
      </c>
      <c r="L713" s="3">
        <f t="shared" si="44"/>
        <v>63756</v>
      </c>
      <c r="M713" s="33">
        <f t="shared" si="45"/>
        <v>20152.399999999961</v>
      </c>
      <c r="N713" s="44">
        <f t="shared" si="46"/>
        <v>19.310399999999962</v>
      </c>
      <c r="O713" s="42">
        <f t="shared" si="47"/>
        <v>23.321739130434736</v>
      </c>
    </row>
    <row r="714" spans="1:15" ht="15">
      <c r="A714" s="7" t="s">
        <v>127</v>
      </c>
      <c r="B714" s="7" t="s">
        <v>38</v>
      </c>
      <c r="C714" s="13" t="s">
        <v>69</v>
      </c>
      <c r="D714" s="7" t="s">
        <v>115</v>
      </c>
      <c r="E714" s="29">
        <v>81</v>
      </c>
      <c r="F714" s="28">
        <v>2</v>
      </c>
      <c r="G714" s="6"/>
      <c r="H714" s="6">
        <v>1</v>
      </c>
      <c r="I714" s="28">
        <v>87</v>
      </c>
      <c r="J714" s="6"/>
      <c r="K714" s="14">
        <v>41486</v>
      </c>
      <c r="L714" s="3">
        <f t="shared" si="44"/>
        <v>174</v>
      </c>
      <c r="M714" s="33">
        <f t="shared" si="45"/>
        <v>81</v>
      </c>
      <c r="N714" s="44">
        <f t="shared" si="46"/>
        <v>8.1000000000000003E-2</v>
      </c>
      <c r="O714" s="42">
        <f t="shared" si="47"/>
        <v>40.5</v>
      </c>
    </row>
    <row r="715" spans="1:15" ht="15">
      <c r="A715" s="7" t="s">
        <v>127</v>
      </c>
      <c r="B715" s="7" t="s">
        <v>38</v>
      </c>
      <c r="C715" s="13" t="s">
        <v>76</v>
      </c>
      <c r="D715" s="7" t="s">
        <v>115</v>
      </c>
      <c r="E715" s="29">
        <v>704.70000000000027</v>
      </c>
      <c r="F715" s="28">
        <v>26</v>
      </c>
      <c r="G715" s="6">
        <v>5</v>
      </c>
      <c r="H715" s="6">
        <v>33</v>
      </c>
      <c r="I715" s="28">
        <v>57</v>
      </c>
      <c r="J715" s="6"/>
      <c r="K715" s="14">
        <v>41486</v>
      </c>
      <c r="L715" s="3">
        <f t="shared" si="44"/>
        <v>1482</v>
      </c>
      <c r="M715" s="33">
        <f t="shared" si="45"/>
        <v>704.70000000000027</v>
      </c>
      <c r="N715" s="44">
        <f t="shared" si="46"/>
        <v>0.70470000000000033</v>
      </c>
      <c r="O715" s="42">
        <f t="shared" si="47"/>
        <v>27.103846153846163</v>
      </c>
    </row>
    <row r="716" spans="1:15" ht="15">
      <c r="A716" s="7" t="s">
        <v>127</v>
      </c>
      <c r="B716" s="7" t="s">
        <v>39</v>
      </c>
      <c r="C716" s="13" t="s">
        <v>94</v>
      </c>
      <c r="D716" s="7" t="s">
        <v>115</v>
      </c>
      <c r="E716" s="29">
        <v>3230.4600000000023</v>
      </c>
      <c r="F716" s="28">
        <v>64</v>
      </c>
      <c r="G716" s="6">
        <v>16</v>
      </c>
      <c r="H716" s="6">
        <v>40</v>
      </c>
      <c r="I716" s="28">
        <v>66</v>
      </c>
      <c r="J716" s="6"/>
      <c r="K716" s="14">
        <v>41486</v>
      </c>
      <c r="L716" s="3">
        <f t="shared" si="44"/>
        <v>4224</v>
      </c>
      <c r="M716" s="33">
        <f t="shared" si="45"/>
        <v>3230.4600000000023</v>
      </c>
      <c r="N716" s="44">
        <f t="shared" si="46"/>
        <v>3.2304600000000021</v>
      </c>
      <c r="O716" s="42">
        <f t="shared" si="47"/>
        <v>50.475937500000036</v>
      </c>
    </row>
    <row r="717" spans="1:15" ht="15">
      <c r="A717" s="7" t="s">
        <v>127</v>
      </c>
      <c r="B717" s="7" t="s">
        <v>39</v>
      </c>
      <c r="C717" s="13" t="s">
        <v>99</v>
      </c>
      <c r="D717" s="7" t="s">
        <v>115</v>
      </c>
      <c r="E717" s="29">
        <v>2111.9400000000005</v>
      </c>
      <c r="F717" s="28">
        <v>50</v>
      </c>
      <c r="G717" s="6">
        <v>8</v>
      </c>
      <c r="H717" s="6">
        <v>26</v>
      </c>
      <c r="I717" s="28">
        <v>96</v>
      </c>
      <c r="J717" s="6"/>
      <c r="K717" s="14">
        <v>41486</v>
      </c>
      <c r="L717" s="3">
        <f t="shared" si="44"/>
        <v>4800</v>
      </c>
      <c r="M717" s="33">
        <f t="shared" si="45"/>
        <v>2111.9400000000005</v>
      </c>
      <c r="N717" s="44">
        <f t="shared" si="46"/>
        <v>2.1119400000000006</v>
      </c>
      <c r="O717" s="42">
        <f t="shared" si="47"/>
        <v>42.238800000000012</v>
      </c>
    </row>
    <row r="718" spans="1:15" ht="15">
      <c r="A718" s="7" t="s">
        <v>124</v>
      </c>
      <c r="B718" s="7" t="s">
        <v>38</v>
      </c>
      <c r="C718" s="13" t="s">
        <v>67</v>
      </c>
      <c r="D718" s="7" t="s">
        <v>111</v>
      </c>
      <c r="E718" s="29">
        <v>162</v>
      </c>
      <c r="F718" s="28">
        <v>8</v>
      </c>
      <c r="G718" s="6">
        <v>2</v>
      </c>
      <c r="H718" s="6">
        <v>2</v>
      </c>
      <c r="I718" s="28">
        <v>75</v>
      </c>
      <c r="J718" s="6"/>
      <c r="K718" s="14">
        <v>41486</v>
      </c>
      <c r="L718" s="3">
        <f t="shared" si="44"/>
        <v>600</v>
      </c>
      <c r="M718" s="33">
        <f t="shared" si="45"/>
        <v>162</v>
      </c>
      <c r="N718" s="44">
        <f t="shared" si="46"/>
        <v>0.16200000000000001</v>
      </c>
      <c r="O718" s="42">
        <f t="shared" si="47"/>
        <v>20.25</v>
      </c>
    </row>
    <row r="719" spans="1:15" ht="15">
      <c r="A719" s="7" t="s">
        <v>124</v>
      </c>
      <c r="B719" s="7" t="s">
        <v>38</v>
      </c>
      <c r="C719" s="13" t="s">
        <v>71</v>
      </c>
      <c r="D719" s="7" t="s">
        <v>111</v>
      </c>
      <c r="E719" s="29">
        <v>145.80000000000001</v>
      </c>
      <c r="F719" s="28">
        <v>3</v>
      </c>
      <c r="G719" s="6"/>
      <c r="H719" s="6">
        <v>4</v>
      </c>
      <c r="I719" s="28">
        <v>241</v>
      </c>
      <c r="J719" s="6"/>
      <c r="K719" s="14">
        <v>41486</v>
      </c>
      <c r="L719" s="3">
        <f t="shared" si="44"/>
        <v>723</v>
      </c>
      <c r="M719" s="33">
        <f t="shared" si="45"/>
        <v>145.80000000000001</v>
      </c>
      <c r="N719" s="44">
        <f t="shared" si="46"/>
        <v>0.14580000000000001</v>
      </c>
      <c r="O719" s="42">
        <f t="shared" si="47"/>
        <v>48.6</v>
      </c>
    </row>
    <row r="720" spans="1:15" ht="15">
      <c r="A720" s="7" t="s">
        <v>124</v>
      </c>
      <c r="B720" s="7" t="s">
        <v>38</v>
      </c>
      <c r="C720" s="13" t="s">
        <v>77</v>
      </c>
      <c r="D720" s="7" t="s">
        <v>111</v>
      </c>
      <c r="E720" s="29">
        <v>40.5</v>
      </c>
      <c r="F720" s="28">
        <v>2</v>
      </c>
      <c r="G720" s="6">
        <v>1</v>
      </c>
      <c r="H720" s="6"/>
      <c r="I720" s="28">
        <v>87</v>
      </c>
      <c r="J720" s="6"/>
      <c r="K720" s="14">
        <v>41486</v>
      </c>
      <c r="L720" s="3">
        <f t="shared" si="44"/>
        <v>174</v>
      </c>
      <c r="M720" s="33">
        <f t="shared" si="45"/>
        <v>40.5</v>
      </c>
      <c r="N720" s="44">
        <f t="shared" si="46"/>
        <v>4.0500000000000001E-2</v>
      </c>
      <c r="O720" s="42">
        <f t="shared" si="47"/>
        <v>20.25</v>
      </c>
    </row>
    <row r="721" spans="1:15" ht="15">
      <c r="A721" s="7" t="s">
        <v>124</v>
      </c>
      <c r="B721" s="7" t="s">
        <v>38</v>
      </c>
      <c r="C721" s="13" t="s">
        <v>86</v>
      </c>
      <c r="D721" s="7" t="s">
        <v>111</v>
      </c>
      <c r="E721" s="29">
        <v>20979</v>
      </c>
      <c r="F721" s="28">
        <v>676</v>
      </c>
      <c r="G721" s="6">
        <v>236</v>
      </c>
      <c r="H721" s="6">
        <v>512</v>
      </c>
      <c r="I721" s="28">
        <v>76</v>
      </c>
      <c r="J721" s="6">
        <v>220</v>
      </c>
      <c r="K721" s="14">
        <v>41486</v>
      </c>
      <c r="L721" s="3">
        <f t="shared" si="44"/>
        <v>51376</v>
      </c>
      <c r="M721" s="33">
        <f t="shared" si="45"/>
        <v>21199</v>
      </c>
      <c r="N721" s="44">
        <f t="shared" si="46"/>
        <v>20.978999999999999</v>
      </c>
      <c r="O721" s="42">
        <f t="shared" si="47"/>
        <v>31.034023668639055</v>
      </c>
    </row>
    <row r="722" spans="1:15" ht="15">
      <c r="A722" s="7" t="s">
        <v>124</v>
      </c>
      <c r="B722" s="7" t="s">
        <v>38</v>
      </c>
      <c r="C722" s="13" t="s">
        <v>87</v>
      </c>
      <c r="D722" s="7" t="s">
        <v>111</v>
      </c>
      <c r="E722" s="29">
        <v>8415.9</v>
      </c>
      <c r="F722" s="28">
        <v>373</v>
      </c>
      <c r="G722" s="6">
        <v>115</v>
      </c>
      <c r="H722" s="6">
        <v>346</v>
      </c>
      <c r="I722" s="28">
        <v>75</v>
      </c>
      <c r="J722" s="6">
        <v>110</v>
      </c>
      <c r="K722" s="14">
        <v>41486</v>
      </c>
      <c r="L722" s="3">
        <f t="shared" si="44"/>
        <v>27975</v>
      </c>
      <c r="M722" s="33">
        <f t="shared" si="45"/>
        <v>8525.9</v>
      </c>
      <c r="N722" s="44">
        <f t="shared" si="46"/>
        <v>8.4158999999999988</v>
      </c>
      <c r="O722" s="42">
        <f t="shared" si="47"/>
        <v>22.5627345844504</v>
      </c>
    </row>
    <row r="723" spans="1:15" ht="15">
      <c r="A723" s="7" t="s">
        <v>124</v>
      </c>
      <c r="B723" s="7" t="s">
        <v>38</v>
      </c>
      <c r="C723" s="13" t="s">
        <v>88</v>
      </c>
      <c r="D723" s="7" t="s">
        <v>111</v>
      </c>
      <c r="E723" s="29">
        <v>16240.5</v>
      </c>
      <c r="F723" s="28">
        <v>499</v>
      </c>
      <c r="G723" s="6">
        <v>126</v>
      </c>
      <c r="H723" s="6">
        <v>447</v>
      </c>
      <c r="I723" s="28">
        <v>111</v>
      </c>
      <c r="J723" s="6">
        <v>110</v>
      </c>
      <c r="K723" s="14">
        <v>41486</v>
      </c>
      <c r="L723" s="3">
        <f t="shared" si="44"/>
        <v>55389</v>
      </c>
      <c r="M723" s="33">
        <f t="shared" si="45"/>
        <v>16350.5</v>
      </c>
      <c r="N723" s="44">
        <f t="shared" si="46"/>
        <v>16.240500000000001</v>
      </c>
      <c r="O723" s="42">
        <f t="shared" si="47"/>
        <v>32.546092184368739</v>
      </c>
    </row>
    <row r="724" spans="1:15" ht="15">
      <c r="A724" s="7" t="s">
        <v>124</v>
      </c>
      <c r="B724" s="7" t="s">
        <v>39</v>
      </c>
      <c r="C724" s="13" t="s">
        <v>91</v>
      </c>
      <c r="D724" s="7" t="s">
        <v>111</v>
      </c>
      <c r="E724" s="29">
        <v>4192.2</v>
      </c>
      <c r="F724" s="28">
        <v>47</v>
      </c>
      <c r="G724" s="6">
        <v>2</v>
      </c>
      <c r="H724" s="6">
        <v>8</v>
      </c>
      <c r="I724" s="28">
        <v>167</v>
      </c>
      <c r="J724" s="6"/>
      <c r="K724" s="14">
        <v>41486</v>
      </c>
      <c r="L724" s="3">
        <f t="shared" si="44"/>
        <v>7849</v>
      </c>
      <c r="M724" s="33">
        <f t="shared" si="45"/>
        <v>4192.2</v>
      </c>
      <c r="N724" s="44">
        <f t="shared" si="46"/>
        <v>4.1921999999999997</v>
      </c>
      <c r="O724" s="42">
        <f t="shared" si="47"/>
        <v>89.195744680851064</v>
      </c>
    </row>
    <row r="725" spans="1:15" ht="15">
      <c r="A725" s="7" t="s">
        <v>124</v>
      </c>
      <c r="B725" s="7" t="s">
        <v>39</v>
      </c>
      <c r="C725" s="13" t="s">
        <v>100</v>
      </c>
      <c r="D725" s="7" t="s">
        <v>111</v>
      </c>
      <c r="E725" s="29">
        <v>2244.06</v>
      </c>
      <c r="F725" s="28">
        <v>25</v>
      </c>
      <c r="G725" s="6">
        <v>1</v>
      </c>
      <c r="H725" s="6">
        <v>10</v>
      </c>
      <c r="I725" s="28">
        <v>240</v>
      </c>
      <c r="J725" s="6"/>
      <c r="K725" s="14">
        <v>41486</v>
      </c>
      <c r="L725" s="3">
        <f t="shared" si="44"/>
        <v>6000</v>
      </c>
      <c r="M725" s="33">
        <f t="shared" si="45"/>
        <v>2244.06</v>
      </c>
      <c r="N725" s="44">
        <f t="shared" si="46"/>
        <v>2.2440600000000002</v>
      </c>
      <c r="O725" s="42">
        <f t="shared" si="47"/>
        <v>89.7624</v>
      </c>
    </row>
    <row r="726" spans="1:15" ht="15">
      <c r="A726" s="7" t="s">
        <v>124</v>
      </c>
      <c r="B726" s="7" t="s">
        <v>38</v>
      </c>
      <c r="C726" s="13" t="s">
        <v>107</v>
      </c>
      <c r="D726" s="7" t="s">
        <v>111</v>
      </c>
      <c r="E726" s="29">
        <v>32.4</v>
      </c>
      <c r="F726" s="28">
        <v>1</v>
      </c>
      <c r="G726" s="6"/>
      <c r="H726" s="6"/>
      <c r="I726" s="28">
        <v>1022</v>
      </c>
      <c r="J726" s="6"/>
      <c r="K726" s="14">
        <v>41486</v>
      </c>
      <c r="L726" s="3">
        <f t="shared" si="44"/>
        <v>1022</v>
      </c>
      <c r="M726" s="33">
        <f t="shared" si="45"/>
        <v>32.4</v>
      </c>
      <c r="N726" s="44">
        <f t="shared" si="46"/>
        <v>3.2399999999999998E-2</v>
      </c>
      <c r="O726" s="42">
        <f t="shared" si="47"/>
        <v>32.4</v>
      </c>
    </row>
    <row r="727" spans="1:15" ht="15">
      <c r="A727" s="7" t="s">
        <v>124</v>
      </c>
      <c r="B727" s="7" t="s">
        <v>16</v>
      </c>
      <c r="C727" s="13" t="s">
        <v>85</v>
      </c>
      <c r="D727" s="7" t="s">
        <v>119</v>
      </c>
      <c r="E727" s="29">
        <v>81</v>
      </c>
      <c r="F727" s="28">
        <v>2</v>
      </c>
      <c r="G727" s="6"/>
      <c r="H727" s="6"/>
      <c r="I727" s="28">
        <v>493</v>
      </c>
      <c r="J727" s="6"/>
      <c r="K727" s="14">
        <v>41486</v>
      </c>
      <c r="L727" s="3">
        <f t="shared" si="44"/>
        <v>986</v>
      </c>
      <c r="M727" s="33">
        <f t="shared" si="45"/>
        <v>81</v>
      </c>
      <c r="N727" s="44">
        <f t="shared" si="46"/>
        <v>8.1000000000000003E-2</v>
      </c>
      <c r="O727" s="42">
        <f t="shared" si="47"/>
        <v>40.5</v>
      </c>
    </row>
    <row r="728" spans="1:15" ht="15">
      <c r="A728" s="7" t="s">
        <v>129</v>
      </c>
      <c r="B728" s="7" t="s">
        <v>38</v>
      </c>
      <c r="C728" s="13" t="s">
        <v>41</v>
      </c>
      <c r="D728" s="7" t="s">
        <v>114</v>
      </c>
      <c r="E728" s="29">
        <v>753.3</v>
      </c>
      <c r="F728" s="28">
        <v>21</v>
      </c>
      <c r="G728" s="6">
        <v>1</v>
      </c>
      <c r="H728" s="6"/>
      <c r="I728" s="28">
        <v>248</v>
      </c>
      <c r="J728" s="6"/>
      <c r="K728" s="14">
        <v>41486</v>
      </c>
      <c r="L728" s="3">
        <f t="shared" si="44"/>
        <v>5208</v>
      </c>
      <c r="M728" s="33">
        <f t="shared" si="45"/>
        <v>753.3</v>
      </c>
      <c r="N728" s="44">
        <f t="shared" si="46"/>
        <v>0.75329999999999997</v>
      </c>
      <c r="O728" s="42">
        <f t="shared" si="47"/>
        <v>35.871428571428567</v>
      </c>
    </row>
    <row r="729" spans="1:15" ht="15">
      <c r="A729" s="7" t="s">
        <v>129</v>
      </c>
      <c r="B729" s="7" t="s">
        <v>38</v>
      </c>
      <c r="C729" s="13" t="s">
        <v>54</v>
      </c>
      <c r="D729" s="7" t="s">
        <v>112</v>
      </c>
      <c r="E729" s="29">
        <v>24.3</v>
      </c>
      <c r="F729" s="28">
        <v>1</v>
      </c>
      <c r="G729" s="6"/>
      <c r="H729" s="6"/>
      <c r="I729" s="28">
        <v>57</v>
      </c>
      <c r="J729" s="6"/>
      <c r="K729" s="14">
        <v>41486</v>
      </c>
      <c r="L729" s="3">
        <f t="shared" si="44"/>
        <v>57</v>
      </c>
      <c r="M729" s="33">
        <f t="shared" si="45"/>
        <v>24.3</v>
      </c>
      <c r="N729" s="44">
        <f t="shared" si="46"/>
        <v>2.4300000000000002E-2</v>
      </c>
      <c r="O729" s="42">
        <f t="shared" si="47"/>
        <v>24.3</v>
      </c>
    </row>
    <row r="730" spans="1:15" ht="15">
      <c r="A730" s="7" t="s">
        <v>129</v>
      </c>
      <c r="B730" s="7" t="s">
        <v>38</v>
      </c>
      <c r="C730" s="13" t="s">
        <v>59</v>
      </c>
      <c r="D730" s="7" t="s">
        <v>114</v>
      </c>
      <c r="E730" s="29">
        <v>29994.3</v>
      </c>
      <c r="F730" s="28">
        <v>948</v>
      </c>
      <c r="G730" s="6">
        <v>200</v>
      </c>
      <c r="H730" s="6">
        <v>433</v>
      </c>
      <c r="I730" s="28">
        <v>123</v>
      </c>
      <c r="J730" s="6">
        <v>494</v>
      </c>
      <c r="K730" s="14">
        <v>41486</v>
      </c>
      <c r="L730" s="3">
        <f t="shared" si="44"/>
        <v>116604</v>
      </c>
      <c r="M730" s="33">
        <f t="shared" si="45"/>
        <v>30488.3</v>
      </c>
      <c r="N730" s="44">
        <f t="shared" si="46"/>
        <v>29.994299999999999</v>
      </c>
      <c r="O730" s="42">
        <f t="shared" si="47"/>
        <v>31.639556962025317</v>
      </c>
    </row>
    <row r="731" spans="1:15" ht="15">
      <c r="A731" s="7" t="s">
        <v>129</v>
      </c>
      <c r="B731" s="7" t="s">
        <v>38</v>
      </c>
      <c r="C731" s="13" t="s">
        <v>63</v>
      </c>
      <c r="D731" s="7" t="s">
        <v>114</v>
      </c>
      <c r="E731" s="29">
        <v>11526.3</v>
      </c>
      <c r="F731" s="28">
        <v>438</v>
      </c>
      <c r="G731" s="6">
        <v>74</v>
      </c>
      <c r="H731" s="6">
        <v>159</v>
      </c>
      <c r="I731" s="28">
        <v>112</v>
      </c>
      <c r="J731" s="6">
        <v>476</v>
      </c>
      <c r="K731" s="14">
        <v>41486</v>
      </c>
      <c r="L731" s="3">
        <f t="shared" si="44"/>
        <v>49056</v>
      </c>
      <c r="M731" s="33">
        <f t="shared" si="45"/>
        <v>12002.3</v>
      </c>
      <c r="N731" s="44">
        <f t="shared" si="46"/>
        <v>11.526299999999999</v>
      </c>
      <c r="O731" s="42">
        <f t="shared" si="47"/>
        <v>26.315753424657533</v>
      </c>
    </row>
    <row r="732" spans="1:15" ht="15">
      <c r="A732" s="7" t="s">
        <v>129</v>
      </c>
      <c r="B732" s="7" t="s">
        <v>38</v>
      </c>
      <c r="C732" s="13" t="s">
        <v>79</v>
      </c>
      <c r="D732" s="7" t="s">
        <v>114</v>
      </c>
      <c r="E732" s="29">
        <v>8.1</v>
      </c>
      <c r="F732" s="28">
        <v>1</v>
      </c>
      <c r="G732" s="6"/>
      <c r="H732" s="6"/>
      <c r="I732" s="28">
        <v>38</v>
      </c>
      <c r="J732" s="6"/>
      <c r="K732" s="14">
        <v>41486</v>
      </c>
      <c r="L732" s="3">
        <f t="shared" si="44"/>
        <v>38</v>
      </c>
      <c r="M732" s="33">
        <f t="shared" si="45"/>
        <v>8.1</v>
      </c>
      <c r="N732" s="44">
        <f t="shared" si="46"/>
        <v>8.0999999999999996E-3</v>
      </c>
      <c r="O732" s="42">
        <f t="shared" si="47"/>
        <v>8.1</v>
      </c>
    </row>
    <row r="733" spans="1:15" ht="15">
      <c r="A733" s="7" t="s">
        <v>129</v>
      </c>
      <c r="B733" s="7" t="s">
        <v>16</v>
      </c>
      <c r="C733" s="13" t="s">
        <v>85</v>
      </c>
      <c r="D733" s="7" t="s">
        <v>119</v>
      </c>
      <c r="E733" s="29">
        <v>178.2</v>
      </c>
      <c r="F733" s="28">
        <v>5</v>
      </c>
      <c r="G733" s="6"/>
      <c r="H733" s="6">
        <v>1</v>
      </c>
      <c r="I733" s="28">
        <v>186</v>
      </c>
      <c r="J733" s="6"/>
      <c r="K733" s="14">
        <v>41486</v>
      </c>
      <c r="L733" s="3">
        <f t="shared" si="44"/>
        <v>930</v>
      </c>
      <c r="M733" s="33">
        <f t="shared" si="45"/>
        <v>178.2</v>
      </c>
      <c r="N733" s="44">
        <f t="shared" si="46"/>
        <v>0.1782</v>
      </c>
      <c r="O733" s="42">
        <f t="shared" si="47"/>
        <v>35.64</v>
      </c>
    </row>
    <row r="734" spans="1:15" ht="15">
      <c r="A734" s="7" t="s">
        <v>129</v>
      </c>
      <c r="B734" s="7" t="s">
        <v>38</v>
      </c>
      <c r="C734" s="13" t="s">
        <v>87</v>
      </c>
      <c r="D734" s="7" t="s">
        <v>111</v>
      </c>
      <c r="E734" s="29">
        <v>291.60000000000002</v>
      </c>
      <c r="F734" s="28">
        <v>16</v>
      </c>
      <c r="G734" s="6">
        <v>5</v>
      </c>
      <c r="H734" s="6">
        <v>1</v>
      </c>
      <c r="I734" s="28">
        <v>102</v>
      </c>
      <c r="J734" s="6"/>
      <c r="K734" s="14">
        <v>41486</v>
      </c>
      <c r="L734" s="3">
        <f t="shared" si="44"/>
        <v>1632</v>
      </c>
      <c r="M734" s="33">
        <f t="shared" si="45"/>
        <v>291.60000000000002</v>
      </c>
      <c r="N734" s="44">
        <f t="shared" si="46"/>
        <v>0.29160000000000003</v>
      </c>
      <c r="O734" s="42">
        <f t="shared" si="47"/>
        <v>18.225000000000001</v>
      </c>
    </row>
    <row r="735" spans="1:15" ht="15">
      <c r="A735" s="7" t="s">
        <v>129</v>
      </c>
      <c r="B735" s="7" t="s">
        <v>39</v>
      </c>
      <c r="C735" s="13" t="s">
        <v>102</v>
      </c>
      <c r="D735" s="7" t="s">
        <v>114</v>
      </c>
      <c r="E735" s="29">
        <v>4611.42</v>
      </c>
      <c r="F735" s="28">
        <v>110</v>
      </c>
      <c r="G735" s="6">
        <v>37</v>
      </c>
      <c r="H735" s="6">
        <v>37</v>
      </c>
      <c r="I735" s="28">
        <v>73</v>
      </c>
      <c r="J735" s="6"/>
      <c r="K735" s="14">
        <v>41486</v>
      </c>
      <c r="L735" s="3">
        <f t="shared" si="44"/>
        <v>8030</v>
      </c>
      <c r="M735" s="33">
        <f t="shared" si="45"/>
        <v>4611.42</v>
      </c>
      <c r="N735" s="44">
        <f t="shared" si="46"/>
        <v>4.6114199999999999</v>
      </c>
      <c r="O735" s="42">
        <f t="shared" si="47"/>
        <v>41.922000000000004</v>
      </c>
    </row>
    <row r="736" spans="1:15" ht="15">
      <c r="A736" s="7" t="s">
        <v>129</v>
      </c>
      <c r="B736" s="7" t="s">
        <v>38</v>
      </c>
      <c r="C736" s="13" t="s">
        <v>108</v>
      </c>
      <c r="D736" s="7" t="s">
        <v>114</v>
      </c>
      <c r="E736" s="29">
        <v>477.9</v>
      </c>
      <c r="F736" s="28">
        <v>29</v>
      </c>
      <c r="G736" s="6">
        <v>14</v>
      </c>
      <c r="H736" s="6">
        <v>17</v>
      </c>
      <c r="I736" s="28">
        <v>50</v>
      </c>
      <c r="J736" s="6"/>
      <c r="K736" s="14">
        <v>41486</v>
      </c>
      <c r="L736" s="3">
        <f t="shared" si="44"/>
        <v>1450</v>
      </c>
      <c r="M736" s="33">
        <f t="shared" si="45"/>
        <v>477.9</v>
      </c>
      <c r="N736" s="44">
        <f t="shared" si="46"/>
        <v>0.47789999999999999</v>
      </c>
      <c r="O736" s="42">
        <f t="shared" si="47"/>
        <v>16.479310344827585</v>
      </c>
    </row>
    <row r="737" spans="1:17" ht="15">
      <c r="A737" s="7" t="s">
        <v>126</v>
      </c>
      <c r="B737" s="7" t="s">
        <v>38</v>
      </c>
      <c r="C737" s="13" t="s">
        <v>52</v>
      </c>
      <c r="D737" s="7" t="s">
        <v>112</v>
      </c>
      <c r="E737" s="29">
        <v>17836.2</v>
      </c>
      <c r="F737" s="28">
        <v>678</v>
      </c>
      <c r="G737" s="6">
        <v>134</v>
      </c>
      <c r="H737" s="6"/>
      <c r="I737" s="28">
        <v>156</v>
      </c>
      <c r="J737" s="6"/>
      <c r="K737" s="14">
        <v>41486</v>
      </c>
      <c r="L737" s="3">
        <f t="shared" si="44"/>
        <v>105768</v>
      </c>
      <c r="M737" s="33">
        <f t="shared" si="45"/>
        <v>17836.2</v>
      </c>
      <c r="N737" s="44">
        <f t="shared" si="46"/>
        <v>17.836200000000002</v>
      </c>
      <c r="O737" s="42">
        <f t="shared" si="47"/>
        <v>26.307079646017701</v>
      </c>
    </row>
    <row r="738" spans="1:17" ht="15">
      <c r="A738" s="7" t="s">
        <v>126</v>
      </c>
      <c r="B738" s="7" t="s">
        <v>38</v>
      </c>
      <c r="C738" s="13" t="s">
        <v>53</v>
      </c>
      <c r="D738" s="7" t="s">
        <v>112</v>
      </c>
      <c r="E738" s="29">
        <v>19132.2</v>
      </c>
      <c r="F738" s="28">
        <v>632</v>
      </c>
      <c r="G738" s="6">
        <v>152</v>
      </c>
      <c r="H738" s="6"/>
      <c r="I738" s="28">
        <v>152</v>
      </c>
      <c r="J738" s="6"/>
      <c r="K738" s="14">
        <v>41486</v>
      </c>
      <c r="L738" s="3">
        <f t="shared" si="44"/>
        <v>96064</v>
      </c>
      <c r="M738" s="33">
        <f t="shared" si="45"/>
        <v>19132.2</v>
      </c>
      <c r="N738" s="44">
        <f t="shared" si="46"/>
        <v>19.132200000000001</v>
      </c>
      <c r="O738" s="42">
        <f t="shared" si="47"/>
        <v>30.27246835443038</v>
      </c>
    </row>
    <row r="739" spans="1:17" ht="15">
      <c r="A739" s="7" t="s">
        <v>126</v>
      </c>
      <c r="B739" s="7" t="s">
        <v>38</v>
      </c>
      <c r="C739" s="13" t="s">
        <v>54</v>
      </c>
      <c r="D739" s="7" t="s">
        <v>112</v>
      </c>
      <c r="E739" s="29">
        <v>8010.9</v>
      </c>
      <c r="F739" s="28">
        <v>307</v>
      </c>
      <c r="G739" s="6">
        <v>78</v>
      </c>
      <c r="H739" s="6"/>
      <c r="I739" s="28">
        <v>145</v>
      </c>
      <c r="J739" s="6"/>
      <c r="K739" s="14">
        <v>41486</v>
      </c>
      <c r="L739" s="3">
        <f t="shared" si="44"/>
        <v>44515</v>
      </c>
      <c r="M739" s="33">
        <f t="shared" si="45"/>
        <v>8010.9</v>
      </c>
      <c r="N739" s="44">
        <f t="shared" si="46"/>
        <v>8.0108999999999995</v>
      </c>
      <c r="O739" s="42">
        <f t="shared" si="47"/>
        <v>26.094136807817588</v>
      </c>
    </row>
    <row r="740" spans="1:17" ht="15">
      <c r="A740" s="7" t="s">
        <v>126</v>
      </c>
      <c r="B740" s="7" t="s">
        <v>38</v>
      </c>
      <c r="C740" s="13" t="s">
        <v>72</v>
      </c>
      <c r="D740" s="7" t="s">
        <v>112</v>
      </c>
      <c r="E740" s="29">
        <v>40.5</v>
      </c>
      <c r="F740" s="28">
        <v>3</v>
      </c>
      <c r="G740" s="6">
        <v>2</v>
      </c>
      <c r="H740" s="6"/>
      <c r="I740" s="28">
        <v>66</v>
      </c>
      <c r="J740" s="6"/>
      <c r="K740" s="14">
        <v>41486</v>
      </c>
      <c r="L740" s="3">
        <f t="shared" si="44"/>
        <v>198</v>
      </c>
      <c r="M740" s="33">
        <f t="shared" si="45"/>
        <v>40.5</v>
      </c>
      <c r="N740" s="44">
        <f t="shared" si="46"/>
        <v>4.0500000000000001E-2</v>
      </c>
      <c r="O740" s="42">
        <f t="shared" si="47"/>
        <v>13.5</v>
      </c>
    </row>
    <row r="741" spans="1:17" ht="15">
      <c r="A741" s="7" t="s">
        <v>126</v>
      </c>
      <c r="B741" s="7" t="s">
        <v>16</v>
      </c>
      <c r="C741" s="13" t="s">
        <v>85</v>
      </c>
      <c r="D741" s="7" t="s">
        <v>119</v>
      </c>
      <c r="E741" s="29">
        <v>32.4</v>
      </c>
      <c r="F741" s="28">
        <v>2</v>
      </c>
      <c r="G741" s="6">
        <v>1</v>
      </c>
      <c r="H741" s="6"/>
      <c r="I741" s="28">
        <v>106</v>
      </c>
      <c r="J741" s="6"/>
      <c r="K741" s="14">
        <v>41486</v>
      </c>
      <c r="L741" s="3">
        <f t="shared" si="44"/>
        <v>212</v>
      </c>
      <c r="M741" s="33">
        <f t="shared" si="45"/>
        <v>32.4</v>
      </c>
      <c r="N741" s="44">
        <f t="shared" si="46"/>
        <v>3.2399999999999998E-2</v>
      </c>
      <c r="O741" s="42">
        <f t="shared" si="47"/>
        <v>16.2</v>
      </c>
    </row>
    <row r="742" spans="1:17" ht="15">
      <c r="A742" s="7" t="s">
        <v>126</v>
      </c>
      <c r="B742" s="7" t="s">
        <v>39</v>
      </c>
      <c r="C742" s="13" t="s">
        <v>95</v>
      </c>
      <c r="D742" s="7" t="s">
        <v>112</v>
      </c>
      <c r="E742" s="29">
        <v>1750.86</v>
      </c>
      <c r="F742" s="28">
        <v>33</v>
      </c>
      <c r="G742" s="6">
        <v>9</v>
      </c>
      <c r="H742" s="6"/>
      <c r="I742" s="28">
        <v>102</v>
      </c>
      <c r="J742" s="6"/>
      <c r="K742" s="14">
        <v>41486</v>
      </c>
      <c r="L742" s="3">
        <f t="shared" si="44"/>
        <v>3366</v>
      </c>
      <c r="M742" s="33">
        <f t="shared" si="45"/>
        <v>1750.86</v>
      </c>
      <c r="N742" s="44">
        <f t="shared" si="46"/>
        <v>1.7508599999999999</v>
      </c>
      <c r="O742" s="42">
        <f t="shared" si="47"/>
        <v>53.056363636363635</v>
      </c>
    </row>
    <row r="743" spans="1:17" ht="15">
      <c r="A743" s="7" t="s">
        <v>126</v>
      </c>
      <c r="B743" s="7" t="s">
        <v>39</v>
      </c>
      <c r="C743" s="13" t="s">
        <v>96</v>
      </c>
      <c r="D743" s="7" t="s">
        <v>112</v>
      </c>
      <c r="E743" s="29">
        <v>4093.56</v>
      </c>
      <c r="F743" s="28">
        <v>53</v>
      </c>
      <c r="G743" s="6">
        <v>9</v>
      </c>
      <c r="H743" s="6"/>
      <c r="I743" s="28">
        <v>164</v>
      </c>
      <c r="J743" s="6"/>
      <c r="K743" s="14">
        <v>41486</v>
      </c>
      <c r="L743" s="3">
        <f t="shared" si="44"/>
        <v>8692</v>
      </c>
      <c r="M743" s="33">
        <f t="shared" si="45"/>
        <v>4093.56</v>
      </c>
      <c r="N743" s="44">
        <f t="shared" si="46"/>
        <v>4.0935600000000001</v>
      </c>
      <c r="O743" s="42">
        <f t="shared" si="47"/>
        <v>77.236981132075471</v>
      </c>
    </row>
    <row r="744" spans="1:17" ht="15">
      <c r="A744" s="7" t="s">
        <v>126</v>
      </c>
      <c r="B744" s="7" t="s">
        <v>39</v>
      </c>
      <c r="C744" s="13" t="s">
        <v>97</v>
      </c>
      <c r="D744" s="7" t="s">
        <v>112</v>
      </c>
      <c r="E744" s="29">
        <v>1898.82</v>
      </c>
      <c r="F744" s="28">
        <v>29</v>
      </c>
      <c r="G744" s="6">
        <v>13</v>
      </c>
      <c r="H744" s="6"/>
      <c r="I744" s="28">
        <v>57</v>
      </c>
      <c r="J744" s="6"/>
      <c r="K744" s="14">
        <v>41486</v>
      </c>
      <c r="L744" s="3">
        <f t="shared" si="44"/>
        <v>1653</v>
      </c>
      <c r="M744" s="33">
        <f t="shared" si="45"/>
        <v>1898.82</v>
      </c>
      <c r="N744" s="44">
        <f t="shared" si="46"/>
        <v>1.89882</v>
      </c>
      <c r="O744" s="42">
        <f t="shared" si="47"/>
        <v>65.476551724137934</v>
      </c>
    </row>
    <row r="745" spans="1:17" ht="15">
      <c r="A745" s="57" t="s">
        <v>121</v>
      </c>
      <c r="B745" s="57" t="s">
        <v>38</v>
      </c>
      <c r="C745" s="64" t="s">
        <v>40</v>
      </c>
      <c r="D745" s="57" t="s">
        <v>118</v>
      </c>
      <c r="E745" s="63">
        <v>20403.900000000001</v>
      </c>
      <c r="F745" s="64">
        <v>519</v>
      </c>
      <c r="G745" s="58">
        <v>7</v>
      </c>
      <c r="H745" s="58">
        <v>101</v>
      </c>
      <c r="I745" s="64">
        <v>254</v>
      </c>
      <c r="J745" s="58"/>
      <c r="K745" s="56">
        <v>41486</v>
      </c>
      <c r="L745" s="59">
        <f t="shared" si="44"/>
        <v>131826</v>
      </c>
      <c r="M745" s="60">
        <f t="shared" si="45"/>
        <v>20403.900000000001</v>
      </c>
      <c r="N745" s="61">
        <f t="shared" si="46"/>
        <v>20.4039</v>
      </c>
      <c r="O745" s="62">
        <f t="shared" si="47"/>
        <v>39.313872832369945</v>
      </c>
      <c r="Q745" s="39"/>
    </row>
    <row r="746" spans="1:17" ht="15">
      <c r="A746" s="7" t="s">
        <v>121</v>
      </c>
      <c r="B746" s="7" t="s">
        <v>38</v>
      </c>
      <c r="C746" s="13" t="s">
        <v>42</v>
      </c>
      <c r="D746" s="7" t="s">
        <v>118</v>
      </c>
      <c r="E746" s="29">
        <v>137.69999999999999</v>
      </c>
      <c r="F746" s="28">
        <v>4</v>
      </c>
      <c r="G746" s="6"/>
      <c r="H746" s="6"/>
      <c r="I746" s="28">
        <v>100</v>
      </c>
      <c r="J746" s="6"/>
      <c r="K746" s="14">
        <v>41486</v>
      </c>
      <c r="L746" s="3">
        <f t="shared" si="44"/>
        <v>400</v>
      </c>
      <c r="M746" s="33">
        <f t="shared" si="45"/>
        <v>137.69999999999999</v>
      </c>
      <c r="N746" s="44">
        <f t="shared" si="46"/>
        <v>0.13769999999999999</v>
      </c>
      <c r="O746" s="42">
        <f t="shared" si="47"/>
        <v>34.424999999999997</v>
      </c>
    </row>
    <row r="747" spans="1:17" ht="15">
      <c r="A747" s="7" t="s">
        <v>121</v>
      </c>
      <c r="B747" s="7" t="s">
        <v>38</v>
      </c>
      <c r="C747" s="13" t="s">
        <v>45</v>
      </c>
      <c r="D747" s="7" t="s">
        <v>116</v>
      </c>
      <c r="E747" s="29">
        <v>8.1</v>
      </c>
      <c r="F747" s="28"/>
      <c r="G747" s="6"/>
      <c r="H747" s="6">
        <v>1</v>
      </c>
      <c r="I747" s="28"/>
      <c r="J747" s="6"/>
      <c r="K747" s="14">
        <v>41486</v>
      </c>
      <c r="L747" s="3">
        <f t="shared" si="44"/>
        <v>0</v>
      </c>
      <c r="M747" s="33">
        <f t="shared" si="45"/>
        <v>8.1</v>
      </c>
      <c r="N747" s="44">
        <f t="shared" si="46"/>
        <v>8.0999999999999996E-3</v>
      </c>
      <c r="O747" s="42" t="e">
        <f t="shared" si="47"/>
        <v>#DIV/0!</v>
      </c>
    </row>
    <row r="748" spans="1:17" ht="15">
      <c r="A748" s="7" t="s">
        <v>121</v>
      </c>
      <c r="B748" s="7" t="s">
        <v>38</v>
      </c>
      <c r="C748" s="13" t="s">
        <v>46</v>
      </c>
      <c r="D748" s="7" t="s">
        <v>118</v>
      </c>
      <c r="E748" s="29">
        <v>15681.6</v>
      </c>
      <c r="F748" s="28">
        <v>652</v>
      </c>
      <c r="G748" s="6">
        <v>228</v>
      </c>
      <c r="H748" s="6">
        <v>308</v>
      </c>
      <c r="I748" s="28">
        <v>78</v>
      </c>
      <c r="J748" s="6">
        <v>456</v>
      </c>
      <c r="K748" s="14">
        <v>41486</v>
      </c>
      <c r="L748" s="3">
        <f t="shared" si="44"/>
        <v>50856</v>
      </c>
      <c r="M748" s="33">
        <f t="shared" si="45"/>
        <v>16137.6</v>
      </c>
      <c r="N748" s="44">
        <f t="shared" si="46"/>
        <v>15.6816</v>
      </c>
      <c r="O748" s="42">
        <f t="shared" si="47"/>
        <v>24.051533742331287</v>
      </c>
    </row>
    <row r="749" spans="1:17" ht="15">
      <c r="A749" s="7" t="s">
        <v>121</v>
      </c>
      <c r="B749" s="7" t="s">
        <v>38</v>
      </c>
      <c r="C749" s="13" t="s">
        <v>57</v>
      </c>
      <c r="D749" s="7" t="s">
        <v>115</v>
      </c>
      <c r="E749" s="29">
        <v>32.4</v>
      </c>
      <c r="F749" s="28">
        <v>1</v>
      </c>
      <c r="G749" s="6"/>
      <c r="H749" s="6"/>
      <c r="I749" s="28">
        <v>155</v>
      </c>
      <c r="J749" s="6"/>
      <c r="K749" s="14">
        <v>41486</v>
      </c>
      <c r="L749" s="3">
        <f t="shared" si="44"/>
        <v>155</v>
      </c>
      <c r="M749" s="33">
        <f t="shared" si="45"/>
        <v>32.4</v>
      </c>
      <c r="N749" s="44">
        <f t="shared" si="46"/>
        <v>3.2399999999999998E-2</v>
      </c>
      <c r="O749" s="42">
        <f t="shared" si="47"/>
        <v>32.4</v>
      </c>
    </row>
    <row r="750" spans="1:17" ht="15">
      <c r="A750" s="7" t="s">
        <v>121</v>
      </c>
      <c r="B750" s="7" t="s">
        <v>38</v>
      </c>
      <c r="C750" s="13" t="s">
        <v>64</v>
      </c>
      <c r="D750" s="7" t="s">
        <v>115</v>
      </c>
      <c r="E750" s="29">
        <v>11210.4</v>
      </c>
      <c r="F750" s="28">
        <v>402</v>
      </c>
      <c r="G750" s="6">
        <v>99</v>
      </c>
      <c r="H750" s="6">
        <v>177</v>
      </c>
      <c r="I750" s="28">
        <v>112</v>
      </c>
      <c r="J750" s="6">
        <v>110</v>
      </c>
      <c r="K750" s="14">
        <v>41486</v>
      </c>
      <c r="L750" s="3">
        <f t="shared" si="44"/>
        <v>45024</v>
      </c>
      <c r="M750" s="33">
        <f t="shared" si="45"/>
        <v>11320.4</v>
      </c>
      <c r="N750" s="44">
        <f t="shared" si="46"/>
        <v>11.2104</v>
      </c>
      <c r="O750" s="42">
        <f t="shared" si="47"/>
        <v>27.886567164179105</v>
      </c>
    </row>
    <row r="751" spans="1:17" ht="15">
      <c r="A751" s="7" t="s">
        <v>121</v>
      </c>
      <c r="B751" s="7" t="s">
        <v>38</v>
      </c>
      <c r="C751" s="13" t="s">
        <v>65</v>
      </c>
      <c r="D751" s="7" t="s">
        <v>118</v>
      </c>
      <c r="E751" s="29">
        <v>6172.2</v>
      </c>
      <c r="F751" s="28">
        <v>194</v>
      </c>
      <c r="G751" s="6">
        <v>64</v>
      </c>
      <c r="H751" s="6">
        <v>169</v>
      </c>
      <c r="I751" s="28">
        <v>109</v>
      </c>
      <c r="J751" s="6">
        <v>1584</v>
      </c>
      <c r="K751" s="14">
        <v>41486</v>
      </c>
      <c r="L751" s="3">
        <f t="shared" si="44"/>
        <v>21146</v>
      </c>
      <c r="M751" s="33">
        <f t="shared" si="45"/>
        <v>7756.2</v>
      </c>
      <c r="N751" s="44">
        <f t="shared" si="46"/>
        <v>6.1722000000000001</v>
      </c>
      <c r="O751" s="42">
        <f t="shared" si="47"/>
        <v>31.815463917525772</v>
      </c>
    </row>
    <row r="752" spans="1:17" ht="15">
      <c r="A752" s="7" t="s">
        <v>121</v>
      </c>
      <c r="B752" s="7" t="s">
        <v>38</v>
      </c>
      <c r="C752" s="13" t="s">
        <v>82</v>
      </c>
      <c r="D752" s="7" t="s">
        <v>115</v>
      </c>
      <c r="E752" s="29">
        <v>502.2</v>
      </c>
      <c r="F752" s="28">
        <v>13</v>
      </c>
      <c r="G752" s="6"/>
      <c r="H752" s="6">
        <v>2</v>
      </c>
      <c r="I752" s="28">
        <v>194</v>
      </c>
      <c r="J752" s="6"/>
      <c r="K752" s="14">
        <v>41486</v>
      </c>
      <c r="L752" s="3">
        <f t="shared" si="44"/>
        <v>2522</v>
      </c>
      <c r="M752" s="33">
        <f t="shared" si="45"/>
        <v>502.2</v>
      </c>
      <c r="N752" s="44">
        <f t="shared" si="46"/>
        <v>0.50219999999999998</v>
      </c>
      <c r="O752" s="42">
        <f t="shared" si="47"/>
        <v>38.630769230769232</v>
      </c>
    </row>
    <row r="753" spans="1:15" ht="15">
      <c r="A753" s="7" t="s">
        <v>121</v>
      </c>
      <c r="B753" s="7" t="s">
        <v>38</v>
      </c>
      <c r="C753" s="13" t="s">
        <v>87</v>
      </c>
      <c r="D753" s="7" t="s">
        <v>111</v>
      </c>
      <c r="E753" s="29">
        <v>40.5</v>
      </c>
      <c r="F753" s="28">
        <v>1</v>
      </c>
      <c r="G753" s="6"/>
      <c r="H753" s="6"/>
      <c r="I753" s="28">
        <v>1347</v>
      </c>
      <c r="J753" s="6"/>
      <c r="K753" s="14">
        <v>41486</v>
      </c>
      <c r="L753" s="3">
        <f t="shared" si="44"/>
        <v>1347</v>
      </c>
      <c r="M753" s="33">
        <f t="shared" si="45"/>
        <v>40.5</v>
      </c>
      <c r="N753" s="44">
        <f t="shared" si="46"/>
        <v>4.0500000000000001E-2</v>
      </c>
      <c r="O753" s="42">
        <f t="shared" si="47"/>
        <v>40.5</v>
      </c>
    </row>
    <row r="754" spans="1:15" ht="15">
      <c r="A754" s="7" t="s">
        <v>121</v>
      </c>
      <c r="B754" s="7" t="s">
        <v>39</v>
      </c>
      <c r="C754" s="13" t="s">
        <v>92</v>
      </c>
      <c r="D754" s="7" t="s">
        <v>118</v>
      </c>
      <c r="E754" s="29">
        <v>3196.98</v>
      </c>
      <c r="F754" s="28">
        <v>47</v>
      </c>
      <c r="G754" s="6">
        <v>4</v>
      </c>
      <c r="H754" s="6">
        <v>5</v>
      </c>
      <c r="I754" s="28">
        <v>165</v>
      </c>
      <c r="J754" s="6"/>
      <c r="K754" s="14">
        <v>41486</v>
      </c>
      <c r="L754" s="3">
        <f t="shared" si="44"/>
        <v>7755</v>
      </c>
      <c r="M754" s="33">
        <f t="shared" si="45"/>
        <v>3196.98</v>
      </c>
      <c r="N754" s="44">
        <f t="shared" si="46"/>
        <v>3.1969799999999999</v>
      </c>
      <c r="O754" s="42">
        <f t="shared" si="47"/>
        <v>68.020851063829781</v>
      </c>
    </row>
    <row r="755" spans="1:15" ht="15">
      <c r="A755" s="7" t="s">
        <v>121</v>
      </c>
      <c r="B755" s="7" t="s">
        <v>39</v>
      </c>
      <c r="C755" s="13" t="s">
        <v>99</v>
      </c>
      <c r="D755" s="7" t="s">
        <v>115</v>
      </c>
      <c r="E755" s="29">
        <v>2342.6999999999998</v>
      </c>
      <c r="F755" s="28">
        <v>29</v>
      </c>
      <c r="G755" s="6">
        <v>6</v>
      </c>
      <c r="H755" s="6">
        <v>6</v>
      </c>
      <c r="I755" s="28">
        <v>126</v>
      </c>
      <c r="J755" s="6"/>
      <c r="K755" s="14">
        <v>41486</v>
      </c>
      <c r="L755" s="3">
        <f t="shared" si="44"/>
        <v>3654</v>
      </c>
      <c r="M755" s="33">
        <f t="shared" si="45"/>
        <v>2342.6999999999998</v>
      </c>
      <c r="N755" s="44">
        <f t="shared" si="46"/>
        <v>2.3426999999999998</v>
      </c>
      <c r="O755" s="42">
        <f t="shared" si="47"/>
        <v>80.782758620689648</v>
      </c>
    </row>
    <row r="756" spans="1:15" ht="15">
      <c r="A756" s="7" t="s">
        <v>128</v>
      </c>
      <c r="B756" s="7" t="s">
        <v>38</v>
      </c>
      <c r="C756" s="13" t="s">
        <v>47</v>
      </c>
      <c r="D756" s="7" t="s">
        <v>109</v>
      </c>
      <c r="E756" s="29">
        <v>20792.7</v>
      </c>
      <c r="F756" s="28">
        <v>726</v>
      </c>
      <c r="G756" s="6">
        <v>148</v>
      </c>
      <c r="H756" s="6">
        <v>237</v>
      </c>
      <c r="I756" s="28">
        <v>92</v>
      </c>
      <c r="J756" s="6"/>
      <c r="K756" s="14">
        <v>41486</v>
      </c>
      <c r="L756" s="3">
        <f t="shared" si="44"/>
        <v>66792</v>
      </c>
      <c r="M756" s="33">
        <f t="shared" si="45"/>
        <v>20792.7</v>
      </c>
      <c r="N756" s="44">
        <f t="shared" si="46"/>
        <v>20.7927</v>
      </c>
      <c r="O756" s="42">
        <f t="shared" si="47"/>
        <v>28.640082644628102</v>
      </c>
    </row>
    <row r="757" spans="1:15" ht="15">
      <c r="A757" s="7" t="s">
        <v>128</v>
      </c>
      <c r="B757" s="7" t="s">
        <v>38</v>
      </c>
      <c r="C757" s="13" t="s">
        <v>56</v>
      </c>
      <c r="D757" s="7" t="s">
        <v>109</v>
      </c>
      <c r="E757" s="29">
        <v>6293.7</v>
      </c>
      <c r="F757" s="28">
        <v>271</v>
      </c>
      <c r="G757" s="6">
        <v>83</v>
      </c>
      <c r="H757" s="6">
        <v>117</v>
      </c>
      <c r="I757" s="28">
        <v>60</v>
      </c>
      <c r="J757" s="6"/>
      <c r="K757" s="14">
        <v>41486</v>
      </c>
      <c r="L757" s="3">
        <f t="shared" si="44"/>
        <v>16260</v>
      </c>
      <c r="M757" s="33">
        <f t="shared" si="45"/>
        <v>6293.7</v>
      </c>
      <c r="N757" s="44">
        <f t="shared" si="46"/>
        <v>6.2936999999999994</v>
      </c>
      <c r="O757" s="42">
        <f t="shared" si="47"/>
        <v>23.223985239852396</v>
      </c>
    </row>
    <row r="758" spans="1:15" ht="15">
      <c r="A758" s="7" t="s">
        <v>128</v>
      </c>
      <c r="B758" s="7" t="s">
        <v>39</v>
      </c>
      <c r="C758" s="13" t="s">
        <v>90</v>
      </c>
      <c r="D758" s="7" t="s">
        <v>109</v>
      </c>
      <c r="E758" s="29">
        <v>912.42</v>
      </c>
      <c r="F758" s="28">
        <v>16</v>
      </c>
      <c r="G758" s="6">
        <v>4</v>
      </c>
      <c r="H758" s="6">
        <v>8</v>
      </c>
      <c r="I758" s="28">
        <v>84</v>
      </c>
      <c r="J758" s="6"/>
      <c r="K758" s="14">
        <v>41486</v>
      </c>
      <c r="L758" s="3">
        <f t="shared" si="44"/>
        <v>1344</v>
      </c>
      <c r="M758" s="33">
        <f t="shared" si="45"/>
        <v>912.42</v>
      </c>
      <c r="N758" s="44">
        <f t="shared" si="46"/>
        <v>0.91242000000000001</v>
      </c>
      <c r="O758" s="42">
        <f t="shared" si="47"/>
        <v>57.026249999999997</v>
      </c>
    </row>
    <row r="759" spans="1:15" ht="15">
      <c r="A759" s="7" t="s">
        <v>125</v>
      </c>
      <c r="B759" s="7" t="s">
        <v>38</v>
      </c>
      <c r="C759" s="13" t="s">
        <v>47</v>
      </c>
      <c r="D759" s="7" t="s">
        <v>109</v>
      </c>
      <c r="E759" s="29">
        <v>299.7</v>
      </c>
      <c r="F759" s="28">
        <v>9</v>
      </c>
      <c r="G759" s="6">
        <v>1</v>
      </c>
      <c r="H759" s="6">
        <v>1</v>
      </c>
      <c r="I759" s="28">
        <v>205</v>
      </c>
      <c r="J759" s="6"/>
      <c r="K759" s="14">
        <v>41486</v>
      </c>
      <c r="L759" s="3">
        <f t="shared" si="44"/>
        <v>1845</v>
      </c>
      <c r="M759" s="33">
        <f t="shared" si="45"/>
        <v>299.7</v>
      </c>
      <c r="N759" s="44">
        <f t="shared" si="46"/>
        <v>0.29969999999999997</v>
      </c>
      <c r="O759" s="42">
        <f t="shared" si="47"/>
        <v>33.299999999999997</v>
      </c>
    </row>
    <row r="760" spans="1:15" ht="15">
      <c r="A760" s="7" t="s">
        <v>125</v>
      </c>
      <c r="B760" s="7" t="s">
        <v>38</v>
      </c>
      <c r="C760" s="13" t="s">
        <v>48</v>
      </c>
      <c r="D760" s="7" t="s">
        <v>116</v>
      </c>
      <c r="E760" s="29">
        <v>5159.7</v>
      </c>
      <c r="F760" s="28">
        <v>157</v>
      </c>
      <c r="G760" s="6">
        <v>20</v>
      </c>
      <c r="H760" s="6">
        <v>68</v>
      </c>
      <c r="I760" s="28">
        <v>85</v>
      </c>
      <c r="J760" s="6"/>
      <c r="K760" s="14">
        <v>41486</v>
      </c>
      <c r="L760" s="3">
        <f t="shared" si="44"/>
        <v>13345</v>
      </c>
      <c r="M760" s="33">
        <f t="shared" si="45"/>
        <v>5159.7</v>
      </c>
      <c r="N760" s="44">
        <f t="shared" si="46"/>
        <v>5.1597</v>
      </c>
      <c r="O760" s="42">
        <f t="shared" si="47"/>
        <v>32.864331210191082</v>
      </c>
    </row>
    <row r="761" spans="1:15" ht="15">
      <c r="A761" s="7" t="s">
        <v>125</v>
      </c>
      <c r="B761" s="7" t="s">
        <v>38</v>
      </c>
      <c r="C761" s="13" t="s">
        <v>50</v>
      </c>
      <c r="D761" s="7" t="s">
        <v>109</v>
      </c>
      <c r="E761" s="29">
        <v>11623.5</v>
      </c>
      <c r="F761" s="28">
        <v>470</v>
      </c>
      <c r="G761" s="6">
        <v>179</v>
      </c>
      <c r="H761" s="6">
        <v>394</v>
      </c>
      <c r="I761" s="28">
        <v>85</v>
      </c>
      <c r="J761" s="6"/>
      <c r="K761" s="14">
        <v>41486</v>
      </c>
      <c r="L761" s="3">
        <f t="shared" si="44"/>
        <v>39950</v>
      </c>
      <c r="M761" s="33">
        <f t="shared" si="45"/>
        <v>11623.5</v>
      </c>
      <c r="N761" s="44">
        <f t="shared" si="46"/>
        <v>11.6235</v>
      </c>
      <c r="O761" s="42">
        <f t="shared" si="47"/>
        <v>24.730851063829789</v>
      </c>
    </row>
    <row r="762" spans="1:15" ht="15">
      <c r="A762" s="7" t="s">
        <v>125</v>
      </c>
      <c r="B762" s="7" t="s">
        <v>38</v>
      </c>
      <c r="C762" s="13" t="s">
        <v>52</v>
      </c>
      <c r="D762" s="7" t="s">
        <v>112</v>
      </c>
      <c r="E762" s="29">
        <v>24316.2</v>
      </c>
      <c r="F762" s="28">
        <v>836</v>
      </c>
      <c r="G762" s="6">
        <v>152</v>
      </c>
      <c r="H762" s="6">
        <v>185</v>
      </c>
      <c r="I762" s="28">
        <v>151</v>
      </c>
      <c r="J762" s="6">
        <v>366</v>
      </c>
      <c r="K762" s="14">
        <v>41486</v>
      </c>
      <c r="L762" s="3">
        <f t="shared" si="44"/>
        <v>126236</v>
      </c>
      <c r="M762" s="33">
        <f t="shared" si="45"/>
        <v>24682.2</v>
      </c>
      <c r="N762" s="44">
        <f t="shared" si="46"/>
        <v>24.316200000000002</v>
      </c>
      <c r="O762" s="42">
        <f t="shared" si="47"/>
        <v>29.086363636363636</v>
      </c>
    </row>
    <row r="763" spans="1:15" ht="15">
      <c r="A763" s="7" t="s">
        <v>125</v>
      </c>
      <c r="B763" s="7" t="s">
        <v>38</v>
      </c>
      <c r="C763" s="13" t="s">
        <v>53</v>
      </c>
      <c r="D763" s="7" t="s">
        <v>112</v>
      </c>
      <c r="E763" s="29">
        <v>4365.8999999999996</v>
      </c>
      <c r="F763" s="28">
        <v>173</v>
      </c>
      <c r="G763" s="6">
        <v>58</v>
      </c>
      <c r="H763" s="6">
        <v>50</v>
      </c>
      <c r="I763" s="28">
        <v>101</v>
      </c>
      <c r="J763" s="6"/>
      <c r="K763" s="14">
        <v>41486</v>
      </c>
      <c r="L763" s="3">
        <f t="shared" si="44"/>
        <v>17473</v>
      </c>
      <c r="M763" s="33">
        <f t="shared" si="45"/>
        <v>4365.8999999999996</v>
      </c>
      <c r="N763" s="44">
        <f t="shared" si="46"/>
        <v>4.3658999999999999</v>
      </c>
      <c r="O763" s="42">
        <f t="shared" si="47"/>
        <v>25.236416184971095</v>
      </c>
    </row>
    <row r="764" spans="1:15" ht="15">
      <c r="A764" s="7" t="s">
        <v>125</v>
      </c>
      <c r="B764" s="7" t="s">
        <v>38</v>
      </c>
      <c r="C764" s="13" t="s">
        <v>59</v>
      </c>
      <c r="D764" s="7" t="s">
        <v>114</v>
      </c>
      <c r="E764" s="29">
        <v>40.5</v>
      </c>
      <c r="F764" s="28">
        <v>1</v>
      </c>
      <c r="G764" s="6"/>
      <c r="H764" s="6"/>
      <c r="I764" s="28">
        <v>366</v>
      </c>
      <c r="J764" s="6"/>
      <c r="K764" s="14">
        <v>41486</v>
      </c>
      <c r="L764" s="3">
        <f t="shared" si="44"/>
        <v>366</v>
      </c>
      <c r="M764" s="33">
        <f t="shared" si="45"/>
        <v>40.5</v>
      </c>
      <c r="N764" s="44">
        <f t="shared" si="46"/>
        <v>4.0500000000000001E-2</v>
      </c>
      <c r="O764" s="42">
        <f t="shared" si="47"/>
        <v>40.5</v>
      </c>
    </row>
    <row r="765" spans="1:15" ht="15">
      <c r="A765" s="7" t="s">
        <v>125</v>
      </c>
      <c r="B765" s="7" t="s">
        <v>38</v>
      </c>
      <c r="C765" s="13" t="s">
        <v>64</v>
      </c>
      <c r="D765" s="7" t="s">
        <v>115</v>
      </c>
      <c r="E765" s="29">
        <v>202.5</v>
      </c>
      <c r="F765" s="28">
        <v>5</v>
      </c>
      <c r="G765" s="6"/>
      <c r="H765" s="6">
        <v>1</v>
      </c>
      <c r="I765" s="28">
        <v>68</v>
      </c>
      <c r="J765" s="6"/>
      <c r="K765" s="14">
        <v>41486</v>
      </c>
      <c r="L765" s="3">
        <f t="shared" si="44"/>
        <v>340</v>
      </c>
      <c r="M765" s="33">
        <f t="shared" si="45"/>
        <v>202.5</v>
      </c>
      <c r="N765" s="44">
        <f t="shared" si="46"/>
        <v>0.20250000000000001</v>
      </c>
      <c r="O765" s="42">
        <f t="shared" si="47"/>
        <v>40.5</v>
      </c>
    </row>
    <row r="766" spans="1:15" ht="15">
      <c r="A766" s="7" t="s">
        <v>125</v>
      </c>
      <c r="B766" s="7" t="s">
        <v>38</v>
      </c>
      <c r="C766" s="13" t="s">
        <v>66</v>
      </c>
      <c r="D766" s="7" t="s">
        <v>116</v>
      </c>
      <c r="E766" s="29">
        <v>40.5</v>
      </c>
      <c r="F766" s="28">
        <v>1</v>
      </c>
      <c r="G766" s="6"/>
      <c r="H766" s="6">
        <v>3</v>
      </c>
      <c r="I766" s="28">
        <v>210</v>
      </c>
      <c r="J766" s="6">
        <v>30</v>
      </c>
      <c r="K766" s="14">
        <v>41486</v>
      </c>
      <c r="L766" s="3">
        <f t="shared" si="44"/>
        <v>210</v>
      </c>
      <c r="M766" s="33">
        <f t="shared" si="45"/>
        <v>70.5</v>
      </c>
      <c r="N766" s="44">
        <f t="shared" si="46"/>
        <v>4.0500000000000001E-2</v>
      </c>
      <c r="O766" s="42">
        <f t="shared" si="47"/>
        <v>40.5</v>
      </c>
    </row>
    <row r="767" spans="1:15" ht="15">
      <c r="A767" s="7" t="s">
        <v>125</v>
      </c>
      <c r="B767" s="7" t="s">
        <v>38</v>
      </c>
      <c r="C767" s="13" t="s">
        <v>72</v>
      </c>
      <c r="D767" s="7" t="s">
        <v>112</v>
      </c>
      <c r="E767" s="29">
        <v>113.4</v>
      </c>
      <c r="F767" s="28">
        <v>4</v>
      </c>
      <c r="G767" s="6"/>
      <c r="H767" s="6">
        <v>1</v>
      </c>
      <c r="I767" s="28">
        <v>84</v>
      </c>
      <c r="J767" s="6"/>
      <c r="K767" s="14">
        <v>41486</v>
      </c>
      <c r="L767" s="3">
        <f t="shared" si="44"/>
        <v>336</v>
      </c>
      <c r="M767" s="33">
        <f t="shared" si="45"/>
        <v>113.4</v>
      </c>
      <c r="N767" s="44">
        <f t="shared" si="46"/>
        <v>0.1134</v>
      </c>
      <c r="O767" s="42">
        <f t="shared" si="47"/>
        <v>28.35</v>
      </c>
    </row>
    <row r="768" spans="1:15" ht="15">
      <c r="A768" s="7" t="s">
        <v>125</v>
      </c>
      <c r="B768" s="7" t="s">
        <v>39</v>
      </c>
      <c r="C768" s="13" t="s">
        <v>89</v>
      </c>
      <c r="D768" s="7" t="s">
        <v>109</v>
      </c>
      <c r="E768" s="29">
        <v>2071.44</v>
      </c>
      <c r="F768" s="28">
        <v>24</v>
      </c>
      <c r="G768" s="6">
        <v>3</v>
      </c>
      <c r="H768" s="6">
        <v>19</v>
      </c>
      <c r="I768" s="28">
        <v>130</v>
      </c>
      <c r="J768" s="6"/>
      <c r="K768" s="14">
        <v>41486</v>
      </c>
      <c r="L768" s="3">
        <f t="shared" si="44"/>
        <v>3120</v>
      </c>
      <c r="M768" s="33">
        <f t="shared" si="45"/>
        <v>2071.44</v>
      </c>
      <c r="N768" s="44">
        <f t="shared" si="46"/>
        <v>2.0714399999999999</v>
      </c>
      <c r="O768" s="42">
        <f t="shared" si="47"/>
        <v>86.31</v>
      </c>
    </row>
    <row r="769" spans="1:15" ht="15">
      <c r="A769" s="7" t="s">
        <v>125</v>
      </c>
      <c r="B769" s="7" t="s">
        <v>39</v>
      </c>
      <c r="C769" s="13" t="s">
        <v>93</v>
      </c>
      <c r="D769" s="7" t="s">
        <v>116</v>
      </c>
      <c r="E769" s="29">
        <v>197.28</v>
      </c>
      <c r="F769" s="28">
        <v>2</v>
      </c>
      <c r="G769" s="6">
        <v>1</v>
      </c>
      <c r="H769" s="6">
        <v>6</v>
      </c>
      <c r="I769" s="28">
        <v>33</v>
      </c>
      <c r="J769" s="6"/>
      <c r="K769" s="14">
        <v>41486</v>
      </c>
      <c r="L769" s="3">
        <f t="shared" si="44"/>
        <v>66</v>
      </c>
      <c r="M769" s="33">
        <f t="shared" si="45"/>
        <v>197.28</v>
      </c>
      <c r="N769" s="44">
        <f t="shared" si="46"/>
        <v>0.19728000000000001</v>
      </c>
      <c r="O769" s="42">
        <f t="shared" si="47"/>
        <v>98.64</v>
      </c>
    </row>
    <row r="770" spans="1:15" ht="15">
      <c r="A770" s="7" t="s">
        <v>125</v>
      </c>
      <c r="B770" s="7" t="s">
        <v>39</v>
      </c>
      <c r="C770" s="13" t="s">
        <v>95</v>
      </c>
      <c r="D770" s="7" t="s">
        <v>112</v>
      </c>
      <c r="E770" s="29">
        <v>2219.4</v>
      </c>
      <c r="F770" s="28">
        <v>29</v>
      </c>
      <c r="G770" s="6"/>
      <c r="H770" s="6">
        <v>11</v>
      </c>
      <c r="I770" s="28">
        <v>241</v>
      </c>
      <c r="J770" s="6"/>
      <c r="K770" s="14">
        <v>41486</v>
      </c>
      <c r="L770" s="3">
        <f t="shared" ref="L770:L833" si="48">F770*I770</f>
        <v>6989</v>
      </c>
      <c r="M770" s="33">
        <f t="shared" ref="M770:M833" si="49">E770+J770</f>
        <v>2219.4</v>
      </c>
      <c r="N770" s="44">
        <f t="shared" ref="N770:N833" si="50">E770/1000</f>
        <v>2.2194000000000003</v>
      </c>
      <c r="O770" s="42">
        <f t="shared" ref="O770:O833" si="51">E770/F770</f>
        <v>76.531034482758628</v>
      </c>
    </row>
    <row r="771" spans="1:15" ht="15">
      <c r="A771" s="7" t="s">
        <v>125</v>
      </c>
      <c r="B771" s="7" t="s">
        <v>39</v>
      </c>
      <c r="C771" s="13" t="s">
        <v>96</v>
      </c>
      <c r="D771" s="7" t="s">
        <v>112</v>
      </c>
      <c r="E771" s="29">
        <v>197.28</v>
      </c>
      <c r="F771" s="28">
        <v>15</v>
      </c>
      <c r="G771" s="6"/>
      <c r="H771" s="6">
        <v>2</v>
      </c>
      <c r="I771" s="28">
        <v>99</v>
      </c>
      <c r="J771" s="6"/>
      <c r="K771" s="14">
        <v>41486</v>
      </c>
      <c r="L771" s="3">
        <f t="shared" si="48"/>
        <v>1485</v>
      </c>
      <c r="M771" s="33">
        <f t="shared" si="49"/>
        <v>197.28</v>
      </c>
      <c r="N771" s="44">
        <f t="shared" si="50"/>
        <v>0.19728000000000001</v>
      </c>
      <c r="O771" s="42">
        <f t="shared" si="51"/>
        <v>13.151999999999999</v>
      </c>
    </row>
    <row r="772" spans="1:15" ht="15">
      <c r="A772" s="7" t="s">
        <v>123</v>
      </c>
      <c r="B772" s="7" t="s">
        <v>38</v>
      </c>
      <c r="C772" s="13" t="s">
        <v>45</v>
      </c>
      <c r="D772" s="7" t="s">
        <v>116</v>
      </c>
      <c r="E772" s="29">
        <v>20258.099999999999</v>
      </c>
      <c r="F772" s="28">
        <v>833</v>
      </c>
      <c r="G772" s="6">
        <v>270</v>
      </c>
      <c r="H772" s="6">
        <v>300</v>
      </c>
      <c r="I772" s="28">
        <v>110</v>
      </c>
      <c r="J772" s="6"/>
      <c r="K772" s="14">
        <v>41486</v>
      </c>
      <c r="L772" s="3">
        <f t="shared" si="48"/>
        <v>91630</v>
      </c>
      <c r="M772" s="33">
        <f t="shared" si="49"/>
        <v>20258.099999999999</v>
      </c>
      <c r="N772" s="44">
        <f t="shared" si="50"/>
        <v>20.258099999999999</v>
      </c>
      <c r="O772" s="42">
        <f t="shared" si="51"/>
        <v>24.319447779111641</v>
      </c>
    </row>
    <row r="773" spans="1:15" ht="15">
      <c r="A773" s="7" t="s">
        <v>123</v>
      </c>
      <c r="B773" s="7" t="s">
        <v>38</v>
      </c>
      <c r="C773" s="13" t="s">
        <v>48</v>
      </c>
      <c r="D773" s="7" t="s">
        <v>116</v>
      </c>
      <c r="E773" s="29">
        <v>5030.1000000000004</v>
      </c>
      <c r="F773" s="28">
        <v>164</v>
      </c>
      <c r="G773" s="6">
        <v>47</v>
      </c>
      <c r="H773" s="6">
        <v>120</v>
      </c>
      <c r="I773" s="28">
        <v>86</v>
      </c>
      <c r="J773" s="6"/>
      <c r="K773" s="14">
        <v>41486</v>
      </c>
      <c r="L773" s="3">
        <f t="shared" si="48"/>
        <v>14104</v>
      </c>
      <c r="M773" s="33">
        <f t="shared" si="49"/>
        <v>5030.1000000000004</v>
      </c>
      <c r="N773" s="44">
        <f t="shared" si="50"/>
        <v>5.0301</v>
      </c>
      <c r="O773" s="42">
        <f t="shared" si="51"/>
        <v>30.671341463414635</v>
      </c>
    </row>
    <row r="774" spans="1:15" ht="15">
      <c r="A774" s="7" t="s">
        <v>123</v>
      </c>
      <c r="B774" s="7" t="s">
        <v>38</v>
      </c>
      <c r="C774" s="13" t="s">
        <v>66</v>
      </c>
      <c r="D774" s="7" t="s">
        <v>116</v>
      </c>
      <c r="E774" s="29">
        <v>25434</v>
      </c>
      <c r="F774" s="28">
        <v>945</v>
      </c>
      <c r="G774" s="6">
        <v>294</v>
      </c>
      <c r="H774" s="6">
        <v>513</v>
      </c>
      <c r="I774" s="28">
        <v>92</v>
      </c>
      <c r="J774" s="6">
        <v>220</v>
      </c>
      <c r="K774" s="14">
        <v>41486</v>
      </c>
      <c r="L774" s="3">
        <f t="shared" si="48"/>
        <v>86940</v>
      </c>
      <c r="M774" s="33">
        <f t="shared" si="49"/>
        <v>25654</v>
      </c>
      <c r="N774" s="44">
        <f t="shared" si="50"/>
        <v>25.434000000000001</v>
      </c>
      <c r="O774" s="42">
        <f t="shared" si="51"/>
        <v>26.914285714285715</v>
      </c>
    </row>
    <row r="775" spans="1:15" ht="15">
      <c r="A775" s="7" t="s">
        <v>123</v>
      </c>
      <c r="B775" s="7" t="s">
        <v>39</v>
      </c>
      <c r="C775" s="13" t="s">
        <v>93</v>
      </c>
      <c r="D775" s="7" t="s">
        <v>116</v>
      </c>
      <c r="E775" s="29">
        <v>419.22</v>
      </c>
      <c r="F775" s="28">
        <v>9</v>
      </c>
      <c r="G775" s="6"/>
      <c r="H775" s="6">
        <v>8</v>
      </c>
      <c r="I775" s="28">
        <v>70</v>
      </c>
      <c r="J775" s="6"/>
      <c r="K775" s="14">
        <v>41486</v>
      </c>
      <c r="L775" s="3">
        <f t="shared" si="48"/>
        <v>630</v>
      </c>
      <c r="M775" s="33">
        <f t="shared" si="49"/>
        <v>419.22</v>
      </c>
      <c r="N775" s="44">
        <f t="shared" si="50"/>
        <v>0.41922000000000004</v>
      </c>
      <c r="O775" s="42">
        <f t="shared" si="51"/>
        <v>46.580000000000005</v>
      </c>
    </row>
    <row r="776" spans="1:15" ht="15">
      <c r="A776" s="7" t="s">
        <v>123</v>
      </c>
      <c r="B776" s="7" t="s">
        <v>39</v>
      </c>
      <c r="C776" s="13" t="s">
        <v>105</v>
      </c>
      <c r="D776" s="7" t="s">
        <v>116</v>
      </c>
      <c r="E776" s="29">
        <v>1109.7</v>
      </c>
      <c r="F776" s="28">
        <v>15</v>
      </c>
      <c r="G776" s="6">
        <v>2</v>
      </c>
      <c r="H776" s="6">
        <v>7</v>
      </c>
      <c r="I776" s="28">
        <v>99</v>
      </c>
      <c r="J776" s="6"/>
      <c r="K776" s="14">
        <v>41486</v>
      </c>
      <c r="L776" s="3">
        <f t="shared" si="48"/>
        <v>1485</v>
      </c>
      <c r="M776" s="33">
        <f t="shared" si="49"/>
        <v>1109.7</v>
      </c>
      <c r="N776" s="44">
        <f t="shared" si="50"/>
        <v>1.1097000000000001</v>
      </c>
      <c r="O776" s="42">
        <f t="shared" si="51"/>
        <v>73.98</v>
      </c>
    </row>
    <row r="777" spans="1:15" ht="15">
      <c r="A777" s="7" t="s">
        <v>123</v>
      </c>
      <c r="B777" s="7" t="s">
        <v>39</v>
      </c>
      <c r="C777" s="13" t="s">
        <v>106</v>
      </c>
      <c r="D777" s="7" t="s">
        <v>116</v>
      </c>
      <c r="E777" s="29">
        <v>1824.84</v>
      </c>
      <c r="F777" s="28">
        <v>30</v>
      </c>
      <c r="G777" s="6">
        <v>8</v>
      </c>
      <c r="H777" s="6">
        <v>23</v>
      </c>
      <c r="I777" s="28">
        <v>84</v>
      </c>
      <c r="J777" s="6"/>
      <c r="K777" s="14">
        <v>41486</v>
      </c>
      <c r="L777" s="3">
        <f t="shared" si="48"/>
        <v>2520</v>
      </c>
      <c r="M777" s="33">
        <f t="shared" si="49"/>
        <v>1824.84</v>
      </c>
      <c r="N777" s="44">
        <f t="shared" si="50"/>
        <v>1.82484</v>
      </c>
      <c r="O777" s="42">
        <f t="shared" si="51"/>
        <v>60.827999999999996</v>
      </c>
    </row>
    <row r="778" spans="1:15" ht="15">
      <c r="A778" s="7" t="s">
        <v>120</v>
      </c>
      <c r="B778" s="7" t="s">
        <v>38</v>
      </c>
      <c r="C778" s="13" t="s">
        <v>43</v>
      </c>
      <c r="D778" s="7" t="s">
        <v>117</v>
      </c>
      <c r="E778" s="29">
        <v>8691.2999999999993</v>
      </c>
      <c r="F778" s="28">
        <v>258</v>
      </c>
      <c r="G778" s="6">
        <v>13</v>
      </c>
      <c r="H778" s="6">
        <v>1</v>
      </c>
      <c r="I778" s="28">
        <v>389</v>
      </c>
      <c r="J778" s="6"/>
      <c r="K778" s="14">
        <v>41486</v>
      </c>
      <c r="L778" s="3">
        <f t="shared" si="48"/>
        <v>100362</v>
      </c>
      <c r="M778" s="33">
        <f t="shared" si="49"/>
        <v>8691.2999999999993</v>
      </c>
      <c r="N778" s="44">
        <f t="shared" si="50"/>
        <v>8.6913</v>
      </c>
      <c r="O778" s="42">
        <f t="shared" si="51"/>
        <v>33.687209302325577</v>
      </c>
    </row>
    <row r="779" spans="1:15" ht="15">
      <c r="A779" s="7" t="s">
        <v>120</v>
      </c>
      <c r="B779" s="7" t="s">
        <v>39</v>
      </c>
      <c r="C779" s="13" t="s">
        <v>44</v>
      </c>
      <c r="D779" s="7" t="s">
        <v>110</v>
      </c>
      <c r="E779" s="29">
        <v>197.28</v>
      </c>
      <c r="F779" s="28">
        <v>2</v>
      </c>
      <c r="G779" s="6"/>
      <c r="H779" s="6"/>
      <c r="I779" s="28">
        <v>90</v>
      </c>
      <c r="J779" s="6"/>
      <c r="K779" s="14">
        <v>41486</v>
      </c>
      <c r="L779" s="3">
        <f t="shared" si="48"/>
        <v>180</v>
      </c>
      <c r="M779" s="33">
        <f t="shared" si="49"/>
        <v>197.28</v>
      </c>
      <c r="N779" s="44">
        <f t="shared" si="50"/>
        <v>0.19728000000000001</v>
      </c>
      <c r="O779" s="42">
        <f t="shared" si="51"/>
        <v>98.64</v>
      </c>
    </row>
    <row r="780" spans="1:15" ht="15">
      <c r="A780" s="7" t="s">
        <v>120</v>
      </c>
      <c r="B780" s="7" t="s">
        <v>38</v>
      </c>
      <c r="C780" s="13" t="s">
        <v>51</v>
      </c>
      <c r="D780" s="7" t="s">
        <v>113</v>
      </c>
      <c r="E780" s="29">
        <v>17139.599999999999</v>
      </c>
      <c r="F780" s="28">
        <v>552</v>
      </c>
      <c r="G780" s="6">
        <v>118</v>
      </c>
      <c r="H780" s="6">
        <v>220</v>
      </c>
      <c r="I780" s="28">
        <v>111</v>
      </c>
      <c r="J780" s="6"/>
      <c r="K780" s="14">
        <v>41486</v>
      </c>
      <c r="L780" s="3">
        <f t="shared" si="48"/>
        <v>61272</v>
      </c>
      <c r="M780" s="33">
        <f t="shared" si="49"/>
        <v>17139.599999999999</v>
      </c>
      <c r="N780" s="44">
        <f t="shared" si="50"/>
        <v>17.139599999999998</v>
      </c>
      <c r="O780" s="42">
        <f t="shared" si="51"/>
        <v>31.049999999999997</v>
      </c>
    </row>
    <row r="781" spans="1:15" ht="15">
      <c r="A781" s="7" t="s">
        <v>120</v>
      </c>
      <c r="B781" s="7" t="s">
        <v>38</v>
      </c>
      <c r="C781" s="13" t="s">
        <v>55</v>
      </c>
      <c r="D781" s="7" t="s">
        <v>113</v>
      </c>
      <c r="E781" s="29">
        <v>1903.5</v>
      </c>
      <c r="F781" s="28">
        <v>70</v>
      </c>
      <c r="G781" s="6">
        <v>30</v>
      </c>
      <c r="H781" s="6">
        <v>55</v>
      </c>
      <c r="I781" s="28">
        <v>88</v>
      </c>
      <c r="J781" s="6">
        <v>732</v>
      </c>
      <c r="K781" s="14">
        <v>41486</v>
      </c>
      <c r="L781" s="3">
        <f t="shared" si="48"/>
        <v>6160</v>
      </c>
      <c r="M781" s="33">
        <f t="shared" si="49"/>
        <v>2635.5</v>
      </c>
      <c r="N781" s="44">
        <f t="shared" si="50"/>
        <v>1.9035</v>
      </c>
      <c r="O781" s="42">
        <f t="shared" si="51"/>
        <v>27.192857142857143</v>
      </c>
    </row>
    <row r="782" spans="1:15" ht="15">
      <c r="A782" s="7" t="s">
        <v>120</v>
      </c>
      <c r="B782" s="7" t="s">
        <v>38</v>
      </c>
      <c r="C782" s="13" t="s">
        <v>58</v>
      </c>
      <c r="D782" s="7" t="s">
        <v>118</v>
      </c>
      <c r="E782" s="29">
        <v>259.2</v>
      </c>
      <c r="F782" s="28">
        <v>8</v>
      </c>
      <c r="G782" s="6"/>
      <c r="H782" s="6"/>
      <c r="I782" s="28">
        <v>594</v>
      </c>
      <c r="J782" s="6"/>
      <c r="K782" s="14">
        <v>41486</v>
      </c>
      <c r="L782" s="3">
        <f t="shared" si="48"/>
        <v>4752</v>
      </c>
      <c r="M782" s="33">
        <f t="shared" si="49"/>
        <v>259.2</v>
      </c>
      <c r="N782" s="44">
        <f t="shared" si="50"/>
        <v>0.25919999999999999</v>
      </c>
      <c r="O782" s="42">
        <f t="shared" si="51"/>
        <v>32.4</v>
      </c>
    </row>
    <row r="783" spans="1:15" ht="15">
      <c r="A783" s="7" t="s">
        <v>120</v>
      </c>
      <c r="B783" s="7" t="s">
        <v>38</v>
      </c>
      <c r="C783" s="13" t="s">
        <v>62</v>
      </c>
      <c r="D783" s="7" t="s">
        <v>113</v>
      </c>
      <c r="E783" s="29">
        <v>22631.4</v>
      </c>
      <c r="F783" s="28">
        <v>719</v>
      </c>
      <c r="G783" s="6">
        <v>135</v>
      </c>
      <c r="H783" s="6">
        <v>294</v>
      </c>
      <c r="I783" s="28">
        <v>113</v>
      </c>
      <c r="J783" s="6">
        <v>1464</v>
      </c>
      <c r="K783" s="14">
        <v>41486</v>
      </c>
      <c r="L783" s="3">
        <f t="shared" si="48"/>
        <v>81247</v>
      </c>
      <c r="M783" s="33">
        <f t="shared" si="49"/>
        <v>24095.4</v>
      </c>
      <c r="N783" s="44">
        <f t="shared" si="50"/>
        <v>22.631400000000003</v>
      </c>
      <c r="O783" s="42">
        <f t="shared" si="51"/>
        <v>31.47621696801113</v>
      </c>
    </row>
    <row r="784" spans="1:15" ht="15">
      <c r="A784" s="7" t="s">
        <v>120</v>
      </c>
      <c r="B784" s="7" t="s">
        <v>38</v>
      </c>
      <c r="C784" s="13" t="s">
        <v>66</v>
      </c>
      <c r="D784" s="7" t="s">
        <v>116</v>
      </c>
      <c r="E784" s="29">
        <v>72.900000000000006</v>
      </c>
      <c r="F784" s="28">
        <v>1</v>
      </c>
      <c r="G784" s="6"/>
      <c r="H784" s="6"/>
      <c r="I784" s="28">
        <v>97</v>
      </c>
      <c r="J784" s="6"/>
      <c r="K784" s="14">
        <v>41486</v>
      </c>
      <c r="L784" s="3">
        <f t="shared" si="48"/>
        <v>97</v>
      </c>
      <c r="M784" s="33">
        <f t="shared" si="49"/>
        <v>72.900000000000006</v>
      </c>
      <c r="N784" s="44">
        <f t="shared" si="50"/>
        <v>7.2900000000000006E-2</v>
      </c>
      <c r="O784" s="42">
        <f t="shared" si="51"/>
        <v>72.900000000000006</v>
      </c>
    </row>
    <row r="785" spans="1:15" ht="15">
      <c r="A785" s="7" t="s">
        <v>120</v>
      </c>
      <c r="B785" s="7" t="s">
        <v>38</v>
      </c>
      <c r="C785" s="13" t="s">
        <v>84</v>
      </c>
      <c r="D785" s="7" t="s">
        <v>116</v>
      </c>
      <c r="E785" s="29">
        <v>40.5</v>
      </c>
      <c r="F785" s="28">
        <v>1</v>
      </c>
      <c r="G785" s="6"/>
      <c r="H785" s="6"/>
      <c r="I785" s="28">
        <v>79</v>
      </c>
      <c r="J785" s="6"/>
      <c r="K785" s="14">
        <v>41486</v>
      </c>
      <c r="L785" s="3">
        <f t="shared" si="48"/>
        <v>79</v>
      </c>
      <c r="M785" s="33">
        <f t="shared" si="49"/>
        <v>40.5</v>
      </c>
      <c r="N785" s="44">
        <f t="shared" si="50"/>
        <v>4.0500000000000001E-2</v>
      </c>
      <c r="O785" s="42">
        <f t="shared" si="51"/>
        <v>40.5</v>
      </c>
    </row>
    <row r="786" spans="1:15" ht="15">
      <c r="A786" s="7" t="s">
        <v>120</v>
      </c>
      <c r="B786" s="7" t="s">
        <v>39</v>
      </c>
      <c r="C786" s="13" t="s">
        <v>98</v>
      </c>
      <c r="D786" s="7" t="s">
        <v>113</v>
      </c>
      <c r="E786" s="29">
        <v>24.66</v>
      </c>
      <c r="F786" s="28">
        <v>1</v>
      </c>
      <c r="G786" s="6"/>
      <c r="H786" s="6"/>
      <c r="I786" s="28">
        <v>72</v>
      </c>
      <c r="J786" s="6"/>
      <c r="K786" s="14">
        <v>41486</v>
      </c>
      <c r="L786" s="3">
        <f t="shared" si="48"/>
        <v>72</v>
      </c>
      <c r="M786" s="33">
        <f t="shared" si="49"/>
        <v>24.66</v>
      </c>
      <c r="N786" s="44">
        <f t="shared" si="50"/>
        <v>2.4660000000000001E-2</v>
      </c>
      <c r="O786" s="42">
        <f t="shared" si="51"/>
        <v>24.66</v>
      </c>
    </row>
    <row r="787" spans="1:15" ht="15">
      <c r="A787" s="7" t="s">
        <v>120</v>
      </c>
      <c r="B787" s="7" t="s">
        <v>39</v>
      </c>
      <c r="C787" s="13" t="s">
        <v>104</v>
      </c>
      <c r="D787" s="7" t="s">
        <v>113</v>
      </c>
      <c r="E787" s="29">
        <v>863.1</v>
      </c>
      <c r="F787" s="28">
        <v>26</v>
      </c>
      <c r="G787" s="6">
        <v>15</v>
      </c>
      <c r="H787" s="6">
        <v>7</v>
      </c>
      <c r="I787" s="28">
        <v>73</v>
      </c>
      <c r="J787" s="6"/>
      <c r="K787" s="14">
        <v>41486</v>
      </c>
      <c r="L787" s="3">
        <f t="shared" si="48"/>
        <v>1898</v>
      </c>
      <c r="M787" s="33">
        <f t="shared" si="49"/>
        <v>863.1</v>
      </c>
      <c r="N787" s="44">
        <f t="shared" si="50"/>
        <v>0.86309999999999998</v>
      </c>
      <c r="O787" s="42">
        <f t="shared" si="51"/>
        <v>33.196153846153848</v>
      </c>
    </row>
    <row r="788" spans="1:15" ht="15">
      <c r="A788" s="9" t="s">
        <v>129</v>
      </c>
      <c r="B788" s="9" t="s">
        <v>38</v>
      </c>
      <c r="C788" s="9" t="s">
        <v>41</v>
      </c>
      <c r="D788" s="9" t="s">
        <v>114</v>
      </c>
      <c r="E788" s="98">
        <v>599.4</v>
      </c>
      <c r="F788" s="9">
        <v>14</v>
      </c>
      <c r="G788" s="11"/>
      <c r="H788" s="11">
        <v>9</v>
      </c>
      <c r="I788" s="9">
        <v>239</v>
      </c>
      <c r="J788" s="11">
        <v>608</v>
      </c>
      <c r="K788" s="12">
        <v>41517</v>
      </c>
      <c r="L788" s="4">
        <f t="shared" si="48"/>
        <v>3346</v>
      </c>
      <c r="M788" s="33">
        <f t="shared" si="49"/>
        <v>1207.4000000000001</v>
      </c>
      <c r="N788" s="44">
        <f t="shared" si="50"/>
        <v>0.59939999999999993</v>
      </c>
      <c r="O788" s="42">
        <f t="shared" si="51"/>
        <v>42.81428571428571</v>
      </c>
    </row>
    <row r="789" spans="1:15" ht="15">
      <c r="A789" s="7" t="s">
        <v>129</v>
      </c>
      <c r="B789" s="7" t="s">
        <v>38</v>
      </c>
      <c r="C789" s="7" t="s">
        <v>59</v>
      </c>
      <c r="D789" s="7" t="s">
        <v>114</v>
      </c>
      <c r="E789" s="99">
        <v>27710.1</v>
      </c>
      <c r="F789" s="7">
        <v>896</v>
      </c>
      <c r="G789" s="6">
        <v>152</v>
      </c>
      <c r="H789" s="6">
        <v>246</v>
      </c>
      <c r="I789" s="7">
        <v>126</v>
      </c>
      <c r="J789" s="6">
        <v>900</v>
      </c>
      <c r="K789" s="14">
        <v>41517</v>
      </c>
      <c r="L789" s="3">
        <f t="shared" si="48"/>
        <v>112896</v>
      </c>
      <c r="M789" s="33">
        <f t="shared" si="49"/>
        <v>28610.1</v>
      </c>
      <c r="N789" s="44">
        <f t="shared" si="50"/>
        <v>27.710099999999997</v>
      </c>
      <c r="O789" s="42">
        <f t="shared" si="51"/>
        <v>30.92645089285714</v>
      </c>
    </row>
    <row r="790" spans="1:15" ht="15">
      <c r="A790" s="7" t="s">
        <v>129</v>
      </c>
      <c r="B790" s="7" t="s">
        <v>38</v>
      </c>
      <c r="C790" s="7" t="s">
        <v>63</v>
      </c>
      <c r="D790" s="7" t="s">
        <v>114</v>
      </c>
      <c r="E790" s="99">
        <v>16961.400000000001</v>
      </c>
      <c r="F790" s="7">
        <v>511</v>
      </c>
      <c r="G790" s="6">
        <v>84</v>
      </c>
      <c r="H790" s="6">
        <v>43</v>
      </c>
      <c r="I790" s="7">
        <v>120</v>
      </c>
      <c r="J790" s="6"/>
      <c r="K790" s="14">
        <v>41517</v>
      </c>
      <c r="L790" s="3">
        <f t="shared" si="48"/>
        <v>61320</v>
      </c>
      <c r="M790" s="33">
        <f t="shared" si="49"/>
        <v>16961.400000000001</v>
      </c>
      <c r="N790" s="44">
        <f t="shared" si="50"/>
        <v>16.961400000000001</v>
      </c>
      <c r="O790" s="42">
        <f t="shared" si="51"/>
        <v>33.192563600782783</v>
      </c>
    </row>
    <row r="791" spans="1:15" ht="15">
      <c r="A791" s="7" t="s">
        <v>129</v>
      </c>
      <c r="B791" s="7" t="s">
        <v>16</v>
      </c>
      <c r="C791" s="7" t="s">
        <v>85</v>
      </c>
      <c r="D791" s="7" t="s">
        <v>119</v>
      </c>
      <c r="E791" s="99">
        <v>170.1</v>
      </c>
      <c r="F791" s="7">
        <v>5</v>
      </c>
      <c r="G791" s="6"/>
      <c r="H791" s="6">
        <v>1</v>
      </c>
      <c r="I791" s="7">
        <v>216</v>
      </c>
      <c r="J791" s="6"/>
      <c r="K791" s="14">
        <v>41517</v>
      </c>
      <c r="L791" s="3">
        <f t="shared" si="48"/>
        <v>1080</v>
      </c>
      <c r="M791" s="33">
        <f t="shared" si="49"/>
        <v>170.1</v>
      </c>
      <c r="N791" s="44">
        <f t="shared" si="50"/>
        <v>0.1701</v>
      </c>
      <c r="O791" s="42">
        <f t="shared" si="51"/>
        <v>34.019999999999996</v>
      </c>
    </row>
    <row r="792" spans="1:15" ht="15">
      <c r="A792" s="7" t="s">
        <v>129</v>
      </c>
      <c r="B792" s="7" t="s">
        <v>38</v>
      </c>
      <c r="C792" s="7" t="s">
        <v>87</v>
      </c>
      <c r="D792" s="7" t="s">
        <v>111</v>
      </c>
      <c r="E792" s="99">
        <v>324</v>
      </c>
      <c r="F792" s="7">
        <v>11</v>
      </c>
      <c r="G792" s="6">
        <v>1</v>
      </c>
      <c r="H792" s="6">
        <v>7</v>
      </c>
      <c r="I792" s="7">
        <v>125</v>
      </c>
      <c r="J792" s="6"/>
      <c r="K792" s="14">
        <v>41517</v>
      </c>
      <c r="L792" s="3">
        <f t="shared" si="48"/>
        <v>1375</v>
      </c>
      <c r="M792" s="33">
        <f t="shared" si="49"/>
        <v>324</v>
      </c>
      <c r="N792" s="44">
        <f t="shared" si="50"/>
        <v>0.32400000000000001</v>
      </c>
      <c r="O792" s="42">
        <f t="shared" si="51"/>
        <v>29.454545454545453</v>
      </c>
    </row>
    <row r="793" spans="1:15" ht="15">
      <c r="A793" s="7" t="s">
        <v>129</v>
      </c>
      <c r="B793" s="7" t="s">
        <v>39</v>
      </c>
      <c r="C793" s="7" t="s">
        <v>102</v>
      </c>
      <c r="D793" s="7" t="s">
        <v>114</v>
      </c>
      <c r="E793" s="99">
        <v>6510.24</v>
      </c>
      <c r="F793" s="7">
        <v>92</v>
      </c>
      <c r="G793" s="6">
        <v>8</v>
      </c>
      <c r="H793" s="6">
        <v>28</v>
      </c>
      <c r="I793" s="7">
        <v>101</v>
      </c>
      <c r="J793" s="6"/>
      <c r="K793" s="14">
        <v>41517</v>
      </c>
      <c r="L793" s="3">
        <f t="shared" si="48"/>
        <v>9292</v>
      </c>
      <c r="M793" s="33">
        <f t="shared" si="49"/>
        <v>6510.24</v>
      </c>
      <c r="N793" s="44">
        <f t="shared" si="50"/>
        <v>6.5102399999999996</v>
      </c>
      <c r="O793" s="42">
        <f t="shared" si="51"/>
        <v>70.763478260869562</v>
      </c>
    </row>
    <row r="794" spans="1:15" ht="15">
      <c r="A794" s="7" t="s">
        <v>129</v>
      </c>
      <c r="B794" s="7" t="s">
        <v>38</v>
      </c>
      <c r="C794" s="7" t="s">
        <v>108</v>
      </c>
      <c r="D794" s="7" t="s">
        <v>114</v>
      </c>
      <c r="E794" s="99">
        <v>753.3</v>
      </c>
      <c r="F794" s="7">
        <v>50</v>
      </c>
      <c r="G794" s="6">
        <v>30</v>
      </c>
      <c r="H794" s="6">
        <v>6</v>
      </c>
      <c r="I794" s="7">
        <v>44</v>
      </c>
      <c r="J794" s="6"/>
      <c r="K794" s="14">
        <v>41517</v>
      </c>
      <c r="L794" s="3">
        <f t="shared" si="48"/>
        <v>2200</v>
      </c>
      <c r="M794" s="33">
        <f t="shared" si="49"/>
        <v>753.3</v>
      </c>
      <c r="N794" s="44">
        <f t="shared" si="50"/>
        <v>0.75329999999999997</v>
      </c>
      <c r="O794" s="42">
        <f t="shared" si="51"/>
        <v>15.065999999999999</v>
      </c>
    </row>
    <row r="795" spans="1:15" ht="15">
      <c r="A795" s="7" t="s">
        <v>120</v>
      </c>
      <c r="B795" s="7" t="s">
        <v>38</v>
      </c>
      <c r="C795" s="7" t="s">
        <v>43</v>
      </c>
      <c r="D795" s="7" t="s">
        <v>117</v>
      </c>
      <c r="E795" s="99">
        <v>8845.2000000000007</v>
      </c>
      <c r="F795" s="7">
        <v>249</v>
      </c>
      <c r="G795" s="6">
        <v>10</v>
      </c>
      <c r="H795" s="6">
        <v>19</v>
      </c>
      <c r="I795" s="7">
        <v>419</v>
      </c>
      <c r="J795" s="6">
        <v>690</v>
      </c>
      <c r="K795" s="14">
        <v>41517</v>
      </c>
      <c r="L795" s="3">
        <f t="shared" si="48"/>
        <v>104331</v>
      </c>
      <c r="M795" s="33">
        <f t="shared" si="49"/>
        <v>9535.2000000000007</v>
      </c>
      <c r="N795" s="44">
        <f t="shared" si="50"/>
        <v>8.8452000000000002</v>
      </c>
      <c r="O795" s="42">
        <f t="shared" si="51"/>
        <v>35.522891566265066</v>
      </c>
    </row>
    <row r="796" spans="1:15" ht="15">
      <c r="A796" s="7" t="s">
        <v>120</v>
      </c>
      <c r="B796" s="7" t="s">
        <v>39</v>
      </c>
      <c r="C796" s="7" t="s">
        <v>44</v>
      </c>
      <c r="D796" s="7" t="s">
        <v>110</v>
      </c>
      <c r="E796" s="99">
        <v>197.28</v>
      </c>
      <c r="F796" s="7">
        <v>2</v>
      </c>
      <c r="G796" s="6"/>
      <c r="H796" s="6"/>
      <c r="I796" s="7">
        <v>121</v>
      </c>
      <c r="J796" s="6"/>
      <c r="K796" s="14">
        <v>41517</v>
      </c>
      <c r="L796" s="3">
        <f t="shared" si="48"/>
        <v>242</v>
      </c>
      <c r="M796" s="33">
        <f t="shared" si="49"/>
        <v>197.28</v>
      </c>
      <c r="N796" s="44">
        <f t="shared" si="50"/>
        <v>0.19728000000000001</v>
      </c>
      <c r="O796" s="42">
        <f t="shared" si="51"/>
        <v>98.64</v>
      </c>
    </row>
    <row r="797" spans="1:15" ht="15">
      <c r="A797" s="7" t="s">
        <v>120</v>
      </c>
      <c r="B797" s="7" t="s">
        <v>38</v>
      </c>
      <c r="C797" s="7" t="s">
        <v>51</v>
      </c>
      <c r="D797" s="7" t="s">
        <v>113</v>
      </c>
      <c r="E797" s="99">
        <v>18160.2</v>
      </c>
      <c r="F797" s="7">
        <v>519</v>
      </c>
      <c r="G797" s="6">
        <v>21</v>
      </c>
      <c r="H797" s="6">
        <v>57</v>
      </c>
      <c r="I797" s="7">
        <v>138</v>
      </c>
      <c r="J797" s="6"/>
      <c r="K797" s="14">
        <v>41517</v>
      </c>
      <c r="L797" s="3">
        <f t="shared" si="48"/>
        <v>71622</v>
      </c>
      <c r="M797" s="33">
        <f t="shared" si="49"/>
        <v>18160.2</v>
      </c>
      <c r="N797" s="44">
        <f t="shared" si="50"/>
        <v>18.1602</v>
      </c>
      <c r="O797" s="42">
        <f t="shared" si="51"/>
        <v>34.990751445086708</v>
      </c>
    </row>
    <row r="798" spans="1:15" ht="15">
      <c r="A798" s="7" t="s">
        <v>120</v>
      </c>
      <c r="B798" s="7" t="s">
        <v>38</v>
      </c>
      <c r="C798" s="7" t="s">
        <v>55</v>
      </c>
      <c r="D798" s="7" t="s">
        <v>113</v>
      </c>
      <c r="E798" s="99">
        <v>2000.7</v>
      </c>
      <c r="F798" s="7">
        <v>68</v>
      </c>
      <c r="G798" s="6">
        <v>8</v>
      </c>
      <c r="H798" s="6">
        <v>7</v>
      </c>
      <c r="I798" s="7">
        <v>116</v>
      </c>
      <c r="J798" s="6">
        <v>366</v>
      </c>
      <c r="K798" s="14">
        <v>41517</v>
      </c>
      <c r="L798" s="3">
        <f t="shared" si="48"/>
        <v>7888</v>
      </c>
      <c r="M798" s="33">
        <f t="shared" si="49"/>
        <v>2366.6999999999998</v>
      </c>
      <c r="N798" s="44">
        <f t="shared" si="50"/>
        <v>2.0007000000000001</v>
      </c>
      <c r="O798" s="42">
        <f t="shared" si="51"/>
        <v>29.422058823529412</v>
      </c>
    </row>
    <row r="799" spans="1:15" ht="15">
      <c r="A799" s="7" t="s">
        <v>120</v>
      </c>
      <c r="B799" s="7" t="s">
        <v>38</v>
      </c>
      <c r="C799" s="7" t="s">
        <v>58</v>
      </c>
      <c r="D799" s="7" t="s">
        <v>118</v>
      </c>
      <c r="E799" s="99">
        <v>324</v>
      </c>
      <c r="F799" s="7">
        <v>8</v>
      </c>
      <c r="G799" s="6"/>
      <c r="H799" s="6"/>
      <c r="I799" s="7">
        <v>625</v>
      </c>
      <c r="J799" s="6"/>
      <c r="K799" s="14">
        <v>41517</v>
      </c>
      <c r="L799" s="3">
        <f t="shared" si="48"/>
        <v>5000</v>
      </c>
      <c r="M799" s="33">
        <f t="shared" si="49"/>
        <v>324</v>
      </c>
      <c r="N799" s="44">
        <f t="shared" si="50"/>
        <v>0.32400000000000001</v>
      </c>
      <c r="O799" s="42">
        <f t="shared" si="51"/>
        <v>40.5</v>
      </c>
    </row>
    <row r="800" spans="1:15" ht="15">
      <c r="A800" s="7" t="s">
        <v>120</v>
      </c>
      <c r="B800" s="7" t="s">
        <v>38</v>
      </c>
      <c r="C800" s="7" t="s">
        <v>62</v>
      </c>
      <c r="D800" s="7" t="s">
        <v>113</v>
      </c>
      <c r="E800" s="99">
        <v>23741.1</v>
      </c>
      <c r="F800" s="7">
        <v>796</v>
      </c>
      <c r="G800" s="6">
        <v>107</v>
      </c>
      <c r="H800" s="6">
        <v>79</v>
      </c>
      <c r="I800" s="7">
        <v>126</v>
      </c>
      <c r="J800" s="6"/>
      <c r="K800" s="14">
        <v>41517</v>
      </c>
      <c r="L800" s="3">
        <f t="shared" si="48"/>
        <v>100296</v>
      </c>
      <c r="M800" s="33">
        <f t="shared" si="49"/>
        <v>23741.1</v>
      </c>
      <c r="N800" s="44">
        <f t="shared" si="50"/>
        <v>23.741099999999999</v>
      </c>
      <c r="O800" s="42">
        <f t="shared" si="51"/>
        <v>29.825502512562814</v>
      </c>
    </row>
    <row r="801" spans="1:15" ht="15">
      <c r="A801" s="7" t="s">
        <v>120</v>
      </c>
      <c r="B801" s="7" t="s">
        <v>38</v>
      </c>
      <c r="C801" s="7" t="s">
        <v>66</v>
      </c>
      <c r="D801" s="7" t="s">
        <v>116</v>
      </c>
      <c r="E801" s="99">
        <v>40.5</v>
      </c>
      <c r="F801" s="7">
        <v>1</v>
      </c>
      <c r="G801" s="6"/>
      <c r="H801" s="6"/>
      <c r="I801" s="7">
        <v>128</v>
      </c>
      <c r="J801" s="6"/>
      <c r="K801" s="14">
        <v>41517</v>
      </c>
      <c r="L801" s="3">
        <f t="shared" si="48"/>
        <v>128</v>
      </c>
      <c r="M801" s="33">
        <f t="shared" si="49"/>
        <v>40.5</v>
      </c>
      <c r="N801" s="44">
        <f t="shared" si="50"/>
        <v>4.0500000000000001E-2</v>
      </c>
      <c r="O801" s="42">
        <f t="shared" si="51"/>
        <v>40.5</v>
      </c>
    </row>
    <row r="802" spans="1:15" ht="15">
      <c r="A802" s="7" t="s">
        <v>120</v>
      </c>
      <c r="B802" s="7" t="s">
        <v>38</v>
      </c>
      <c r="C802" s="7" t="s">
        <v>84</v>
      </c>
      <c r="D802" s="7" t="s">
        <v>116</v>
      </c>
      <c r="E802" s="99">
        <v>32.4</v>
      </c>
      <c r="F802" s="7">
        <v>1</v>
      </c>
      <c r="G802" s="6"/>
      <c r="H802" s="6"/>
      <c r="I802" s="7">
        <v>110</v>
      </c>
      <c r="J802" s="6"/>
      <c r="K802" s="14">
        <v>41517</v>
      </c>
      <c r="L802" s="3">
        <f t="shared" si="48"/>
        <v>110</v>
      </c>
      <c r="M802" s="33">
        <f t="shared" si="49"/>
        <v>32.4</v>
      </c>
      <c r="N802" s="44">
        <f t="shared" si="50"/>
        <v>3.2399999999999998E-2</v>
      </c>
      <c r="O802" s="42">
        <f t="shared" si="51"/>
        <v>32.4</v>
      </c>
    </row>
    <row r="803" spans="1:15" ht="15">
      <c r="A803" s="7" t="s">
        <v>120</v>
      </c>
      <c r="B803" s="7" t="s">
        <v>16</v>
      </c>
      <c r="C803" s="7" t="s">
        <v>85</v>
      </c>
      <c r="D803" s="7" t="s">
        <v>119</v>
      </c>
      <c r="E803" s="99">
        <v>194.4</v>
      </c>
      <c r="F803" s="7">
        <v>4</v>
      </c>
      <c r="G803" s="6"/>
      <c r="H803" s="6"/>
      <c r="I803" s="7">
        <v>72</v>
      </c>
      <c r="J803" s="6"/>
      <c r="K803" s="14">
        <v>41517</v>
      </c>
      <c r="L803" s="3">
        <f t="shared" si="48"/>
        <v>288</v>
      </c>
      <c r="M803" s="33">
        <f t="shared" si="49"/>
        <v>194.4</v>
      </c>
      <c r="N803" s="44">
        <f t="shared" si="50"/>
        <v>0.19440000000000002</v>
      </c>
      <c r="O803" s="42">
        <f t="shared" si="51"/>
        <v>48.6</v>
      </c>
    </row>
    <row r="804" spans="1:15" ht="15">
      <c r="A804" s="7" t="s">
        <v>120</v>
      </c>
      <c r="B804" s="7" t="s">
        <v>39</v>
      </c>
      <c r="C804" s="7" t="s">
        <v>98</v>
      </c>
      <c r="D804" s="7" t="s">
        <v>113</v>
      </c>
      <c r="E804" s="99">
        <v>123.3</v>
      </c>
      <c r="F804" s="7">
        <v>1</v>
      </c>
      <c r="G804" s="6"/>
      <c r="H804" s="6"/>
      <c r="I804" s="7">
        <v>103</v>
      </c>
      <c r="J804" s="6"/>
      <c r="K804" s="14">
        <v>41517</v>
      </c>
      <c r="L804" s="3">
        <f t="shared" si="48"/>
        <v>103</v>
      </c>
      <c r="M804" s="33">
        <f t="shared" si="49"/>
        <v>123.3</v>
      </c>
      <c r="N804" s="44">
        <f t="shared" si="50"/>
        <v>0.12329999999999999</v>
      </c>
      <c r="O804" s="42">
        <f t="shared" si="51"/>
        <v>123.3</v>
      </c>
    </row>
    <row r="805" spans="1:15" ht="15">
      <c r="A805" s="7" t="s">
        <v>120</v>
      </c>
      <c r="B805" s="7" t="s">
        <v>39</v>
      </c>
      <c r="C805" s="7" t="s">
        <v>104</v>
      </c>
      <c r="D805" s="7" t="s">
        <v>113</v>
      </c>
      <c r="E805" s="99">
        <v>1085.04</v>
      </c>
      <c r="F805" s="7">
        <v>25</v>
      </c>
      <c r="G805" s="6">
        <v>2</v>
      </c>
      <c r="H805" s="6">
        <v>3</v>
      </c>
      <c r="I805" s="7">
        <v>96</v>
      </c>
      <c r="J805" s="6"/>
      <c r="K805" s="14">
        <v>41517</v>
      </c>
      <c r="L805" s="3">
        <f t="shared" si="48"/>
        <v>2400</v>
      </c>
      <c r="M805" s="33">
        <f t="shared" si="49"/>
        <v>1085.04</v>
      </c>
      <c r="N805" s="44">
        <f t="shared" si="50"/>
        <v>1.08504</v>
      </c>
      <c r="O805" s="42">
        <f t="shared" si="51"/>
        <v>43.401600000000002</v>
      </c>
    </row>
    <row r="806" spans="1:15" ht="15">
      <c r="A806" s="7" t="s">
        <v>127</v>
      </c>
      <c r="B806" s="7" t="s">
        <v>38</v>
      </c>
      <c r="C806" s="7" t="s">
        <v>49</v>
      </c>
      <c r="D806" s="7" t="s">
        <v>115</v>
      </c>
      <c r="E806" s="99">
        <v>32894.1</v>
      </c>
      <c r="F806" s="7">
        <v>1266</v>
      </c>
      <c r="G806" s="6">
        <v>296</v>
      </c>
      <c r="H806" s="6">
        <v>175</v>
      </c>
      <c r="I806" s="7">
        <v>86</v>
      </c>
      <c r="J806" s="6">
        <v>220</v>
      </c>
      <c r="K806" s="14">
        <v>41517</v>
      </c>
      <c r="L806" s="3">
        <f t="shared" si="48"/>
        <v>108876</v>
      </c>
      <c r="M806" s="33">
        <f t="shared" si="49"/>
        <v>33114.1</v>
      </c>
      <c r="N806" s="44">
        <f t="shared" si="50"/>
        <v>32.894100000000002</v>
      </c>
      <c r="O806" s="42">
        <f t="shared" si="51"/>
        <v>25.982701421800947</v>
      </c>
    </row>
    <row r="807" spans="1:15" ht="15">
      <c r="A807" s="7" t="s">
        <v>127</v>
      </c>
      <c r="B807" s="7" t="s">
        <v>38</v>
      </c>
      <c r="C807" s="7" t="s">
        <v>57</v>
      </c>
      <c r="D807" s="7" t="s">
        <v>115</v>
      </c>
      <c r="E807" s="99">
        <v>23247</v>
      </c>
      <c r="F807" s="7">
        <v>870</v>
      </c>
      <c r="G807" s="6">
        <v>200</v>
      </c>
      <c r="H807" s="6">
        <v>134</v>
      </c>
      <c r="I807" s="7">
        <v>87</v>
      </c>
      <c r="J807" s="6"/>
      <c r="K807" s="14">
        <v>41517</v>
      </c>
      <c r="L807" s="3">
        <f t="shared" si="48"/>
        <v>75690</v>
      </c>
      <c r="M807" s="33">
        <f t="shared" si="49"/>
        <v>23247</v>
      </c>
      <c r="N807" s="44">
        <f t="shared" si="50"/>
        <v>23.247</v>
      </c>
      <c r="O807" s="42">
        <f t="shared" si="51"/>
        <v>26.720689655172414</v>
      </c>
    </row>
    <row r="808" spans="1:15" ht="15">
      <c r="A808" s="7" t="s">
        <v>127</v>
      </c>
      <c r="B808" s="7" t="s">
        <v>38</v>
      </c>
      <c r="C808" s="7" t="s">
        <v>69</v>
      </c>
      <c r="D808" s="7" t="s">
        <v>115</v>
      </c>
      <c r="E808" s="99">
        <v>64.8</v>
      </c>
      <c r="F808" s="7">
        <v>2</v>
      </c>
      <c r="G808" s="6"/>
      <c r="H808" s="6"/>
      <c r="I808" s="7">
        <v>118</v>
      </c>
      <c r="J808" s="6"/>
      <c r="K808" s="14">
        <v>41517</v>
      </c>
      <c r="L808" s="3">
        <f t="shared" si="48"/>
        <v>236</v>
      </c>
      <c r="M808" s="33">
        <f t="shared" si="49"/>
        <v>64.8</v>
      </c>
      <c r="N808" s="44">
        <f t="shared" si="50"/>
        <v>6.4799999999999996E-2</v>
      </c>
      <c r="O808" s="42">
        <f t="shared" si="51"/>
        <v>32.4</v>
      </c>
    </row>
    <row r="809" spans="1:15" ht="15">
      <c r="A809" s="7" t="s">
        <v>127</v>
      </c>
      <c r="B809" s="7" t="s">
        <v>38</v>
      </c>
      <c r="C809" s="7" t="s">
        <v>76</v>
      </c>
      <c r="D809" s="7" t="s">
        <v>115</v>
      </c>
      <c r="E809" s="99">
        <v>882.9</v>
      </c>
      <c r="F809" s="7">
        <v>29</v>
      </c>
      <c r="G809" s="6">
        <v>6</v>
      </c>
      <c r="H809" s="6">
        <v>2</v>
      </c>
      <c r="I809" s="7">
        <v>69</v>
      </c>
      <c r="J809" s="6"/>
      <c r="K809" s="14">
        <v>41517</v>
      </c>
      <c r="L809" s="3">
        <f t="shared" si="48"/>
        <v>2001</v>
      </c>
      <c r="M809" s="33">
        <f t="shared" si="49"/>
        <v>882.9</v>
      </c>
      <c r="N809" s="44">
        <f t="shared" si="50"/>
        <v>0.88290000000000002</v>
      </c>
      <c r="O809" s="42">
        <f t="shared" si="51"/>
        <v>30.444827586206895</v>
      </c>
    </row>
    <row r="810" spans="1:15" ht="15">
      <c r="A810" s="7" t="s">
        <v>127</v>
      </c>
      <c r="B810" s="7" t="s">
        <v>39</v>
      </c>
      <c r="C810" s="7" t="s">
        <v>94</v>
      </c>
      <c r="D810" s="7" t="s">
        <v>115</v>
      </c>
      <c r="E810" s="99">
        <v>4192.2</v>
      </c>
      <c r="F810" s="7">
        <v>60</v>
      </c>
      <c r="G810" s="6">
        <v>4</v>
      </c>
      <c r="H810" s="6">
        <v>9</v>
      </c>
      <c r="I810" s="7">
        <v>86</v>
      </c>
      <c r="J810" s="6"/>
      <c r="K810" s="14">
        <v>41517</v>
      </c>
      <c r="L810" s="3">
        <f t="shared" si="48"/>
        <v>5160</v>
      </c>
      <c r="M810" s="33">
        <f t="shared" si="49"/>
        <v>4192.2</v>
      </c>
      <c r="N810" s="44">
        <f t="shared" si="50"/>
        <v>4.1921999999999997</v>
      </c>
      <c r="O810" s="42">
        <f t="shared" si="51"/>
        <v>69.86999999999999</v>
      </c>
    </row>
    <row r="811" spans="1:15" ht="15">
      <c r="A811" s="7" t="s">
        <v>127</v>
      </c>
      <c r="B811" s="7" t="s">
        <v>39</v>
      </c>
      <c r="C811" s="7" t="s">
        <v>99</v>
      </c>
      <c r="D811" s="7" t="s">
        <v>115</v>
      </c>
      <c r="E811" s="99">
        <v>3312.18</v>
      </c>
      <c r="F811" s="7">
        <v>48</v>
      </c>
      <c r="G811" s="6">
        <v>4</v>
      </c>
      <c r="H811" s="6">
        <v>3</v>
      </c>
      <c r="I811" s="7">
        <v>118</v>
      </c>
      <c r="J811" s="6"/>
      <c r="K811" s="14">
        <v>41517</v>
      </c>
      <c r="L811" s="3">
        <f t="shared" si="48"/>
        <v>5664</v>
      </c>
      <c r="M811" s="33">
        <f t="shared" si="49"/>
        <v>3312.18</v>
      </c>
      <c r="N811" s="44">
        <f t="shared" si="50"/>
        <v>3.3121799999999997</v>
      </c>
      <c r="O811" s="42">
        <f t="shared" si="51"/>
        <v>69.003749999999997</v>
      </c>
    </row>
    <row r="812" spans="1:15" ht="15">
      <c r="A812" s="7" t="s">
        <v>126</v>
      </c>
      <c r="B812" s="7" t="s">
        <v>38</v>
      </c>
      <c r="C812" s="7" t="s">
        <v>52</v>
      </c>
      <c r="D812" s="7" t="s">
        <v>112</v>
      </c>
      <c r="E812" s="99">
        <v>21513.599999999999</v>
      </c>
      <c r="F812" s="7">
        <v>677</v>
      </c>
      <c r="G812" s="6">
        <v>72</v>
      </c>
      <c r="H812" s="6"/>
      <c r="I812" s="7">
        <v>175</v>
      </c>
      <c r="J812" s="6"/>
      <c r="K812" s="14">
        <v>41517</v>
      </c>
      <c r="L812" s="3">
        <f t="shared" si="48"/>
        <v>118475</v>
      </c>
      <c r="M812" s="33">
        <f t="shared" si="49"/>
        <v>21513.599999999999</v>
      </c>
      <c r="N812" s="44">
        <f t="shared" si="50"/>
        <v>21.5136</v>
      </c>
      <c r="O812" s="42">
        <f t="shared" si="51"/>
        <v>31.777843426883308</v>
      </c>
    </row>
    <row r="813" spans="1:15" ht="15">
      <c r="A813" s="7" t="s">
        <v>126</v>
      </c>
      <c r="B813" s="7" t="s">
        <v>38</v>
      </c>
      <c r="C813" s="7" t="s">
        <v>53</v>
      </c>
      <c r="D813" s="7" t="s">
        <v>112</v>
      </c>
      <c r="E813" s="99">
        <v>19172.7</v>
      </c>
      <c r="F813" s="7">
        <v>632</v>
      </c>
      <c r="G813" s="6">
        <v>105</v>
      </c>
      <c r="H813" s="6"/>
      <c r="I813" s="7">
        <v>166</v>
      </c>
      <c r="J813" s="6"/>
      <c r="K813" s="14">
        <v>41517</v>
      </c>
      <c r="L813" s="3">
        <f t="shared" si="48"/>
        <v>104912</v>
      </c>
      <c r="M813" s="33">
        <f t="shared" si="49"/>
        <v>19172.7</v>
      </c>
      <c r="N813" s="44">
        <f t="shared" si="50"/>
        <v>19.172699999999999</v>
      </c>
      <c r="O813" s="42">
        <f t="shared" si="51"/>
        <v>30.336550632911393</v>
      </c>
    </row>
    <row r="814" spans="1:15" ht="15">
      <c r="A814" s="7" t="s">
        <v>126</v>
      </c>
      <c r="B814" s="7" t="s">
        <v>38</v>
      </c>
      <c r="C814" s="7" t="s">
        <v>54</v>
      </c>
      <c r="D814" s="7" t="s">
        <v>112</v>
      </c>
      <c r="E814" s="99">
        <v>8553.6</v>
      </c>
      <c r="F814" s="7">
        <v>304</v>
      </c>
      <c r="G814" s="6">
        <v>69</v>
      </c>
      <c r="H814" s="6"/>
      <c r="I814" s="7">
        <v>161</v>
      </c>
      <c r="J814" s="6"/>
      <c r="K814" s="14">
        <v>41517</v>
      </c>
      <c r="L814" s="3">
        <f t="shared" si="48"/>
        <v>48944</v>
      </c>
      <c r="M814" s="33">
        <f t="shared" si="49"/>
        <v>8553.6</v>
      </c>
      <c r="N814" s="44">
        <f t="shared" si="50"/>
        <v>8.5536000000000012</v>
      </c>
      <c r="O814" s="42">
        <f t="shared" si="51"/>
        <v>28.13684210526316</v>
      </c>
    </row>
    <row r="815" spans="1:15" ht="15">
      <c r="A815" s="7" t="s">
        <v>126</v>
      </c>
      <c r="B815" s="7" t="s">
        <v>38</v>
      </c>
      <c r="C815" s="7" t="s">
        <v>72</v>
      </c>
      <c r="D815" s="7" t="s">
        <v>112</v>
      </c>
      <c r="E815" s="99">
        <v>48.6</v>
      </c>
      <c r="F815" s="7">
        <v>3</v>
      </c>
      <c r="G815" s="6"/>
      <c r="H815" s="6"/>
      <c r="I815" s="7">
        <v>97</v>
      </c>
      <c r="J815" s="6"/>
      <c r="K815" s="14">
        <v>41517</v>
      </c>
      <c r="L815" s="3">
        <f t="shared" si="48"/>
        <v>291</v>
      </c>
      <c r="M815" s="33">
        <f t="shared" si="49"/>
        <v>48.6</v>
      </c>
      <c r="N815" s="44">
        <f t="shared" si="50"/>
        <v>4.8600000000000004E-2</v>
      </c>
      <c r="O815" s="42">
        <f t="shared" si="51"/>
        <v>16.2</v>
      </c>
    </row>
    <row r="816" spans="1:15" ht="15">
      <c r="A816" s="7" t="s">
        <v>126</v>
      </c>
      <c r="B816" s="7" t="s">
        <v>16</v>
      </c>
      <c r="C816" s="7" t="s">
        <v>85</v>
      </c>
      <c r="D816" s="7" t="s">
        <v>119</v>
      </c>
      <c r="E816" s="99">
        <v>48.6</v>
      </c>
      <c r="F816" s="7">
        <v>2</v>
      </c>
      <c r="G816" s="6"/>
      <c r="H816" s="6"/>
      <c r="I816" s="7">
        <v>137</v>
      </c>
      <c r="J816" s="6"/>
      <c r="K816" s="14">
        <v>41517</v>
      </c>
      <c r="L816" s="3">
        <f t="shared" si="48"/>
        <v>274</v>
      </c>
      <c r="M816" s="33">
        <f t="shared" si="49"/>
        <v>48.6</v>
      </c>
      <c r="N816" s="44">
        <f t="shared" si="50"/>
        <v>4.8600000000000004E-2</v>
      </c>
      <c r="O816" s="42">
        <f t="shared" si="51"/>
        <v>24.3</v>
      </c>
    </row>
    <row r="817" spans="1:15" ht="15">
      <c r="A817" s="7" t="s">
        <v>126</v>
      </c>
      <c r="B817" s="7" t="s">
        <v>39</v>
      </c>
      <c r="C817" s="7" t="s">
        <v>95</v>
      </c>
      <c r="D817" s="7" t="s">
        <v>112</v>
      </c>
      <c r="E817" s="99">
        <v>2071.44</v>
      </c>
      <c r="F817" s="7">
        <v>29</v>
      </c>
      <c r="G817" s="6">
        <v>3</v>
      </c>
      <c r="H817" s="6"/>
      <c r="I817" s="7">
        <v>105</v>
      </c>
      <c r="J817" s="6"/>
      <c r="K817" s="14">
        <v>41517</v>
      </c>
      <c r="L817" s="3">
        <f t="shared" si="48"/>
        <v>3045</v>
      </c>
      <c r="M817" s="33">
        <f t="shared" si="49"/>
        <v>2071.44</v>
      </c>
      <c r="N817" s="44">
        <f t="shared" si="50"/>
        <v>2.0714399999999999</v>
      </c>
      <c r="O817" s="42">
        <f t="shared" si="51"/>
        <v>71.42896551724138</v>
      </c>
    </row>
    <row r="818" spans="1:15" ht="15">
      <c r="A818" s="7" t="s">
        <v>126</v>
      </c>
      <c r="B818" s="7" t="s">
        <v>39</v>
      </c>
      <c r="C818" s="7" t="s">
        <v>96</v>
      </c>
      <c r="D818" s="7" t="s">
        <v>112</v>
      </c>
      <c r="E818" s="99">
        <v>4167.54</v>
      </c>
      <c r="F818" s="7">
        <v>46</v>
      </c>
      <c r="G818" s="6"/>
      <c r="H818" s="6"/>
      <c r="I818" s="7">
        <v>192</v>
      </c>
      <c r="J818" s="6"/>
      <c r="K818" s="14">
        <v>41517</v>
      </c>
      <c r="L818" s="3">
        <f t="shared" si="48"/>
        <v>8832</v>
      </c>
      <c r="M818" s="33">
        <f t="shared" si="49"/>
        <v>4167.54</v>
      </c>
      <c r="N818" s="44">
        <f t="shared" si="50"/>
        <v>4.1675399999999998</v>
      </c>
      <c r="O818" s="42">
        <f t="shared" si="51"/>
        <v>90.598695652173916</v>
      </c>
    </row>
    <row r="819" spans="1:15" ht="15">
      <c r="A819" s="7" t="s">
        <v>126</v>
      </c>
      <c r="B819" s="7" t="s">
        <v>39</v>
      </c>
      <c r="C819" s="7" t="s">
        <v>97</v>
      </c>
      <c r="D819" s="7" t="s">
        <v>112</v>
      </c>
      <c r="E819" s="99">
        <v>3329.1</v>
      </c>
      <c r="F819" s="7">
        <v>30</v>
      </c>
      <c r="G819" s="6"/>
      <c r="H819" s="6"/>
      <c r="I819" s="7">
        <v>104</v>
      </c>
      <c r="J819" s="6"/>
      <c r="K819" s="14">
        <v>41517</v>
      </c>
      <c r="L819" s="3">
        <f t="shared" si="48"/>
        <v>3120</v>
      </c>
      <c r="M819" s="33">
        <f t="shared" si="49"/>
        <v>3329.1</v>
      </c>
      <c r="N819" s="44">
        <f t="shared" si="50"/>
        <v>3.3290999999999999</v>
      </c>
      <c r="O819" s="42">
        <f t="shared" si="51"/>
        <v>110.97</v>
      </c>
    </row>
    <row r="820" spans="1:15" ht="15">
      <c r="A820" s="7" t="s">
        <v>128</v>
      </c>
      <c r="B820" s="7" t="s">
        <v>38</v>
      </c>
      <c r="C820" s="7" t="s">
        <v>47</v>
      </c>
      <c r="D820" s="7" t="s">
        <v>109</v>
      </c>
      <c r="E820" s="99">
        <v>23716.799999999999</v>
      </c>
      <c r="F820" s="7">
        <v>741</v>
      </c>
      <c r="G820" s="6">
        <v>97</v>
      </c>
      <c r="H820" s="6">
        <v>106</v>
      </c>
      <c r="I820" s="7">
        <v>107</v>
      </c>
      <c r="J820" s="6"/>
      <c r="K820" s="14">
        <v>41517</v>
      </c>
      <c r="L820" s="3">
        <f t="shared" si="48"/>
        <v>79287</v>
      </c>
      <c r="M820" s="33">
        <f t="shared" si="49"/>
        <v>23716.799999999999</v>
      </c>
      <c r="N820" s="44">
        <f t="shared" si="50"/>
        <v>23.716799999999999</v>
      </c>
      <c r="O820" s="42">
        <f t="shared" si="51"/>
        <v>32.00647773279352</v>
      </c>
    </row>
    <row r="821" spans="1:15" ht="15">
      <c r="A821" s="7" t="s">
        <v>128</v>
      </c>
      <c r="B821" s="7" t="s">
        <v>38</v>
      </c>
      <c r="C821" s="7" t="s">
        <v>56</v>
      </c>
      <c r="D821" s="7" t="s">
        <v>109</v>
      </c>
      <c r="E821" s="99">
        <f>9177.3</f>
        <v>9177.2999999999993</v>
      </c>
      <c r="F821" s="7">
        <v>263</v>
      </c>
      <c r="G821" s="6">
        <v>38</v>
      </c>
      <c r="H821" s="6">
        <v>59</v>
      </c>
      <c r="I821" s="7">
        <v>80</v>
      </c>
      <c r="J821" s="6"/>
      <c r="K821" s="14">
        <v>41517</v>
      </c>
      <c r="L821" s="3">
        <f t="shared" si="48"/>
        <v>21040</v>
      </c>
      <c r="M821" s="33">
        <f t="shared" si="49"/>
        <v>9177.2999999999993</v>
      </c>
      <c r="N821" s="44">
        <f t="shared" si="50"/>
        <v>9.1772999999999989</v>
      </c>
      <c r="O821" s="42">
        <f t="shared" si="51"/>
        <v>34.894676806083645</v>
      </c>
    </row>
    <row r="822" spans="1:15" ht="15">
      <c r="A822" s="7" t="s">
        <v>128</v>
      </c>
      <c r="B822" s="7" t="s">
        <v>39</v>
      </c>
      <c r="C822" s="7" t="s">
        <v>90</v>
      </c>
      <c r="D822" s="7" t="s">
        <v>109</v>
      </c>
      <c r="E822" s="99">
        <v>1183.68</v>
      </c>
      <c r="F822" s="7">
        <v>15</v>
      </c>
      <c r="G822" s="6"/>
      <c r="H822" s="6">
        <v>3</v>
      </c>
      <c r="I822" s="7">
        <v>107</v>
      </c>
      <c r="J822" s="6"/>
      <c r="K822" s="14">
        <v>41517</v>
      </c>
      <c r="L822" s="3">
        <f t="shared" si="48"/>
        <v>1605</v>
      </c>
      <c r="M822" s="33">
        <f t="shared" si="49"/>
        <v>1183.68</v>
      </c>
      <c r="N822" s="44">
        <f t="shared" si="50"/>
        <v>1.1836800000000001</v>
      </c>
      <c r="O822" s="42">
        <f t="shared" si="51"/>
        <v>78.912000000000006</v>
      </c>
    </row>
    <row r="823" spans="1:15" ht="15">
      <c r="A823" s="7" t="s">
        <v>130</v>
      </c>
      <c r="B823" s="7" t="s">
        <v>38</v>
      </c>
      <c r="C823" s="7" t="s">
        <v>40</v>
      </c>
      <c r="D823" s="7" t="s">
        <v>118</v>
      </c>
      <c r="E823" s="99">
        <v>23052.6</v>
      </c>
      <c r="F823" s="7">
        <v>581</v>
      </c>
      <c r="G823" s="6">
        <v>4</v>
      </c>
      <c r="H823" s="6">
        <v>60</v>
      </c>
      <c r="I823" s="7">
        <v>239</v>
      </c>
      <c r="J823" s="6"/>
      <c r="K823" s="14">
        <v>41517</v>
      </c>
      <c r="L823" s="3">
        <f t="shared" si="48"/>
        <v>138859</v>
      </c>
      <c r="M823" s="33">
        <f t="shared" si="49"/>
        <v>23052.6</v>
      </c>
      <c r="N823" s="44">
        <f t="shared" si="50"/>
        <v>23.052599999999998</v>
      </c>
      <c r="O823" s="42">
        <f t="shared" si="51"/>
        <v>39.677452667814109</v>
      </c>
    </row>
    <row r="824" spans="1:15" ht="15">
      <c r="A824" s="7" t="s">
        <v>130</v>
      </c>
      <c r="B824" s="7" t="s">
        <v>38</v>
      </c>
      <c r="C824" s="7" t="s">
        <v>42</v>
      </c>
      <c r="D824" s="7" t="s">
        <v>118</v>
      </c>
      <c r="E824" s="99">
        <v>218.7</v>
      </c>
      <c r="F824" s="7">
        <v>6</v>
      </c>
      <c r="G824" s="6"/>
      <c r="H824" s="6"/>
      <c r="I824" s="7">
        <v>123</v>
      </c>
      <c r="J824" s="6"/>
      <c r="K824" s="14">
        <v>41517</v>
      </c>
      <c r="L824" s="3">
        <f t="shared" si="48"/>
        <v>738</v>
      </c>
      <c r="M824" s="33">
        <f t="shared" si="49"/>
        <v>218.7</v>
      </c>
      <c r="N824" s="44">
        <f t="shared" si="50"/>
        <v>0.21869999999999998</v>
      </c>
      <c r="O824" s="42">
        <f t="shared" si="51"/>
        <v>36.449999999999996</v>
      </c>
    </row>
    <row r="825" spans="1:15" ht="15">
      <c r="A825" s="7" t="s">
        <v>130</v>
      </c>
      <c r="B825" s="7" t="s">
        <v>38</v>
      </c>
      <c r="C825" s="7" t="s">
        <v>55</v>
      </c>
      <c r="D825" s="7" t="s">
        <v>113</v>
      </c>
      <c r="E825" s="99">
        <v>14247.9</v>
      </c>
      <c r="F825" s="7">
        <v>437</v>
      </c>
      <c r="G825" s="6">
        <v>74</v>
      </c>
      <c r="H825" s="6">
        <v>115</v>
      </c>
      <c r="I825" s="7">
        <v>121</v>
      </c>
      <c r="J825" s="6"/>
      <c r="K825" s="14">
        <v>41517</v>
      </c>
      <c r="L825" s="3">
        <f t="shared" si="48"/>
        <v>52877</v>
      </c>
      <c r="M825" s="33">
        <f t="shared" si="49"/>
        <v>14247.9</v>
      </c>
      <c r="N825" s="44">
        <f t="shared" si="50"/>
        <v>14.2479</v>
      </c>
      <c r="O825" s="42">
        <f t="shared" si="51"/>
        <v>32.603890160183063</v>
      </c>
    </row>
    <row r="826" spans="1:15" ht="15">
      <c r="A826" s="7" t="s">
        <v>130</v>
      </c>
      <c r="B826" s="7" t="s">
        <v>38</v>
      </c>
      <c r="C826" s="7" t="s">
        <v>58</v>
      </c>
      <c r="D826" s="7" t="s">
        <v>118</v>
      </c>
      <c r="E826" s="99">
        <v>22388.400000000001</v>
      </c>
      <c r="F826" s="7">
        <v>656</v>
      </c>
      <c r="G826" s="6">
        <v>55</v>
      </c>
      <c r="H826" s="6">
        <v>114</v>
      </c>
      <c r="I826" s="7">
        <v>145</v>
      </c>
      <c r="J826" s="6">
        <v>366</v>
      </c>
      <c r="K826" s="14">
        <v>41517</v>
      </c>
      <c r="L826" s="3">
        <f t="shared" si="48"/>
        <v>95120</v>
      </c>
      <c r="M826" s="33">
        <f t="shared" si="49"/>
        <v>22754.400000000001</v>
      </c>
      <c r="N826" s="44">
        <f t="shared" si="50"/>
        <v>22.388400000000001</v>
      </c>
      <c r="O826" s="42">
        <f t="shared" si="51"/>
        <v>34.12865853658537</v>
      </c>
    </row>
    <row r="827" spans="1:15" ht="15">
      <c r="A827" s="7" t="s">
        <v>130</v>
      </c>
      <c r="B827" s="7" t="s">
        <v>38</v>
      </c>
      <c r="C827" s="7" t="s">
        <v>58</v>
      </c>
      <c r="D827" s="7" t="s">
        <v>118</v>
      </c>
      <c r="E827" s="99">
        <v>32.4</v>
      </c>
      <c r="F827" s="7">
        <v>656</v>
      </c>
      <c r="G827" s="6">
        <v>55</v>
      </c>
      <c r="H827" s="6">
        <v>114</v>
      </c>
      <c r="I827" s="7">
        <v>145</v>
      </c>
      <c r="J827" s="6">
        <v>366</v>
      </c>
      <c r="K827" s="14">
        <v>41517</v>
      </c>
      <c r="L827" s="3">
        <f t="shared" si="48"/>
        <v>95120</v>
      </c>
      <c r="M827" s="33">
        <f t="shared" si="49"/>
        <v>398.4</v>
      </c>
      <c r="N827" s="44">
        <f t="shared" si="50"/>
        <v>3.2399999999999998E-2</v>
      </c>
      <c r="O827" s="42">
        <f t="shared" si="51"/>
        <v>4.939024390243902E-2</v>
      </c>
    </row>
    <row r="828" spans="1:15" ht="15">
      <c r="A828" s="7" t="s">
        <v>130</v>
      </c>
      <c r="B828" s="7" t="s">
        <v>38</v>
      </c>
      <c r="C828" s="7" t="s">
        <v>60</v>
      </c>
      <c r="D828" s="7" t="s">
        <v>118</v>
      </c>
      <c r="E828" s="99">
        <v>9590.4</v>
      </c>
      <c r="F828" s="7">
        <v>314</v>
      </c>
      <c r="G828" s="6">
        <v>75</v>
      </c>
      <c r="H828" s="6">
        <v>68</v>
      </c>
      <c r="I828" s="7">
        <v>113</v>
      </c>
      <c r="J828" s="6"/>
      <c r="K828" s="14">
        <v>41517</v>
      </c>
      <c r="L828" s="3">
        <f t="shared" si="48"/>
        <v>35482</v>
      </c>
      <c r="M828" s="33">
        <f t="shared" si="49"/>
        <v>9590.4</v>
      </c>
      <c r="N828" s="44">
        <f t="shared" si="50"/>
        <v>9.5903999999999989</v>
      </c>
      <c r="O828" s="42">
        <f t="shared" si="51"/>
        <v>30.542675159235667</v>
      </c>
    </row>
    <row r="829" spans="1:15" ht="15">
      <c r="A829" s="7" t="s">
        <v>130</v>
      </c>
      <c r="B829" s="7" t="s">
        <v>38</v>
      </c>
      <c r="C829" s="7" t="s">
        <v>62</v>
      </c>
      <c r="D829" s="7" t="s">
        <v>113</v>
      </c>
      <c r="E829" s="99">
        <v>575.1</v>
      </c>
      <c r="F829" s="7">
        <v>21</v>
      </c>
      <c r="G829" s="6">
        <v>3</v>
      </c>
      <c r="H829" s="6">
        <v>1</v>
      </c>
      <c r="I829" s="7">
        <v>363</v>
      </c>
      <c r="J829" s="6"/>
      <c r="K829" s="14">
        <v>41517</v>
      </c>
      <c r="L829" s="3">
        <f t="shared" si="48"/>
        <v>7623</v>
      </c>
      <c r="M829" s="33">
        <f t="shared" si="49"/>
        <v>575.1</v>
      </c>
      <c r="N829" s="44">
        <f t="shared" si="50"/>
        <v>0.57510000000000006</v>
      </c>
      <c r="O829" s="42">
        <f t="shared" si="51"/>
        <v>27.385714285714286</v>
      </c>
    </row>
    <row r="830" spans="1:15" ht="15">
      <c r="A830" s="7" t="s">
        <v>130</v>
      </c>
      <c r="B830" s="7" t="s">
        <v>38</v>
      </c>
      <c r="C830" s="7" t="s">
        <v>65</v>
      </c>
      <c r="D830" s="7" t="s">
        <v>118</v>
      </c>
      <c r="E830" s="99">
        <v>3369.6</v>
      </c>
      <c r="F830" s="7">
        <v>104</v>
      </c>
      <c r="G830" s="6">
        <v>31</v>
      </c>
      <c r="H830" s="6">
        <v>24</v>
      </c>
      <c r="I830" s="7">
        <v>72</v>
      </c>
      <c r="J830" s="6"/>
      <c r="K830" s="14">
        <v>41517</v>
      </c>
      <c r="L830" s="3">
        <f t="shared" si="48"/>
        <v>7488</v>
      </c>
      <c r="M830" s="33">
        <f t="shared" si="49"/>
        <v>3369.6</v>
      </c>
      <c r="N830" s="44">
        <f t="shared" si="50"/>
        <v>3.3695999999999997</v>
      </c>
      <c r="O830" s="42">
        <f t="shared" si="51"/>
        <v>32.4</v>
      </c>
    </row>
    <row r="831" spans="1:15" ht="15">
      <c r="A831" s="7" t="s">
        <v>130</v>
      </c>
      <c r="B831" s="7" t="s">
        <v>39</v>
      </c>
      <c r="C831" s="7" t="s">
        <v>92</v>
      </c>
      <c r="D831" s="7" t="s">
        <v>118</v>
      </c>
      <c r="E831" s="99">
        <v>789.12</v>
      </c>
      <c r="F831" s="7">
        <v>6</v>
      </c>
      <c r="G831" s="6"/>
      <c r="H831" s="6">
        <v>5</v>
      </c>
      <c r="I831" s="7">
        <v>136</v>
      </c>
      <c r="J831" s="6"/>
      <c r="K831" s="14">
        <v>41517</v>
      </c>
      <c r="L831" s="3">
        <f t="shared" si="48"/>
        <v>816</v>
      </c>
      <c r="M831" s="33">
        <f t="shared" si="49"/>
        <v>789.12</v>
      </c>
      <c r="N831" s="44">
        <f t="shared" si="50"/>
        <v>0.78912000000000004</v>
      </c>
      <c r="O831" s="42">
        <f t="shared" si="51"/>
        <v>131.52000000000001</v>
      </c>
    </row>
    <row r="832" spans="1:15" ht="15">
      <c r="A832" s="7" t="s">
        <v>130</v>
      </c>
      <c r="B832" s="7" t="s">
        <v>39</v>
      </c>
      <c r="C832" s="7" t="s">
        <v>98</v>
      </c>
      <c r="D832" s="7" t="s">
        <v>113</v>
      </c>
      <c r="E832" s="99">
        <v>493.2</v>
      </c>
      <c r="F832" s="7">
        <v>3</v>
      </c>
      <c r="G832" s="6"/>
      <c r="H832" s="6">
        <v>4</v>
      </c>
      <c r="I832" s="7">
        <v>108</v>
      </c>
      <c r="J832" s="6"/>
      <c r="K832" s="14">
        <v>41517</v>
      </c>
      <c r="L832" s="3">
        <f t="shared" si="48"/>
        <v>324</v>
      </c>
      <c r="M832" s="33">
        <f t="shared" si="49"/>
        <v>493.2</v>
      </c>
      <c r="N832" s="44">
        <f t="shared" si="50"/>
        <v>0.49319999999999997</v>
      </c>
      <c r="O832" s="42">
        <f t="shared" si="51"/>
        <v>164.4</v>
      </c>
    </row>
    <row r="833" spans="1:15" ht="15">
      <c r="A833" s="7" t="s">
        <v>130</v>
      </c>
      <c r="B833" s="7" t="s">
        <v>39</v>
      </c>
      <c r="C833" s="7" t="s">
        <v>101</v>
      </c>
      <c r="D833" s="7" t="s">
        <v>118</v>
      </c>
      <c r="E833" s="99">
        <v>2811.24</v>
      </c>
      <c r="F833" s="7">
        <v>32</v>
      </c>
      <c r="G833" s="6">
        <v>3</v>
      </c>
      <c r="H833" s="6">
        <v>13</v>
      </c>
      <c r="I833" s="7">
        <v>99</v>
      </c>
      <c r="J833" s="6"/>
      <c r="K833" s="14">
        <v>41517</v>
      </c>
      <c r="L833" s="3">
        <f t="shared" si="48"/>
        <v>3168</v>
      </c>
      <c r="M833" s="33">
        <f t="shared" si="49"/>
        <v>2811.24</v>
      </c>
      <c r="N833" s="44">
        <f t="shared" si="50"/>
        <v>2.8112399999999997</v>
      </c>
      <c r="O833" s="42">
        <f t="shared" si="51"/>
        <v>87.851249999999993</v>
      </c>
    </row>
    <row r="834" spans="1:15" ht="15">
      <c r="A834" s="7" t="s">
        <v>121</v>
      </c>
      <c r="B834" s="7" t="s">
        <v>38</v>
      </c>
      <c r="C834" s="7" t="s">
        <v>40</v>
      </c>
      <c r="D834" s="7" t="s">
        <v>118</v>
      </c>
      <c r="E834" s="99">
        <v>18873</v>
      </c>
      <c r="F834" s="7">
        <v>482</v>
      </c>
      <c r="G834" s="6">
        <v>12</v>
      </c>
      <c r="H834" s="6">
        <v>38</v>
      </c>
      <c r="I834" s="7">
        <v>283</v>
      </c>
      <c r="J834" s="6"/>
      <c r="K834" s="14">
        <v>41517</v>
      </c>
      <c r="L834" s="3">
        <f t="shared" ref="L834:L897" si="52">F834*I834</f>
        <v>136406</v>
      </c>
      <c r="M834" s="33">
        <f t="shared" ref="M834:M897" si="53">E834+J834</f>
        <v>18873</v>
      </c>
      <c r="N834" s="44">
        <f t="shared" ref="N834:N897" si="54">E834/1000</f>
        <v>18.873000000000001</v>
      </c>
      <c r="O834" s="42">
        <f t="shared" ref="O834:O897" si="55">E834/F834</f>
        <v>39.155601659751035</v>
      </c>
    </row>
    <row r="835" spans="1:15" ht="15">
      <c r="A835" s="7" t="s">
        <v>121</v>
      </c>
      <c r="B835" s="7" t="s">
        <v>38</v>
      </c>
      <c r="C835" s="7" t="s">
        <v>42</v>
      </c>
      <c r="D835" s="7" t="s">
        <v>118</v>
      </c>
      <c r="E835" s="99">
        <v>137.69999999999999</v>
      </c>
      <c r="F835" s="7">
        <v>4</v>
      </c>
      <c r="G835" s="6"/>
      <c r="H835" s="6"/>
      <c r="I835" s="7">
        <v>131</v>
      </c>
      <c r="J835" s="6"/>
      <c r="K835" s="14">
        <v>41517</v>
      </c>
      <c r="L835" s="3">
        <f t="shared" si="52"/>
        <v>524</v>
      </c>
      <c r="M835" s="33">
        <f t="shared" si="53"/>
        <v>137.69999999999999</v>
      </c>
      <c r="N835" s="44">
        <f t="shared" si="54"/>
        <v>0.13769999999999999</v>
      </c>
      <c r="O835" s="42">
        <f t="shared" si="55"/>
        <v>34.424999999999997</v>
      </c>
    </row>
    <row r="836" spans="1:15" ht="15">
      <c r="A836" s="7" t="s">
        <v>121</v>
      </c>
      <c r="B836" s="7" t="s">
        <v>38</v>
      </c>
      <c r="C836" s="7" t="s">
        <v>46</v>
      </c>
      <c r="D836" s="7" t="s">
        <v>118</v>
      </c>
      <c r="E836" s="99">
        <v>17512.2</v>
      </c>
      <c r="F836" s="7">
        <v>683</v>
      </c>
      <c r="G836" s="6">
        <v>167</v>
      </c>
      <c r="H836" s="6">
        <v>164</v>
      </c>
      <c r="I836" s="7">
        <v>89</v>
      </c>
      <c r="J836" s="6">
        <v>60</v>
      </c>
      <c r="K836" s="14">
        <v>41517</v>
      </c>
      <c r="L836" s="3">
        <f t="shared" si="52"/>
        <v>60787</v>
      </c>
      <c r="M836" s="33">
        <f t="shared" si="53"/>
        <v>17572.2</v>
      </c>
      <c r="N836" s="44">
        <f t="shared" si="54"/>
        <v>17.5122</v>
      </c>
      <c r="O836" s="42">
        <f t="shared" si="55"/>
        <v>25.64011713030747</v>
      </c>
    </row>
    <row r="837" spans="1:15" ht="15">
      <c r="A837" s="7" t="s">
        <v>121</v>
      </c>
      <c r="B837" s="7" t="s">
        <v>38</v>
      </c>
      <c r="C837" s="7" t="s">
        <v>57</v>
      </c>
      <c r="D837" s="7" t="s">
        <v>115</v>
      </c>
      <c r="E837" s="99">
        <v>40.5</v>
      </c>
      <c r="F837" s="7">
        <v>1</v>
      </c>
      <c r="G837" s="6"/>
      <c r="H837" s="6"/>
      <c r="I837" s="7">
        <v>186</v>
      </c>
      <c r="J837" s="6"/>
      <c r="K837" s="14">
        <v>41517</v>
      </c>
      <c r="L837" s="3">
        <f t="shared" si="52"/>
        <v>186</v>
      </c>
      <c r="M837" s="33">
        <f t="shared" si="53"/>
        <v>40.5</v>
      </c>
      <c r="N837" s="44">
        <f t="shared" si="54"/>
        <v>4.0500000000000001E-2</v>
      </c>
      <c r="O837" s="42">
        <f t="shared" si="55"/>
        <v>40.5</v>
      </c>
    </row>
    <row r="838" spans="1:15" ht="15">
      <c r="A838" s="7" t="s">
        <v>121</v>
      </c>
      <c r="B838" s="7" t="s">
        <v>38</v>
      </c>
      <c r="C838" s="7" t="s">
        <v>64</v>
      </c>
      <c r="D838" s="7" t="s">
        <v>115</v>
      </c>
      <c r="E838" s="99">
        <v>13235.4</v>
      </c>
      <c r="F838" s="7">
        <v>440</v>
      </c>
      <c r="G838" s="6">
        <v>60</v>
      </c>
      <c r="H838" s="6">
        <v>43</v>
      </c>
      <c r="I838" s="7">
        <v>126</v>
      </c>
      <c r="J838" s="6"/>
      <c r="K838" s="14">
        <v>41517</v>
      </c>
      <c r="L838" s="3">
        <f t="shared" si="52"/>
        <v>55440</v>
      </c>
      <c r="M838" s="33">
        <f t="shared" si="53"/>
        <v>13235.4</v>
      </c>
      <c r="N838" s="44">
        <f t="shared" si="54"/>
        <v>13.2354</v>
      </c>
      <c r="O838" s="42">
        <f t="shared" si="55"/>
        <v>30.080454545454543</v>
      </c>
    </row>
    <row r="839" spans="1:15" ht="15">
      <c r="A839" s="7" t="s">
        <v>121</v>
      </c>
      <c r="B839" s="7" t="s">
        <v>38</v>
      </c>
      <c r="C839" s="7" t="s">
        <v>65</v>
      </c>
      <c r="D839" s="7" t="s">
        <v>118</v>
      </c>
      <c r="E839" s="99">
        <v>5238.8</v>
      </c>
      <c r="F839" s="7">
        <v>190</v>
      </c>
      <c r="G839" s="6">
        <v>50</v>
      </c>
      <c r="H839" s="6">
        <v>69</v>
      </c>
      <c r="I839" s="7">
        <v>102</v>
      </c>
      <c r="J839" s="6">
        <v>396</v>
      </c>
      <c r="K839" s="14">
        <v>41517</v>
      </c>
      <c r="L839" s="3">
        <f t="shared" si="52"/>
        <v>19380</v>
      </c>
      <c r="M839" s="33">
        <f t="shared" si="53"/>
        <v>5634.8</v>
      </c>
      <c r="N839" s="44">
        <f t="shared" si="54"/>
        <v>5.2388000000000003</v>
      </c>
      <c r="O839" s="42">
        <f t="shared" si="55"/>
        <v>27.572631578947369</v>
      </c>
    </row>
    <row r="840" spans="1:15" ht="15">
      <c r="A840" s="7" t="s">
        <v>121</v>
      </c>
      <c r="B840" s="7" t="s">
        <v>38</v>
      </c>
      <c r="C840" s="7" t="s">
        <v>82</v>
      </c>
      <c r="D840" s="7" t="s">
        <v>115</v>
      </c>
      <c r="E840" s="99">
        <v>453.6</v>
      </c>
      <c r="F840" s="7">
        <v>13</v>
      </c>
      <c r="G840" s="6"/>
      <c r="H840" s="6"/>
      <c r="I840" s="7">
        <v>225</v>
      </c>
      <c r="J840" s="6"/>
      <c r="K840" s="14">
        <v>41517</v>
      </c>
      <c r="L840" s="3">
        <f t="shared" si="52"/>
        <v>2925</v>
      </c>
      <c r="M840" s="33">
        <f t="shared" si="53"/>
        <v>453.6</v>
      </c>
      <c r="N840" s="44">
        <f t="shared" si="54"/>
        <v>0.4536</v>
      </c>
      <c r="O840" s="42">
        <f t="shared" si="55"/>
        <v>34.892307692307696</v>
      </c>
    </row>
    <row r="841" spans="1:15" ht="15">
      <c r="A841" s="7" t="s">
        <v>121</v>
      </c>
      <c r="B841" s="7" t="s">
        <v>38</v>
      </c>
      <c r="C841" s="7" t="s">
        <v>87</v>
      </c>
      <c r="D841" s="7" t="s">
        <v>111</v>
      </c>
      <c r="E841" s="99">
        <v>32.4</v>
      </c>
      <c r="F841" s="7">
        <v>1</v>
      </c>
      <c r="G841" s="6"/>
      <c r="H841" s="6"/>
      <c r="I841" s="7">
        <v>1378</v>
      </c>
      <c r="J841" s="6"/>
      <c r="K841" s="14">
        <v>41517</v>
      </c>
      <c r="L841" s="3">
        <f t="shared" si="52"/>
        <v>1378</v>
      </c>
      <c r="M841" s="33">
        <f t="shared" si="53"/>
        <v>32.4</v>
      </c>
      <c r="N841" s="44">
        <f t="shared" si="54"/>
        <v>3.2399999999999998E-2</v>
      </c>
      <c r="O841" s="42">
        <f t="shared" si="55"/>
        <v>32.4</v>
      </c>
    </row>
    <row r="842" spans="1:15" ht="15">
      <c r="A842" s="7" t="s">
        <v>121</v>
      </c>
      <c r="B842" s="7" t="s">
        <v>39</v>
      </c>
      <c r="C842" s="7" t="s">
        <v>92</v>
      </c>
      <c r="D842" s="7" t="s">
        <v>118</v>
      </c>
      <c r="E842" s="99">
        <v>6961.86</v>
      </c>
      <c r="F842" s="7">
        <v>48</v>
      </c>
      <c r="G842" s="6"/>
      <c r="H842" s="6">
        <v>8</v>
      </c>
      <c r="I842" s="7">
        <v>186</v>
      </c>
      <c r="J842" s="6"/>
      <c r="K842" s="14">
        <v>41517</v>
      </c>
      <c r="L842" s="3">
        <f t="shared" si="52"/>
        <v>8928</v>
      </c>
      <c r="M842" s="33">
        <f t="shared" si="53"/>
        <v>6961.86</v>
      </c>
      <c r="N842" s="44">
        <f t="shared" si="54"/>
        <v>6.9618599999999997</v>
      </c>
      <c r="O842" s="42">
        <f t="shared" si="55"/>
        <v>145.03874999999999</v>
      </c>
    </row>
    <row r="843" spans="1:15" ht="15">
      <c r="A843" s="7" t="s">
        <v>121</v>
      </c>
      <c r="B843" s="7" t="s">
        <v>39</v>
      </c>
      <c r="C843" s="7" t="s">
        <v>99</v>
      </c>
      <c r="D843" s="7" t="s">
        <v>115</v>
      </c>
      <c r="E843" s="99">
        <v>2515.3200000000002</v>
      </c>
      <c r="F843" s="7">
        <v>31</v>
      </c>
      <c r="G843" s="6"/>
      <c r="H843" s="6"/>
      <c r="I843" s="7">
        <v>151</v>
      </c>
      <c r="J843" s="6"/>
      <c r="K843" s="14">
        <v>41517</v>
      </c>
      <c r="L843" s="3">
        <f t="shared" si="52"/>
        <v>4681</v>
      </c>
      <c r="M843" s="33">
        <f t="shared" si="53"/>
        <v>2515.3200000000002</v>
      </c>
      <c r="N843" s="44">
        <f t="shared" si="54"/>
        <v>2.51532</v>
      </c>
      <c r="O843" s="42">
        <f t="shared" si="55"/>
        <v>81.139354838709679</v>
      </c>
    </row>
    <row r="844" spans="1:15" ht="15">
      <c r="A844" s="7" t="s">
        <v>124</v>
      </c>
      <c r="B844" s="7" t="s">
        <v>38</v>
      </c>
      <c r="C844" s="7" t="s">
        <v>67</v>
      </c>
      <c r="D844" s="7" t="s">
        <v>111</v>
      </c>
      <c r="E844" s="99">
        <v>251.1</v>
      </c>
      <c r="F844" s="7">
        <v>7</v>
      </c>
      <c r="G844" s="6"/>
      <c r="H844" s="6">
        <v>1</v>
      </c>
      <c r="I844" s="7">
        <v>95</v>
      </c>
      <c r="J844" s="6"/>
      <c r="K844" s="14">
        <v>41517</v>
      </c>
      <c r="L844" s="3">
        <f t="shared" si="52"/>
        <v>665</v>
      </c>
      <c r="M844" s="33">
        <f t="shared" si="53"/>
        <v>251.1</v>
      </c>
      <c r="N844" s="44">
        <f t="shared" si="54"/>
        <v>0.25109999999999999</v>
      </c>
      <c r="O844" s="42">
        <f t="shared" si="55"/>
        <v>35.871428571428574</v>
      </c>
    </row>
    <row r="845" spans="1:15" ht="15">
      <c r="A845" s="7" t="s">
        <v>124</v>
      </c>
      <c r="B845" s="7" t="s">
        <v>38</v>
      </c>
      <c r="C845" s="7" t="s">
        <v>71</v>
      </c>
      <c r="D845" s="7" t="s">
        <v>111</v>
      </c>
      <c r="E845" s="99">
        <v>121.5</v>
      </c>
      <c r="F845" s="7">
        <v>3</v>
      </c>
      <c r="G845" s="6"/>
      <c r="H845" s="6"/>
      <c r="I845" s="7">
        <v>272</v>
      </c>
      <c r="J845" s="6"/>
      <c r="K845" s="14">
        <v>41517</v>
      </c>
      <c r="L845" s="3">
        <f t="shared" si="52"/>
        <v>816</v>
      </c>
      <c r="M845" s="33">
        <f t="shared" si="53"/>
        <v>121.5</v>
      </c>
      <c r="N845" s="44">
        <f t="shared" si="54"/>
        <v>0.1215</v>
      </c>
      <c r="O845" s="42">
        <f t="shared" si="55"/>
        <v>40.5</v>
      </c>
    </row>
    <row r="846" spans="1:15" ht="15">
      <c r="A846" s="7" t="s">
        <v>124</v>
      </c>
      <c r="B846" s="7" t="s">
        <v>38</v>
      </c>
      <c r="C846" s="7" t="s">
        <v>77</v>
      </c>
      <c r="D846" s="7" t="s">
        <v>111</v>
      </c>
      <c r="E846" s="99">
        <v>72.900000000000006</v>
      </c>
      <c r="F846" s="7">
        <v>1</v>
      </c>
      <c r="G846" s="6"/>
      <c r="H846" s="6">
        <v>2</v>
      </c>
      <c r="I846" s="7">
        <v>185</v>
      </c>
      <c r="J846" s="6"/>
      <c r="K846" s="14">
        <v>41517</v>
      </c>
      <c r="L846" s="3">
        <f t="shared" si="52"/>
        <v>185</v>
      </c>
      <c r="M846" s="33">
        <f t="shared" si="53"/>
        <v>72.900000000000006</v>
      </c>
      <c r="N846" s="44">
        <f t="shared" si="54"/>
        <v>7.2900000000000006E-2</v>
      </c>
      <c r="O846" s="42">
        <f t="shared" si="55"/>
        <v>72.900000000000006</v>
      </c>
    </row>
    <row r="847" spans="1:15" ht="15">
      <c r="A847" s="7" t="s">
        <v>124</v>
      </c>
      <c r="B847" s="7" t="s">
        <v>38</v>
      </c>
      <c r="C847" s="7" t="s">
        <v>86</v>
      </c>
      <c r="D847" s="7" t="s">
        <v>111</v>
      </c>
      <c r="E847" s="99">
        <v>19958.400000000001</v>
      </c>
      <c r="F847" s="7">
        <v>704</v>
      </c>
      <c r="G847" s="6">
        <v>131</v>
      </c>
      <c r="H847" s="6">
        <v>141</v>
      </c>
      <c r="I847" s="7">
        <v>88</v>
      </c>
      <c r="J847" s="6"/>
      <c r="K847" s="14">
        <v>41517</v>
      </c>
      <c r="L847" s="3">
        <f t="shared" si="52"/>
        <v>61952</v>
      </c>
      <c r="M847" s="33">
        <f t="shared" si="53"/>
        <v>19958.400000000001</v>
      </c>
      <c r="N847" s="44">
        <f t="shared" si="54"/>
        <v>19.958400000000001</v>
      </c>
      <c r="O847" s="42">
        <f t="shared" si="55"/>
        <v>28.35</v>
      </c>
    </row>
    <row r="848" spans="1:15" ht="15">
      <c r="A848" s="7" t="s">
        <v>124</v>
      </c>
      <c r="B848" s="7" t="s">
        <v>38</v>
      </c>
      <c r="C848" s="7" t="s">
        <v>87</v>
      </c>
      <c r="D848" s="7" t="s">
        <v>111</v>
      </c>
      <c r="E848" s="99">
        <v>11785.5</v>
      </c>
      <c r="F848" s="7">
        <v>481</v>
      </c>
      <c r="G848" s="6">
        <v>131</v>
      </c>
      <c r="H848" s="6">
        <v>83</v>
      </c>
      <c r="I848" s="7">
        <v>72</v>
      </c>
      <c r="J848" s="6">
        <v>110</v>
      </c>
      <c r="K848" s="14">
        <v>41517</v>
      </c>
      <c r="L848" s="3">
        <f t="shared" si="52"/>
        <v>34632</v>
      </c>
      <c r="M848" s="33">
        <f t="shared" si="53"/>
        <v>11895.5</v>
      </c>
      <c r="N848" s="44">
        <f t="shared" si="54"/>
        <v>11.785500000000001</v>
      </c>
      <c r="O848" s="42">
        <f t="shared" si="55"/>
        <v>24.502079002079004</v>
      </c>
    </row>
    <row r="849" spans="1:15" ht="15">
      <c r="A849" s="7" t="s">
        <v>124</v>
      </c>
      <c r="B849" s="7" t="s">
        <v>38</v>
      </c>
      <c r="C849" s="7" t="s">
        <v>88</v>
      </c>
      <c r="D849" s="7" t="s">
        <v>111</v>
      </c>
      <c r="E849" s="99">
        <v>14515.2</v>
      </c>
      <c r="F849" s="7">
        <v>497</v>
      </c>
      <c r="G849" s="6">
        <v>107</v>
      </c>
      <c r="H849" s="6">
        <v>104</v>
      </c>
      <c r="I849" s="7">
        <v>120</v>
      </c>
      <c r="J849" s="6">
        <v>220</v>
      </c>
      <c r="K849" s="14">
        <v>41517</v>
      </c>
      <c r="L849" s="3">
        <f t="shared" si="52"/>
        <v>59640</v>
      </c>
      <c r="M849" s="33">
        <f t="shared" si="53"/>
        <v>14735.2</v>
      </c>
      <c r="N849" s="44">
        <f t="shared" si="54"/>
        <v>14.5152</v>
      </c>
      <c r="O849" s="42">
        <f t="shared" si="55"/>
        <v>29.205633802816902</v>
      </c>
    </row>
    <row r="850" spans="1:15" ht="15">
      <c r="A850" s="7" t="s">
        <v>124</v>
      </c>
      <c r="B850" s="7" t="s">
        <v>38</v>
      </c>
      <c r="C850" s="7" t="s">
        <v>107</v>
      </c>
      <c r="D850" s="7" t="s">
        <v>111</v>
      </c>
      <c r="E850" s="99">
        <v>40.5</v>
      </c>
      <c r="F850" s="7">
        <v>1</v>
      </c>
      <c r="G850" s="6"/>
      <c r="H850" s="6"/>
      <c r="I850" s="7">
        <v>1053</v>
      </c>
      <c r="J850" s="6"/>
      <c r="K850" s="14">
        <v>41517</v>
      </c>
      <c r="L850" s="3">
        <f t="shared" si="52"/>
        <v>1053</v>
      </c>
      <c r="M850" s="33">
        <f t="shared" si="53"/>
        <v>40.5</v>
      </c>
      <c r="N850" s="44">
        <f t="shared" si="54"/>
        <v>4.0500000000000001E-2</v>
      </c>
      <c r="O850" s="42">
        <f t="shared" si="55"/>
        <v>40.5</v>
      </c>
    </row>
    <row r="851" spans="1:15" ht="15">
      <c r="A851" s="7" t="s">
        <v>124</v>
      </c>
      <c r="B851" s="7" t="s">
        <v>16</v>
      </c>
      <c r="C851" s="7" t="s">
        <v>85</v>
      </c>
      <c r="D851" s="7" t="s">
        <v>119</v>
      </c>
      <c r="E851" s="99">
        <v>64.8</v>
      </c>
      <c r="F851" s="7">
        <v>2</v>
      </c>
      <c r="G851" s="6"/>
      <c r="H851" s="6"/>
      <c r="I851" s="7">
        <v>524</v>
      </c>
      <c r="J851" s="6"/>
      <c r="K851" s="14">
        <v>41517</v>
      </c>
      <c r="L851" s="3">
        <f t="shared" si="52"/>
        <v>1048</v>
      </c>
      <c r="M851" s="33">
        <f t="shared" si="53"/>
        <v>64.8</v>
      </c>
      <c r="N851" s="44">
        <f t="shared" si="54"/>
        <v>6.4799999999999996E-2</v>
      </c>
      <c r="O851" s="42">
        <f t="shared" si="55"/>
        <v>32.4</v>
      </c>
    </row>
    <row r="852" spans="1:15" ht="15">
      <c r="A852" s="7" t="s">
        <v>124</v>
      </c>
      <c r="B852" s="7" t="s">
        <v>39</v>
      </c>
      <c r="C852" s="7" t="s">
        <v>91</v>
      </c>
      <c r="D852" s="7" t="s">
        <v>111</v>
      </c>
      <c r="E852" s="99">
        <v>4463.46</v>
      </c>
      <c r="F852" s="7">
        <v>37</v>
      </c>
      <c r="G852" s="6"/>
      <c r="H852" s="6">
        <v>11</v>
      </c>
      <c r="I852" s="7">
        <v>208</v>
      </c>
      <c r="J852" s="6"/>
      <c r="K852" s="14">
        <v>41517</v>
      </c>
      <c r="L852" s="3">
        <f t="shared" si="52"/>
        <v>7696</v>
      </c>
      <c r="M852" s="33">
        <f t="shared" si="53"/>
        <v>4463.46</v>
      </c>
      <c r="N852" s="44">
        <f t="shared" si="54"/>
        <v>4.4634600000000004</v>
      </c>
      <c r="O852" s="42">
        <f t="shared" si="55"/>
        <v>120.63405405405406</v>
      </c>
    </row>
    <row r="853" spans="1:15" ht="15">
      <c r="A853" s="7" t="s">
        <v>124</v>
      </c>
      <c r="B853" s="7" t="s">
        <v>39</v>
      </c>
      <c r="C853" s="7" t="s">
        <v>100</v>
      </c>
      <c r="D853" s="7" t="s">
        <v>111</v>
      </c>
      <c r="E853" s="99">
        <v>1701.54</v>
      </c>
      <c r="F853" s="7">
        <v>17</v>
      </c>
      <c r="G853" s="6">
        <v>5</v>
      </c>
      <c r="H853" s="6">
        <v>12</v>
      </c>
      <c r="I853" s="7">
        <v>118</v>
      </c>
      <c r="J853" s="6">
        <v>540</v>
      </c>
      <c r="K853" s="14">
        <v>41517</v>
      </c>
      <c r="L853" s="3">
        <f t="shared" si="52"/>
        <v>2006</v>
      </c>
      <c r="M853" s="33">
        <f t="shared" si="53"/>
        <v>2241.54</v>
      </c>
      <c r="N853" s="44">
        <f t="shared" si="54"/>
        <v>1.7015400000000001</v>
      </c>
      <c r="O853" s="42">
        <f t="shared" si="55"/>
        <v>100.09058823529412</v>
      </c>
    </row>
    <row r="854" spans="1:15" ht="15">
      <c r="A854" s="7" t="s">
        <v>125</v>
      </c>
      <c r="B854" s="7" t="s">
        <v>38</v>
      </c>
      <c r="C854" s="7" t="s">
        <v>47</v>
      </c>
      <c r="D854" s="7" t="s">
        <v>109</v>
      </c>
      <c r="E854" s="99">
        <v>291.60000000000002</v>
      </c>
      <c r="F854" s="7">
        <v>9</v>
      </c>
      <c r="G854" s="6"/>
      <c r="H854" s="6"/>
      <c r="I854" s="7">
        <v>236</v>
      </c>
      <c r="J854" s="6"/>
      <c r="K854" s="14">
        <v>41517</v>
      </c>
      <c r="L854" s="3">
        <f t="shared" si="52"/>
        <v>2124</v>
      </c>
      <c r="M854" s="33">
        <f t="shared" si="53"/>
        <v>291.60000000000002</v>
      </c>
      <c r="N854" s="44">
        <f t="shared" si="54"/>
        <v>0.29160000000000003</v>
      </c>
      <c r="O854" s="42">
        <f t="shared" si="55"/>
        <v>32.400000000000006</v>
      </c>
    </row>
    <row r="855" spans="1:15" ht="15">
      <c r="A855" s="7" t="s">
        <v>125</v>
      </c>
      <c r="B855" s="7" t="s">
        <v>38</v>
      </c>
      <c r="C855" s="7" t="s">
        <v>48</v>
      </c>
      <c r="D855" s="7" t="s">
        <v>116</v>
      </c>
      <c r="E855" s="99">
        <v>5256.9</v>
      </c>
      <c r="F855" s="7">
        <v>154</v>
      </c>
      <c r="G855" s="6">
        <v>14</v>
      </c>
      <c r="H855" s="6">
        <v>27</v>
      </c>
      <c r="I855" s="7">
        <v>107</v>
      </c>
      <c r="J855" s="6"/>
      <c r="K855" s="14">
        <v>41517</v>
      </c>
      <c r="L855" s="3">
        <f t="shared" si="52"/>
        <v>16478</v>
      </c>
      <c r="M855" s="33">
        <f t="shared" si="53"/>
        <v>5256.9</v>
      </c>
      <c r="N855" s="44">
        <f t="shared" si="54"/>
        <v>5.2568999999999999</v>
      </c>
      <c r="O855" s="42">
        <f t="shared" si="55"/>
        <v>34.135714285714286</v>
      </c>
    </row>
    <row r="856" spans="1:15" ht="15">
      <c r="A856" s="7" t="s">
        <v>125</v>
      </c>
      <c r="B856" s="7" t="s">
        <v>38</v>
      </c>
      <c r="C856" s="7" t="s">
        <v>50</v>
      </c>
      <c r="D856" s="7" t="s">
        <v>109</v>
      </c>
      <c r="E856" s="99">
        <v>13494.6</v>
      </c>
      <c r="F856" s="7">
        <v>479</v>
      </c>
      <c r="G856" s="6">
        <v>135</v>
      </c>
      <c r="H856" s="6">
        <v>163</v>
      </c>
      <c r="I856" s="7">
        <v>84</v>
      </c>
      <c r="J856" s="6">
        <v>476</v>
      </c>
      <c r="K856" s="14">
        <v>41517</v>
      </c>
      <c r="L856" s="3">
        <f t="shared" si="52"/>
        <v>40236</v>
      </c>
      <c r="M856" s="33">
        <f t="shared" si="53"/>
        <v>13970.6</v>
      </c>
      <c r="N856" s="44">
        <f t="shared" si="54"/>
        <v>13.4946</v>
      </c>
      <c r="O856" s="42">
        <f t="shared" si="55"/>
        <v>28.172442588726515</v>
      </c>
    </row>
    <row r="857" spans="1:15" ht="15">
      <c r="A857" s="7" t="s">
        <v>125</v>
      </c>
      <c r="B857" s="7" t="s">
        <v>38</v>
      </c>
      <c r="C857" s="7" t="s">
        <v>52</v>
      </c>
      <c r="D857" s="7" t="s">
        <v>112</v>
      </c>
      <c r="E857" s="99">
        <v>26883.9</v>
      </c>
      <c r="F857" s="7">
        <v>857</v>
      </c>
      <c r="G857" s="6">
        <v>93</v>
      </c>
      <c r="H857" s="6">
        <v>68</v>
      </c>
      <c r="I857" s="7">
        <v>165</v>
      </c>
      <c r="J857" s="6">
        <v>60</v>
      </c>
      <c r="K857" s="14">
        <v>41517</v>
      </c>
      <c r="L857" s="3">
        <f t="shared" si="52"/>
        <v>141405</v>
      </c>
      <c r="M857" s="33">
        <f t="shared" si="53"/>
        <v>26943.9</v>
      </c>
      <c r="N857" s="44">
        <f t="shared" si="54"/>
        <v>26.883900000000001</v>
      </c>
      <c r="O857" s="42">
        <f t="shared" si="55"/>
        <v>31.369778296382734</v>
      </c>
    </row>
    <row r="858" spans="1:15" ht="15">
      <c r="A858" s="7" t="s">
        <v>125</v>
      </c>
      <c r="B858" s="7" t="s">
        <v>38</v>
      </c>
      <c r="C858" s="7" t="s">
        <v>53</v>
      </c>
      <c r="D858" s="7" t="s">
        <v>112</v>
      </c>
      <c r="E858" s="99">
        <v>5184</v>
      </c>
      <c r="F858" s="7">
        <v>200</v>
      </c>
      <c r="G858" s="6">
        <v>44</v>
      </c>
      <c r="H858" s="6">
        <v>28</v>
      </c>
      <c r="I858" s="7">
        <v>110</v>
      </c>
      <c r="J858" s="6"/>
      <c r="K858" s="14">
        <v>41517</v>
      </c>
      <c r="L858" s="3">
        <f t="shared" si="52"/>
        <v>22000</v>
      </c>
      <c r="M858" s="33">
        <f t="shared" si="53"/>
        <v>5184</v>
      </c>
      <c r="N858" s="44">
        <f t="shared" si="54"/>
        <v>5.1840000000000002</v>
      </c>
      <c r="O858" s="42">
        <f t="shared" si="55"/>
        <v>25.92</v>
      </c>
    </row>
    <row r="859" spans="1:15" ht="15">
      <c r="A859" s="7" t="s">
        <v>125</v>
      </c>
      <c r="B859" s="7" t="s">
        <v>38</v>
      </c>
      <c r="C859" s="7" t="s">
        <v>59</v>
      </c>
      <c r="D859" s="7" t="s">
        <v>114</v>
      </c>
      <c r="E859" s="99">
        <v>32.4</v>
      </c>
      <c r="F859" s="7">
        <v>1</v>
      </c>
      <c r="G859" s="6"/>
      <c r="H859" s="6"/>
      <c r="I859" s="7">
        <v>397</v>
      </c>
      <c r="J859" s="6"/>
      <c r="K859" s="14">
        <v>41517</v>
      </c>
      <c r="L859" s="3">
        <f t="shared" si="52"/>
        <v>397</v>
      </c>
      <c r="M859" s="33">
        <f t="shared" si="53"/>
        <v>32.4</v>
      </c>
      <c r="N859" s="44">
        <f t="shared" si="54"/>
        <v>3.2399999999999998E-2</v>
      </c>
      <c r="O859" s="42">
        <f t="shared" si="55"/>
        <v>32.4</v>
      </c>
    </row>
    <row r="860" spans="1:15" ht="15">
      <c r="A860" s="7" t="s">
        <v>125</v>
      </c>
      <c r="B860" s="7" t="s">
        <v>38</v>
      </c>
      <c r="C860" s="7" t="s">
        <v>64</v>
      </c>
      <c r="D860" s="7" t="s">
        <v>115</v>
      </c>
      <c r="E860" s="99">
        <v>307.8</v>
      </c>
      <c r="F860" s="7">
        <v>5</v>
      </c>
      <c r="G860" s="6"/>
      <c r="H860" s="6"/>
      <c r="I860" s="7">
        <v>99</v>
      </c>
      <c r="J860" s="6"/>
      <c r="K860" s="14">
        <v>41517</v>
      </c>
      <c r="L860" s="3">
        <f t="shared" si="52"/>
        <v>495</v>
      </c>
      <c r="M860" s="33">
        <f t="shared" si="53"/>
        <v>307.8</v>
      </c>
      <c r="N860" s="44">
        <f t="shared" si="54"/>
        <v>0.30780000000000002</v>
      </c>
      <c r="O860" s="42">
        <f t="shared" si="55"/>
        <v>61.56</v>
      </c>
    </row>
    <row r="861" spans="1:15" ht="15">
      <c r="A861" s="7" t="s">
        <v>125</v>
      </c>
      <c r="B861" s="7" t="s">
        <v>38</v>
      </c>
      <c r="C861" s="7" t="s">
        <v>66</v>
      </c>
      <c r="D861" s="7" t="s">
        <v>116</v>
      </c>
      <c r="E861" s="99">
        <v>40.5</v>
      </c>
      <c r="F861" s="7">
        <v>1</v>
      </c>
      <c r="G861" s="6"/>
      <c r="H861" s="6"/>
      <c r="I861" s="7">
        <v>241</v>
      </c>
      <c r="J861" s="6"/>
      <c r="K861" s="14">
        <v>41517</v>
      </c>
      <c r="L861" s="3">
        <f t="shared" si="52"/>
        <v>241</v>
      </c>
      <c r="M861" s="33">
        <f t="shared" si="53"/>
        <v>40.5</v>
      </c>
      <c r="N861" s="44">
        <f t="shared" si="54"/>
        <v>4.0500000000000001E-2</v>
      </c>
      <c r="O861" s="42">
        <f t="shared" si="55"/>
        <v>40.5</v>
      </c>
    </row>
    <row r="862" spans="1:15" ht="15">
      <c r="A862" s="7" t="s">
        <v>125</v>
      </c>
      <c r="B862" s="7" t="s">
        <v>38</v>
      </c>
      <c r="C862" s="7" t="s">
        <v>72</v>
      </c>
      <c r="D862" s="7" t="s">
        <v>112</v>
      </c>
      <c r="E862" s="99">
        <v>162</v>
      </c>
      <c r="F862" s="7">
        <v>5</v>
      </c>
      <c r="G862" s="6">
        <v>1</v>
      </c>
      <c r="H862" s="6"/>
      <c r="I862" s="7">
        <v>98</v>
      </c>
      <c r="J862" s="6"/>
      <c r="K862" s="14">
        <v>41517</v>
      </c>
      <c r="L862" s="3">
        <f t="shared" si="52"/>
        <v>490</v>
      </c>
      <c r="M862" s="33">
        <f t="shared" si="53"/>
        <v>162</v>
      </c>
      <c r="N862" s="44">
        <f t="shared" si="54"/>
        <v>0.16200000000000001</v>
      </c>
      <c r="O862" s="42">
        <f t="shared" si="55"/>
        <v>32.4</v>
      </c>
    </row>
    <row r="863" spans="1:15" ht="15">
      <c r="A863" s="7" t="s">
        <v>125</v>
      </c>
      <c r="B863" s="7" t="s">
        <v>39</v>
      </c>
      <c r="C863" s="7" t="s">
        <v>89</v>
      </c>
      <c r="D863" s="7" t="s">
        <v>109</v>
      </c>
      <c r="E863" s="99">
        <v>1627.56</v>
      </c>
      <c r="F863" s="7">
        <v>21</v>
      </c>
      <c r="G863" s="6">
        <v>2</v>
      </c>
      <c r="H863" s="6">
        <v>5</v>
      </c>
      <c r="I863" s="7">
        <v>165</v>
      </c>
      <c r="J863" s="6"/>
      <c r="K863" s="14">
        <v>41517</v>
      </c>
      <c r="L863" s="3">
        <f t="shared" si="52"/>
        <v>3465</v>
      </c>
      <c r="M863" s="33">
        <f t="shared" si="53"/>
        <v>1627.56</v>
      </c>
      <c r="N863" s="44">
        <f t="shared" si="54"/>
        <v>1.6275599999999999</v>
      </c>
      <c r="O863" s="42">
        <f t="shared" si="55"/>
        <v>77.502857142857138</v>
      </c>
    </row>
    <row r="864" spans="1:15" ht="15">
      <c r="A864" s="7" t="s">
        <v>125</v>
      </c>
      <c r="B864" s="7" t="s">
        <v>39</v>
      </c>
      <c r="C864" s="7" t="s">
        <v>93</v>
      </c>
      <c r="D864" s="7" t="s">
        <v>116</v>
      </c>
      <c r="E864" s="99">
        <v>123.3</v>
      </c>
      <c r="F864" s="7">
        <v>3</v>
      </c>
      <c r="G864" s="6"/>
      <c r="H864" s="6"/>
      <c r="I864" s="7">
        <v>56</v>
      </c>
      <c r="J864" s="6"/>
      <c r="K864" s="14">
        <v>41517</v>
      </c>
      <c r="L864" s="3">
        <f t="shared" si="52"/>
        <v>168</v>
      </c>
      <c r="M864" s="33">
        <f t="shared" si="53"/>
        <v>123.3</v>
      </c>
      <c r="N864" s="44">
        <f t="shared" si="54"/>
        <v>0.12329999999999999</v>
      </c>
      <c r="O864" s="42">
        <f t="shared" si="55"/>
        <v>41.1</v>
      </c>
    </row>
    <row r="865" spans="1:15" ht="15">
      <c r="A865" s="7" t="s">
        <v>125</v>
      </c>
      <c r="B865" s="7" t="s">
        <v>39</v>
      </c>
      <c r="C865" s="7" t="s">
        <v>95</v>
      </c>
      <c r="D865" s="7" t="s">
        <v>112</v>
      </c>
      <c r="E865" s="99">
        <v>3082.5</v>
      </c>
      <c r="F865" s="7">
        <v>23</v>
      </c>
      <c r="G865" s="6"/>
      <c r="H865" s="6">
        <v>6</v>
      </c>
      <c r="I865" s="7">
        <v>254</v>
      </c>
      <c r="J865" s="6"/>
      <c r="K865" s="14">
        <v>41517</v>
      </c>
      <c r="L865" s="3">
        <f t="shared" si="52"/>
        <v>5842</v>
      </c>
      <c r="M865" s="33">
        <f t="shared" si="53"/>
        <v>3082.5</v>
      </c>
      <c r="N865" s="44">
        <f t="shared" si="54"/>
        <v>3.0825</v>
      </c>
      <c r="O865" s="42">
        <f t="shared" si="55"/>
        <v>134.02173913043478</v>
      </c>
    </row>
    <row r="866" spans="1:15" ht="15">
      <c r="A866" s="7" t="s">
        <v>125</v>
      </c>
      <c r="B866" s="7" t="s">
        <v>39</v>
      </c>
      <c r="C866" s="7" t="s">
        <v>96</v>
      </c>
      <c r="D866" s="7" t="s">
        <v>112</v>
      </c>
      <c r="E866" s="99">
        <v>1085.04</v>
      </c>
      <c r="F866" s="7">
        <v>12</v>
      </c>
      <c r="G866" s="6"/>
      <c r="H866" s="6">
        <v>3</v>
      </c>
      <c r="I866" s="7">
        <v>136</v>
      </c>
      <c r="J866" s="6"/>
      <c r="K866" s="14">
        <v>41517</v>
      </c>
      <c r="L866" s="3">
        <f t="shared" si="52"/>
        <v>1632</v>
      </c>
      <c r="M866" s="33">
        <f t="shared" si="53"/>
        <v>1085.04</v>
      </c>
      <c r="N866" s="44">
        <f t="shared" si="54"/>
        <v>1.08504</v>
      </c>
      <c r="O866" s="42">
        <f t="shared" si="55"/>
        <v>90.42</v>
      </c>
    </row>
    <row r="867" spans="1:15" ht="15">
      <c r="A867" s="7" t="s">
        <v>123</v>
      </c>
      <c r="B867" s="7" t="s">
        <v>38</v>
      </c>
      <c r="C867" s="7" t="s">
        <v>45</v>
      </c>
      <c r="D867" s="7" t="s">
        <v>116</v>
      </c>
      <c r="E867" s="99">
        <v>22477.5</v>
      </c>
      <c r="F867" s="7">
        <v>849</v>
      </c>
      <c r="G867" s="6">
        <v>213</v>
      </c>
      <c r="H867" s="6"/>
      <c r="I867" s="7">
        <v>112</v>
      </c>
      <c r="J867" s="6">
        <v>320</v>
      </c>
      <c r="K867" s="14">
        <v>41517</v>
      </c>
      <c r="L867" s="3">
        <f t="shared" si="52"/>
        <v>95088</v>
      </c>
      <c r="M867" s="33">
        <f t="shared" si="53"/>
        <v>22797.5</v>
      </c>
      <c r="N867" s="44">
        <f t="shared" si="54"/>
        <v>22.477499999999999</v>
      </c>
      <c r="O867" s="42">
        <f t="shared" si="55"/>
        <v>26.475265017667844</v>
      </c>
    </row>
    <row r="868" spans="1:15" ht="15">
      <c r="A868" s="7" t="s">
        <v>123</v>
      </c>
      <c r="B868" s="7" t="s">
        <v>38</v>
      </c>
      <c r="C868" s="7" t="s">
        <v>48</v>
      </c>
      <c r="D868" s="7" t="s">
        <v>116</v>
      </c>
      <c r="E868" s="99">
        <v>4795.2</v>
      </c>
      <c r="F868" s="7">
        <v>189</v>
      </c>
      <c r="G868" s="6">
        <v>57</v>
      </c>
      <c r="H868" s="6"/>
      <c r="I868" s="7">
        <v>85</v>
      </c>
      <c r="J868" s="6"/>
      <c r="K868" s="14">
        <v>41517</v>
      </c>
      <c r="L868" s="3">
        <f t="shared" si="52"/>
        <v>16065</v>
      </c>
      <c r="M868" s="33">
        <f t="shared" si="53"/>
        <v>4795.2</v>
      </c>
      <c r="N868" s="44">
        <f t="shared" si="54"/>
        <v>4.7951999999999995</v>
      </c>
      <c r="O868" s="42">
        <f t="shared" si="55"/>
        <v>25.37142857142857</v>
      </c>
    </row>
    <row r="869" spans="1:15" ht="15">
      <c r="A869" s="7" t="s">
        <v>123</v>
      </c>
      <c r="B869" s="7" t="s">
        <v>38</v>
      </c>
      <c r="C869" s="7" t="s">
        <v>66</v>
      </c>
      <c r="D869" s="7" t="s">
        <v>116</v>
      </c>
      <c r="E869" s="99">
        <v>26673.3</v>
      </c>
      <c r="F869" s="7">
        <v>1025</v>
      </c>
      <c r="G869" s="6">
        <v>257</v>
      </c>
      <c r="H869" s="6"/>
      <c r="I869" s="7">
        <v>94</v>
      </c>
      <c r="J869" s="6">
        <v>916</v>
      </c>
      <c r="K869" s="14">
        <v>41517</v>
      </c>
      <c r="L869" s="3">
        <f t="shared" si="52"/>
        <v>96350</v>
      </c>
      <c r="M869" s="33">
        <f t="shared" si="53"/>
        <v>27589.3</v>
      </c>
      <c r="N869" s="44">
        <f t="shared" si="54"/>
        <v>26.673299999999998</v>
      </c>
      <c r="O869" s="42">
        <f t="shared" si="55"/>
        <v>26.022731707317071</v>
      </c>
    </row>
    <row r="870" spans="1:15" ht="15">
      <c r="A870" s="7" t="s">
        <v>123</v>
      </c>
      <c r="B870" s="7" t="s">
        <v>38</v>
      </c>
      <c r="C870" s="7" t="s">
        <v>83</v>
      </c>
      <c r="D870" s="7" t="s">
        <v>116</v>
      </c>
      <c r="E870" s="99">
        <v>0</v>
      </c>
      <c r="F870" s="7">
        <v>1</v>
      </c>
      <c r="G870" s="6">
        <v>1</v>
      </c>
      <c r="H870" s="6"/>
      <c r="I870" s="7">
        <v>26</v>
      </c>
      <c r="J870" s="6"/>
      <c r="K870" s="14">
        <v>41517</v>
      </c>
      <c r="L870" s="3">
        <f t="shared" si="52"/>
        <v>26</v>
      </c>
      <c r="M870" s="33">
        <f t="shared" si="53"/>
        <v>0</v>
      </c>
      <c r="N870" s="44">
        <f t="shared" si="54"/>
        <v>0</v>
      </c>
      <c r="O870" s="42">
        <f t="shared" si="55"/>
        <v>0</v>
      </c>
    </row>
    <row r="871" spans="1:15" ht="15">
      <c r="A871" s="7" t="s">
        <v>123</v>
      </c>
      <c r="B871" s="7" t="s">
        <v>39</v>
      </c>
      <c r="C871" s="7" t="s">
        <v>93</v>
      </c>
      <c r="D871" s="7" t="s">
        <v>116</v>
      </c>
      <c r="E871" s="99">
        <v>887.76</v>
      </c>
      <c r="F871" s="7">
        <v>9</v>
      </c>
      <c r="G871" s="6"/>
      <c r="H871" s="6"/>
      <c r="I871" s="7">
        <v>101</v>
      </c>
      <c r="J871" s="6"/>
      <c r="K871" s="14">
        <v>41517</v>
      </c>
      <c r="L871" s="3">
        <f t="shared" si="52"/>
        <v>909</v>
      </c>
      <c r="M871" s="33">
        <f t="shared" si="53"/>
        <v>887.76</v>
      </c>
      <c r="N871" s="44">
        <f t="shared" si="54"/>
        <v>0.88775999999999999</v>
      </c>
      <c r="O871" s="42">
        <f t="shared" si="55"/>
        <v>98.64</v>
      </c>
    </row>
    <row r="872" spans="1:15" ht="15">
      <c r="A872" s="7" t="s">
        <v>123</v>
      </c>
      <c r="B872" s="7" t="s">
        <v>39</v>
      </c>
      <c r="C872" s="7" t="s">
        <v>105</v>
      </c>
      <c r="D872" s="7" t="s">
        <v>116</v>
      </c>
      <c r="E872" s="99">
        <v>1331.64</v>
      </c>
      <c r="F872" s="7">
        <v>15</v>
      </c>
      <c r="G872" s="6"/>
      <c r="H872" s="6"/>
      <c r="I872" s="7">
        <v>118</v>
      </c>
      <c r="J872" s="6"/>
      <c r="K872" s="14">
        <v>41517</v>
      </c>
      <c r="L872" s="3">
        <f t="shared" si="52"/>
        <v>1770</v>
      </c>
      <c r="M872" s="33">
        <f t="shared" si="53"/>
        <v>1331.64</v>
      </c>
      <c r="N872" s="44">
        <f t="shared" si="54"/>
        <v>1.3316400000000002</v>
      </c>
      <c r="O872" s="42">
        <f t="shared" si="55"/>
        <v>88.77600000000001</v>
      </c>
    </row>
    <row r="873" spans="1:15" ht="15">
      <c r="A873" s="7" t="s">
        <v>123</v>
      </c>
      <c r="B873" s="7" t="s">
        <v>39</v>
      </c>
      <c r="C873" s="7" t="s">
        <v>106</v>
      </c>
      <c r="D873" s="7" t="s">
        <v>116</v>
      </c>
      <c r="E873" s="99">
        <v>2293.38</v>
      </c>
      <c r="F873" s="7">
        <v>29</v>
      </c>
      <c r="G873" s="6">
        <v>3</v>
      </c>
      <c r="H873" s="6"/>
      <c r="I873" s="7">
        <v>111</v>
      </c>
      <c r="J873" s="6"/>
      <c r="K873" s="14">
        <v>41517</v>
      </c>
      <c r="L873" s="3">
        <f t="shared" si="52"/>
        <v>3219</v>
      </c>
      <c r="M873" s="33">
        <f t="shared" si="53"/>
        <v>2293.38</v>
      </c>
      <c r="N873" s="44">
        <f t="shared" si="54"/>
        <v>2.29338</v>
      </c>
      <c r="O873" s="42">
        <f t="shared" si="55"/>
        <v>79.082068965517252</v>
      </c>
    </row>
    <row r="874" spans="1:15" ht="15">
      <c r="A874" s="7" t="s">
        <v>122</v>
      </c>
      <c r="B874" s="7" t="s">
        <v>38</v>
      </c>
      <c r="C874" s="7" t="s">
        <v>57</v>
      </c>
      <c r="D874" s="7" t="s">
        <v>115</v>
      </c>
      <c r="E874" s="99">
        <v>9209.7000000000007</v>
      </c>
      <c r="F874" s="7">
        <v>322</v>
      </c>
      <c r="G874" s="6">
        <v>82</v>
      </c>
      <c r="H874" s="6">
        <v>60</v>
      </c>
      <c r="I874" s="7">
        <v>94</v>
      </c>
      <c r="J874" s="6"/>
      <c r="K874" s="14">
        <v>41517</v>
      </c>
      <c r="L874" s="3">
        <f t="shared" si="52"/>
        <v>30268</v>
      </c>
      <c r="M874" s="33">
        <f t="shared" si="53"/>
        <v>9209.7000000000007</v>
      </c>
      <c r="N874" s="44">
        <f t="shared" si="54"/>
        <v>9.2097000000000016</v>
      </c>
      <c r="O874" s="42">
        <f t="shared" si="55"/>
        <v>28.601552795031058</v>
      </c>
    </row>
    <row r="875" spans="1:15" ht="15">
      <c r="A875" s="7" t="s">
        <v>122</v>
      </c>
      <c r="B875" s="7" t="s">
        <v>38</v>
      </c>
      <c r="C875" s="7" t="s">
        <v>61</v>
      </c>
      <c r="D875" s="7" t="s">
        <v>114</v>
      </c>
      <c r="E875" s="99">
        <v>28220.400000000001</v>
      </c>
      <c r="F875" s="7">
        <v>1015</v>
      </c>
      <c r="G875" s="6">
        <v>253</v>
      </c>
      <c r="H875" s="6">
        <v>213</v>
      </c>
      <c r="I875" s="7">
        <v>101</v>
      </c>
      <c r="J875" s="6">
        <v>110</v>
      </c>
      <c r="K875" s="14">
        <v>41517</v>
      </c>
      <c r="L875" s="3">
        <f t="shared" si="52"/>
        <v>102515</v>
      </c>
      <c r="M875" s="33">
        <f t="shared" si="53"/>
        <v>28330.400000000001</v>
      </c>
      <c r="N875" s="44">
        <f t="shared" si="54"/>
        <v>28.220400000000001</v>
      </c>
      <c r="O875" s="42">
        <f t="shared" si="55"/>
        <v>27.803349753694583</v>
      </c>
    </row>
    <row r="876" spans="1:15" ht="15">
      <c r="A876" s="7" t="s">
        <v>122</v>
      </c>
      <c r="B876" s="7" t="s">
        <v>38</v>
      </c>
      <c r="C876" s="7" t="s">
        <v>76</v>
      </c>
      <c r="D876" s="7" t="s">
        <v>115</v>
      </c>
      <c r="E876" s="99">
        <v>32.4</v>
      </c>
      <c r="F876" s="7">
        <v>6</v>
      </c>
      <c r="G876" s="6">
        <v>5</v>
      </c>
      <c r="H876" s="6">
        <v>2</v>
      </c>
      <c r="I876" s="7">
        <v>17</v>
      </c>
      <c r="J876" s="6"/>
      <c r="K876" s="14">
        <v>41517</v>
      </c>
      <c r="L876" s="3">
        <f t="shared" si="52"/>
        <v>102</v>
      </c>
      <c r="M876" s="33">
        <f t="shared" si="53"/>
        <v>32.4</v>
      </c>
      <c r="N876" s="44">
        <f t="shared" si="54"/>
        <v>3.2399999999999998E-2</v>
      </c>
      <c r="O876" s="42">
        <f t="shared" si="55"/>
        <v>5.3999999999999995</v>
      </c>
    </row>
    <row r="877" spans="1:15" ht="15">
      <c r="A877" s="7" t="s">
        <v>122</v>
      </c>
      <c r="B877" s="7" t="s">
        <v>38</v>
      </c>
      <c r="C877" s="7" t="s">
        <v>80</v>
      </c>
      <c r="D877" s="7" t="s">
        <v>114</v>
      </c>
      <c r="E877" s="99">
        <v>72.900000000000006</v>
      </c>
      <c r="F877" s="7">
        <v>2</v>
      </c>
      <c r="G877" s="6"/>
      <c r="H877" s="6"/>
      <c r="I877" s="7">
        <v>109</v>
      </c>
      <c r="J877" s="6"/>
      <c r="K877" s="14">
        <v>41517</v>
      </c>
      <c r="L877" s="3">
        <f t="shared" si="52"/>
        <v>218</v>
      </c>
      <c r="M877" s="33">
        <f t="shared" si="53"/>
        <v>72.900000000000006</v>
      </c>
      <c r="N877" s="44">
        <f t="shared" si="54"/>
        <v>7.2900000000000006E-2</v>
      </c>
      <c r="O877" s="42">
        <f t="shared" si="55"/>
        <v>36.450000000000003</v>
      </c>
    </row>
    <row r="878" spans="1:15" ht="15">
      <c r="A878" s="7" t="s">
        <v>122</v>
      </c>
      <c r="B878" s="7" t="s">
        <v>39</v>
      </c>
      <c r="C878" s="7" t="s">
        <v>103</v>
      </c>
      <c r="D878" s="7" t="s">
        <v>114</v>
      </c>
      <c r="E878" s="99">
        <v>2145.42</v>
      </c>
      <c r="F878" s="7">
        <v>31</v>
      </c>
      <c r="G878" s="6">
        <v>4</v>
      </c>
      <c r="H878" s="6">
        <v>6</v>
      </c>
      <c r="I878" s="7">
        <v>88</v>
      </c>
      <c r="J878" s="6"/>
      <c r="K878" s="14">
        <v>41517</v>
      </c>
      <c r="L878" s="3">
        <f t="shared" si="52"/>
        <v>2728</v>
      </c>
      <c r="M878" s="33">
        <f t="shared" si="53"/>
        <v>2145.42</v>
      </c>
      <c r="N878" s="44">
        <f t="shared" si="54"/>
        <v>2.1454200000000001</v>
      </c>
      <c r="O878" s="42">
        <f t="shared" si="55"/>
        <v>69.207096774193545</v>
      </c>
    </row>
    <row r="879" spans="1:15" ht="15">
      <c r="A879" s="9" t="s">
        <v>121</v>
      </c>
      <c r="B879" s="9" t="s">
        <v>38</v>
      </c>
      <c r="C879" s="9" t="s">
        <v>40</v>
      </c>
      <c r="D879" s="9" t="s">
        <v>118</v>
      </c>
      <c r="E879" s="98">
        <v>15325.2</v>
      </c>
      <c r="F879" s="9">
        <v>479</v>
      </c>
      <c r="G879" s="11">
        <v>34</v>
      </c>
      <c r="H879" s="11">
        <v>58</v>
      </c>
      <c r="I879" s="9">
        <v>293</v>
      </c>
      <c r="J879" s="11">
        <v>476</v>
      </c>
      <c r="K879" s="12">
        <v>41547</v>
      </c>
      <c r="L879" s="4">
        <f t="shared" si="52"/>
        <v>140347</v>
      </c>
      <c r="M879" s="33">
        <f t="shared" si="53"/>
        <v>15801.2</v>
      </c>
      <c r="N879" s="44">
        <f t="shared" si="54"/>
        <v>15.325200000000001</v>
      </c>
      <c r="O879" s="42">
        <f t="shared" si="55"/>
        <v>31.994154488517747</v>
      </c>
    </row>
    <row r="880" spans="1:15" ht="15">
      <c r="A880" s="7" t="s">
        <v>121</v>
      </c>
      <c r="B880" s="7" t="s">
        <v>38</v>
      </c>
      <c r="C880" s="7" t="s">
        <v>42</v>
      </c>
      <c r="D880" s="7" t="s">
        <v>118</v>
      </c>
      <c r="E880" s="99">
        <v>129.6</v>
      </c>
      <c r="F880" s="7">
        <v>4</v>
      </c>
      <c r="G880" s="6"/>
      <c r="H880" s="6">
        <v>2</v>
      </c>
      <c r="I880" s="7">
        <v>94</v>
      </c>
      <c r="J880" s="6"/>
      <c r="K880" s="14">
        <v>41547</v>
      </c>
      <c r="L880" s="3">
        <f t="shared" si="52"/>
        <v>376</v>
      </c>
      <c r="M880" s="33">
        <f t="shared" si="53"/>
        <v>129.6</v>
      </c>
      <c r="N880" s="44">
        <f t="shared" si="54"/>
        <v>0.12959999999999999</v>
      </c>
      <c r="O880" s="42">
        <f t="shared" si="55"/>
        <v>32.4</v>
      </c>
    </row>
    <row r="881" spans="1:15" ht="15">
      <c r="A881" s="7" t="s">
        <v>121</v>
      </c>
      <c r="B881" s="7" t="s">
        <v>38</v>
      </c>
      <c r="C881" s="7" t="s">
        <v>46</v>
      </c>
      <c r="D881" s="7" t="s">
        <v>118</v>
      </c>
      <c r="E881" s="99">
        <v>14968.8</v>
      </c>
      <c r="F881" s="7">
        <v>644</v>
      </c>
      <c r="G881" s="6">
        <v>232</v>
      </c>
      <c r="H881" s="6">
        <v>282</v>
      </c>
      <c r="I881" s="7">
        <v>84</v>
      </c>
      <c r="J881" s="6">
        <v>30</v>
      </c>
      <c r="K881" s="14">
        <v>41547</v>
      </c>
      <c r="L881" s="3">
        <f t="shared" si="52"/>
        <v>54096</v>
      </c>
      <c r="M881" s="33">
        <f t="shared" si="53"/>
        <v>14998.8</v>
      </c>
      <c r="N881" s="44">
        <f t="shared" si="54"/>
        <v>14.9688</v>
      </c>
      <c r="O881" s="42">
        <f t="shared" si="55"/>
        <v>23.243478260869566</v>
      </c>
    </row>
    <row r="882" spans="1:15" ht="15">
      <c r="A882" s="7" t="s">
        <v>121</v>
      </c>
      <c r="B882" s="7" t="s">
        <v>38</v>
      </c>
      <c r="C882" s="7" t="s">
        <v>57</v>
      </c>
      <c r="D882" s="7" t="s">
        <v>115</v>
      </c>
      <c r="E882" s="99">
        <v>32.4</v>
      </c>
      <c r="F882" s="7">
        <v>1</v>
      </c>
      <c r="G882" s="6"/>
      <c r="H882" s="6"/>
      <c r="I882" s="7">
        <v>216</v>
      </c>
      <c r="J882" s="6"/>
      <c r="K882" s="14">
        <v>41547</v>
      </c>
      <c r="L882" s="3">
        <f t="shared" si="52"/>
        <v>216</v>
      </c>
      <c r="M882" s="33">
        <f t="shared" si="53"/>
        <v>32.4</v>
      </c>
      <c r="N882" s="44">
        <f t="shared" si="54"/>
        <v>3.2399999999999998E-2</v>
      </c>
      <c r="O882" s="42">
        <f t="shared" si="55"/>
        <v>32.4</v>
      </c>
    </row>
    <row r="883" spans="1:15" ht="15">
      <c r="A883" s="7" t="s">
        <v>121</v>
      </c>
      <c r="B883" s="7" t="s">
        <v>38</v>
      </c>
      <c r="C883" s="7" t="s">
        <v>64</v>
      </c>
      <c r="D883" s="7" t="s">
        <v>115</v>
      </c>
      <c r="E883" s="99">
        <v>12409.2</v>
      </c>
      <c r="F883" s="7">
        <v>441</v>
      </c>
      <c r="G883" s="6">
        <v>112</v>
      </c>
      <c r="H883" s="6">
        <v>117</v>
      </c>
      <c r="I883" s="7">
        <v>120</v>
      </c>
      <c r="J883" s="6">
        <v>1208</v>
      </c>
      <c r="K883" s="14">
        <v>41547</v>
      </c>
      <c r="L883" s="3">
        <f t="shared" si="52"/>
        <v>52920</v>
      </c>
      <c r="M883" s="33">
        <f t="shared" si="53"/>
        <v>13617.2</v>
      </c>
      <c r="N883" s="44">
        <f t="shared" si="54"/>
        <v>12.4092</v>
      </c>
      <c r="O883" s="42">
        <f t="shared" si="55"/>
        <v>28.138775510204084</v>
      </c>
    </row>
    <row r="884" spans="1:15" ht="15">
      <c r="A884" s="7" t="s">
        <v>121</v>
      </c>
      <c r="B884" s="7" t="s">
        <v>38</v>
      </c>
      <c r="C884" s="7" t="s">
        <v>65</v>
      </c>
      <c r="D884" s="7" t="s">
        <v>118</v>
      </c>
      <c r="E884" s="99">
        <v>3531.6</v>
      </c>
      <c r="F884" s="7">
        <v>204</v>
      </c>
      <c r="G884" s="6">
        <v>116</v>
      </c>
      <c r="H884" s="6">
        <v>134</v>
      </c>
      <c r="I884" s="7">
        <v>62</v>
      </c>
      <c r="J884" s="6">
        <v>140</v>
      </c>
      <c r="K884" s="14">
        <v>41547</v>
      </c>
      <c r="L884" s="3">
        <f t="shared" si="52"/>
        <v>12648</v>
      </c>
      <c r="M884" s="33">
        <f t="shared" si="53"/>
        <v>3671.6</v>
      </c>
      <c r="N884" s="44">
        <f t="shared" si="54"/>
        <v>3.5316000000000001</v>
      </c>
      <c r="O884" s="42">
        <f t="shared" si="55"/>
        <v>17.311764705882354</v>
      </c>
    </row>
    <row r="885" spans="1:15" ht="15">
      <c r="A885" s="7" t="s">
        <v>121</v>
      </c>
      <c r="B885" s="7" t="s">
        <v>38</v>
      </c>
      <c r="C885" s="7" t="s">
        <v>82</v>
      </c>
      <c r="D885" s="7" t="s">
        <v>115</v>
      </c>
      <c r="E885" s="99">
        <v>226.8</v>
      </c>
      <c r="F885" s="7">
        <v>6</v>
      </c>
      <c r="G885" s="6">
        <v>2</v>
      </c>
      <c r="H885" s="6">
        <v>8</v>
      </c>
      <c r="I885" s="7">
        <v>161</v>
      </c>
      <c r="J885" s="6"/>
      <c r="K885" s="14">
        <v>41547</v>
      </c>
      <c r="L885" s="3">
        <f t="shared" si="52"/>
        <v>966</v>
      </c>
      <c r="M885" s="33">
        <f t="shared" si="53"/>
        <v>226.8</v>
      </c>
      <c r="N885" s="44">
        <f t="shared" si="54"/>
        <v>0.2268</v>
      </c>
      <c r="O885" s="42">
        <f t="shared" si="55"/>
        <v>37.800000000000004</v>
      </c>
    </row>
    <row r="886" spans="1:15" ht="15">
      <c r="A886" s="7" t="s">
        <v>121</v>
      </c>
      <c r="B886" s="7" t="s">
        <v>39</v>
      </c>
      <c r="C886" s="7" t="s">
        <v>92</v>
      </c>
      <c r="D886" s="7" t="s">
        <v>118</v>
      </c>
      <c r="E886" s="99">
        <v>4397.22</v>
      </c>
      <c r="F886" s="7">
        <v>55</v>
      </c>
      <c r="G886" s="6">
        <v>14</v>
      </c>
      <c r="H886" s="6">
        <v>9</v>
      </c>
      <c r="I886" s="7">
        <v>151</v>
      </c>
      <c r="J886" s="6"/>
      <c r="K886" s="14">
        <v>41547</v>
      </c>
      <c r="L886" s="3">
        <f t="shared" si="52"/>
        <v>8305</v>
      </c>
      <c r="M886" s="33">
        <f t="shared" si="53"/>
        <v>4397.22</v>
      </c>
      <c r="N886" s="44">
        <f t="shared" si="54"/>
        <v>4.3972199999999999</v>
      </c>
      <c r="O886" s="42">
        <f t="shared" si="55"/>
        <v>79.949454545454543</v>
      </c>
    </row>
    <row r="887" spans="1:15" ht="15">
      <c r="A887" s="7" t="s">
        <v>121</v>
      </c>
      <c r="B887" s="7" t="s">
        <v>39</v>
      </c>
      <c r="C887" s="7" t="s">
        <v>99</v>
      </c>
      <c r="D887" s="7" t="s">
        <v>115</v>
      </c>
      <c r="E887" s="99">
        <v>2663.28</v>
      </c>
      <c r="F887" s="7">
        <v>27</v>
      </c>
      <c r="G887" s="6">
        <v>3</v>
      </c>
      <c r="H887" s="6">
        <v>9</v>
      </c>
      <c r="I887" s="7">
        <v>170</v>
      </c>
      <c r="J887" s="6"/>
      <c r="K887" s="14">
        <v>41547</v>
      </c>
      <c r="L887" s="3">
        <f t="shared" si="52"/>
        <v>4590</v>
      </c>
      <c r="M887" s="33">
        <f t="shared" si="53"/>
        <v>2663.28</v>
      </c>
      <c r="N887" s="44">
        <f t="shared" si="54"/>
        <v>2.6632800000000003</v>
      </c>
      <c r="O887" s="42">
        <f t="shared" si="55"/>
        <v>98.64</v>
      </c>
    </row>
    <row r="888" spans="1:15" ht="15">
      <c r="A888" s="7" t="s">
        <v>129</v>
      </c>
      <c r="B888" s="7" t="s">
        <v>38</v>
      </c>
      <c r="C888" s="7" t="s">
        <v>41</v>
      </c>
      <c r="D888" s="7" t="s">
        <v>114</v>
      </c>
      <c r="E888" s="99">
        <v>469.8</v>
      </c>
      <c r="F888" s="7">
        <v>13</v>
      </c>
      <c r="G888" s="6"/>
      <c r="H888" s="6"/>
      <c r="I888" s="7">
        <v>272</v>
      </c>
      <c r="J888" s="6"/>
      <c r="K888" s="14">
        <v>41547</v>
      </c>
      <c r="L888" s="3">
        <f t="shared" si="52"/>
        <v>3536</v>
      </c>
      <c r="M888" s="33">
        <f t="shared" si="53"/>
        <v>469.8</v>
      </c>
      <c r="N888" s="44">
        <f t="shared" si="54"/>
        <v>0.4698</v>
      </c>
      <c r="O888" s="42">
        <f t="shared" si="55"/>
        <v>36.138461538461542</v>
      </c>
    </row>
    <row r="889" spans="1:15" ht="15">
      <c r="A889" s="7" t="s">
        <v>129</v>
      </c>
      <c r="B889" s="7" t="s">
        <v>38</v>
      </c>
      <c r="C889" s="7" t="s">
        <v>59</v>
      </c>
      <c r="D889" s="7" t="s">
        <v>114</v>
      </c>
      <c r="E889" s="99">
        <v>24453.9</v>
      </c>
      <c r="F889" s="7">
        <v>875</v>
      </c>
      <c r="G889" s="6">
        <v>209</v>
      </c>
      <c r="H889" s="6">
        <v>336</v>
      </c>
      <c r="I889" s="7">
        <v>124</v>
      </c>
      <c r="J889" s="6">
        <v>906</v>
      </c>
      <c r="K889" s="14">
        <v>41547</v>
      </c>
      <c r="L889" s="3">
        <f t="shared" si="52"/>
        <v>108500</v>
      </c>
      <c r="M889" s="33">
        <f t="shared" si="53"/>
        <v>25359.9</v>
      </c>
      <c r="N889" s="44">
        <f t="shared" si="54"/>
        <v>24.453900000000001</v>
      </c>
      <c r="O889" s="42">
        <f t="shared" si="55"/>
        <v>27.947314285714288</v>
      </c>
    </row>
    <row r="890" spans="1:15" ht="15">
      <c r="A890" s="7" t="s">
        <v>129</v>
      </c>
      <c r="B890" s="7" t="s">
        <v>38</v>
      </c>
      <c r="C890" s="7" t="s">
        <v>63</v>
      </c>
      <c r="D890" s="7" t="s">
        <v>114</v>
      </c>
      <c r="E890" s="99">
        <v>13284</v>
      </c>
      <c r="F890" s="7">
        <v>477</v>
      </c>
      <c r="G890" s="6">
        <v>108</v>
      </c>
      <c r="H890" s="6">
        <v>150</v>
      </c>
      <c r="I890" s="7">
        <v>114</v>
      </c>
      <c r="J890" s="6">
        <v>2370</v>
      </c>
      <c r="K890" s="14">
        <v>41547</v>
      </c>
      <c r="L890" s="3">
        <f t="shared" si="52"/>
        <v>54378</v>
      </c>
      <c r="M890" s="33">
        <f t="shared" si="53"/>
        <v>15654</v>
      </c>
      <c r="N890" s="44">
        <f t="shared" si="54"/>
        <v>13.284000000000001</v>
      </c>
      <c r="O890" s="42">
        <f t="shared" si="55"/>
        <v>27.849056603773583</v>
      </c>
    </row>
    <row r="891" spans="1:15" ht="15">
      <c r="A891" s="7" t="s">
        <v>129</v>
      </c>
      <c r="B891" s="7" t="s">
        <v>16</v>
      </c>
      <c r="C891" s="7" t="s">
        <v>85</v>
      </c>
      <c r="D891" s="7" t="s">
        <v>119</v>
      </c>
      <c r="E891" s="99">
        <v>153.9</v>
      </c>
      <c r="F891" s="7">
        <v>5</v>
      </c>
      <c r="G891" s="6">
        <v>2</v>
      </c>
      <c r="H891" s="6">
        <v>1</v>
      </c>
      <c r="I891" s="7">
        <v>173</v>
      </c>
      <c r="J891" s="6"/>
      <c r="K891" s="14">
        <v>41547</v>
      </c>
      <c r="L891" s="3">
        <f t="shared" si="52"/>
        <v>865</v>
      </c>
      <c r="M891" s="33">
        <f t="shared" si="53"/>
        <v>153.9</v>
      </c>
      <c r="N891" s="44">
        <f t="shared" si="54"/>
        <v>0.15390000000000001</v>
      </c>
      <c r="O891" s="42">
        <f t="shared" si="55"/>
        <v>30.78</v>
      </c>
    </row>
    <row r="892" spans="1:15" ht="15">
      <c r="A892" s="7" t="s">
        <v>129</v>
      </c>
      <c r="B892" s="7" t="s">
        <v>38</v>
      </c>
      <c r="C892" s="7" t="s">
        <v>87</v>
      </c>
      <c r="D892" s="7" t="s">
        <v>111</v>
      </c>
      <c r="E892" s="99">
        <v>324</v>
      </c>
      <c r="F892" s="7">
        <v>12</v>
      </c>
      <c r="G892" s="6">
        <v>2</v>
      </c>
      <c r="H892" s="6">
        <v>4</v>
      </c>
      <c r="I892" s="7">
        <v>140</v>
      </c>
      <c r="J892" s="6"/>
      <c r="K892" s="14">
        <v>41547</v>
      </c>
      <c r="L892" s="3">
        <f t="shared" si="52"/>
        <v>1680</v>
      </c>
      <c r="M892" s="33">
        <f t="shared" si="53"/>
        <v>324</v>
      </c>
      <c r="N892" s="44">
        <f t="shared" si="54"/>
        <v>0.32400000000000001</v>
      </c>
      <c r="O892" s="42">
        <f t="shared" si="55"/>
        <v>27</v>
      </c>
    </row>
    <row r="893" spans="1:15" ht="15">
      <c r="A893" s="7" t="s">
        <v>129</v>
      </c>
      <c r="B893" s="7" t="s">
        <v>39</v>
      </c>
      <c r="C893" s="7" t="s">
        <v>102</v>
      </c>
      <c r="D893" s="7" t="s">
        <v>114</v>
      </c>
      <c r="E893" s="99">
        <v>5499.18</v>
      </c>
      <c r="F893" s="7">
        <v>135</v>
      </c>
      <c r="G893" s="6">
        <v>65</v>
      </c>
      <c r="H893" s="6">
        <v>35</v>
      </c>
      <c r="I893" s="7">
        <v>63</v>
      </c>
      <c r="J893" s="6"/>
      <c r="K893" s="14">
        <v>41547</v>
      </c>
      <c r="L893" s="3">
        <f t="shared" si="52"/>
        <v>8505</v>
      </c>
      <c r="M893" s="33">
        <f t="shared" si="53"/>
        <v>5499.18</v>
      </c>
      <c r="N893" s="44">
        <f t="shared" si="54"/>
        <v>5.49918</v>
      </c>
      <c r="O893" s="42">
        <f t="shared" si="55"/>
        <v>40.734666666666669</v>
      </c>
    </row>
    <row r="894" spans="1:15" ht="15">
      <c r="A894" s="7" t="s">
        <v>129</v>
      </c>
      <c r="B894" s="7" t="s">
        <v>38</v>
      </c>
      <c r="C894" s="7" t="s">
        <v>108</v>
      </c>
      <c r="D894" s="7" t="s">
        <v>114</v>
      </c>
      <c r="E894" s="99">
        <v>1044.9000000000001</v>
      </c>
      <c r="F894" s="7">
        <v>73</v>
      </c>
      <c r="G894" s="6">
        <v>45</v>
      </c>
      <c r="H894" s="6">
        <v>19</v>
      </c>
      <c r="I894" s="7">
        <v>45</v>
      </c>
      <c r="J894" s="6"/>
      <c r="K894" s="14">
        <v>41547</v>
      </c>
      <c r="L894" s="3">
        <f t="shared" si="52"/>
        <v>3285</v>
      </c>
      <c r="M894" s="33">
        <f t="shared" si="53"/>
        <v>1044.9000000000001</v>
      </c>
      <c r="N894" s="44">
        <f t="shared" si="54"/>
        <v>1.0449000000000002</v>
      </c>
      <c r="O894" s="42">
        <f t="shared" si="55"/>
        <v>14.313698630136988</v>
      </c>
    </row>
    <row r="895" spans="1:15" ht="15">
      <c r="A895" s="7" t="s">
        <v>127</v>
      </c>
      <c r="B895" s="7" t="s">
        <v>38</v>
      </c>
      <c r="C895" s="7" t="s">
        <v>49</v>
      </c>
      <c r="D895" s="7" t="s">
        <v>115</v>
      </c>
      <c r="E895" s="99">
        <v>29556.9</v>
      </c>
      <c r="F895" s="7">
        <v>1263</v>
      </c>
      <c r="G895" s="6">
        <v>340</v>
      </c>
      <c r="H895" s="6">
        <v>393</v>
      </c>
      <c r="I895" s="7">
        <v>88</v>
      </c>
      <c r="J895" s="6">
        <v>916</v>
      </c>
      <c r="K895" s="14">
        <v>41547</v>
      </c>
      <c r="L895" s="3">
        <f t="shared" si="52"/>
        <v>111144</v>
      </c>
      <c r="M895" s="33">
        <f t="shared" si="53"/>
        <v>30472.9</v>
      </c>
      <c r="N895" s="44">
        <f t="shared" si="54"/>
        <v>29.556900000000002</v>
      </c>
      <c r="O895" s="42">
        <f t="shared" si="55"/>
        <v>23.402137767220903</v>
      </c>
    </row>
    <row r="896" spans="1:15" ht="15">
      <c r="A896" s="7" t="s">
        <v>127</v>
      </c>
      <c r="B896" s="7" t="s">
        <v>38</v>
      </c>
      <c r="C896" s="7" t="s">
        <v>57</v>
      </c>
      <c r="D896" s="7" t="s">
        <v>115</v>
      </c>
      <c r="E896" s="99">
        <f>18897.3-89.1</f>
        <v>18808.2</v>
      </c>
      <c r="F896" s="7">
        <v>990</v>
      </c>
      <c r="G896" s="6">
        <v>385</v>
      </c>
      <c r="H896" s="6">
        <v>333</v>
      </c>
      <c r="I896" s="7">
        <v>76</v>
      </c>
      <c r="J896" s="6">
        <v>30</v>
      </c>
      <c r="K896" s="14">
        <v>41547</v>
      </c>
      <c r="L896" s="3">
        <f t="shared" si="52"/>
        <v>75240</v>
      </c>
      <c r="M896" s="33">
        <f t="shared" si="53"/>
        <v>18838.2</v>
      </c>
      <c r="N896" s="44">
        <f t="shared" si="54"/>
        <v>18.808199999999999</v>
      </c>
      <c r="O896" s="42">
        <f t="shared" si="55"/>
        <v>18.99818181818182</v>
      </c>
    </row>
    <row r="897" spans="1:15" ht="15">
      <c r="A897" s="7" t="s">
        <v>127</v>
      </c>
      <c r="B897" s="7" t="s">
        <v>38</v>
      </c>
      <c r="C897" s="7" t="s">
        <v>69</v>
      </c>
      <c r="D897" s="7" t="s">
        <v>115</v>
      </c>
      <c r="E897" s="99">
        <v>64.8</v>
      </c>
      <c r="F897" s="7">
        <v>4</v>
      </c>
      <c r="G897" s="6">
        <v>2</v>
      </c>
      <c r="H897" s="6"/>
      <c r="I897" s="7">
        <v>79</v>
      </c>
      <c r="J897" s="6"/>
      <c r="K897" s="14">
        <v>41547</v>
      </c>
      <c r="L897" s="3">
        <f t="shared" si="52"/>
        <v>316</v>
      </c>
      <c r="M897" s="33">
        <f t="shared" si="53"/>
        <v>64.8</v>
      </c>
      <c r="N897" s="44">
        <f t="shared" si="54"/>
        <v>6.4799999999999996E-2</v>
      </c>
      <c r="O897" s="42">
        <f t="shared" si="55"/>
        <v>16.2</v>
      </c>
    </row>
    <row r="898" spans="1:15" ht="15">
      <c r="A898" s="7" t="s">
        <v>127</v>
      </c>
      <c r="B898" s="7" t="s">
        <v>38</v>
      </c>
      <c r="C898" s="7" t="s">
        <v>76</v>
      </c>
      <c r="D898" s="7" t="s">
        <v>115</v>
      </c>
      <c r="E898" s="99">
        <v>648</v>
      </c>
      <c r="F898" s="7">
        <v>32</v>
      </c>
      <c r="G898" s="6">
        <v>13</v>
      </c>
      <c r="H898" s="6">
        <v>14</v>
      </c>
      <c r="I898" s="7">
        <v>60</v>
      </c>
      <c r="J898" s="6"/>
      <c r="K898" s="14">
        <v>41547</v>
      </c>
      <c r="L898" s="3">
        <f t="shared" ref="L898:L961" si="56">F898*I898</f>
        <v>1920</v>
      </c>
      <c r="M898" s="33">
        <f t="shared" ref="M898:M961" si="57">E898+J898</f>
        <v>648</v>
      </c>
      <c r="N898" s="44">
        <f t="shared" ref="N898:N961" si="58">E898/1000</f>
        <v>0.64800000000000002</v>
      </c>
      <c r="O898" s="42">
        <f t="shared" ref="O898:O961" si="59">E898/F898</f>
        <v>20.25</v>
      </c>
    </row>
    <row r="899" spans="1:15" ht="15">
      <c r="A899" s="7" t="s">
        <v>127</v>
      </c>
      <c r="B899" s="7" t="s">
        <v>39</v>
      </c>
      <c r="C899" s="7" t="s">
        <v>94</v>
      </c>
      <c r="D899" s="7" t="s">
        <v>115</v>
      </c>
      <c r="E899" s="99">
        <v>4685.3999999999996</v>
      </c>
      <c r="F899" s="7">
        <v>73</v>
      </c>
      <c r="G899" s="6">
        <v>29</v>
      </c>
      <c r="H899" s="6">
        <v>15</v>
      </c>
      <c r="I899" s="7">
        <v>75</v>
      </c>
      <c r="J899" s="6"/>
      <c r="K899" s="14">
        <v>41547</v>
      </c>
      <c r="L899" s="3">
        <f t="shared" si="56"/>
        <v>5475</v>
      </c>
      <c r="M899" s="33">
        <f t="shared" si="57"/>
        <v>4685.3999999999996</v>
      </c>
      <c r="N899" s="44">
        <f t="shared" si="58"/>
        <v>4.6853999999999996</v>
      </c>
      <c r="O899" s="42">
        <f t="shared" si="59"/>
        <v>64.183561643835617</v>
      </c>
    </row>
    <row r="900" spans="1:15" ht="15">
      <c r="A900" s="7" t="s">
        <v>127</v>
      </c>
      <c r="B900" s="7" t="s">
        <v>39</v>
      </c>
      <c r="C900" s="7" t="s">
        <v>99</v>
      </c>
      <c r="D900" s="7" t="s">
        <v>115</v>
      </c>
      <c r="E900" s="99">
        <v>2966.94</v>
      </c>
      <c r="F900" s="7">
        <v>39</v>
      </c>
      <c r="G900" s="6">
        <v>15</v>
      </c>
      <c r="H900" s="6">
        <v>32</v>
      </c>
      <c r="I900" s="7">
        <v>105</v>
      </c>
      <c r="J900" s="6"/>
      <c r="K900" s="14">
        <v>41547</v>
      </c>
      <c r="L900" s="3">
        <f t="shared" si="56"/>
        <v>4095</v>
      </c>
      <c r="M900" s="33">
        <f t="shared" si="57"/>
        <v>2966.94</v>
      </c>
      <c r="N900" s="44">
        <f t="shared" si="58"/>
        <v>2.9669400000000001</v>
      </c>
      <c r="O900" s="42">
        <f t="shared" si="59"/>
        <v>76.075384615384621</v>
      </c>
    </row>
    <row r="901" spans="1:15" ht="15">
      <c r="A901" s="7" t="s">
        <v>124</v>
      </c>
      <c r="B901" s="7" t="s">
        <v>38</v>
      </c>
      <c r="C901" s="7" t="s">
        <v>67</v>
      </c>
      <c r="D901" s="7" t="s">
        <v>111</v>
      </c>
      <c r="E901" s="99">
        <v>226.8</v>
      </c>
      <c r="F901" s="7">
        <v>7</v>
      </c>
      <c r="G901" s="6"/>
      <c r="H901" s="6"/>
      <c r="I901" s="7">
        <v>125</v>
      </c>
      <c r="J901" s="6"/>
      <c r="K901" s="14">
        <v>41547</v>
      </c>
      <c r="L901" s="3">
        <f t="shared" si="56"/>
        <v>875</v>
      </c>
      <c r="M901" s="33">
        <f t="shared" si="57"/>
        <v>226.8</v>
      </c>
      <c r="N901" s="44">
        <f t="shared" si="58"/>
        <v>0.2268</v>
      </c>
      <c r="O901" s="42">
        <f t="shared" si="59"/>
        <v>32.4</v>
      </c>
    </row>
    <row r="902" spans="1:15" ht="15">
      <c r="A902" s="7" t="s">
        <v>124</v>
      </c>
      <c r="B902" s="7" t="s">
        <v>38</v>
      </c>
      <c r="C902" s="7" t="s">
        <v>71</v>
      </c>
      <c r="D902" s="7" t="s">
        <v>111</v>
      </c>
      <c r="E902" s="99">
        <v>48.6</v>
      </c>
      <c r="F902" s="7">
        <v>1</v>
      </c>
      <c r="G902" s="6">
        <v>1</v>
      </c>
      <c r="H902" s="6"/>
      <c r="I902" s="7">
        <v>12</v>
      </c>
      <c r="J902" s="6"/>
      <c r="K902" s="14">
        <v>41547</v>
      </c>
      <c r="L902" s="3">
        <f t="shared" si="56"/>
        <v>12</v>
      </c>
      <c r="M902" s="33">
        <f t="shared" si="57"/>
        <v>48.6</v>
      </c>
      <c r="N902" s="44">
        <f t="shared" si="58"/>
        <v>4.8600000000000004E-2</v>
      </c>
      <c r="O902" s="42">
        <f t="shared" si="59"/>
        <v>48.6</v>
      </c>
    </row>
    <row r="903" spans="1:15" ht="15">
      <c r="A903" s="7" t="s">
        <v>124</v>
      </c>
      <c r="B903" s="7" t="s">
        <v>38</v>
      </c>
      <c r="C903" s="7" t="s">
        <v>86</v>
      </c>
      <c r="D903" s="7" t="s">
        <v>111</v>
      </c>
      <c r="E903" s="99">
        <f>1719540.9-850621.5-850621.5</f>
        <v>18297.899999999907</v>
      </c>
      <c r="F903" s="7">
        <v>583</v>
      </c>
      <c r="G903" s="6">
        <v>157</v>
      </c>
      <c r="H903" s="6">
        <v>558</v>
      </c>
      <c r="I903" s="7">
        <v>90</v>
      </c>
      <c r="J903" s="6">
        <v>250</v>
      </c>
      <c r="K903" s="14">
        <v>41547</v>
      </c>
      <c r="L903" s="3">
        <f t="shared" si="56"/>
        <v>52470</v>
      </c>
      <c r="M903" s="33">
        <f t="shared" si="57"/>
        <v>18547.899999999907</v>
      </c>
      <c r="N903" s="44">
        <f t="shared" si="58"/>
        <v>18.297899999999906</v>
      </c>
      <c r="O903" s="42">
        <f t="shared" si="59"/>
        <v>31.385763293310305</v>
      </c>
    </row>
    <row r="904" spans="1:15" ht="15">
      <c r="A904" s="7" t="s">
        <v>124</v>
      </c>
      <c r="B904" s="7" t="s">
        <v>38</v>
      </c>
      <c r="C904" s="7" t="s">
        <v>87</v>
      </c>
      <c r="D904" s="7" t="s">
        <v>111</v>
      </c>
      <c r="E904" s="99">
        <v>12425.4</v>
      </c>
      <c r="F904" s="7">
        <v>671</v>
      </c>
      <c r="G904" s="6">
        <v>249</v>
      </c>
      <c r="H904" s="6">
        <v>296</v>
      </c>
      <c r="I904" s="7">
        <v>65</v>
      </c>
      <c r="J904" s="6">
        <v>366</v>
      </c>
      <c r="K904" s="14">
        <v>41547</v>
      </c>
      <c r="L904" s="3">
        <f t="shared" si="56"/>
        <v>43615</v>
      </c>
      <c r="M904" s="33">
        <f t="shared" si="57"/>
        <v>12791.4</v>
      </c>
      <c r="N904" s="44">
        <f t="shared" si="58"/>
        <v>12.4254</v>
      </c>
      <c r="O904" s="42">
        <f t="shared" si="59"/>
        <v>18.517734724292101</v>
      </c>
    </row>
    <row r="905" spans="1:15" ht="15">
      <c r="A905" s="7" t="s">
        <v>124</v>
      </c>
      <c r="B905" s="7" t="s">
        <v>38</v>
      </c>
      <c r="C905" s="7" t="s">
        <v>88</v>
      </c>
      <c r="D905" s="7" t="s">
        <v>111</v>
      </c>
      <c r="E905" s="99">
        <v>11890.8</v>
      </c>
      <c r="F905" s="7">
        <v>410</v>
      </c>
      <c r="G905" s="6">
        <v>141</v>
      </c>
      <c r="H905" s="6">
        <v>491</v>
      </c>
      <c r="I905" s="7">
        <v>116</v>
      </c>
      <c r="J905" s="6">
        <v>170</v>
      </c>
      <c r="K905" s="14">
        <v>41547</v>
      </c>
      <c r="L905" s="3">
        <f t="shared" si="56"/>
        <v>47560</v>
      </c>
      <c r="M905" s="33">
        <f t="shared" si="57"/>
        <v>12060.8</v>
      </c>
      <c r="N905" s="44">
        <f t="shared" si="58"/>
        <v>11.890799999999999</v>
      </c>
      <c r="O905" s="42">
        <f t="shared" si="59"/>
        <v>29.001951219512193</v>
      </c>
    </row>
    <row r="906" spans="1:15" ht="15">
      <c r="A906" s="7" t="s">
        <v>124</v>
      </c>
      <c r="B906" s="7" t="s">
        <v>38</v>
      </c>
      <c r="C906" s="7" t="s">
        <v>107</v>
      </c>
      <c r="D906" s="7" t="s">
        <v>111</v>
      </c>
      <c r="E906" s="99">
        <v>32.4</v>
      </c>
      <c r="F906" s="7">
        <v>1</v>
      </c>
      <c r="G906" s="6"/>
      <c r="H906" s="6"/>
      <c r="I906" s="7">
        <v>1083</v>
      </c>
      <c r="J906" s="6"/>
      <c r="K906" s="14">
        <v>41547</v>
      </c>
      <c r="L906" s="3">
        <f t="shared" si="56"/>
        <v>1083</v>
      </c>
      <c r="M906" s="33">
        <f t="shared" si="57"/>
        <v>32.4</v>
      </c>
      <c r="N906" s="44">
        <f t="shared" si="58"/>
        <v>3.2399999999999998E-2</v>
      </c>
      <c r="O906" s="42">
        <f t="shared" si="59"/>
        <v>32.4</v>
      </c>
    </row>
    <row r="907" spans="1:15" ht="15">
      <c r="A907" s="7" t="s">
        <v>124</v>
      </c>
      <c r="B907" s="7" t="s">
        <v>39</v>
      </c>
      <c r="C907" s="7" t="s">
        <v>91</v>
      </c>
      <c r="D907" s="7" t="s">
        <v>111</v>
      </c>
      <c r="E907" s="99">
        <v>3748.32</v>
      </c>
      <c r="F907" s="7">
        <v>33</v>
      </c>
      <c r="G907" s="6">
        <v>2</v>
      </c>
      <c r="H907" s="6">
        <v>14</v>
      </c>
      <c r="I907" s="7">
        <v>220</v>
      </c>
      <c r="J907" s="6"/>
      <c r="K907" s="14">
        <v>41547</v>
      </c>
      <c r="L907" s="3">
        <f t="shared" si="56"/>
        <v>7260</v>
      </c>
      <c r="M907" s="33">
        <f t="shared" si="57"/>
        <v>3748.32</v>
      </c>
      <c r="N907" s="44">
        <f t="shared" si="58"/>
        <v>3.7483200000000001</v>
      </c>
      <c r="O907" s="42">
        <f t="shared" si="59"/>
        <v>113.58545454545455</v>
      </c>
    </row>
    <row r="908" spans="1:15" ht="15">
      <c r="A908" s="7" t="s">
        <v>124</v>
      </c>
      <c r="B908" s="7" t="s">
        <v>39</v>
      </c>
      <c r="C908" s="7" t="s">
        <v>100</v>
      </c>
      <c r="D908" s="7" t="s">
        <v>111</v>
      </c>
      <c r="E908" s="99">
        <v>961.74</v>
      </c>
      <c r="F908" s="7">
        <v>21</v>
      </c>
      <c r="G908" s="6">
        <v>4</v>
      </c>
      <c r="H908" s="6">
        <v>14</v>
      </c>
      <c r="I908" s="7">
        <v>95</v>
      </c>
      <c r="J908" s="6"/>
      <c r="K908" s="14">
        <v>41547</v>
      </c>
      <c r="L908" s="3">
        <f t="shared" si="56"/>
        <v>1995</v>
      </c>
      <c r="M908" s="33">
        <f t="shared" si="57"/>
        <v>961.74</v>
      </c>
      <c r="N908" s="44">
        <f t="shared" si="58"/>
        <v>0.96174000000000004</v>
      </c>
      <c r="O908" s="42">
        <f t="shared" si="59"/>
        <v>45.797142857142859</v>
      </c>
    </row>
    <row r="909" spans="1:15" ht="15">
      <c r="A909" s="7" t="s">
        <v>124</v>
      </c>
      <c r="B909" s="7" t="s">
        <v>16</v>
      </c>
      <c r="C909" s="7" t="s">
        <v>85</v>
      </c>
      <c r="D909" s="7" t="s">
        <v>119</v>
      </c>
      <c r="E909" s="99">
        <v>64.8</v>
      </c>
      <c r="F909" s="7">
        <v>2</v>
      </c>
      <c r="G909" s="6"/>
      <c r="H909" s="6"/>
      <c r="I909" s="7">
        <v>554</v>
      </c>
      <c r="J909" s="6"/>
      <c r="K909" s="14">
        <v>41547</v>
      </c>
      <c r="L909" s="3">
        <f t="shared" si="56"/>
        <v>1108</v>
      </c>
      <c r="M909" s="33">
        <f t="shared" si="57"/>
        <v>64.8</v>
      </c>
      <c r="N909" s="44">
        <f t="shared" si="58"/>
        <v>6.4799999999999996E-2</v>
      </c>
      <c r="O909" s="42">
        <f t="shared" si="59"/>
        <v>32.4</v>
      </c>
    </row>
    <row r="910" spans="1:15" ht="15">
      <c r="A910" s="7" t="s">
        <v>130</v>
      </c>
      <c r="B910" s="7" t="s">
        <v>38</v>
      </c>
      <c r="C910" s="7" t="s">
        <v>40</v>
      </c>
      <c r="D910" s="7" t="s">
        <v>118</v>
      </c>
      <c r="E910" s="99">
        <v>19213.2</v>
      </c>
      <c r="F910" s="7">
        <v>568</v>
      </c>
      <c r="G910" s="6">
        <v>21</v>
      </c>
      <c r="H910" s="6">
        <v>70</v>
      </c>
      <c r="I910" s="7">
        <v>259</v>
      </c>
      <c r="J910" s="6">
        <v>586</v>
      </c>
      <c r="K910" s="14">
        <v>41547</v>
      </c>
      <c r="L910" s="3">
        <f t="shared" si="56"/>
        <v>147112</v>
      </c>
      <c r="M910" s="33">
        <f t="shared" si="57"/>
        <v>19799.2</v>
      </c>
      <c r="N910" s="44">
        <f t="shared" si="58"/>
        <v>19.213200000000001</v>
      </c>
      <c r="O910" s="42">
        <f t="shared" si="59"/>
        <v>33.826056338028174</v>
      </c>
    </row>
    <row r="911" spans="1:15" ht="15">
      <c r="A911" s="7" t="s">
        <v>130</v>
      </c>
      <c r="B911" s="7" t="s">
        <v>38</v>
      </c>
      <c r="C911" s="7" t="s">
        <v>42</v>
      </c>
      <c r="D911" s="7" t="s">
        <v>118</v>
      </c>
      <c r="E911" s="99">
        <v>202.5</v>
      </c>
      <c r="F911" s="7">
        <v>7</v>
      </c>
      <c r="G911" s="6">
        <v>1</v>
      </c>
      <c r="H911" s="6">
        <v>1</v>
      </c>
      <c r="I911" s="7">
        <v>109</v>
      </c>
      <c r="J911" s="6"/>
      <c r="K911" s="14">
        <v>41547</v>
      </c>
      <c r="L911" s="3">
        <f t="shared" si="56"/>
        <v>763</v>
      </c>
      <c r="M911" s="33">
        <f t="shared" si="57"/>
        <v>202.5</v>
      </c>
      <c r="N911" s="44">
        <f t="shared" si="58"/>
        <v>0.20250000000000001</v>
      </c>
      <c r="O911" s="42">
        <f t="shared" si="59"/>
        <v>28.928571428571427</v>
      </c>
    </row>
    <row r="912" spans="1:15" ht="15">
      <c r="A912" s="7" t="s">
        <v>130</v>
      </c>
      <c r="B912" s="7" t="s">
        <v>38</v>
      </c>
      <c r="C912" s="7" t="s">
        <v>55</v>
      </c>
      <c r="D912" s="7" t="s">
        <v>113</v>
      </c>
      <c r="E912" s="99">
        <v>10295.1</v>
      </c>
      <c r="F912" s="7">
        <v>476</v>
      </c>
      <c r="G912" s="6">
        <v>200</v>
      </c>
      <c r="H912" s="6">
        <v>196</v>
      </c>
      <c r="I912" s="7">
        <v>96</v>
      </c>
      <c r="J912" s="6">
        <v>732</v>
      </c>
      <c r="K912" s="14">
        <v>41547</v>
      </c>
      <c r="L912" s="3">
        <f t="shared" si="56"/>
        <v>45696</v>
      </c>
      <c r="M912" s="33">
        <f t="shared" si="57"/>
        <v>11027.1</v>
      </c>
      <c r="N912" s="44">
        <f t="shared" si="58"/>
        <v>10.2951</v>
      </c>
      <c r="O912" s="42">
        <f t="shared" si="59"/>
        <v>21.628361344537815</v>
      </c>
    </row>
    <row r="913" spans="1:15" ht="15">
      <c r="A913" s="7" t="s">
        <v>130</v>
      </c>
      <c r="B913" s="7" t="s">
        <v>38</v>
      </c>
      <c r="C913" s="7" t="s">
        <v>58</v>
      </c>
      <c r="D913" s="7" t="s">
        <v>118</v>
      </c>
      <c r="E913" s="99">
        <v>18119.7</v>
      </c>
      <c r="F913" s="7">
        <v>577</v>
      </c>
      <c r="G913" s="6">
        <v>127</v>
      </c>
      <c r="H913" s="6">
        <v>217</v>
      </c>
      <c r="I913" s="7">
        <v>138</v>
      </c>
      <c r="J913" s="6">
        <v>836</v>
      </c>
      <c r="K913" s="14">
        <v>41547</v>
      </c>
      <c r="L913" s="3">
        <f t="shared" si="56"/>
        <v>79626</v>
      </c>
      <c r="M913" s="33">
        <f t="shared" si="57"/>
        <v>18955.7</v>
      </c>
      <c r="N913" s="44">
        <f t="shared" si="58"/>
        <v>18.119700000000002</v>
      </c>
      <c r="O913" s="42">
        <f t="shared" si="59"/>
        <v>31.403292894280764</v>
      </c>
    </row>
    <row r="914" spans="1:15" ht="15">
      <c r="A914" s="7" t="s">
        <v>130</v>
      </c>
      <c r="B914" s="7" t="s">
        <v>38</v>
      </c>
      <c r="C914" s="7" t="s">
        <v>60</v>
      </c>
      <c r="D914" s="7" t="s">
        <v>118</v>
      </c>
      <c r="E914" s="99">
        <v>6601.5</v>
      </c>
      <c r="F914" s="7">
        <v>320</v>
      </c>
      <c r="G914" s="6">
        <v>94</v>
      </c>
      <c r="H914" s="6">
        <v>121</v>
      </c>
      <c r="I914" s="7">
        <v>105</v>
      </c>
      <c r="J914" s="6">
        <v>30</v>
      </c>
      <c r="K914" s="14">
        <v>41547</v>
      </c>
      <c r="L914" s="3">
        <f t="shared" si="56"/>
        <v>33600</v>
      </c>
      <c r="M914" s="33">
        <f t="shared" si="57"/>
        <v>6631.5</v>
      </c>
      <c r="N914" s="44">
        <f t="shared" si="58"/>
        <v>6.6014999999999997</v>
      </c>
      <c r="O914" s="42">
        <f t="shared" si="59"/>
        <v>20.629687499999999</v>
      </c>
    </row>
    <row r="915" spans="1:15" ht="15">
      <c r="A915" s="7" t="s">
        <v>130</v>
      </c>
      <c r="B915" s="7" t="s">
        <v>38</v>
      </c>
      <c r="C915" s="7" t="s">
        <v>62</v>
      </c>
      <c r="D915" s="7" t="s">
        <v>113</v>
      </c>
      <c r="E915" s="99">
        <v>672.3</v>
      </c>
      <c r="F915" s="7">
        <v>22</v>
      </c>
      <c r="G915" s="6"/>
      <c r="H915" s="6"/>
      <c r="I915" s="7">
        <v>378</v>
      </c>
      <c r="J915" s="6"/>
      <c r="K915" s="14">
        <v>41547</v>
      </c>
      <c r="L915" s="3">
        <f t="shared" si="56"/>
        <v>8316</v>
      </c>
      <c r="M915" s="33">
        <f t="shared" si="57"/>
        <v>672.3</v>
      </c>
      <c r="N915" s="44">
        <f t="shared" si="58"/>
        <v>0.67230000000000001</v>
      </c>
      <c r="O915" s="42">
        <f t="shared" si="59"/>
        <v>30.559090909090909</v>
      </c>
    </row>
    <row r="916" spans="1:15" ht="15">
      <c r="A916" s="7" t="s">
        <v>130</v>
      </c>
      <c r="B916" s="7" t="s">
        <v>38</v>
      </c>
      <c r="C916" s="7" t="s">
        <v>65</v>
      </c>
      <c r="D916" s="7" t="s">
        <v>118</v>
      </c>
      <c r="E916" s="99">
        <v>2340.9</v>
      </c>
      <c r="F916" s="7">
        <v>133</v>
      </c>
      <c r="G916" s="6">
        <v>67</v>
      </c>
      <c r="H916" s="6">
        <v>56</v>
      </c>
      <c r="I916" s="7">
        <v>56</v>
      </c>
      <c r="J916" s="6"/>
      <c r="K916" s="14">
        <v>41547</v>
      </c>
      <c r="L916" s="3">
        <f t="shared" si="56"/>
        <v>7448</v>
      </c>
      <c r="M916" s="33">
        <f t="shared" si="57"/>
        <v>2340.9</v>
      </c>
      <c r="N916" s="44">
        <f t="shared" si="58"/>
        <v>2.3409</v>
      </c>
      <c r="O916" s="42">
        <f t="shared" si="59"/>
        <v>17.600751879699249</v>
      </c>
    </row>
    <row r="917" spans="1:15" ht="15">
      <c r="A917" s="7" t="s">
        <v>130</v>
      </c>
      <c r="B917" s="7" t="s">
        <v>39</v>
      </c>
      <c r="C917" s="7" t="s">
        <v>92</v>
      </c>
      <c r="D917" s="7" t="s">
        <v>118</v>
      </c>
      <c r="E917" s="99">
        <v>616.5</v>
      </c>
      <c r="F917" s="7">
        <v>3</v>
      </c>
      <c r="G917" s="6"/>
      <c r="H917" s="6">
        <v>4</v>
      </c>
      <c r="I917" s="7">
        <v>147</v>
      </c>
      <c r="J917" s="6"/>
      <c r="K917" s="14">
        <v>41547</v>
      </c>
      <c r="L917" s="3">
        <f t="shared" si="56"/>
        <v>441</v>
      </c>
      <c r="M917" s="33">
        <f t="shared" si="57"/>
        <v>616.5</v>
      </c>
      <c r="N917" s="44">
        <f t="shared" si="58"/>
        <v>0.61650000000000005</v>
      </c>
      <c r="O917" s="42">
        <f t="shared" si="59"/>
        <v>205.5</v>
      </c>
    </row>
    <row r="918" spans="1:15" ht="15">
      <c r="A918" s="7" t="s">
        <v>130</v>
      </c>
      <c r="B918" s="7" t="s">
        <v>39</v>
      </c>
      <c r="C918" s="7" t="s">
        <v>98</v>
      </c>
      <c r="D918" s="7" t="s">
        <v>113</v>
      </c>
      <c r="E918" s="99">
        <v>295.92</v>
      </c>
      <c r="F918" s="7">
        <v>8</v>
      </c>
      <c r="G918" s="6">
        <v>6</v>
      </c>
      <c r="H918" s="6">
        <v>5</v>
      </c>
      <c r="I918" s="7">
        <v>53</v>
      </c>
      <c r="J918" s="6"/>
      <c r="K918" s="14">
        <v>41547</v>
      </c>
      <c r="L918" s="3">
        <f t="shared" si="56"/>
        <v>424</v>
      </c>
      <c r="M918" s="33">
        <f t="shared" si="57"/>
        <v>295.92</v>
      </c>
      <c r="N918" s="44">
        <f t="shared" si="58"/>
        <v>0.29592000000000002</v>
      </c>
      <c r="O918" s="42">
        <f t="shared" si="59"/>
        <v>36.99</v>
      </c>
    </row>
    <row r="919" spans="1:15" ht="15">
      <c r="A919" s="7" t="s">
        <v>130</v>
      </c>
      <c r="B919" s="7" t="s">
        <v>39</v>
      </c>
      <c r="C919" s="7" t="s">
        <v>101</v>
      </c>
      <c r="D919" s="7" t="s">
        <v>118</v>
      </c>
      <c r="E919" s="99">
        <v>2342.6999999999998</v>
      </c>
      <c r="F919" s="7">
        <v>26</v>
      </c>
      <c r="G919" s="6">
        <v>3</v>
      </c>
      <c r="H919" s="6">
        <v>8</v>
      </c>
      <c r="I919" s="7">
        <v>108</v>
      </c>
      <c r="J919" s="6"/>
      <c r="K919" s="14">
        <v>41547</v>
      </c>
      <c r="L919" s="3">
        <f t="shared" si="56"/>
        <v>2808</v>
      </c>
      <c r="M919" s="33">
        <f t="shared" si="57"/>
        <v>2342.6999999999998</v>
      </c>
      <c r="N919" s="44">
        <f t="shared" si="58"/>
        <v>2.3426999999999998</v>
      </c>
      <c r="O919" s="42">
        <f t="shared" si="59"/>
        <v>90.103846153846149</v>
      </c>
    </row>
    <row r="920" spans="1:15" ht="15">
      <c r="A920" s="7" t="s">
        <v>123</v>
      </c>
      <c r="B920" s="7" t="s">
        <v>38</v>
      </c>
      <c r="C920" s="7" t="s">
        <v>45</v>
      </c>
      <c r="D920" s="7" t="s">
        <v>116</v>
      </c>
      <c r="E920" s="99">
        <v>19764</v>
      </c>
      <c r="F920" s="7">
        <v>944</v>
      </c>
      <c r="G920" s="6">
        <v>319</v>
      </c>
      <c r="H920" s="6">
        <v>294</v>
      </c>
      <c r="I920" s="7">
        <v>102</v>
      </c>
      <c r="J920" s="6">
        <v>596</v>
      </c>
      <c r="K920" s="14">
        <v>41547</v>
      </c>
      <c r="L920" s="3">
        <f t="shared" si="56"/>
        <v>96288</v>
      </c>
      <c r="M920" s="33">
        <f t="shared" si="57"/>
        <v>20360</v>
      </c>
      <c r="N920" s="44">
        <f t="shared" si="58"/>
        <v>19.763999999999999</v>
      </c>
      <c r="O920" s="42">
        <f t="shared" si="59"/>
        <v>20.9364406779661</v>
      </c>
    </row>
    <row r="921" spans="1:15" ht="15">
      <c r="A921" s="7" t="s">
        <v>123</v>
      </c>
      <c r="B921" s="7" t="s">
        <v>38</v>
      </c>
      <c r="C921" s="7" t="s">
        <v>48</v>
      </c>
      <c r="D921" s="7" t="s">
        <v>116</v>
      </c>
      <c r="E921" s="99">
        <v>3539.7</v>
      </c>
      <c r="F921" s="7">
        <v>219</v>
      </c>
      <c r="G921" s="6">
        <v>100</v>
      </c>
      <c r="H921" s="6">
        <v>100</v>
      </c>
      <c r="I921" s="7">
        <v>62</v>
      </c>
      <c r="J921" s="6">
        <v>366</v>
      </c>
      <c r="K921" s="14">
        <v>41547</v>
      </c>
      <c r="L921" s="3">
        <f t="shared" si="56"/>
        <v>13578</v>
      </c>
      <c r="M921" s="33">
        <f t="shared" si="57"/>
        <v>3905.7</v>
      </c>
      <c r="N921" s="44">
        <f t="shared" si="58"/>
        <v>3.5396999999999998</v>
      </c>
      <c r="O921" s="42">
        <f t="shared" si="59"/>
        <v>16.163013698630134</v>
      </c>
    </row>
    <row r="922" spans="1:15" ht="15">
      <c r="A922" s="7" t="s">
        <v>123</v>
      </c>
      <c r="B922" s="7" t="s">
        <v>38</v>
      </c>
      <c r="C922" s="7" t="s">
        <v>66</v>
      </c>
      <c r="D922" s="7" t="s">
        <v>116</v>
      </c>
      <c r="E922" s="99">
        <v>22971.599999999999</v>
      </c>
      <c r="F922" s="7">
        <v>997</v>
      </c>
      <c r="G922" s="6">
        <v>303</v>
      </c>
      <c r="H922" s="6">
        <v>403</v>
      </c>
      <c r="I922" s="7">
        <v>91</v>
      </c>
      <c r="J922" s="6">
        <v>3076</v>
      </c>
      <c r="K922" s="14">
        <v>41547</v>
      </c>
      <c r="L922" s="3">
        <f t="shared" si="56"/>
        <v>90727</v>
      </c>
      <c r="M922" s="33">
        <f t="shared" si="57"/>
        <v>26047.599999999999</v>
      </c>
      <c r="N922" s="44">
        <f t="shared" si="58"/>
        <v>22.971599999999999</v>
      </c>
      <c r="O922" s="42">
        <f t="shared" si="59"/>
        <v>23.040722166499496</v>
      </c>
    </row>
    <row r="923" spans="1:15" ht="15">
      <c r="A923" s="7" t="s">
        <v>123</v>
      </c>
      <c r="B923" s="7" t="s">
        <v>38</v>
      </c>
      <c r="C923" s="7" t="s">
        <v>68</v>
      </c>
      <c r="D923" s="7" t="s">
        <v>116</v>
      </c>
      <c r="E923" s="99">
        <v>0</v>
      </c>
      <c r="F923" s="7">
        <v>2</v>
      </c>
      <c r="G923" s="6">
        <v>2</v>
      </c>
      <c r="H923" s="6"/>
      <c r="I923" s="7">
        <v>5</v>
      </c>
      <c r="J923" s="6"/>
      <c r="K923" s="14">
        <v>41547</v>
      </c>
      <c r="L923" s="3">
        <f t="shared" si="56"/>
        <v>10</v>
      </c>
      <c r="M923" s="33">
        <f t="shared" si="57"/>
        <v>0</v>
      </c>
      <c r="N923" s="44">
        <f t="shared" si="58"/>
        <v>0</v>
      </c>
      <c r="O923" s="42">
        <f t="shared" si="59"/>
        <v>0</v>
      </c>
    </row>
    <row r="924" spans="1:15" ht="15">
      <c r="A924" s="7" t="s">
        <v>123</v>
      </c>
      <c r="B924" s="7" t="s">
        <v>38</v>
      </c>
      <c r="C924" s="7" t="s">
        <v>83</v>
      </c>
      <c r="D924" s="7" t="s">
        <v>116</v>
      </c>
      <c r="E924" s="99">
        <v>24.3</v>
      </c>
      <c r="F924" s="7">
        <v>1</v>
      </c>
      <c r="G924" s="6"/>
      <c r="H924" s="6"/>
      <c r="I924" s="7">
        <v>56</v>
      </c>
      <c r="J924" s="6"/>
      <c r="K924" s="14">
        <v>41547</v>
      </c>
      <c r="L924" s="3">
        <f t="shared" si="56"/>
        <v>56</v>
      </c>
      <c r="M924" s="33">
        <f t="shared" si="57"/>
        <v>24.3</v>
      </c>
      <c r="N924" s="44">
        <f t="shared" si="58"/>
        <v>2.4300000000000002E-2</v>
      </c>
      <c r="O924" s="42">
        <f t="shared" si="59"/>
        <v>24.3</v>
      </c>
    </row>
    <row r="925" spans="1:15" ht="15">
      <c r="A925" s="7" t="s">
        <v>123</v>
      </c>
      <c r="B925" s="7" t="s">
        <v>39</v>
      </c>
      <c r="C925" s="7" t="s">
        <v>93</v>
      </c>
      <c r="D925" s="7" t="s">
        <v>116</v>
      </c>
      <c r="E925" s="99">
        <v>1134.3599999999999</v>
      </c>
      <c r="F925" s="7">
        <v>12</v>
      </c>
      <c r="G925" s="6">
        <v>1</v>
      </c>
      <c r="H925" s="6">
        <v>4</v>
      </c>
      <c r="I925" s="7">
        <v>92</v>
      </c>
      <c r="J925" s="6"/>
      <c r="K925" s="14">
        <v>41547</v>
      </c>
      <c r="L925" s="3">
        <f t="shared" si="56"/>
        <v>1104</v>
      </c>
      <c r="M925" s="33">
        <f t="shared" si="57"/>
        <v>1134.3599999999999</v>
      </c>
      <c r="N925" s="44">
        <f t="shared" si="58"/>
        <v>1.1343599999999998</v>
      </c>
      <c r="O925" s="42">
        <f t="shared" si="59"/>
        <v>94.529999999999987</v>
      </c>
    </row>
    <row r="926" spans="1:15" ht="15">
      <c r="A926" s="7" t="s">
        <v>123</v>
      </c>
      <c r="B926" s="7" t="s">
        <v>39</v>
      </c>
      <c r="C926" s="7" t="s">
        <v>105</v>
      </c>
      <c r="D926" s="7" t="s">
        <v>116</v>
      </c>
      <c r="E926" s="99">
        <v>1109.7</v>
      </c>
      <c r="F926" s="7">
        <v>28</v>
      </c>
      <c r="G926" s="6">
        <v>12</v>
      </c>
      <c r="H926" s="6">
        <v>4</v>
      </c>
      <c r="I926" s="7">
        <v>87</v>
      </c>
      <c r="J926" s="6"/>
      <c r="K926" s="14">
        <v>41547</v>
      </c>
      <c r="L926" s="3">
        <f t="shared" si="56"/>
        <v>2436</v>
      </c>
      <c r="M926" s="33">
        <f t="shared" si="57"/>
        <v>1109.7</v>
      </c>
      <c r="N926" s="44">
        <f t="shared" si="58"/>
        <v>1.1097000000000001</v>
      </c>
      <c r="O926" s="42">
        <f t="shared" si="59"/>
        <v>39.63214285714286</v>
      </c>
    </row>
    <row r="927" spans="1:15" ht="15">
      <c r="A927" s="7" t="s">
        <v>123</v>
      </c>
      <c r="B927" s="7" t="s">
        <v>39</v>
      </c>
      <c r="C927" s="7" t="s">
        <v>106</v>
      </c>
      <c r="D927" s="7" t="s">
        <v>116</v>
      </c>
      <c r="E927" s="99">
        <v>2046.78</v>
      </c>
      <c r="F927" s="7">
        <v>30</v>
      </c>
      <c r="G927" s="6">
        <v>3</v>
      </c>
      <c r="H927" s="6">
        <v>10</v>
      </c>
      <c r="I927" s="7">
        <v>98</v>
      </c>
      <c r="J927" s="6"/>
      <c r="K927" s="14">
        <v>41547</v>
      </c>
      <c r="L927" s="3">
        <f t="shared" si="56"/>
        <v>2940</v>
      </c>
      <c r="M927" s="33">
        <f t="shared" si="57"/>
        <v>2046.78</v>
      </c>
      <c r="N927" s="44">
        <f t="shared" si="58"/>
        <v>2.04678</v>
      </c>
      <c r="O927" s="42">
        <f t="shared" si="59"/>
        <v>68.225999999999999</v>
      </c>
    </row>
    <row r="928" spans="1:15" ht="15">
      <c r="A928" s="7" t="s">
        <v>126</v>
      </c>
      <c r="B928" s="7" t="s">
        <v>38</v>
      </c>
      <c r="C928" s="7" t="s">
        <v>52</v>
      </c>
      <c r="D928" s="7" t="s">
        <v>112</v>
      </c>
      <c r="E928" s="99">
        <v>18808.2</v>
      </c>
      <c r="F928" s="7">
        <v>682</v>
      </c>
      <c r="G928" s="6">
        <v>134</v>
      </c>
      <c r="H928" s="6">
        <v>118</v>
      </c>
      <c r="I928" s="7">
        <v>168</v>
      </c>
      <c r="J928" s="6">
        <v>250</v>
      </c>
      <c r="K928" s="14">
        <v>41547</v>
      </c>
      <c r="L928" s="3">
        <f t="shared" si="56"/>
        <v>114576</v>
      </c>
      <c r="M928" s="33">
        <f t="shared" si="57"/>
        <v>19058.2</v>
      </c>
      <c r="N928" s="44">
        <f t="shared" si="58"/>
        <v>18.808199999999999</v>
      </c>
      <c r="O928" s="42">
        <f t="shared" si="59"/>
        <v>27.578005865102639</v>
      </c>
    </row>
    <row r="929" spans="1:15" ht="15">
      <c r="A929" s="7" t="s">
        <v>126</v>
      </c>
      <c r="B929" s="7" t="s">
        <v>38</v>
      </c>
      <c r="C929" s="7" t="s">
        <v>53</v>
      </c>
      <c r="D929" s="7" t="s">
        <v>112</v>
      </c>
      <c r="E929" s="99">
        <v>17285.400000000001</v>
      </c>
      <c r="F929" s="7">
        <v>668</v>
      </c>
      <c r="G929" s="6">
        <v>168</v>
      </c>
      <c r="H929" s="6">
        <v>149</v>
      </c>
      <c r="I929" s="7">
        <v>165</v>
      </c>
      <c r="J929" s="6">
        <v>60</v>
      </c>
      <c r="K929" s="14">
        <v>41547</v>
      </c>
      <c r="L929" s="3">
        <f t="shared" si="56"/>
        <v>110220</v>
      </c>
      <c r="M929" s="33">
        <f t="shared" si="57"/>
        <v>17345.400000000001</v>
      </c>
      <c r="N929" s="44">
        <f t="shared" si="58"/>
        <v>17.285400000000003</v>
      </c>
      <c r="O929" s="42">
        <f t="shared" si="59"/>
        <v>25.876347305389224</v>
      </c>
    </row>
    <row r="930" spans="1:15" ht="15">
      <c r="A930" s="7" t="s">
        <v>126</v>
      </c>
      <c r="B930" s="7" t="s">
        <v>38</v>
      </c>
      <c r="C930" s="7" t="s">
        <v>54</v>
      </c>
      <c r="D930" s="7" t="s">
        <v>112</v>
      </c>
      <c r="E930" s="99">
        <v>7452</v>
      </c>
      <c r="F930" s="7">
        <v>305</v>
      </c>
      <c r="G930" s="6">
        <v>91</v>
      </c>
      <c r="H930" s="6">
        <v>96</v>
      </c>
      <c r="I930" s="7">
        <v>154</v>
      </c>
      <c r="J930" s="6"/>
      <c r="K930" s="14">
        <v>41547</v>
      </c>
      <c r="L930" s="3">
        <f t="shared" si="56"/>
        <v>46970</v>
      </c>
      <c r="M930" s="33">
        <f t="shared" si="57"/>
        <v>7452</v>
      </c>
      <c r="N930" s="44">
        <f t="shared" si="58"/>
        <v>7.452</v>
      </c>
      <c r="O930" s="42">
        <f t="shared" si="59"/>
        <v>24.432786885245903</v>
      </c>
    </row>
    <row r="931" spans="1:15" ht="15">
      <c r="A931" s="7" t="s">
        <v>126</v>
      </c>
      <c r="B931" s="7" t="s">
        <v>38</v>
      </c>
      <c r="C931" s="7" t="s">
        <v>72</v>
      </c>
      <c r="D931" s="7" t="s">
        <v>112</v>
      </c>
      <c r="E931" s="99">
        <v>64.8</v>
      </c>
      <c r="F931" s="7">
        <v>1</v>
      </c>
      <c r="G931" s="6"/>
      <c r="H931" s="6">
        <v>2</v>
      </c>
      <c r="I931" s="7">
        <v>69</v>
      </c>
      <c r="J931" s="6"/>
      <c r="K931" s="14">
        <v>41547</v>
      </c>
      <c r="L931" s="3">
        <f t="shared" si="56"/>
        <v>69</v>
      </c>
      <c r="M931" s="33">
        <f t="shared" si="57"/>
        <v>64.8</v>
      </c>
      <c r="N931" s="44">
        <f t="shared" si="58"/>
        <v>6.4799999999999996E-2</v>
      </c>
      <c r="O931" s="42">
        <f t="shared" si="59"/>
        <v>64.8</v>
      </c>
    </row>
    <row r="932" spans="1:15" ht="15">
      <c r="A932" s="7" t="s">
        <v>126</v>
      </c>
      <c r="B932" s="7" t="s">
        <v>16</v>
      </c>
      <c r="C932" s="7" t="s">
        <v>85</v>
      </c>
      <c r="D932" s="7" t="s">
        <v>119</v>
      </c>
      <c r="E932" s="99">
        <v>64.8</v>
      </c>
      <c r="F932" s="7">
        <v>2</v>
      </c>
      <c r="G932" s="6"/>
      <c r="H932" s="6"/>
      <c r="I932" s="7">
        <v>167</v>
      </c>
      <c r="J932" s="6"/>
      <c r="K932" s="14">
        <v>41547</v>
      </c>
      <c r="L932" s="3">
        <f t="shared" si="56"/>
        <v>334</v>
      </c>
      <c r="M932" s="33">
        <f t="shared" si="57"/>
        <v>64.8</v>
      </c>
      <c r="N932" s="44">
        <f t="shared" si="58"/>
        <v>6.4799999999999996E-2</v>
      </c>
      <c r="O932" s="42">
        <f t="shared" si="59"/>
        <v>32.4</v>
      </c>
    </row>
    <row r="933" spans="1:15" ht="15">
      <c r="A933" s="7" t="s">
        <v>126</v>
      </c>
      <c r="B933" s="7" t="s">
        <v>39</v>
      </c>
      <c r="C933" s="7" t="s">
        <v>95</v>
      </c>
      <c r="D933" s="7" t="s">
        <v>112</v>
      </c>
      <c r="E933" s="99">
        <v>1923.48</v>
      </c>
      <c r="F933" s="7">
        <v>24</v>
      </c>
      <c r="G933" s="6">
        <v>4</v>
      </c>
      <c r="H933" s="6">
        <v>10</v>
      </c>
      <c r="I933" s="7">
        <v>94</v>
      </c>
      <c r="J933" s="6"/>
      <c r="K933" s="14">
        <v>41547</v>
      </c>
      <c r="L933" s="3">
        <f t="shared" si="56"/>
        <v>2256</v>
      </c>
      <c r="M933" s="33">
        <f t="shared" si="57"/>
        <v>1923.48</v>
      </c>
      <c r="N933" s="44">
        <f t="shared" si="58"/>
        <v>1.9234800000000001</v>
      </c>
      <c r="O933" s="42">
        <f t="shared" si="59"/>
        <v>80.144999999999996</v>
      </c>
    </row>
    <row r="934" spans="1:15" ht="15">
      <c r="A934" s="7" t="s">
        <v>126</v>
      </c>
      <c r="B934" s="7" t="s">
        <v>39</v>
      </c>
      <c r="C934" s="7" t="s">
        <v>96</v>
      </c>
      <c r="D934" s="7" t="s">
        <v>112</v>
      </c>
      <c r="E934" s="99">
        <v>3994.92</v>
      </c>
      <c r="F934" s="7">
        <v>51</v>
      </c>
      <c r="G934" s="6">
        <v>15</v>
      </c>
      <c r="H934" s="6">
        <v>9</v>
      </c>
      <c r="I934" s="7">
        <v>172</v>
      </c>
      <c r="J934" s="6"/>
      <c r="K934" s="14">
        <v>41547</v>
      </c>
      <c r="L934" s="3">
        <f t="shared" si="56"/>
        <v>8772</v>
      </c>
      <c r="M934" s="33">
        <f t="shared" si="57"/>
        <v>3994.92</v>
      </c>
      <c r="N934" s="44">
        <f t="shared" si="58"/>
        <v>3.99492</v>
      </c>
      <c r="O934" s="42">
        <f t="shared" si="59"/>
        <v>78.33176470588235</v>
      </c>
    </row>
    <row r="935" spans="1:15" ht="15">
      <c r="A935" s="7" t="s">
        <v>126</v>
      </c>
      <c r="B935" s="7" t="s">
        <v>39</v>
      </c>
      <c r="C935" s="7" t="s">
        <v>97</v>
      </c>
      <c r="D935" s="7" t="s">
        <v>112</v>
      </c>
      <c r="E935" s="99">
        <v>1578.24</v>
      </c>
      <c r="F935" s="7">
        <v>14</v>
      </c>
      <c r="G935" s="6"/>
      <c r="H935" s="6">
        <v>16</v>
      </c>
      <c r="I935" s="7">
        <v>158</v>
      </c>
      <c r="J935" s="6"/>
      <c r="K935" s="14">
        <v>41547</v>
      </c>
      <c r="L935" s="3">
        <f t="shared" si="56"/>
        <v>2212</v>
      </c>
      <c r="M935" s="33">
        <f t="shared" si="57"/>
        <v>1578.24</v>
      </c>
      <c r="N935" s="44">
        <f t="shared" si="58"/>
        <v>1.5782400000000001</v>
      </c>
      <c r="O935" s="42">
        <f t="shared" si="59"/>
        <v>112.73142857142857</v>
      </c>
    </row>
    <row r="936" spans="1:15" ht="15">
      <c r="A936" s="7" t="s">
        <v>128</v>
      </c>
      <c r="B936" s="7" t="s">
        <v>38</v>
      </c>
      <c r="C936" s="7" t="s">
        <v>47</v>
      </c>
      <c r="D936" s="7" t="s">
        <v>109</v>
      </c>
      <c r="E936" s="99">
        <v>19107.900000000001</v>
      </c>
      <c r="F936" s="7">
        <v>741</v>
      </c>
      <c r="G936" s="6">
        <v>195</v>
      </c>
      <c r="H936" s="6">
        <v>241</v>
      </c>
      <c r="I936" s="7">
        <v>102</v>
      </c>
      <c r="J936" s="6"/>
      <c r="K936" s="14">
        <v>41547</v>
      </c>
      <c r="L936" s="3">
        <f t="shared" si="56"/>
        <v>75582</v>
      </c>
      <c r="M936" s="33">
        <f t="shared" si="57"/>
        <v>19107.900000000001</v>
      </c>
      <c r="N936" s="44">
        <f t="shared" si="58"/>
        <v>19.107900000000001</v>
      </c>
      <c r="O936" s="42">
        <f t="shared" si="59"/>
        <v>25.786639676113364</v>
      </c>
    </row>
    <row r="937" spans="1:15" ht="15">
      <c r="A937" s="7" t="s">
        <v>128</v>
      </c>
      <c r="B937" s="7" t="s">
        <v>38</v>
      </c>
      <c r="C937" s="7" t="s">
        <v>56</v>
      </c>
      <c r="D937" s="7" t="s">
        <v>109</v>
      </c>
      <c r="E937" s="99">
        <v>7460.1</v>
      </c>
      <c r="F937" s="7">
        <v>301</v>
      </c>
      <c r="G937" s="6">
        <v>105</v>
      </c>
      <c r="H937" s="6">
        <v>62</v>
      </c>
      <c r="I937" s="7">
        <v>75</v>
      </c>
      <c r="J937" s="6"/>
      <c r="K937" s="14">
        <v>41547</v>
      </c>
      <c r="L937" s="3">
        <f t="shared" si="56"/>
        <v>22575</v>
      </c>
      <c r="M937" s="33">
        <f t="shared" si="57"/>
        <v>7460.1</v>
      </c>
      <c r="N937" s="44">
        <f t="shared" si="58"/>
        <v>7.4601000000000006</v>
      </c>
      <c r="O937" s="42">
        <f t="shared" si="59"/>
        <v>24.784385382059803</v>
      </c>
    </row>
    <row r="938" spans="1:15" ht="15">
      <c r="A938" s="7" t="s">
        <v>128</v>
      </c>
      <c r="B938" s="7" t="s">
        <v>39</v>
      </c>
      <c r="C938" s="7" t="s">
        <v>90</v>
      </c>
      <c r="D938" s="7" t="s">
        <v>109</v>
      </c>
      <c r="E938" s="99">
        <v>739.8</v>
      </c>
      <c r="F938" s="7">
        <v>10</v>
      </c>
      <c r="G938" s="6">
        <v>3</v>
      </c>
      <c r="H938" s="6">
        <v>11</v>
      </c>
      <c r="I938" s="7">
        <v>96</v>
      </c>
      <c r="J938" s="6"/>
      <c r="K938" s="14">
        <v>41547</v>
      </c>
      <c r="L938" s="3">
        <f t="shared" si="56"/>
        <v>960</v>
      </c>
      <c r="M938" s="33">
        <f t="shared" si="57"/>
        <v>739.8</v>
      </c>
      <c r="N938" s="44">
        <f t="shared" si="58"/>
        <v>0.7397999999999999</v>
      </c>
      <c r="O938" s="42">
        <f t="shared" si="59"/>
        <v>73.97999999999999</v>
      </c>
    </row>
    <row r="939" spans="1:15" ht="15">
      <c r="A939" s="7" t="s">
        <v>125</v>
      </c>
      <c r="B939" s="7" t="s">
        <v>38</v>
      </c>
      <c r="C939" s="7" t="s">
        <v>47</v>
      </c>
      <c r="D939" s="7" t="s">
        <v>109</v>
      </c>
      <c r="E939" s="99">
        <v>291.60000000000002</v>
      </c>
      <c r="F939" s="7">
        <v>9</v>
      </c>
      <c r="G939" s="6"/>
      <c r="H939" s="6"/>
      <c r="I939" s="7">
        <v>266</v>
      </c>
      <c r="J939" s="6"/>
      <c r="K939" s="14">
        <v>41547</v>
      </c>
      <c r="L939" s="3">
        <f t="shared" si="56"/>
        <v>2394</v>
      </c>
      <c r="M939" s="33">
        <f t="shared" si="57"/>
        <v>291.60000000000002</v>
      </c>
      <c r="N939" s="44">
        <f t="shared" si="58"/>
        <v>0.29160000000000003</v>
      </c>
      <c r="O939" s="42">
        <f t="shared" si="59"/>
        <v>32.400000000000006</v>
      </c>
    </row>
    <row r="940" spans="1:15" ht="15">
      <c r="A940" s="7" t="s">
        <v>125</v>
      </c>
      <c r="B940" s="7" t="s">
        <v>38</v>
      </c>
      <c r="C940" s="7" t="s">
        <v>48</v>
      </c>
      <c r="D940" s="7" t="s">
        <v>116</v>
      </c>
      <c r="E940" s="99">
        <v>4349.7</v>
      </c>
      <c r="F940" s="7">
        <v>141</v>
      </c>
      <c r="G940" s="6">
        <v>39</v>
      </c>
      <c r="H940" s="6">
        <v>60</v>
      </c>
      <c r="I940" s="7">
        <v>105</v>
      </c>
      <c r="J940" s="6"/>
      <c r="K940" s="14">
        <v>41547</v>
      </c>
      <c r="L940" s="3">
        <f t="shared" si="56"/>
        <v>14805</v>
      </c>
      <c r="M940" s="33">
        <f t="shared" si="57"/>
        <v>4349.7</v>
      </c>
      <c r="N940" s="44">
        <f t="shared" si="58"/>
        <v>4.3496999999999995</v>
      </c>
      <c r="O940" s="42">
        <f t="shared" si="59"/>
        <v>30.848936170212763</v>
      </c>
    </row>
    <row r="941" spans="1:15" ht="15">
      <c r="A941" s="7" t="s">
        <v>125</v>
      </c>
      <c r="B941" s="7" t="s">
        <v>38</v>
      </c>
      <c r="C941" s="7" t="s">
        <v>50</v>
      </c>
      <c r="D941" s="7" t="s">
        <v>109</v>
      </c>
      <c r="E941" s="99">
        <v>8675.1</v>
      </c>
      <c r="F941" s="7">
        <v>632</v>
      </c>
      <c r="G941" s="6">
        <v>374</v>
      </c>
      <c r="H941" s="6">
        <v>283</v>
      </c>
      <c r="I941" s="7">
        <v>56</v>
      </c>
      <c r="J941" s="6">
        <v>250</v>
      </c>
      <c r="K941" s="14">
        <v>41547</v>
      </c>
      <c r="L941" s="3">
        <f t="shared" si="56"/>
        <v>35392</v>
      </c>
      <c r="M941" s="33">
        <f t="shared" si="57"/>
        <v>8925.1</v>
      </c>
      <c r="N941" s="44">
        <f t="shared" si="58"/>
        <v>8.6751000000000005</v>
      </c>
      <c r="O941" s="42">
        <f t="shared" si="59"/>
        <v>13.726424050632913</v>
      </c>
    </row>
    <row r="942" spans="1:15" ht="15">
      <c r="A942" s="7" t="s">
        <v>125</v>
      </c>
      <c r="B942" s="7" t="s">
        <v>38</v>
      </c>
      <c r="C942" s="7" t="s">
        <v>52</v>
      </c>
      <c r="D942" s="7" t="s">
        <v>112</v>
      </c>
      <c r="E942" s="99">
        <v>24607.8</v>
      </c>
      <c r="F942" s="7">
        <v>873</v>
      </c>
      <c r="G942" s="6">
        <v>170</v>
      </c>
      <c r="H942" s="6">
        <v>143</v>
      </c>
      <c r="I942" s="7">
        <v>165</v>
      </c>
      <c r="J942" s="6">
        <v>1494</v>
      </c>
      <c r="K942" s="14">
        <v>41547</v>
      </c>
      <c r="L942" s="3">
        <f t="shared" si="56"/>
        <v>144045</v>
      </c>
      <c r="M942" s="33">
        <f t="shared" si="57"/>
        <v>26101.8</v>
      </c>
      <c r="N942" s="44">
        <f t="shared" si="58"/>
        <v>24.607800000000001</v>
      </c>
      <c r="O942" s="42">
        <f t="shared" si="59"/>
        <v>28.187628865979381</v>
      </c>
    </row>
    <row r="943" spans="1:15" ht="15">
      <c r="A943" s="7" t="s">
        <v>125</v>
      </c>
      <c r="B943" s="7" t="s">
        <v>38</v>
      </c>
      <c r="C943" s="7" t="s">
        <v>53</v>
      </c>
      <c r="D943" s="7" t="s">
        <v>112</v>
      </c>
      <c r="E943" s="99">
        <v>5289.3</v>
      </c>
      <c r="F943" s="7">
        <v>220</v>
      </c>
      <c r="G943" s="6">
        <v>53</v>
      </c>
      <c r="H943" s="6">
        <v>38</v>
      </c>
      <c r="I943" s="7">
        <v>118</v>
      </c>
      <c r="J943" s="6"/>
      <c r="K943" s="14">
        <v>41547</v>
      </c>
      <c r="L943" s="3">
        <f t="shared" si="56"/>
        <v>25960</v>
      </c>
      <c r="M943" s="33">
        <f t="shared" si="57"/>
        <v>5289.3</v>
      </c>
      <c r="N943" s="44">
        <f t="shared" si="58"/>
        <v>5.2892999999999999</v>
      </c>
      <c r="O943" s="42">
        <f t="shared" si="59"/>
        <v>24.042272727272728</v>
      </c>
    </row>
    <row r="944" spans="1:15" ht="15">
      <c r="A944" s="7" t="s">
        <v>125</v>
      </c>
      <c r="B944" s="7" t="s">
        <v>38</v>
      </c>
      <c r="C944" s="7" t="s">
        <v>59</v>
      </c>
      <c r="D944" s="7" t="s">
        <v>114</v>
      </c>
      <c r="E944" s="99">
        <v>32.4</v>
      </c>
      <c r="F944" s="7">
        <v>1</v>
      </c>
      <c r="G944" s="6"/>
      <c r="H944" s="6"/>
      <c r="I944" s="7">
        <v>427</v>
      </c>
      <c r="J944" s="6"/>
      <c r="K944" s="14">
        <v>41547</v>
      </c>
      <c r="L944" s="3">
        <f t="shared" si="56"/>
        <v>427</v>
      </c>
      <c r="M944" s="33">
        <f t="shared" si="57"/>
        <v>32.4</v>
      </c>
      <c r="N944" s="44">
        <f t="shared" si="58"/>
        <v>3.2399999999999998E-2</v>
      </c>
      <c r="O944" s="42">
        <f t="shared" si="59"/>
        <v>32.4</v>
      </c>
    </row>
    <row r="945" spans="1:15" ht="15">
      <c r="A945" s="7" t="s">
        <v>125</v>
      </c>
      <c r="B945" s="7" t="s">
        <v>38</v>
      </c>
      <c r="C945" s="7" t="s">
        <v>64</v>
      </c>
      <c r="D945" s="7" t="s">
        <v>115</v>
      </c>
      <c r="E945" s="99">
        <v>162</v>
      </c>
      <c r="F945" s="7">
        <v>6</v>
      </c>
      <c r="G945" s="6">
        <v>1</v>
      </c>
      <c r="H945" s="6">
        <v>3</v>
      </c>
      <c r="I945" s="7">
        <v>108</v>
      </c>
      <c r="J945" s="6"/>
      <c r="K945" s="14">
        <v>41547</v>
      </c>
      <c r="L945" s="3">
        <f t="shared" si="56"/>
        <v>648</v>
      </c>
      <c r="M945" s="33">
        <f t="shared" si="57"/>
        <v>162</v>
      </c>
      <c r="N945" s="44">
        <f t="shared" si="58"/>
        <v>0.16200000000000001</v>
      </c>
      <c r="O945" s="42">
        <f t="shared" si="59"/>
        <v>27</v>
      </c>
    </row>
    <row r="946" spans="1:15" ht="15">
      <c r="A946" s="7" t="s">
        <v>125</v>
      </c>
      <c r="B946" s="7" t="s">
        <v>38</v>
      </c>
      <c r="C946" s="7" t="s">
        <v>66</v>
      </c>
      <c r="D946" s="7" t="s">
        <v>116</v>
      </c>
      <c r="E946" s="99">
        <v>32.4</v>
      </c>
      <c r="F946" s="7">
        <v>1</v>
      </c>
      <c r="G946" s="6"/>
      <c r="H946" s="6"/>
      <c r="I946" s="7">
        <v>271</v>
      </c>
      <c r="J946" s="6"/>
      <c r="K946" s="14">
        <v>41547</v>
      </c>
      <c r="L946" s="3">
        <f t="shared" si="56"/>
        <v>271</v>
      </c>
      <c r="M946" s="33">
        <f t="shared" si="57"/>
        <v>32.4</v>
      </c>
      <c r="N946" s="44">
        <f t="shared" si="58"/>
        <v>3.2399999999999998E-2</v>
      </c>
      <c r="O946" s="42">
        <f t="shared" si="59"/>
        <v>32.4</v>
      </c>
    </row>
    <row r="947" spans="1:15" ht="15">
      <c r="A947" s="7" t="s">
        <v>125</v>
      </c>
      <c r="B947" s="7" t="s">
        <v>38</v>
      </c>
      <c r="C947" s="7" t="s">
        <v>72</v>
      </c>
      <c r="D947" s="7" t="s">
        <v>112</v>
      </c>
      <c r="E947" s="99">
        <v>129.6</v>
      </c>
      <c r="F947" s="7">
        <v>4</v>
      </c>
      <c r="G947" s="6"/>
      <c r="H947" s="6">
        <v>1</v>
      </c>
      <c r="I947" s="7">
        <v>134</v>
      </c>
      <c r="J947" s="6"/>
      <c r="K947" s="14">
        <v>41547</v>
      </c>
      <c r="L947" s="3">
        <f t="shared" si="56"/>
        <v>536</v>
      </c>
      <c r="M947" s="33">
        <f t="shared" si="57"/>
        <v>129.6</v>
      </c>
      <c r="N947" s="44">
        <f t="shared" si="58"/>
        <v>0.12959999999999999</v>
      </c>
      <c r="O947" s="42">
        <f t="shared" si="59"/>
        <v>32.4</v>
      </c>
    </row>
    <row r="948" spans="1:15" ht="15">
      <c r="A948" s="7" t="s">
        <v>125</v>
      </c>
      <c r="B948" s="7" t="s">
        <v>39</v>
      </c>
      <c r="C948" s="7" t="s">
        <v>89</v>
      </c>
      <c r="D948" s="7" t="s">
        <v>109</v>
      </c>
      <c r="E948" s="99">
        <v>1553.58</v>
      </c>
      <c r="F948" s="7">
        <v>31</v>
      </c>
      <c r="G948" s="6">
        <v>8</v>
      </c>
      <c r="H948" s="6">
        <v>12</v>
      </c>
      <c r="I948" s="7">
        <v>99</v>
      </c>
      <c r="J948" s="6"/>
      <c r="K948" s="14">
        <v>41547</v>
      </c>
      <c r="L948" s="3">
        <f t="shared" si="56"/>
        <v>3069</v>
      </c>
      <c r="M948" s="33">
        <f t="shared" si="57"/>
        <v>1553.58</v>
      </c>
      <c r="N948" s="44">
        <f t="shared" si="58"/>
        <v>1.55358</v>
      </c>
      <c r="O948" s="42">
        <f t="shared" si="59"/>
        <v>50.115483870967736</v>
      </c>
    </row>
    <row r="949" spans="1:15" ht="15">
      <c r="A949" s="7" t="s">
        <v>125</v>
      </c>
      <c r="B949" s="7" t="s">
        <v>39</v>
      </c>
      <c r="C949" s="7" t="s">
        <v>93</v>
      </c>
      <c r="D949" s="7" t="s">
        <v>116</v>
      </c>
      <c r="E949" s="99">
        <v>98.64</v>
      </c>
      <c r="F949" s="7">
        <v>3</v>
      </c>
      <c r="G949" s="6">
        <v>1</v>
      </c>
      <c r="H949" s="6">
        <v>1</v>
      </c>
      <c r="I949" s="7">
        <v>70</v>
      </c>
      <c r="J949" s="6"/>
      <c r="K949" s="14">
        <v>41547</v>
      </c>
      <c r="L949" s="3">
        <f t="shared" si="56"/>
        <v>210</v>
      </c>
      <c r="M949" s="33">
        <f t="shared" si="57"/>
        <v>98.64</v>
      </c>
      <c r="N949" s="44">
        <f t="shared" si="58"/>
        <v>9.8640000000000005E-2</v>
      </c>
      <c r="O949" s="42">
        <f t="shared" si="59"/>
        <v>32.880000000000003</v>
      </c>
    </row>
    <row r="950" spans="1:15" ht="15">
      <c r="A950" s="7" t="s">
        <v>125</v>
      </c>
      <c r="B950" s="7" t="s">
        <v>39</v>
      </c>
      <c r="C950" s="7" t="s">
        <v>95</v>
      </c>
      <c r="D950" s="7" t="s">
        <v>112</v>
      </c>
      <c r="E950" s="99">
        <v>4907.34</v>
      </c>
      <c r="F950" s="7">
        <v>36</v>
      </c>
      <c r="G950" s="6">
        <v>2</v>
      </c>
      <c r="H950" s="6">
        <v>10</v>
      </c>
      <c r="I950" s="7">
        <v>176</v>
      </c>
      <c r="J950" s="6">
        <v>600</v>
      </c>
      <c r="K950" s="14">
        <v>41547</v>
      </c>
      <c r="L950" s="3">
        <f t="shared" si="56"/>
        <v>6336</v>
      </c>
      <c r="M950" s="33">
        <f t="shared" si="57"/>
        <v>5507.34</v>
      </c>
      <c r="N950" s="44">
        <f t="shared" si="58"/>
        <v>4.9073400000000005</v>
      </c>
      <c r="O950" s="42">
        <f t="shared" si="59"/>
        <v>136.315</v>
      </c>
    </row>
    <row r="951" spans="1:15" ht="15">
      <c r="A951" s="7" t="s">
        <v>125</v>
      </c>
      <c r="B951" s="7" t="s">
        <v>39</v>
      </c>
      <c r="C951" s="7" t="s">
        <v>96</v>
      </c>
      <c r="D951" s="7" t="s">
        <v>112</v>
      </c>
      <c r="E951" s="99">
        <v>1257.6600000000001</v>
      </c>
      <c r="F951" s="7">
        <v>12</v>
      </c>
      <c r="G951" s="6"/>
      <c r="H951" s="6">
        <v>1</v>
      </c>
      <c r="I951" s="7">
        <v>166</v>
      </c>
      <c r="J951" s="6"/>
      <c r="K951" s="14">
        <v>41547</v>
      </c>
      <c r="L951" s="3">
        <f t="shared" si="56"/>
        <v>1992</v>
      </c>
      <c r="M951" s="33">
        <f t="shared" si="57"/>
        <v>1257.6600000000001</v>
      </c>
      <c r="N951" s="44">
        <f t="shared" si="58"/>
        <v>1.25766</v>
      </c>
      <c r="O951" s="42">
        <f t="shared" si="59"/>
        <v>104.80500000000001</v>
      </c>
    </row>
    <row r="952" spans="1:15" ht="15">
      <c r="A952" s="7" t="s">
        <v>120</v>
      </c>
      <c r="B952" s="7" t="s">
        <v>38</v>
      </c>
      <c r="C952" s="7" t="s">
        <v>43</v>
      </c>
      <c r="D952" s="7" t="s">
        <v>117</v>
      </c>
      <c r="E952" s="99">
        <v>7824.6</v>
      </c>
      <c r="F952" s="7">
        <v>261</v>
      </c>
      <c r="G952" s="6">
        <v>14</v>
      </c>
      <c r="H952" s="6">
        <v>2</v>
      </c>
      <c r="I952" s="7">
        <v>428</v>
      </c>
      <c r="J952" s="6">
        <v>60</v>
      </c>
      <c r="K952" s="14">
        <v>41547</v>
      </c>
      <c r="L952" s="3">
        <f t="shared" si="56"/>
        <v>111708</v>
      </c>
      <c r="M952" s="33">
        <f t="shared" si="57"/>
        <v>7884.6</v>
      </c>
      <c r="N952" s="44">
        <f t="shared" si="58"/>
        <v>7.8246000000000002</v>
      </c>
      <c r="O952" s="42">
        <f t="shared" si="59"/>
        <v>29.979310344827589</v>
      </c>
    </row>
    <row r="953" spans="1:15" ht="15">
      <c r="A953" s="7" t="s">
        <v>120</v>
      </c>
      <c r="B953" s="7" t="s">
        <v>39</v>
      </c>
      <c r="C953" s="7" t="s">
        <v>44</v>
      </c>
      <c r="D953" s="7" t="s">
        <v>110</v>
      </c>
      <c r="E953" s="99">
        <v>246.6</v>
      </c>
      <c r="F953" s="7">
        <v>2</v>
      </c>
      <c r="G953" s="6"/>
      <c r="H953" s="6"/>
      <c r="I953" s="7">
        <v>151</v>
      </c>
      <c r="J953" s="6"/>
      <c r="K953" s="14">
        <v>41547</v>
      </c>
      <c r="L953" s="3">
        <f t="shared" si="56"/>
        <v>302</v>
      </c>
      <c r="M953" s="33">
        <f t="shared" si="57"/>
        <v>246.6</v>
      </c>
      <c r="N953" s="44">
        <f t="shared" si="58"/>
        <v>0.24659999999999999</v>
      </c>
      <c r="O953" s="42">
        <f t="shared" si="59"/>
        <v>123.3</v>
      </c>
    </row>
    <row r="954" spans="1:15" ht="15">
      <c r="A954" s="7" t="s">
        <v>120</v>
      </c>
      <c r="B954" s="7" t="s">
        <v>38</v>
      </c>
      <c r="C954" s="7" t="s">
        <v>51</v>
      </c>
      <c r="D954" s="7" t="s">
        <v>113</v>
      </c>
      <c r="E954" s="99">
        <v>14612.4</v>
      </c>
      <c r="F954" s="7">
        <v>508</v>
      </c>
      <c r="G954" s="6">
        <v>121</v>
      </c>
      <c r="H954" s="6">
        <v>152</v>
      </c>
      <c r="I954" s="7">
        <v>137</v>
      </c>
      <c r="J954" s="6">
        <v>366</v>
      </c>
      <c r="K954" s="14">
        <v>41547</v>
      </c>
      <c r="L954" s="3">
        <f t="shared" si="56"/>
        <v>69596</v>
      </c>
      <c r="M954" s="33">
        <f t="shared" si="57"/>
        <v>14978.4</v>
      </c>
      <c r="N954" s="44">
        <f t="shared" si="58"/>
        <v>14.612399999999999</v>
      </c>
      <c r="O954" s="42">
        <f t="shared" si="59"/>
        <v>28.764566929133856</v>
      </c>
    </row>
    <row r="955" spans="1:15" ht="15">
      <c r="A955" s="7" t="s">
        <v>120</v>
      </c>
      <c r="B955" s="7" t="s">
        <v>38</v>
      </c>
      <c r="C955" s="7" t="s">
        <v>55</v>
      </c>
      <c r="D955" s="7" t="s">
        <v>113</v>
      </c>
      <c r="E955" s="99">
        <v>1514.7</v>
      </c>
      <c r="F955" s="7">
        <v>64</v>
      </c>
      <c r="G955" s="6">
        <v>23</v>
      </c>
      <c r="H955" s="6">
        <v>37</v>
      </c>
      <c r="I955" s="7">
        <v>112</v>
      </c>
      <c r="J955" s="6">
        <v>30</v>
      </c>
      <c r="K955" s="14">
        <v>41547</v>
      </c>
      <c r="L955" s="3">
        <f t="shared" si="56"/>
        <v>7168</v>
      </c>
      <c r="M955" s="33">
        <f t="shared" si="57"/>
        <v>1544.7</v>
      </c>
      <c r="N955" s="44">
        <f t="shared" si="58"/>
        <v>1.5146999999999999</v>
      </c>
      <c r="O955" s="42">
        <f t="shared" si="59"/>
        <v>23.667187500000001</v>
      </c>
    </row>
    <row r="956" spans="1:15" ht="15">
      <c r="A956" s="7" t="s">
        <v>120</v>
      </c>
      <c r="B956" s="7" t="s">
        <v>38</v>
      </c>
      <c r="C956" s="7" t="s">
        <v>58</v>
      </c>
      <c r="D956" s="7" t="s">
        <v>118</v>
      </c>
      <c r="E956" s="99">
        <v>259.2</v>
      </c>
      <c r="F956" s="7">
        <v>8</v>
      </c>
      <c r="G956" s="6"/>
      <c r="H956" s="6"/>
      <c r="I956" s="7">
        <v>655</v>
      </c>
      <c r="J956" s="6"/>
      <c r="K956" s="14">
        <v>41547</v>
      </c>
      <c r="L956" s="3">
        <f t="shared" si="56"/>
        <v>5240</v>
      </c>
      <c r="M956" s="33">
        <f t="shared" si="57"/>
        <v>259.2</v>
      </c>
      <c r="N956" s="44">
        <f t="shared" si="58"/>
        <v>0.25919999999999999</v>
      </c>
      <c r="O956" s="42">
        <f t="shared" si="59"/>
        <v>32.4</v>
      </c>
    </row>
    <row r="957" spans="1:15" ht="15">
      <c r="A957" s="7" t="s">
        <v>120</v>
      </c>
      <c r="B957" s="7" t="s">
        <v>38</v>
      </c>
      <c r="C957" s="7" t="s">
        <v>62</v>
      </c>
      <c r="D957" s="7" t="s">
        <v>113</v>
      </c>
      <c r="E957" s="99">
        <v>20452.5</v>
      </c>
      <c r="F957" s="7">
        <v>737</v>
      </c>
      <c r="G957" s="6">
        <v>212</v>
      </c>
      <c r="H957" s="6">
        <v>301</v>
      </c>
      <c r="I957" s="7">
        <v>121</v>
      </c>
      <c r="J957" s="6">
        <v>200</v>
      </c>
      <c r="K957" s="14">
        <v>41547</v>
      </c>
      <c r="L957" s="3">
        <f t="shared" si="56"/>
        <v>89177</v>
      </c>
      <c r="M957" s="33">
        <f t="shared" si="57"/>
        <v>20652.5</v>
      </c>
      <c r="N957" s="44">
        <f t="shared" si="58"/>
        <v>20.452500000000001</v>
      </c>
      <c r="O957" s="42">
        <f t="shared" si="59"/>
        <v>27.75101763907734</v>
      </c>
    </row>
    <row r="958" spans="1:15" ht="15">
      <c r="A958" s="7" t="s">
        <v>120</v>
      </c>
      <c r="B958" s="7" t="s">
        <v>38</v>
      </c>
      <c r="C958" s="7" t="s">
        <v>66</v>
      </c>
      <c r="D958" s="7" t="s">
        <v>116</v>
      </c>
      <c r="E958" s="99">
        <v>32.4</v>
      </c>
      <c r="F958" s="7">
        <v>1</v>
      </c>
      <c r="G958" s="6"/>
      <c r="H958" s="6"/>
      <c r="I958" s="7">
        <v>158</v>
      </c>
      <c r="J958" s="6"/>
      <c r="K958" s="14">
        <v>41547</v>
      </c>
      <c r="L958" s="3">
        <f t="shared" si="56"/>
        <v>158</v>
      </c>
      <c r="M958" s="33">
        <f t="shared" si="57"/>
        <v>32.4</v>
      </c>
      <c r="N958" s="44">
        <f t="shared" si="58"/>
        <v>3.2399999999999998E-2</v>
      </c>
      <c r="O958" s="42">
        <f t="shared" si="59"/>
        <v>32.4</v>
      </c>
    </row>
    <row r="959" spans="1:15" ht="15">
      <c r="A959" s="7" t="s">
        <v>120</v>
      </c>
      <c r="B959" s="7" t="s">
        <v>38</v>
      </c>
      <c r="C959" s="7" t="s">
        <v>84</v>
      </c>
      <c r="D959" s="7" t="s">
        <v>116</v>
      </c>
      <c r="E959" s="99">
        <v>32.4</v>
      </c>
      <c r="F959" s="7">
        <v>1</v>
      </c>
      <c r="G959" s="6"/>
      <c r="H959" s="6"/>
      <c r="I959" s="7">
        <v>140</v>
      </c>
      <c r="J959" s="6"/>
      <c r="K959" s="14">
        <v>41547</v>
      </c>
      <c r="L959" s="3">
        <f t="shared" si="56"/>
        <v>140</v>
      </c>
      <c r="M959" s="33">
        <f t="shared" si="57"/>
        <v>32.4</v>
      </c>
      <c r="N959" s="44">
        <f t="shared" si="58"/>
        <v>3.2399999999999998E-2</v>
      </c>
      <c r="O959" s="42">
        <f t="shared" si="59"/>
        <v>32.4</v>
      </c>
    </row>
    <row r="960" spans="1:15" ht="15">
      <c r="A960" s="7" t="s">
        <v>120</v>
      </c>
      <c r="B960" s="7" t="s">
        <v>16</v>
      </c>
      <c r="C960" s="7" t="s">
        <v>85</v>
      </c>
      <c r="D960" s="7" t="s">
        <v>119</v>
      </c>
      <c r="E960" s="99">
        <v>129.6</v>
      </c>
      <c r="F960" s="7">
        <v>4</v>
      </c>
      <c r="G960" s="6"/>
      <c r="H960" s="6"/>
      <c r="I960" s="7">
        <v>102</v>
      </c>
      <c r="J960" s="6"/>
      <c r="K960" s="14">
        <v>41547</v>
      </c>
      <c r="L960" s="3">
        <f t="shared" si="56"/>
        <v>408</v>
      </c>
      <c r="M960" s="33">
        <f t="shared" si="57"/>
        <v>129.6</v>
      </c>
      <c r="N960" s="44">
        <f t="shared" si="58"/>
        <v>0.12959999999999999</v>
      </c>
      <c r="O960" s="42">
        <f t="shared" si="59"/>
        <v>32.4</v>
      </c>
    </row>
    <row r="961" spans="1:15" ht="15">
      <c r="A961" s="7" t="s">
        <v>120</v>
      </c>
      <c r="B961" s="7" t="s">
        <v>39</v>
      </c>
      <c r="C961" s="7" t="s">
        <v>98</v>
      </c>
      <c r="D961" s="7" t="s">
        <v>113</v>
      </c>
      <c r="E961" s="99">
        <v>98.64</v>
      </c>
      <c r="F961" s="7">
        <v>2</v>
      </c>
      <c r="G961" s="6"/>
      <c r="H961" s="6"/>
      <c r="I961" s="7">
        <v>82</v>
      </c>
      <c r="J961" s="6"/>
      <c r="K961" s="14">
        <v>41547</v>
      </c>
      <c r="L961" s="3">
        <f t="shared" si="56"/>
        <v>164</v>
      </c>
      <c r="M961" s="33">
        <f t="shared" si="57"/>
        <v>98.64</v>
      </c>
      <c r="N961" s="44">
        <f t="shared" si="58"/>
        <v>9.8640000000000005E-2</v>
      </c>
      <c r="O961" s="42">
        <f t="shared" si="59"/>
        <v>49.32</v>
      </c>
    </row>
    <row r="962" spans="1:15" ht="15">
      <c r="A962" s="7" t="s">
        <v>120</v>
      </c>
      <c r="B962" s="7" t="s">
        <v>39</v>
      </c>
      <c r="C962" s="7" t="s">
        <v>104</v>
      </c>
      <c r="D962" s="7" t="s">
        <v>113</v>
      </c>
      <c r="E962" s="99">
        <v>1553.58</v>
      </c>
      <c r="F962" s="7">
        <v>21</v>
      </c>
      <c r="G962" s="6">
        <v>3</v>
      </c>
      <c r="H962" s="6">
        <v>14</v>
      </c>
      <c r="I962" s="7">
        <v>100</v>
      </c>
      <c r="J962" s="6"/>
      <c r="K962" s="14">
        <v>41547</v>
      </c>
      <c r="L962" s="3">
        <f t="shared" ref="L962:L967" si="60">F962*I962</f>
        <v>2100</v>
      </c>
      <c r="M962" s="33">
        <f t="shared" ref="M962:M1025" si="61">E962+J962</f>
        <v>1553.58</v>
      </c>
      <c r="N962" s="44">
        <f t="shared" ref="N962:N1025" si="62">E962/1000</f>
        <v>1.55358</v>
      </c>
      <c r="O962" s="42">
        <f t="shared" ref="O962:O1025" si="63">E962/F962</f>
        <v>73.97999999999999</v>
      </c>
    </row>
    <row r="963" spans="1:15" ht="15">
      <c r="A963" s="7" t="s">
        <v>122</v>
      </c>
      <c r="B963" s="7" t="s">
        <v>38</v>
      </c>
      <c r="C963" s="7" t="s">
        <v>57</v>
      </c>
      <c r="D963" s="7" t="s">
        <v>115</v>
      </c>
      <c r="E963" s="99">
        <v>6804</v>
      </c>
      <c r="F963" s="7">
        <v>373</v>
      </c>
      <c r="G963" s="6">
        <v>149</v>
      </c>
      <c r="H963" s="6">
        <v>125</v>
      </c>
      <c r="I963" s="7">
        <v>81</v>
      </c>
      <c r="J963" s="6">
        <v>366</v>
      </c>
      <c r="K963" s="14">
        <v>41547</v>
      </c>
      <c r="L963" s="3">
        <f t="shared" si="60"/>
        <v>30213</v>
      </c>
      <c r="M963" s="33">
        <f t="shared" si="61"/>
        <v>7170</v>
      </c>
      <c r="N963" s="44">
        <f t="shared" si="62"/>
        <v>6.8040000000000003</v>
      </c>
      <c r="O963" s="42">
        <f t="shared" si="63"/>
        <v>18.241286863270776</v>
      </c>
    </row>
    <row r="964" spans="1:15" ht="15">
      <c r="A964" s="7" t="s">
        <v>122</v>
      </c>
      <c r="B964" s="7" t="s">
        <v>38</v>
      </c>
      <c r="C964" s="7" t="s">
        <v>61</v>
      </c>
      <c r="D964" s="7" t="s">
        <v>114</v>
      </c>
      <c r="E964" s="99">
        <v>23870.7</v>
      </c>
      <c r="F964" s="7">
        <v>1091</v>
      </c>
      <c r="G964" s="6">
        <v>368</v>
      </c>
      <c r="H964" s="6">
        <v>364</v>
      </c>
      <c r="I964" s="7">
        <v>87</v>
      </c>
      <c r="J964" s="6">
        <v>30</v>
      </c>
      <c r="K964" s="14">
        <v>41547</v>
      </c>
      <c r="L964" s="3">
        <f t="shared" si="60"/>
        <v>94917</v>
      </c>
      <c r="M964" s="33">
        <f t="shared" si="61"/>
        <v>23900.7</v>
      </c>
      <c r="N964" s="44">
        <f t="shared" si="62"/>
        <v>23.870699999999999</v>
      </c>
      <c r="O964" s="42">
        <f t="shared" si="63"/>
        <v>21.879651695692026</v>
      </c>
    </row>
    <row r="965" spans="1:15" ht="15">
      <c r="A965" s="7" t="s">
        <v>122</v>
      </c>
      <c r="B965" s="7" t="s">
        <v>38</v>
      </c>
      <c r="C965" s="7" t="s">
        <v>76</v>
      </c>
      <c r="D965" s="7" t="s">
        <v>115</v>
      </c>
      <c r="E965" s="99">
        <v>40.5</v>
      </c>
      <c r="F965" s="7">
        <v>9</v>
      </c>
      <c r="G965" s="6">
        <v>8</v>
      </c>
      <c r="H965" s="6">
        <v>3</v>
      </c>
      <c r="I965" s="7">
        <v>20</v>
      </c>
      <c r="J965" s="6"/>
      <c r="K965" s="14">
        <v>41547</v>
      </c>
      <c r="L965" s="3">
        <f t="shared" si="60"/>
        <v>180</v>
      </c>
      <c r="M965" s="33">
        <f t="shared" si="61"/>
        <v>40.5</v>
      </c>
      <c r="N965" s="44">
        <f t="shared" si="62"/>
        <v>4.0500000000000001E-2</v>
      </c>
      <c r="O965" s="42">
        <f t="shared" si="63"/>
        <v>4.5</v>
      </c>
    </row>
    <row r="966" spans="1:15" ht="15">
      <c r="A966" s="7" t="s">
        <v>122</v>
      </c>
      <c r="B966" s="7" t="s">
        <v>38</v>
      </c>
      <c r="C966" s="7" t="s">
        <v>80</v>
      </c>
      <c r="D966" s="7" t="s">
        <v>114</v>
      </c>
      <c r="E966" s="99">
        <v>64.8</v>
      </c>
      <c r="F966" s="7">
        <v>2</v>
      </c>
      <c r="G966" s="6"/>
      <c r="H966" s="6"/>
      <c r="I966" s="7">
        <v>139</v>
      </c>
      <c r="J966" s="6"/>
      <c r="K966" s="14">
        <v>41547</v>
      </c>
      <c r="L966" s="3">
        <f t="shared" si="60"/>
        <v>278</v>
      </c>
      <c r="M966" s="33">
        <f t="shared" si="61"/>
        <v>64.8</v>
      </c>
      <c r="N966" s="44">
        <f t="shared" si="62"/>
        <v>6.4799999999999996E-2</v>
      </c>
      <c r="O966" s="42">
        <f t="shared" si="63"/>
        <v>32.4</v>
      </c>
    </row>
    <row r="967" spans="1:15" ht="15">
      <c r="A967" s="7" t="s">
        <v>122</v>
      </c>
      <c r="B967" s="7" t="s">
        <v>39</v>
      </c>
      <c r="C967" s="7" t="s">
        <v>103</v>
      </c>
      <c r="D967" s="7" t="s">
        <v>114</v>
      </c>
      <c r="E967" s="99">
        <v>2120.7600000000002</v>
      </c>
      <c r="F967" s="7">
        <v>25</v>
      </c>
      <c r="G967" s="6">
        <v>4</v>
      </c>
      <c r="H967" s="6">
        <v>15</v>
      </c>
      <c r="I967" s="7">
        <v>100</v>
      </c>
      <c r="J967" s="6"/>
      <c r="K967" s="14">
        <v>41547</v>
      </c>
      <c r="L967" s="3">
        <f t="shared" si="60"/>
        <v>2500</v>
      </c>
      <c r="M967" s="33">
        <f t="shared" si="61"/>
        <v>2120.7600000000002</v>
      </c>
      <c r="N967" s="44">
        <f t="shared" si="62"/>
        <v>2.1207600000000002</v>
      </c>
      <c r="O967" s="42">
        <f t="shared" si="63"/>
        <v>84.830400000000012</v>
      </c>
    </row>
    <row r="968" spans="1:15" ht="15">
      <c r="A968" s="7"/>
      <c r="B968" s="7"/>
      <c r="C968" s="13"/>
      <c r="D968" s="7"/>
      <c r="E968" s="37"/>
      <c r="F968" s="28"/>
      <c r="G968" s="6"/>
      <c r="H968" s="6"/>
      <c r="I968" s="28"/>
      <c r="J968" s="6"/>
      <c r="K968" s="14">
        <v>41486</v>
      </c>
      <c r="L968" s="3">
        <f t="shared" ref="L968:L1025" si="64">F968*I968</f>
        <v>0</v>
      </c>
      <c r="M968" s="33">
        <f t="shared" si="61"/>
        <v>0</v>
      </c>
      <c r="N968" s="44">
        <f t="shared" si="62"/>
        <v>0</v>
      </c>
      <c r="O968" s="42" t="e">
        <f t="shared" si="63"/>
        <v>#DIV/0!</v>
      </c>
    </row>
    <row r="969" spans="1:15" ht="15">
      <c r="A969" s="7"/>
      <c r="B969" s="7"/>
      <c r="C969" s="13"/>
      <c r="D969" s="7"/>
      <c r="E969" s="37"/>
      <c r="F969" s="28"/>
      <c r="G969" s="6"/>
      <c r="H969" s="6"/>
      <c r="I969" s="28"/>
      <c r="J969" s="6"/>
      <c r="K969" s="14">
        <v>41486</v>
      </c>
      <c r="L969" s="3">
        <f t="shared" si="64"/>
        <v>0</v>
      </c>
      <c r="M969" s="33">
        <f t="shared" si="61"/>
        <v>0</v>
      </c>
      <c r="N969" s="44">
        <f t="shared" si="62"/>
        <v>0</v>
      </c>
      <c r="O969" s="42" t="e">
        <f t="shared" si="63"/>
        <v>#DIV/0!</v>
      </c>
    </row>
    <row r="970" spans="1:15" ht="15">
      <c r="A970" s="7"/>
      <c r="B970" s="7"/>
      <c r="C970" s="13"/>
      <c r="D970" s="7"/>
      <c r="E970" s="37"/>
      <c r="F970" s="28"/>
      <c r="G970" s="6"/>
      <c r="H970" s="6"/>
      <c r="I970" s="28"/>
      <c r="J970" s="6"/>
      <c r="K970" s="14">
        <v>41486</v>
      </c>
      <c r="L970" s="3">
        <f t="shared" si="64"/>
        <v>0</v>
      </c>
      <c r="M970" s="33">
        <f t="shared" si="61"/>
        <v>0</v>
      </c>
      <c r="N970" s="44">
        <f t="shared" si="62"/>
        <v>0</v>
      </c>
      <c r="O970" s="42" t="e">
        <f t="shared" si="63"/>
        <v>#DIV/0!</v>
      </c>
    </row>
    <row r="971" spans="1:15" ht="15">
      <c r="A971" s="7"/>
      <c r="B971" s="7"/>
      <c r="C971" s="13"/>
      <c r="D971" s="7"/>
      <c r="E971" s="37"/>
      <c r="F971" s="28"/>
      <c r="G971" s="6"/>
      <c r="H971" s="6"/>
      <c r="I971" s="28"/>
      <c r="J971" s="6"/>
      <c r="K971" s="14">
        <v>41486</v>
      </c>
      <c r="L971" s="3">
        <f t="shared" si="64"/>
        <v>0</v>
      </c>
      <c r="M971" s="33">
        <f t="shared" si="61"/>
        <v>0</v>
      </c>
      <c r="N971" s="44">
        <f t="shared" si="62"/>
        <v>0</v>
      </c>
      <c r="O971" s="42" t="e">
        <f t="shared" si="63"/>
        <v>#DIV/0!</v>
      </c>
    </row>
    <row r="972" spans="1:15" ht="15">
      <c r="A972" s="7"/>
      <c r="B972" s="7"/>
      <c r="C972" s="13"/>
      <c r="D972" s="7"/>
      <c r="E972" s="37"/>
      <c r="F972" s="28"/>
      <c r="G972" s="6"/>
      <c r="H972" s="6"/>
      <c r="I972" s="28"/>
      <c r="J972" s="6"/>
      <c r="K972" s="14">
        <v>41486</v>
      </c>
      <c r="L972" s="3">
        <f t="shared" si="64"/>
        <v>0</v>
      </c>
      <c r="M972" s="33">
        <f t="shared" si="61"/>
        <v>0</v>
      </c>
      <c r="N972" s="44">
        <f t="shared" si="62"/>
        <v>0</v>
      </c>
      <c r="O972" s="42" t="e">
        <f t="shared" si="63"/>
        <v>#DIV/0!</v>
      </c>
    </row>
    <row r="973" spans="1:15" ht="15">
      <c r="A973" s="7"/>
      <c r="B973" s="7"/>
      <c r="C973" s="13"/>
      <c r="D973" s="7"/>
      <c r="E973" s="37"/>
      <c r="F973" s="28"/>
      <c r="G973" s="6"/>
      <c r="H973" s="6"/>
      <c r="I973" s="28"/>
      <c r="J973" s="6"/>
      <c r="K973" s="14">
        <v>41486</v>
      </c>
      <c r="L973" s="3">
        <f t="shared" si="64"/>
        <v>0</v>
      </c>
      <c r="M973" s="33">
        <f t="shared" si="61"/>
        <v>0</v>
      </c>
      <c r="N973" s="44">
        <f t="shared" si="62"/>
        <v>0</v>
      </c>
      <c r="O973" s="42" t="e">
        <f t="shared" si="63"/>
        <v>#DIV/0!</v>
      </c>
    </row>
    <row r="974" spans="1:15" ht="15">
      <c r="A974" s="7"/>
      <c r="B974" s="7"/>
      <c r="C974" s="13"/>
      <c r="D974" s="7"/>
      <c r="E974" s="37"/>
      <c r="F974" s="28"/>
      <c r="G974" s="6"/>
      <c r="H974" s="6"/>
      <c r="I974" s="28"/>
      <c r="J974" s="6"/>
      <c r="K974" s="14">
        <v>41486</v>
      </c>
      <c r="L974" s="3">
        <f t="shared" si="64"/>
        <v>0</v>
      </c>
      <c r="M974" s="33">
        <f t="shared" si="61"/>
        <v>0</v>
      </c>
      <c r="N974" s="44">
        <f t="shared" si="62"/>
        <v>0</v>
      </c>
      <c r="O974" s="42" t="e">
        <f t="shared" si="63"/>
        <v>#DIV/0!</v>
      </c>
    </row>
    <row r="975" spans="1:15" ht="15">
      <c r="A975" s="7"/>
      <c r="B975" s="7"/>
      <c r="C975" s="13"/>
      <c r="D975" s="7"/>
      <c r="E975" s="37"/>
      <c r="F975" s="28"/>
      <c r="G975" s="6"/>
      <c r="H975" s="6"/>
      <c r="I975" s="28"/>
      <c r="J975" s="6"/>
      <c r="K975" s="14">
        <v>41486</v>
      </c>
      <c r="L975" s="3">
        <f t="shared" si="64"/>
        <v>0</v>
      </c>
      <c r="M975" s="33">
        <f t="shared" si="61"/>
        <v>0</v>
      </c>
      <c r="N975" s="44">
        <f t="shared" si="62"/>
        <v>0</v>
      </c>
      <c r="O975" s="42" t="e">
        <f t="shared" si="63"/>
        <v>#DIV/0!</v>
      </c>
    </row>
    <row r="976" spans="1:15" ht="15">
      <c r="A976" s="7"/>
      <c r="B976" s="7"/>
      <c r="C976" s="13"/>
      <c r="D976" s="7"/>
      <c r="E976" s="37"/>
      <c r="F976" s="28"/>
      <c r="G976" s="6"/>
      <c r="H976" s="6"/>
      <c r="I976" s="28"/>
      <c r="J976" s="6"/>
      <c r="K976" s="14">
        <v>41486</v>
      </c>
      <c r="L976" s="3">
        <f t="shared" si="64"/>
        <v>0</v>
      </c>
      <c r="M976" s="33">
        <f t="shared" si="61"/>
        <v>0</v>
      </c>
      <c r="N976" s="44">
        <f t="shared" si="62"/>
        <v>0</v>
      </c>
      <c r="O976" s="42" t="e">
        <f t="shared" si="63"/>
        <v>#DIV/0!</v>
      </c>
    </row>
    <row r="977" spans="1:15" ht="15">
      <c r="A977" s="7"/>
      <c r="B977" s="7"/>
      <c r="C977" s="13"/>
      <c r="D977" s="7"/>
      <c r="E977" s="37"/>
      <c r="F977" s="28"/>
      <c r="G977" s="6"/>
      <c r="H977" s="6"/>
      <c r="I977" s="28"/>
      <c r="J977" s="6"/>
      <c r="K977" s="14">
        <v>41486</v>
      </c>
      <c r="L977" s="3">
        <f t="shared" si="64"/>
        <v>0</v>
      </c>
      <c r="M977" s="33">
        <f t="shared" si="61"/>
        <v>0</v>
      </c>
      <c r="N977" s="44">
        <f t="shared" si="62"/>
        <v>0</v>
      </c>
      <c r="O977" s="42" t="e">
        <f t="shared" si="63"/>
        <v>#DIV/0!</v>
      </c>
    </row>
    <row r="978" spans="1:15" ht="15">
      <c r="A978" s="7"/>
      <c r="B978" s="7"/>
      <c r="C978" s="13"/>
      <c r="D978" s="7"/>
      <c r="E978" s="37"/>
      <c r="F978" s="28"/>
      <c r="G978" s="6"/>
      <c r="H978" s="6"/>
      <c r="I978" s="28"/>
      <c r="J978" s="6"/>
      <c r="K978" s="14">
        <v>41486</v>
      </c>
      <c r="L978" s="3">
        <f t="shared" si="64"/>
        <v>0</v>
      </c>
      <c r="M978" s="33">
        <f t="shared" si="61"/>
        <v>0</v>
      </c>
      <c r="N978" s="44">
        <f t="shared" si="62"/>
        <v>0</v>
      </c>
      <c r="O978" s="42" t="e">
        <f t="shared" si="63"/>
        <v>#DIV/0!</v>
      </c>
    </row>
    <row r="979" spans="1:15" ht="15">
      <c r="A979" s="7"/>
      <c r="B979" s="7"/>
      <c r="C979" s="13"/>
      <c r="D979" s="7"/>
      <c r="E979" s="37"/>
      <c r="F979" s="28"/>
      <c r="G979" s="6"/>
      <c r="H979" s="6"/>
      <c r="I979" s="28"/>
      <c r="J979" s="6"/>
      <c r="K979" s="14">
        <v>41486</v>
      </c>
      <c r="L979" s="3">
        <f t="shared" si="64"/>
        <v>0</v>
      </c>
      <c r="M979" s="33">
        <f t="shared" si="61"/>
        <v>0</v>
      </c>
      <c r="N979" s="44">
        <f t="shared" si="62"/>
        <v>0</v>
      </c>
      <c r="O979" s="42" t="e">
        <f t="shared" si="63"/>
        <v>#DIV/0!</v>
      </c>
    </row>
    <row r="980" spans="1:15" ht="15">
      <c r="A980" s="7"/>
      <c r="B980" s="7"/>
      <c r="C980" s="13"/>
      <c r="D980" s="7"/>
      <c r="E980" s="37"/>
      <c r="F980" s="28"/>
      <c r="G980" s="6"/>
      <c r="H980" s="6"/>
      <c r="I980" s="28"/>
      <c r="J980" s="6"/>
      <c r="K980" s="14">
        <v>41486</v>
      </c>
      <c r="L980" s="3">
        <f t="shared" si="64"/>
        <v>0</v>
      </c>
      <c r="M980" s="33">
        <f t="shared" si="61"/>
        <v>0</v>
      </c>
      <c r="N980" s="44">
        <f t="shared" si="62"/>
        <v>0</v>
      </c>
      <c r="O980" s="42" t="e">
        <f t="shared" si="63"/>
        <v>#DIV/0!</v>
      </c>
    </row>
    <row r="981" spans="1:15" ht="15">
      <c r="A981" s="7"/>
      <c r="B981" s="7"/>
      <c r="C981" s="13"/>
      <c r="D981" s="7"/>
      <c r="E981" s="37"/>
      <c r="F981" s="28"/>
      <c r="G981" s="6"/>
      <c r="H981" s="6"/>
      <c r="I981" s="28"/>
      <c r="J981" s="6"/>
      <c r="K981" s="14">
        <v>41486</v>
      </c>
      <c r="L981" s="3">
        <f t="shared" si="64"/>
        <v>0</v>
      </c>
      <c r="M981" s="33">
        <f t="shared" si="61"/>
        <v>0</v>
      </c>
      <c r="N981" s="44">
        <f t="shared" si="62"/>
        <v>0</v>
      </c>
      <c r="O981" s="42" t="e">
        <f t="shared" si="63"/>
        <v>#DIV/0!</v>
      </c>
    </row>
    <row r="982" spans="1:15" ht="15">
      <c r="A982" s="7"/>
      <c r="B982" s="7"/>
      <c r="C982" s="13"/>
      <c r="D982" s="7"/>
      <c r="E982" s="37"/>
      <c r="F982" s="28"/>
      <c r="G982" s="6"/>
      <c r="H982" s="6"/>
      <c r="I982" s="28"/>
      <c r="J982" s="6"/>
      <c r="K982" s="14">
        <v>41486</v>
      </c>
      <c r="L982" s="3">
        <f t="shared" si="64"/>
        <v>0</v>
      </c>
      <c r="M982" s="33">
        <f t="shared" si="61"/>
        <v>0</v>
      </c>
      <c r="N982" s="44">
        <f t="shared" si="62"/>
        <v>0</v>
      </c>
      <c r="O982" s="42" t="e">
        <f t="shared" si="63"/>
        <v>#DIV/0!</v>
      </c>
    </row>
    <row r="983" spans="1:15" ht="15">
      <c r="A983" s="7"/>
      <c r="B983" s="7"/>
      <c r="C983" s="13"/>
      <c r="D983" s="7"/>
      <c r="E983" s="37"/>
      <c r="F983" s="28"/>
      <c r="G983" s="6"/>
      <c r="H983" s="6"/>
      <c r="I983" s="28"/>
      <c r="J983" s="6"/>
      <c r="K983" s="14">
        <v>41486</v>
      </c>
      <c r="L983" s="3">
        <f t="shared" si="64"/>
        <v>0</v>
      </c>
      <c r="M983" s="33">
        <f t="shared" si="61"/>
        <v>0</v>
      </c>
      <c r="N983" s="44">
        <f t="shared" si="62"/>
        <v>0</v>
      </c>
      <c r="O983" s="42" t="e">
        <f t="shared" si="63"/>
        <v>#DIV/0!</v>
      </c>
    </row>
    <row r="984" spans="1:15" ht="15">
      <c r="A984" s="7"/>
      <c r="B984" s="7"/>
      <c r="C984" s="13"/>
      <c r="D984" s="7"/>
      <c r="E984" s="37"/>
      <c r="F984" s="28"/>
      <c r="G984" s="6"/>
      <c r="H984" s="6"/>
      <c r="I984" s="28"/>
      <c r="J984" s="6"/>
      <c r="K984" s="14">
        <v>41486</v>
      </c>
      <c r="L984" s="3">
        <f t="shared" si="64"/>
        <v>0</v>
      </c>
      <c r="M984" s="33">
        <f t="shared" si="61"/>
        <v>0</v>
      </c>
      <c r="N984" s="44">
        <f t="shared" si="62"/>
        <v>0</v>
      </c>
      <c r="O984" s="42" t="e">
        <f t="shared" si="63"/>
        <v>#DIV/0!</v>
      </c>
    </row>
    <row r="985" spans="1:15" ht="15">
      <c r="A985" s="7"/>
      <c r="B985" s="7"/>
      <c r="C985" s="13"/>
      <c r="D985" s="7"/>
      <c r="E985" s="37"/>
      <c r="F985" s="28"/>
      <c r="G985" s="6"/>
      <c r="H985" s="6"/>
      <c r="I985" s="28"/>
      <c r="J985" s="6"/>
      <c r="K985" s="14">
        <v>41486</v>
      </c>
      <c r="L985" s="3">
        <f t="shared" si="64"/>
        <v>0</v>
      </c>
      <c r="M985" s="33">
        <f t="shared" si="61"/>
        <v>0</v>
      </c>
      <c r="N985" s="44">
        <f t="shared" si="62"/>
        <v>0</v>
      </c>
      <c r="O985" s="42" t="e">
        <f t="shared" si="63"/>
        <v>#DIV/0!</v>
      </c>
    </row>
    <row r="986" spans="1:15" ht="15">
      <c r="A986" s="7"/>
      <c r="B986" s="7"/>
      <c r="C986" s="13"/>
      <c r="D986" s="7"/>
      <c r="E986" s="37"/>
      <c r="F986" s="28"/>
      <c r="G986" s="6"/>
      <c r="H986" s="6"/>
      <c r="I986" s="28"/>
      <c r="J986" s="6"/>
      <c r="K986" s="14">
        <v>41486</v>
      </c>
      <c r="L986" s="3">
        <f t="shared" si="64"/>
        <v>0</v>
      </c>
      <c r="M986" s="33">
        <f t="shared" si="61"/>
        <v>0</v>
      </c>
      <c r="N986" s="44">
        <f t="shared" si="62"/>
        <v>0</v>
      </c>
      <c r="O986" s="42" t="e">
        <f t="shared" si="63"/>
        <v>#DIV/0!</v>
      </c>
    </row>
    <row r="987" spans="1:15" ht="15">
      <c r="A987" s="7"/>
      <c r="B987" s="7"/>
      <c r="C987" s="13"/>
      <c r="D987" s="7"/>
      <c r="E987" s="37"/>
      <c r="F987" s="28"/>
      <c r="G987" s="6"/>
      <c r="H987" s="6"/>
      <c r="I987" s="28"/>
      <c r="J987" s="6"/>
      <c r="K987" s="14">
        <v>41486</v>
      </c>
      <c r="L987" s="3">
        <f t="shared" si="64"/>
        <v>0</v>
      </c>
      <c r="M987" s="33">
        <f t="shared" si="61"/>
        <v>0</v>
      </c>
      <c r="N987" s="44">
        <f t="shared" si="62"/>
        <v>0</v>
      </c>
      <c r="O987" s="42" t="e">
        <f t="shared" si="63"/>
        <v>#DIV/0!</v>
      </c>
    </row>
    <row r="988" spans="1:15" ht="15">
      <c r="A988" s="7"/>
      <c r="B988" s="7"/>
      <c r="C988" s="13"/>
      <c r="D988" s="7"/>
      <c r="E988" s="37"/>
      <c r="F988" s="28"/>
      <c r="G988" s="6"/>
      <c r="H988" s="6"/>
      <c r="I988" s="28"/>
      <c r="J988" s="6"/>
      <c r="K988" s="14">
        <v>41486</v>
      </c>
      <c r="L988" s="3">
        <f t="shared" si="64"/>
        <v>0</v>
      </c>
      <c r="M988" s="33">
        <f t="shared" si="61"/>
        <v>0</v>
      </c>
      <c r="N988" s="44">
        <f t="shared" si="62"/>
        <v>0</v>
      </c>
      <c r="O988" s="42" t="e">
        <f t="shared" si="63"/>
        <v>#DIV/0!</v>
      </c>
    </row>
    <row r="989" spans="1:15" ht="15">
      <c r="A989" s="7"/>
      <c r="B989" s="7"/>
      <c r="C989" s="13"/>
      <c r="D989" s="7"/>
      <c r="E989" s="37"/>
      <c r="F989" s="28"/>
      <c r="G989" s="6"/>
      <c r="H989" s="6"/>
      <c r="I989" s="28"/>
      <c r="J989" s="6"/>
      <c r="K989" s="14">
        <v>41486</v>
      </c>
      <c r="L989" s="3">
        <f t="shared" si="64"/>
        <v>0</v>
      </c>
      <c r="M989" s="33">
        <f t="shared" si="61"/>
        <v>0</v>
      </c>
      <c r="N989" s="44">
        <f t="shared" si="62"/>
        <v>0</v>
      </c>
      <c r="O989" s="42" t="e">
        <f t="shared" si="63"/>
        <v>#DIV/0!</v>
      </c>
    </row>
    <row r="990" spans="1:15" ht="15">
      <c r="A990" s="7"/>
      <c r="B990" s="7"/>
      <c r="C990" s="13"/>
      <c r="D990" s="7"/>
      <c r="E990" s="37"/>
      <c r="F990" s="28"/>
      <c r="G990" s="6"/>
      <c r="H990" s="6"/>
      <c r="I990" s="28"/>
      <c r="J990" s="6"/>
      <c r="K990" s="14">
        <v>41486</v>
      </c>
      <c r="L990" s="3">
        <f t="shared" si="64"/>
        <v>0</v>
      </c>
      <c r="M990" s="33">
        <f t="shared" si="61"/>
        <v>0</v>
      </c>
      <c r="N990" s="44">
        <f t="shared" si="62"/>
        <v>0</v>
      </c>
      <c r="O990" s="42" t="e">
        <f t="shared" si="63"/>
        <v>#DIV/0!</v>
      </c>
    </row>
    <row r="991" spans="1:15" ht="15">
      <c r="A991" s="7"/>
      <c r="B991" s="7"/>
      <c r="C991" s="13"/>
      <c r="D991" s="7"/>
      <c r="E991" s="37"/>
      <c r="F991" s="28"/>
      <c r="G991" s="6"/>
      <c r="H991" s="6"/>
      <c r="I991" s="28"/>
      <c r="J991" s="6"/>
      <c r="K991" s="14">
        <v>41486</v>
      </c>
      <c r="L991" s="3">
        <f t="shared" si="64"/>
        <v>0</v>
      </c>
      <c r="M991" s="33">
        <f t="shared" si="61"/>
        <v>0</v>
      </c>
      <c r="N991" s="44">
        <f t="shared" si="62"/>
        <v>0</v>
      </c>
      <c r="O991" s="42" t="e">
        <f t="shared" si="63"/>
        <v>#DIV/0!</v>
      </c>
    </row>
    <row r="992" spans="1:15" ht="15">
      <c r="A992" s="7"/>
      <c r="B992" s="7"/>
      <c r="C992" s="13"/>
      <c r="D992" s="7"/>
      <c r="E992" s="37"/>
      <c r="F992" s="28"/>
      <c r="G992" s="6"/>
      <c r="H992" s="6"/>
      <c r="I992" s="28"/>
      <c r="J992" s="6"/>
      <c r="K992" s="14">
        <v>41486</v>
      </c>
      <c r="L992" s="3">
        <f t="shared" si="64"/>
        <v>0</v>
      </c>
      <c r="M992" s="33">
        <f t="shared" si="61"/>
        <v>0</v>
      </c>
      <c r="N992" s="44">
        <f t="shared" si="62"/>
        <v>0</v>
      </c>
      <c r="O992" s="42" t="e">
        <f t="shared" si="63"/>
        <v>#DIV/0!</v>
      </c>
    </row>
    <row r="993" spans="1:15" ht="15">
      <c r="A993" s="7"/>
      <c r="B993" s="7"/>
      <c r="C993" s="13"/>
      <c r="D993" s="7"/>
      <c r="E993" s="37"/>
      <c r="F993" s="28"/>
      <c r="G993" s="6"/>
      <c r="H993" s="6"/>
      <c r="I993" s="28"/>
      <c r="J993" s="6"/>
      <c r="K993" s="14">
        <v>41486</v>
      </c>
      <c r="L993" s="3">
        <f t="shared" si="64"/>
        <v>0</v>
      </c>
      <c r="M993" s="33">
        <f t="shared" si="61"/>
        <v>0</v>
      </c>
      <c r="N993" s="44">
        <f t="shared" si="62"/>
        <v>0</v>
      </c>
      <c r="O993" s="42" t="e">
        <f t="shared" si="63"/>
        <v>#DIV/0!</v>
      </c>
    </row>
    <row r="994" spans="1:15" ht="15">
      <c r="A994" s="7"/>
      <c r="B994" s="7"/>
      <c r="C994" s="13"/>
      <c r="D994" s="7"/>
      <c r="E994" s="37"/>
      <c r="F994" s="28"/>
      <c r="G994" s="6"/>
      <c r="H994" s="6"/>
      <c r="I994" s="28"/>
      <c r="J994" s="6"/>
      <c r="K994" s="14">
        <v>41486</v>
      </c>
      <c r="L994" s="3">
        <f t="shared" si="64"/>
        <v>0</v>
      </c>
      <c r="M994" s="33">
        <f t="shared" si="61"/>
        <v>0</v>
      </c>
      <c r="N994" s="44">
        <f t="shared" si="62"/>
        <v>0</v>
      </c>
      <c r="O994" s="42" t="e">
        <f t="shared" si="63"/>
        <v>#DIV/0!</v>
      </c>
    </row>
    <row r="995" spans="1:15" ht="15">
      <c r="A995" s="7"/>
      <c r="B995" s="7"/>
      <c r="C995" s="13"/>
      <c r="D995" s="7"/>
      <c r="E995" s="37"/>
      <c r="F995" s="28"/>
      <c r="G995" s="6"/>
      <c r="H995" s="6"/>
      <c r="I995" s="28"/>
      <c r="J995" s="6"/>
      <c r="K995" s="14">
        <v>41486</v>
      </c>
      <c r="L995" s="3">
        <f t="shared" si="64"/>
        <v>0</v>
      </c>
      <c r="M995" s="33">
        <f t="shared" si="61"/>
        <v>0</v>
      </c>
      <c r="N995" s="44">
        <f t="shared" si="62"/>
        <v>0</v>
      </c>
      <c r="O995" s="42" t="e">
        <f t="shared" si="63"/>
        <v>#DIV/0!</v>
      </c>
    </row>
    <row r="996" spans="1:15" ht="15">
      <c r="A996" s="7"/>
      <c r="B996" s="7"/>
      <c r="C996" s="13"/>
      <c r="D996" s="7"/>
      <c r="E996" s="37"/>
      <c r="F996" s="28"/>
      <c r="G996" s="6"/>
      <c r="H996" s="6"/>
      <c r="I996" s="28"/>
      <c r="J996" s="6"/>
      <c r="K996" s="14">
        <v>41486</v>
      </c>
      <c r="L996" s="3">
        <f t="shared" si="64"/>
        <v>0</v>
      </c>
      <c r="M996" s="33">
        <f t="shared" si="61"/>
        <v>0</v>
      </c>
      <c r="N996" s="44">
        <f t="shared" si="62"/>
        <v>0</v>
      </c>
      <c r="O996" s="42" t="e">
        <f t="shared" si="63"/>
        <v>#DIV/0!</v>
      </c>
    </row>
    <row r="997" spans="1:15" ht="15">
      <c r="A997" s="7"/>
      <c r="B997" s="7"/>
      <c r="C997" s="13"/>
      <c r="D997" s="7"/>
      <c r="E997" s="37"/>
      <c r="F997" s="28"/>
      <c r="G997" s="6"/>
      <c r="H997" s="6"/>
      <c r="I997" s="28"/>
      <c r="J997" s="6"/>
      <c r="K997" s="14">
        <v>41486</v>
      </c>
      <c r="L997" s="3">
        <f t="shared" si="64"/>
        <v>0</v>
      </c>
      <c r="M997" s="33">
        <f t="shared" si="61"/>
        <v>0</v>
      </c>
      <c r="N997" s="44">
        <f t="shared" si="62"/>
        <v>0</v>
      </c>
      <c r="O997" s="42" t="e">
        <f t="shared" si="63"/>
        <v>#DIV/0!</v>
      </c>
    </row>
    <row r="998" spans="1:15" ht="15">
      <c r="A998" s="7"/>
      <c r="B998" s="7"/>
      <c r="C998" s="13"/>
      <c r="D998" s="7"/>
      <c r="E998" s="37"/>
      <c r="F998" s="28"/>
      <c r="G998" s="6"/>
      <c r="H998" s="6"/>
      <c r="I998" s="28"/>
      <c r="J998" s="6"/>
      <c r="K998" s="14">
        <v>41486</v>
      </c>
      <c r="L998" s="3">
        <f t="shared" si="64"/>
        <v>0</v>
      </c>
      <c r="M998" s="33">
        <f t="shared" si="61"/>
        <v>0</v>
      </c>
      <c r="N998" s="44">
        <f t="shared" si="62"/>
        <v>0</v>
      </c>
      <c r="O998" s="42" t="e">
        <f t="shared" si="63"/>
        <v>#DIV/0!</v>
      </c>
    </row>
    <row r="999" spans="1:15" ht="15">
      <c r="A999" s="7"/>
      <c r="B999" s="7"/>
      <c r="C999" s="13"/>
      <c r="D999" s="7"/>
      <c r="E999" s="37"/>
      <c r="F999" s="28"/>
      <c r="G999" s="6"/>
      <c r="H999" s="6"/>
      <c r="I999" s="28"/>
      <c r="J999" s="6"/>
      <c r="K999" s="14">
        <v>41486</v>
      </c>
      <c r="L999" s="3">
        <f t="shared" si="64"/>
        <v>0</v>
      </c>
      <c r="M999" s="33">
        <f t="shared" si="61"/>
        <v>0</v>
      </c>
      <c r="N999" s="44">
        <f t="shared" si="62"/>
        <v>0</v>
      </c>
      <c r="O999" s="42" t="e">
        <f t="shared" si="63"/>
        <v>#DIV/0!</v>
      </c>
    </row>
    <row r="1000" spans="1:15" ht="15">
      <c r="A1000" s="7"/>
      <c r="B1000" s="7"/>
      <c r="C1000" s="13"/>
      <c r="D1000" s="7"/>
      <c r="E1000" s="37"/>
      <c r="F1000" s="28"/>
      <c r="G1000" s="6"/>
      <c r="H1000" s="6"/>
      <c r="I1000" s="28"/>
      <c r="J1000" s="6"/>
      <c r="K1000" s="14">
        <v>41486</v>
      </c>
      <c r="L1000" s="3">
        <f t="shared" si="64"/>
        <v>0</v>
      </c>
      <c r="M1000" s="33">
        <f t="shared" si="61"/>
        <v>0</v>
      </c>
      <c r="N1000" s="44">
        <f t="shared" si="62"/>
        <v>0</v>
      </c>
      <c r="O1000" s="42" t="e">
        <f t="shared" si="63"/>
        <v>#DIV/0!</v>
      </c>
    </row>
    <row r="1001" spans="1:15" ht="15">
      <c r="A1001" s="7"/>
      <c r="B1001" s="7"/>
      <c r="C1001" s="13"/>
      <c r="D1001" s="7"/>
      <c r="E1001" s="37"/>
      <c r="F1001" s="28"/>
      <c r="G1001" s="6"/>
      <c r="H1001" s="6"/>
      <c r="I1001" s="28"/>
      <c r="J1001" s="6"/>
      <c r="K1001" s="14">
        <v>41486</v>
      </c>
      <c r="L1001" s="3">
        <f t="shared" si="64"/>
        <v>0</v>
      </c>
      <c r="M1001" s="33">
        <f t="shared" si="61"/>
        <v>0</v>
      </c>
      <c r="N1001" s="44">
        <f t="shared" si="62"/>
        <v>0</v>
      </c>
      <c r="O1001" s="42" t="e">
        <f t="shared" si="63"/>
        <v>#DIV/0!</v>
      </c>
    </row>
    <row r="1002" spans="1:15" ht="15">
      <c r="A1002" s="7"/>
      <c r="B1002" s="7"/>
      <c r="C1002" s="13"/>
      <c r="D1002" s="7"/>
      <c r="E1002" s="37"/>
      <c r="F1002" s="28"/>
      <c r="G1002" s="6"/>
      <c r="H1002" s="6"/>
      <c r="I1002" s="28"/>
      <c r="J1002" s="6"/>
      <c r="K1002" s="14">
        <v>41486</v>
      </c>
      <c r="L1002" s="3">
        <f t="shared" si="64"/>
        <v>0</v>
      </c>
      <c r="M1002" s="33">
        <f t="shared" si="61"/>
        <v>0</v>
      </c>
      <c r="N1002" s="44">
        <f t="shared" si="62"/>
        <v>0</v>
      </c>
      <c r="O1002" s="42" t="e">
        <f t="shared" si="63"/>
        <v>#DIV/0!</v>
      </c>
    </row>
    <row r="1003" spans="1:15" ht="15">
      <c r="A1003" s="7"/>
      <c r="B1003" s="7"/>
      <c r="C1003" s="13"/>
      <c r="D1003" s="7"/>
      <c r="E1003" s="37"/>
      <c r="F1003" s="28"/>
      <c r="G1003" s="6"/>
      <c r="H1003" s="6"/>
      <c r="I1003" s="28"/>
      <c r="J1003" s="6"/>
      <c r="K1003" s="14">
        <v>41486</v>
      </c>
      <c r="L1003" s="3">
        <f t="shared" si="64"/>
        <v>0</v>
      </c>
      <c r="M1003" s="33">
        <f t="shared" si="61"/>
        <v>0</v>
      </c>
      <c r="N1003" s="44">
        <f t="shared" si="62"/>
        <v>0</v>
      </c>
      <c r="O1003" s="42" t="e">
        <f t="shared" si="63"/>
        <v>#DIV/0!</v>
      </c>
    </row>
    <row r="1004" spans="1:15" ht="15">
      <c r="A1004" s="7"/>
      <c r="B1004" s="7"/>
      <c r="C1004" s="13"/>
      <c r="D1004" s="7"/>
      <c r="E1004" s="37"/>
      <c r="F1004" s="28"/>
      <c r="G1004" s="6"/>
      <c r="H1004" s="6"/>
      <c r="I1004" s="28"/>
      <c r="J1004" s="6"/>
      <c r="K1004" s="14">
        <v>41486</v>
      </c>
      <c r="L1004" s="3">
        <f t="shared" si="64"/>
        <v>0</v>
      </c>
      <c r="M1004" s="33">
        <f t="shared" si="61"/>
        <v>0</v>
      </c>
      <c r="N1004" s="44">
        <f t="shared" si="62"/>
        <v>0</v>
      </c>
      <c r="O1004" s="42" t="e">
        <f t="shared" si="63"/>
        <v>#DIV/0!</v>
      </c>
    </row>
    <row r="1005" spans="1:15" ht="15">
      <c r="A1005" s="7"/>
      <c r="B1005" s="7"/>
      <c r="C1005" s="13"/>
      <c r="D1005" s="7"/>
      <c r="E1005" s="37"/>
      <c r="F1005" s="28"/>
      <c r="G1005" s="6"/>
      <c r="H1005" s="6"/>
      <c r="I1005" s="28"/>
      <c r="J1005" s="6"/>
      <c r="K1005" s="14">
        <v>41486</v>
      </c>
      <c r="L1005" s="3">
        <f t="shared" si="64"/>
        <v>0</v>
      </c>
      <c r="M1005" s="33">
        <f t="shared" si="61"/>
        <v>0</v>
      </c>
      <c r="N1005" s="44">
        <f t="shared" si="62"/>
        <v>0</v>
      </c>
      <c r="O1005" s="42" t="e">
        <f t="shared" si="63"/>
        <v>#DIV/0!</v>
      </c>
    </row>
    <row r="1006" spans="1:15" ht="15">
      <c r="A1006" s="7"/>
      <c r="B1006" s="7"/>
      <c r="C1006" s="13"/>
      <c r="D1006" s="7"/>
      <c r="E1006" s="37"/>
      <c r="F1006" s="28"/>
      <c r="G1006" s="6"/>
      <c r="H1006" s="6"/>
      <c r="I1006" s="28"/>
      <c r="J1006" s="6"/>
      <c r="K1006" s="14">
        <v>41486</v>
      </c>
      <c r="L1006" s="3">
        <f t="shared" si="64"/>
        <v>0</v>
      </c>
      <c r="M1006" s="33">
        <f t="shared" si="61"/>
        <v>0</v>
      </c>
      <c r="N1006" s="44">
        <f t="shared" si="62"/>
        <v>0</v>
      </c>
      <c r="O1006" s="42" t="e">
        <f t="shared" si="63"/>
        <v>#DIV/0!</v>
      </c>
    </row>
    <row r="1007" spans="1:15" ht="15">
      <c r="A1007" s="7"/>
      <c r="B1007" s="7"/>
      <c r="C1007" s="13"/>
      <c r="D1007" s="7"/>
      <c r="E1007" s="37"/>
      <c r="F1007" s="28"/>
      <c r="G1007" s="6"/>
      <c r="H1007" s="6"/>
      <c r="I1007" s="28"/>
      <c r="J1007" s="6"/>
      <c r="K1007" s="14">
        <v>41486</v>
      </c>
      <c r="L1007" s="3">
        <f t="shared" si="64"/>
        <v>0</v>
      </c>
      <c r="M1007" s="33">
        <f t="shared" si="61"/>
        <v>0</v>
      </c>
      <c r="N1007" s="44">
        <f t="shared" si="62"/>
        <v>0</v>
      </c>
      <c r="O1007" s="42" t="e">
        <f t="shared" si="63"/>
        <v>#DIV/0!</v>
      </c>
    </row>
    <row r="1008" spans="1:15" ht="15">
      <c r="A1008" s="7"/>
      <c r="B1008" s="7"/>
      <c r="C1008" s="13"/>
      <c r="D1008" s="7"/>
      <c r="E1008" s="37"/>
      <c r="F1008" s="28"/>
      <c r="G1008" s="6"/>
      <c r="H1008" s="6"/>
      <c r="I1008" s="28"/>
      <c r="J1008" s="6"/>
      <c r="K1008" s="14">
        <v>41486</v>
      </c>
      <c r="L1008" s="3">
        <f t="shared" si="64"/>
        <v>0</v>
      </c>
      <c r="M1008" s="33">
        <f t="shared" si="61"/>
        <v>0</v>
      </c>
      <c r="N1008" s="44">
        <f t="shared" si="62"/>
        <v>0</v>
      </c>
      <c r="O1008" s="42" t="e">
        <f t="shared" si="63"/>
        <v>#DIV/0!</v>
      </c>
    </row>
    <row r="1009" spans="1:15" ht="15">
      <c r="A1009" s="7"/>
      <c r="B1009" s="7"/>
      <c r="C1009" s="13"/>
      <c r="D1009" s="7"/>
      <c r="E1009" s="37"/>
      <c r="F1009" s="28"/>
      <c r="G1009" s="6"/>
      <c r="H1009" s="6"/>
      <c r="I1009" s="28"/>
      <c r="J1009" s="6"/>
      <c r="K1009" s="14">
        <v>41486</v>
      </c>
      <c r="L1009" s="3">
        <f t="shared" si="64"/>
        <v>0</v>
      </c>
      <c r="M1009" s="33">
        <f t="shared" si="61"/>
        <v>0</v>
      </c>
      <c r="N1009" s="44">
        <f t="shared" si="62"/>
        <v>0</v>
      </c>
      <c r="O1009" s="42" t="e">
        <f t="shared" si="63"/>
        <v>#DIV/0!</v>
      </c>
    </row>
    <row r="1010" spans="1:15" ht="15">
      <c r="A1010" s="7"/>
      <c r="B1010" s="7"/>
      <c r="C1010" s="13"/>
      <c r="D1010" s="7"/>
      <c r="E1010" s="37"/>
      <c r="F1010" s="28"/>
      <c r="G1010" s="6"/>
      <c r="H1010" s="6"/>
      <c r="I1010" s="28"/>
      <c r="J1010" s="6"/>
      <c r="K1010" s="14">
        <v>41486</v>
      </c>
      <c r="L1010" s="3">
        <f t="shared" si="64"/>
        <v>0</v>
      </c>
      <c r="M1010" s="33">
        <f t="shared" si="61"/>
        <v>0</v>
      </c>
      <c r="N1010" s="44">
        <f t="shared" si="62"/>
        <v>0</v>
      </c>
      <c r="O1010" s="42" t="e">
        <f t="shared" si="63"/>
        <v>#DIV/0!</v>
      </c>
    </row>
    <row r="1011" spans="1:15" ht="15">
      <c r="A1011" s="7"/>
      <c r="B1011" s="7"/>
      <c r="C1011" s="13"/>
      <c r="D1011" s="7"/>
      <c r="E1011" s="37"/>
      <c r="F1011" s="28"/>
      <c r="G1011" s="6"/>
      <c r="H1011" s="6"/>
      <c r="I1011" s="28"/>
      <c r="J1011" s="6"/>
      <c r="K1011" s="14">
        <v>41486</v>
      </c>
      <c r="L1011" s="3">
        <f t="shared" si="64"/>
        <v>0</v>
      </c>
      <c r="M1011" s="33">
        <f t="shared" si="61"/>
        <v>0</v>
      </c>
      <c r="N1011" s="44">
        <f t="shared" si="62"/>
        <v>0</v>
      </c>
      <c r="O1011" s="42" t="e">
        <f t="shared" si="63"/>
        <v>#DIV/0!</v>
      </c>
    </row>
    <row r="1012" spans="1:15" ht="15">
      <c r="A1012" s="7"/>
      <c r="B1012" s="7"/>
      <c r="C1012" s="13"/>
      <c r="D1012" s="7"/>
      <c r="E1012" s="37"/>
      <c r="F1012" s="28"/>
      <c r="G1012" s="6"/>
      <c r="H1012" s="6"/>
      <c r="I1012" s="28"/>
      <c r="J1012" s="6"/>
      <c r="K1012" s="14">
        <v>41486</v>
      </c>
      <c r="L1012" s="3">
        <f t="shared" si="64"/>
        <v>0</v>
      </c>
      <c r="M1012" s="33">
        <f t="shared" si="61"/>
        <v>0</v>
      </c>
      <c r="N1012" s="44">
        <f t="shared" si="62"/>
        <v>0</v>
      </c>
      <c r="O1012" s="42" t="e">
        <f t="shared" si="63"/>
        <v>#DIV/0!</v>
      </c>
    </row>
    <row r="1013" spans="1:15" ht="15">
      <c r="A1013" s="7"/>
      <c r="B1013" s="7"/>
      <c r="C1013" s="13"/>
      <c r="D1013" s="7"/>
      <c r="E1013" s="37"/>
      <c r="F1013" s="28"/>
      <c r="G1013" s="6"/>
      <c r="H1013" s="6"/>
      <c r="I1013" s="28"/>
      <c r="J1013" s="6"/>
      <c r="K1013" s="14">
        <v>41486</v>
      </c>
      <c r="L1013" s="3">
        <f t="shared" si="64"/>
        <v>0</v>
      </c>
      <c r="M1013" s="33">
        <f t="shared" si="61"/>
        <v>0</v>
      </c>
      <c r="N1013" s="44">
        <f t="shared" si="62"/>
        <v>0</v>
      </c>
      <c r="O1013" s="42" t="e">
        <f t="shared" si="63"/>
        <v>#DIV/0!</v>
      </c>
    </row>
    <row r="1014" spans="1:15" ht="15">
      <c r="A1014" s="7"/>
      <c r="B1014" s="7"/>
      <c r="C1014" s="13"/>
      <c r="D1014" s="7"/>
      <c r="E1014" s="37"/>
      <c r="F1014" s="28"/>
      <c r="G1014" s="6"/>
      <c r="H1014" s="6"/>
      <c r="I1014" s="28"/>
      <c r="J1014" s="6"/>
      <c r="K1014" s="14">
        <v>41486</v>
      </c>
      <c r="L1014" s="3">
        <f t="shared" si="64"/>
        <v>0</v>
      </c>
      <c r="M1014" s="33">
        <f t="shared" si="61"/>
        <v>0</v>
      </c>
      <c r="N1014" s="44">
        <f t="shared" si="62"/>
        <v>0</v>
      </c>
      <c r="O1014" s="42" t="e">
        <f t="shared" si="63"/>
        <v>#DIV/0!</v>
      </c>
    </row>
    <row r="1015" spans="1:15" ht="15">
      <c r="A1015" s="7"/>
      <c r="B1015" s="7"/>
      <c r="C1015" s="13"/>
      <c r="D1015" s="7"/>
      <c r="E1015" s="37"/>
      <c r="F1015" s="28"/>
      <c r="G1015" s="6"/>
      <c r="H1015" s="6"/>
      <c r="I1015" s="28"/>
      <c r="J1015" s="6"/>
      <c r="K1015" s="14">
        <v>41486</v>
      </c>
      <c r="L1015" s="3">
        <f t="shared" si="64"/>
        <v>0</v>
      </c>
      <c r="M1015" s="33">
        <f t="shared" si="61"/>
        <v>0</v>
      </c>
      <c r="N1015" s="44">
        <f t="shared" si="62"/>
        <v>0</v>
      </c>
      <c r="O1015" s="42" t="e">
        <f t="shared" si="63"/>
        <v>#DIV/0!</v>
      </c>
    </row>
    <row r="1016" spans="1:15" ht="15">
      <c r="A1016" s="7"/>
      <c r="B1016" s="7"/>
      <c r="C1016" s="13"/>
      <c r="D1016" s="7"/>
      <c r="E1016" s="37"/>
      <c r="F1016" s="28"/>
      <c r="G1016" s="6"/>
      <c r="H1016" s="6"/>
      <c r="I1016" s="28"/>
      <c r="J1016" s="6"/>
      <c r="K1016" s="14">
        <v>41486</v>
      </c>
      <c r="L1016" s="3">
        <f t="shared" si="64"/>
        <v>0</v>
      </c>
      <c r="M1016" s="33">
        <f t="shared" si="61"/>
        <v>0</v>
      </c>
      <c r="N1016" s="44">
        <f t="shared" si="62"/>
        <v>0</v>
      </c>
      <c r="O1016" s="42" t="e">
        <f t="shared" si="63"/>
        <v>#DIV/0!</v>
      </c>
    </row>
    <row r="1017" spans="1:15" ht="15">
      <c r="A1017" s="7"/>
      <c r="B1017" s="7"/>
      <c r="C1017" s="13"/>
      <c r="D1017" s="7"/>
      <c r="E1017" s="37"/>
      <c r="F1017" s="28"/>
      <c r="G1017" s="6"/>
      <c r="H1017" s="6"/>
      <c r="I1017" s="28"/>
      <c r="J1017" s="6"/>
      <c r="K1017" s="14">
        <v>41486</v>
      </c>
      <c r="L1017" s="3">
        <f t="shared" si="64"/>
        <v>0</v>
      </c>
      <c r="M1017" s="33">
        <f t="shared" si="61"/>
        <v>0</v>
      </c>
      <c r="N1017" s="44">
        <f t="shared" si="62"/>
        <v>0</v>
      </c>
      <c r="O1017" s="42" t="e">
        <f t="shared" si="63"/>
        <v>#DIV/0!</v>
      </c>
    </row>
    <row r="1018" spans="1:15" ht="15">
      <c r="A1018" s="7"/>
      <c r="B1018" s="7"/>
      <c r="C1018" s="13"/>
      <c r="D1018" s="7"/>
      <c r="E1018" s="37"/>
      <c r="F1018" s="28"/>
      <c r="G1018" s="6"/>
      <c r="H1018" s="6"/>
      <c r="I1018" s="28"/>
      <c r="J1018" s="6"/>
      <c r="K1018" s="14">
        <v>41486</v>
      </c>
      <c r="L1018" s="3">
        <f t="shared" si="64"/>
        <v>0</v>
      </c>
      <c r="M1018" s="33">
        <f t="shared" si="61"/>
        <v>0</v>
      </c>
      <c r="N1018" s="44">
        <f t="shared" si="62"/>
        <v>0</v>
      </c>
      <c r="O1018" s="42" t="e">
        <f t="shared" si="63"/>
        <v>#DIV/0!</v>
      </c>
    </row>
    <row r="1019" spans="1:15" ht="15">
      <c r="A1019" s="7"/>
      <c r="B1019" s="7"/>
      <c r="C1019" s="13"/>
      <c r="D1019" s="7"/>
      <c r="E1019" s="37"/>
      <c r="F1019" s="28"/>
      <c r="G1019" s="6"/>
      <c r="H1019" s="6"/>
      <c r="I1019" s="28"/>
      <c r="J1019" s="6"/>
      <c r="K1019" s="14">
        <v>41486</v>
      </c>
      <c r="L1019" s="3">
        <f t="shared" si="64"/>
        <v>0</v>
      </c>
      <c r="M1019" s="33">
        <f t="shared" si="61"/>
        <v>0</v>
      </c>
      <c r="N1019" s="44">
        <f t="shared" si="62"/>
        <v>0</v>
      </c>
      <c r="O1019" s="42" t="e">
        <f t="shared" si="63"/>
        <v>#DIV/0!</v>
      </c>
    </row>
    <row r="1020" spans="1:15" ht="15">
      <c r="A1020" s="7"/>
      <c r="B1020" s="7"/>
      <c r="C1020" s="13"/>
      <c r="D1020" s="7"/>
      <c r="E1020" s="37"/>
      <c r="F1020" s="28"/>
      <c r="G1020" s="6"/>
      <c r="H1020" s="6"/>
      <c r="I1020" s="28"/>
      <c r="J1020" s="6"/>
      <c r="K1020" s="14">
        <v>41486</v>
      </c>
      <c r="L1020" s="3">
        <f t="shared" si="64"/>
        <v>0</v>
      </c>
      <c r="M1020" s="33">
        <f t="shared" si="61"/>
        <v>0</v>
      </c>
      <c r="N1020" s="44">
        <f t="shared" si="62"/>
        <v>0</v>
      </c>
      <c r="O1020" s="42" t="e">
        <f t="shared" si="63"/>
        <v>#DIV/0!</v>
      </c>
    </row>
    <row r="1021" spans="1:15" ht="15">
      <c r="A1021" s="7"/>
      <c r="B1021" s="7"/>
      <c r="C1021" s="13"/>
      <c r="D1021" s="7"/>
      <c r="E1021" s="37"/>
      <c r="F1021" s="28"/>
      <c r="G1021" s="6"/>
      <c r="H1021" s="6"/>
      <c r="I1021" s="28"/>
      <c r="J1021" s="6"/>
      <c r="K1021" s="14">
        <v>41486</v>
      </c>
      <c r="L1021" s="3">
        <f t="shared" si="64"/>
        <v>0</v>
      </c>
      <c r="M1021" s="33">
        <f t="shared" si="61"/>
        <v>0</v>
      </c>
      <c r="N1021" s="44">
        <f t="shared" si="62"/>
        <v>0</v>
      </c>
      <c r="O1021" s="42" t="e">
        <f t="shared" si="63"/>
        <v>#DIV/0!</v>
      </c>
    </row>
    <row r="1022" spans="1:15" ht="15">
      <c r="A1022" s="7"/>
      <c r="B1022" s="7"/>
      <c r="C1022" s="13"/>
      <c r="D1022" s="7"/>
      <c r="E1022" s="37"/>
      <c r="F1022" s="28"/>
      <c r="G1022" s="6"/>
      <c r="H1022" s="6"/>
      <c r="I1022" s="28"/>
      <c r="J1022" s="6"/>
      <c r="K1022" s="14">
        <v>41486</v>
      </c>
      <c r="L1022" s="3">
        <f t="shared" si="64"/>
        <v>0</v>
      </c>
      <c r="M1022" s="33">
        <f t="shared" si="61"/>
        <v>0</v>
      </c>
      <c r="N1022" s="44">
        <f t="shared" si="62"/>
        <v>0</v>
      </c>
      <c r="O1022" s="42" t="e">
        <f t="shared" si="63"/>
        <v>#DIV/0!</v>
      </c>
    </row>
    <row r="1023" spans="1:15" ht="15">
      <c r="A1023" s="7"/>
      <c r="B1023" s="7"/>
      <c r="C1023" s="13"/>
      <c r="D1023" s="7"/>
      <c r="E1023" s="37"/>
      <c r="F1023" s="28"/>
      <c r="G1023" s="6"/>
      <c r="H1023" s="6"/>
      <c r="I1023" s="28"/>
      <c r="J1023" s="6"/>
      <c r="K1023" s="14">
        <v>41486</v>
      </c>
      <c r="L1023" s="3">
        <f t="shared" si="64"/>
        <v>0</v>
      </c>
      <c r="M1023" s="33">
        <f t="shared" si="61"/>
        <v>0</v>
      </c>
      <c r="N1023" s="44">
        <f t="shared" si="62"/>
        <v>0</v>
      </c>
      <c r="O1023" s="42" t="e">
        <f t="shared" si="63"/>
        <v>#DIV/0!</v>
      </c>
    </row>
    <row r="1024" spans="1:15" ht="15">
      <c r="A1024" s="7"/>
      <c r="B1024" s="7"/>
      <c r="C1024" s="13"/>
      <c r="D1024" s="7"/>
      <c r="E1024" s="37"/>
      <c r="F1024" s="28"/>
      <c r="G1024" s="6"/>
      <c r="H1024" s="6"/>
      <c r="I1024" s="28"/>
      <c r="J1024" s="6"/>
      <c r="K1024" s="14">
        <v>41486</v>
      </c>
      <c r="L1024" s="3">
        <f t="shared" si="64"/>
        <v>0</v>
      </c>
      <c r="M1024" s="33">
        <f t="shared" si="61"/>
        <v>0</v>
      </c>
      <c r="N1024" s="44">
        <f t="shared" si="62"/>
        <v>0</v>
      </c>
      <c r="O1024" s="42" t="e">
        <f t="shared" si="63"/>
        <v>#DIV/0!</v>
      </c>
    </row>
    <row r="1025" spans="1:15" ht="15">
      <c r="A1025" s="7"/>
      <c r="B1025" s="7"/>
      <c r="C1025" s="13"/>
      <c r="D1025" s="7"/>
      <c r="E1025" s="37"/>
      <c r="F1025" s="28"/>
      <c r="G1025" s="6"/>
      <c r="H1025" s="6"/>
      <c r="I1025" s="28"/>
      <c r="J1025" s="6"/>
      <c r="K1025" s="14">
        <v>41486</v>
      </c>
      <c r="L1025" s="3">
        <f t="shared" si="64"/>
        <v>0</v>
      </c>
      <c r="M1025" s="33">
        <f t="shared" si="61"/>
        <v>0</v>
      </c>
      <c r="N1025" s="44">
        <f t="shared" si="62"/>
        <v>0</v>
      </c>
      <c r="O1025" s="42" t="e">
        <f t="shared" si="63"/>
        <v>#DIV/0!</v>
      </c>
    </row>
    <row r="1026" spans="1:15" ht="15">
      <c r="A1026" s="7"/>
      <c r="B1026" s="7"/>
      <c r="C1026" s="13"/>
      <c r="D1026" s="7"/>
      <c r="E1026" s="37"/>
      <c r="F1026" s="28"/>
      <c r="G1026" s="6"/>
      <c r="H1026" s="6"/>
      <c r="I1026" s="28"/>
      <c r="J1026" s="6"/>
      <c r="K1026" s="14">
        <v>41486</v>
      </c>
      <c r="L1026" s="3">
        <f t="shared" ref="L1026:L1089" si="65">F1026*I1026</f>
        <v>0</v>
      </c>
      <c r="M1026" s="33">
        <f t="shared" ref="M1026:M1089" si="66">E1026+J1026</f>
        <v>0</v>
      </c>
      <c r="N1026" s="44">
        <f t="shared" ref="N1026:N1089" si="67">E1026/1000</f>
        <v>0</v>
      </c>
      <c r="O1026" s="42" t="e">
        <f t="shared" ref="O1026:O1089" si="68">E1026/F1026</f>
        <v>#DIV/0!</v>
      </c>
    </row>
    <row r="1027" spans="1:15" ht="15">
      <c r="A1027" s="7"/>
      <c r="B1027" s="7"/>
      <c r="C1027" s="13"/>
      <c r="D1027" s="7"/>
      <c r="E1027" s="37"/>
      <c r="F1027" s="28"/>
      <c r="G1027" s="6"/>
      <c r="H1027" s="6"/>
      <c r="I1027" s="28"/>
      <c r="J1027" s="6"/>
      <c r="K1027" s="14">
        <v>41486</v>
      </c>
      <c r="L1027" s="3">
        <f t="shared" si="65"/>
        <v>0</v>
      </c>
      <c r="M1027" s="33">
        <f t="shared" si="66"/>
        <v>0</v>
      </c>
      <c r="N1027" s="44">
        <f t="shared" si="67"/>
        <v>0</v>
      </c>
      <c r="O1027" s="42" t="e">
        <f t="shared" si="68"/>
        <v>#DIV/0!</v>
      </c>
    </row>
    <row r="1028" spans="1:15" ht="15">
      <c r="A1028" s="7"/>
      <c r="B1028" s="7"/>
      <c r="C1028" s="13"/>
      <c r="D1028" s="7"/>
      <c r="E1028" s="37"/>
      <c r="F1028" s="28"/>
      <c r="G1028" s="6"/>
      <c r="H1028" s="6"/>
      <c r="I1028" s="28"/>
      <c r="J1028" s="6"/>
      <c r="K1028" s="14">
        <v>41486</v>
      </c>
      <c r="L1028" s="3">
        <f t="shared" si="65"/>
        <v>0</v>
      </c>
      <c r="M1028" s="33">
        <f t="shared" si="66"/>
        <v>0</v>
      </c>
      <c r="N1028" s="44">
        <f t="shared" si="67"/>
        <v>0</v>
      </c>
      <c r="O1028" s="42" t="e">
        <f t="shared" si="68"/>
        <v>#DIV/0!</v>
      </c>
    </row>
    <row r="1029" spans="1:15" ht="15">
      <c r="A1029" s="7"/>
      <c r="B1029" s="7"/>
      <c r="C1029" s="13"/>
      <c r="D1029" s="7"/>
      <c r="E1029" s="37"/>
      <c r="F1029" s="28"/>
      <c r="G1029" s="6"/>
      <c r="H1029" s="6"/>
      <c r="I1029" s="28"/>
      <c r="J1029" s="6"/>
      <c r="K1029" s="14">
        <v>41486</v>
      </c>
      <c r="L1029" s="3">
        <f t="shared" si="65"/>
        <v>0</v>
      </c>
      <c r="M1029" s="33">
        <f t="shared" si="66"/>
        <v>0</v>
      </c>
      <c r="N1029" s="44">
        <f t="shared" si="67"/>
        <v>0</v>
      </c>
      <c r="O1029" s="42" t="e">
        <f t="shared" si="68"/>
        <v>#DIV/0!</v>
      </c>
    </row>
    <row r="1030" spans="1:15" ht="15">
      <c r="A1030" s="7"/>
      <c r="B1030" s="7"/>
      <c r="C1030" s="13"/>
      <c r="D1030" s="7"/>
      <c r="E1030" s="37"/>
      <c r="F1030" s="28"/>
      <c r="G1030" s="6"/>
      <c r="H1030" s="6"/>
      <c r="I1030" s="28"/>
      <c r="J1030" s="6"/>
      <c r="K1030" s="14">
        <v>41486</v>
      </c>
      <c r="L1030" s="3">
        <f t="shared" si="65"/>
        <v>0</v>
      </c>
      <c r="M1030" s="33">
        <f t="shared" si="66"/>
        <v>0</v>
      </c>
      <c r="N1030" s="44">
        <f t="shared" si="67"/>
        <v>0</v>
      </c>
      <c r="O1030" s="42" t="e">
        <f t="shared" si="68"/>
        <v>#DIV/0!</v>
      </c>
    </row>
    <row r="1031" spans="1:15" ht="15">
      <c r="A1031" s="7"/>
      <c r="B1031" s="7"/>
      <c r="C1031" s="13"/>
      <c r="D1031" s="7"/>
      <c r="E1031" s="37"/>
      <c r="F1031" s="28"/>
      <c r="G1031" s="6"/>
      <c r="H1031" s="6"/>
      <c r="I1031" s="28"/>
      <c r="J1031" s="6"/>
      <c r="K1031" s="14">
        <v>41486</v>
      </c>
      <c r="L1031" s="3">
        <f t="shared" si="65"/>
        <v>0</v>
      </c>
      <c r="M1031" s="33">
        <f t="shared" si="66"/>
        <v>0</v>
      </c>
      <c r="N1031" s="44">
        <f t="shared" si="67"/>
        <v>0</v>
      </c>
      <c r="O1031" s="42" t="e">
        <f t="shared" si="68"/>
        <v>#DIV/0!</v>
      </c>
    </row>
    <row r="1032" spans="1:15" ht="15">
      <c r="A1032" s="7"/>
      <c r="B1032" s="7"/>
      <c r="C1032" s="13"/>
      <c r="D1032" s="7"/>
      <c r="E1032" s="37"/>
      <c r="F1032" s="28"/>
      <c r="G1032" s="6"/>
      <c r="H1032" s="6"/>
      <c r="I1032" s="28"/>
      <c r="J1032" s="6"/>
      <c r="K1032" s="14">
        <v>41486</v>
      </c>
      <c r="L1032" s="3">
        <f t="shared" si="65"/>
        <v>0</v>
      </c>
      <c r="M1032" s="33">
        <f t="shared" si="66"/>
        <v>0</v>
      </c>
      <c r="N1032" s="44">
        <f t="shared" si="67"/>
        <v>0</v>
      </c>
      <c r="O1032" s="42" t="e">
        <f t="shared" si="68"/>
        <v>#DIV/0!</v>
      </c>
    </row>
    <row r="1033" spans="1:15" ht="15">
      <c r="A1033" s="7"/>
      <c r="B1033" s="7"/>
      <c r="C1033" s="13"/>
      <c r="D1033" s="7"/>
      <c r="E1033" s="37"/>
      <c r="F1033" s="28"/>
      <c r="G1033" s="6"/>
      <c r="H1033" s="6"/>
      <c r="I1033" s="28"/>
      <c r="J1033" s="6"/>
      <c r="K1033" s="14">
        <v>41486</v>
      </c>
      <c r="L1033" s="3">
        <f t="shared" si="65"/>
        <v>0</v>
      </c>
      <c r="M1033" s="33">
        <f t="shared" si="66"/>
        <v>0</v>
      </c>
      <c r="N1033" s="44">
        <f t="shared" si="67"/>
        <v>0</v>
      </c>
      <c r="O1033" s="42" t="e">
        <f t="shared" si="68"/>
        <v>#DIV/0!</v>
      </c>
    </row>
    <row r="1034" spans="1:15" ht="15">
      <c r="A1034" s="7"/>
      <c r="B1034" s="7"/>
      <c r="C1034" s="13"/>
      <c r="D1034" s="7"/>
      <c r="E1034" s="37"/>
      <c r="F1034" s="28"/>
      <c r="G1034" s="6"/>
      <c r="H1034" s="6"/>
      <c r="I1034" s="28"/>
      <c r="J1034" s="6"/>
      <c r="K1034" s="14">
        <v>41486</v>
      </c>
      <c r="L1034" s="3">
        <f t="shared" si="65"/>
        <v>0</v>
      </c>
      <c r="M1034" s="33">
        <f t="shared" si="66"/>
        <v>0</v>
      </c>
      <c r="N1034" s="44">
        <f t="shared" si="67"/>
        <v>0</v>
      </c>
      <c r="O1034" s="42" t="e">
        <f t="shared" si="68"/>
        <v>#DIV/0!</v>
      </c>
    </row>
    <row r="1035" spans="1:15" ht="15">
      <c r="A1035" s="7"/>
      <c r="B1035" s="7"/>
      <c r="C1035" s="13"/>
      <c r="D1035" s="7"/>
      <c r="E1035" s="37"/>
      <c r="F1035" s="28"/>
      <c r="G1035" s="6"/>
      <c r="H1035" s="6"/>
      <c r="I1035" s="28"/>
      <c r="J1035" s="6"/>
      <c r="K1035" s="14">
        <v>41486</v>
      </c>
      <c r="L1035" s="3">
        <f t="shared" si="65"/>
        <v>0</v>
      </c>
      <c r="M1035" s="33">
        <f t="shared" si="66"/>
        <v>0</v>
      </c>
      <c r="N1035" s="44">
        <f t="shared" si="67"/>
        <v>0</v>
      </c>
      <c r="O1035" s="42" t="e">
        <f t="shared" si="68"/>
        <v>#DIV/0!</v>
      </c>
    </row>
    <row r="1036" spans="1:15" ht="15">
      <c r="A1036" s="7"/>
      <c r="B1036" s="7"/>
      <c r="C1036" s="13"/>
      <c r="D1036" s="7"/>
      <c r="E1036" s="37"/>
      <c r="F1036" s="28"/>
      <c r="G1036" s="6"/>
      <c r="H1036" s="6"/>
      <c r="I1036" s="28"/>
      <c r="J1036" s="6"/>
      <c r="K1036" s="14">
        <v>41486</v>
      </c>
      <c r="L1036" s="3">
        <f t="shared" si="65"/>
        <v>0</v>
      </c>
      <c r="M1036" s="33">
        <f t="shared" si="66"/>
        <v>0</v>
      </c>
      <c r="N1036" s="44">
        <f t="shared" si="67"/>
        <v>0</v>
      </c>
      <c r="O1036" s="42" t="e">
        <f t="shared" si="68"/>
        <v>#DIV/0!</v>
      </c>
    </row>
    <row r="1037" spans="1:15" ht="15">
      <c r="A1037" s="7"/>
      <c r="B1037" s="7"/>
      <c r="C1037" s="13"/>
      <c r="D1037" s="7"/>
      <c r="E1037" s="37"/>
      <c r="F1037" s="28"/>
      <c r="G1037" s="6"/>
      <c r="H1037" s="6"/>
      <c r="I1037" s="28"/>
      <c r="J1037" s="6"/>
      <c r="K1037" s="14">
        <v>41486</v>
      </c>
      <c r="L1037" s="3">
        <f t="shared" si="65"/>
        <v>0</v>
      </c>
      <c r="M1037" s="33">
        <f t="shared" si="66"/>
        <v>0</v>
      </c>
      <c r="N1037" s="44">
        <f t="shared" si="67"/>
        <v>0</v>
      </c>
      <c r="O1037" s="42" t="e">
        <f t="shared" si="68"/>
        <v>#DIV/0!</v>
      </c>
    </row>
    <row r="1038" spans="1:15" ht="15">
      <c r="A1038" s="7"/>
      <c r="B1038" s="7"/>
      <c r="C1038" s="13"/>
      <c r="D1038" s="7"/>
      <c r="E1038" s="37"/>
      <c r="F1038" s="28"/>
      <c r="G1038" s="6"/>
      <c r="H1038" s="6"/>
      <c r="I1038" s="28"/>
      <c r="J1038" s="6"/>
      <c r="K1038" s="14">
        <v>41486</v>
      </c>
      <c r="L1038" s="3">
        <f t="shared" si="65"/>
        <v>0</v>
      </c>
      <c r="M1038" s="33">
        <f t="shared" si="66"/>
        <v>0</v>
      </c>
      <c r="N1038" s="44">
        <f t="shared" si="67"/>
        <v>0</v>
      </c>
      <c r="O1038" s="42" t="e">
        <f t="shared" si="68"/>
        <v>#DIV/0!</v>
      </c>
    </row>
    <row r="1039" spans="1:15" ht="15">
      <c r="A1039" s="7"/>
      <c r="B1039" s="7"/>
      <c r="C1039" s="13"/>
      <c r="D1039" s="7"/>
      <c r="E1039" s="37"/>
      <c r="F1039" s="28"/>
      <c r="G1039" s="6"/>
      <c r="H1039" s="6"/>
      <c r="I1039" s="28"/>
      <c r="J1039" s="6"/>
      <c r="K1039" s="14">
        <v>41486</v>
      </c>
      <c r="L1039" s="3">
        <f t="shared" si="65"/>
        <v>0</v>
      </c>
      <c r="M1039" s="33">
        <f t="shared" si="66"/>
        <v>0</v>
      </c>
      <c r="N1039" s="44">
        <f t="shared" si="67"/>
        <v>0</v>
      </c>
      <c r="O1039" s="42" t="e">
        <f t="shared" si="68"/>
        <v>#DIV/0!</v>
      </c>
    </row>
    <row r="1040" spans="1:15" ht="15">
      <c r="A1040" s="7"/>
      <c r="B1040" s="7"/>
      <c r="C1040" s="13"/>
      <c r="D1040" s="7"/>
      <c r="E1040" s="37"/>
      <c r="F1040" s="28"/>
      <c r="G1040" s="6"/>
      <c r="H1040" s="6"/>
      <c r="I1040" s="28"/>
      <c r="J1040" s="6"/>
      <c r="K1040" s="14">
        <v>41486</v>
      </c>
      <c r="L1040" s="3">
        <f t="shared" si="65"/>
        <v>0</v>
      </c>
      <c r="M1040" s="33">
        <f t="shared" si="66"/>
        <v>0</v>
      </c>
      <c r="N1040" s="44">
        <f t="shared" si="67"/>
        <v>0</v>
      </c>
      <c r="O1040" s="42" t="e">
        <f t="shared" si="68"/>
        <v>#DIV/0!</v>
      </c>
    </row>
    <row r="1041" spans="1:15" ht="15">
      <c r="A1041" s="7"/>
      <c r="B1041" s="7"/>
      <c r="C1041" s="13"/>
      <c r="D1041" s="7"/>
      <c r="E1041" s="37"/>
      <c r="F1041" s="28"/>
      <c r="G1041" s="6"/>
      <c r="H1041" s="6"/>
      <c r="I1041" s="28"/>
      <c r="J1041" s="6"/>
      <c r="K1041" s="14">
        <v>41486</v>
      </c>
      <c r="L1041" s="3">
        <f t="shared" si="65"/>
        <v>0</v>
      </c>
      <c r="M1041" s="33">
        <f t="shared" si="66"/>
        <v>0</v>
      </c>
      <c r="N1041" s="44">
        <f t="shared" si="67"/>
        <v>0</v>
      </c>
      <c r="O1041" s="42" t="e">
        <f t="shared" si="68"/>
        <v>#DIV/0!</v>
      </c>
    </row>
    <row r="1042" spans="1:15" ht="15">
      <c r="A1042" s="7"/>
      <c r="B1042" s="7"/>
      <c r="C1042" s="13"/>
      <c r="D1042" s="7"/>
      <c r="E1042" s="37"/>
      <c r="F1042" s="28"/>
      <c r="G1042" s="6"/>
      <c r="H1042" s="6"/>
      <c r="I1042" s="28"/>
      <c r="J1042" s="6"/>
      <c r="K1042" s="14">
        <v>41486</v>
      </c>
      <c r="L1042" s="3">
        <f t="shared" si="65"/>
        <v>0</v>
      </c>
      <c r="M1042" s="33">
        <f t="shared" si="66"/>
        <v>0</v>
      </c>
      <c r="N1042" s="44">
        <f t="shared" si="67"/>
        <v>0</v>
      </c>
      <c r="O1042" s="42" t="e">
        <f t="shared" si="68"/>
        <v>#DIV/0!</v>
      </c>
    </row>
    <row r="1043" spans="1:15" ht="15">
      <c r="A1043" s="7"/>
      <c r="B1043" s="7"/>
      <c r="C1043" s="13"/>
      <c r="D1043" s="7"/>
      <c r="E1043" s="37"/>
      <c r="F1043" s="28"/>
      <c r="G1043" s="6"/>
      <c r="H1043" s="6"/>
      <c r="I1043" s="28"/>
      <c r="J1043" s="6"/>
      <c r="K1043" s="14">
        <v>41486</v>
      </c>
      <c r="L1043" s="3">
        <f t="shared" si="65"/>
        <v>0</v>
      </c>
      <c r="M1043" s="33">
        <f t="shared" si="66"/>
        <v>0</v>
      </c>
      <c r="N1043" s="44">
        <f t="shared" si="67"/>
        <v>0</v>
      </c>
      <c r="O1043" s="42" t="e">
        <f t="shared" si="68"/>
        <v>#DIV/0!</v>
      </c>
    </row>
    <row r="1044" spans="1:15" ht="15">
      <c r="A1044" s="7"/>
      <c r="B1044" s="7"/>
      <c r="C1044" s="13"/>
      <c r="D1044" s="7"/>
      <c r="E1044" s="37"/>
      <c r="F1044" s="28"/>
      <c r="G1044" s="6"/>
      <c r="H1044" s="6"/>
      <c r="I1044" s="28"/>
      <c r="J1044" s="6"/>
      <c r="K1044" s="14">
        <v>41486</v>
      </c>
      <c r="L1044" s="3">
        <f t="shared" si="65"/>
        <v>0</v>
      </c>
      <c r="M1044" s="33">
        <f t="shared" si="66"/>
        <v>0</v>
      </c>
      <c r="N1044" s="44">
        <f t="shared" si="67"/>
        <v>0</v>
      </c>
      <c r="O1044" s="42" t="e">
        <f t="shared" si="68"/>
        <v>#DIV/0!</v>
      </c>
    </row>
    <row r="1045" spans="1:15" ht="15">
      <c r="A1045" s="7"/>
      <c r="B1045" s="7"/>
      <c r="C1045" s="13"/>
      <c r="D1045" s="7"/>
      <c r="E1045" s="37"/>
      <c r="F1045" s="28"/>
      <c r="G1045" s="6"/>
      <c r="H1045" s="6"/>
      <c r="I1045" s="28"/>
      <c r="J1045" s="6"/>
      <c r="K1045" s="14">
        <v>41486</v>
      </c>
      <c r="L1045" s="3">
        <f t="shared" si="65"/>
        <v>0</v>
      </c>
      <c r="M1045" s="33">
        <f t="shared" si="66"/>
        <v>0</v>
      </c>
      <c r="N1045" s="44">
        <f t="shared" si="67"/>
        <v>0</v>
      </c>
      <c r="O1045" s="42" t="e">
        <f t="shared" si="68"/>
        <v>#DIV/0!</v>
      </c>
    </row>
    <row r="1046" spans="1:15" ht="15">
      <c r="A1046" s="7"/>
      <c r="B1046" s="7"/>
      <c r="C1046" s="13"/>
      <c r="D1046" s="7"/>
      <c r="E1046" s="37"/>
      <c r="F1046" s="28"/>
      <c r="G1046" s="6"/>
      <c r="H1046" s="6"/>
      <c r="I1046" s="28"/>
      <c r="J1046" s="6"/>
      <c r="K1046" s="14">
        <v>41486</v>
      </c>
      <c r="L1046" s="3">
        <f t="shared" si="65"/>
        <v>0</v>
      </c>
      <c r="M1046" s="33">
        <f t="shared" si="66"/>
        <v>0</v>
      </c>
      <c r="N1046" s="44">
        <f t="shared" si="67"/>
        <v>0</v>
      </c>
      <c r="O1046" s="42" t="e">
        <f t="shared" si="68"/>
        <v>#DIV/0!</v>
      </c>
    </row>
    <row r="1047" spans="1:15" ht="15">
      <c r="A1047" s="7"/>
      <c r="B1047" s="7"/>
      <c r="C1047" s="13"/>
      <c r="D1047" s="7"/>
      <c r="E1047" s="37"/>
      <c r="F1047" s="28"/>
      <c r="G1047" s="6"/>
      <c r="H1047" s="6"/>
      <c r="I1047" s="28"/>
      <c r="J1047" s="6"/>
      <c r="K1047" s="14">
        <v>41486</v>
      </c>
      <c r="L1047" s="3">
        <f t="shared" si="65"/>
        <v>0</v>
      </c>
      <c r="M1047" s="33">
        <f t="shared" si="66"/>
        <v>0</v>
      </c>
      <c r="N1047" s="44">
        <f t="shared" si="67"/>
        <v>0</v>
      </c>
      <c r="O1047" s="42" t="e">
        <f t="shared" si="68"/>
        <v>#DIV/0!</v>
      </c>
    </row>
    <row r="1048" spans="1:15" ht="15">
      <c r="A1048" s="7"/>
      <c r="B1048" s="7"/>
      <c r="C1048" s="13"/>
      <c r="D1048" s="7"/>
      <c r="E1048" s="37"/>
      <c r="F1048" s="28"/>
      <c r="G1048" s="6"/>
      <c r="H1048" s="6"/>
      <c r="I1048" s="28"/>
      <c r="J1048" s="6"/>
      <c r="K1048" s="14">
        <v>41486</v>
      </c>
      <c r="L1048" s="3">
        <f t="shared" si="65"/>
        <v>0</v>
      </c>
      <c r="M1048" s="33">
        <f t="shared" si="66"/>
        <v>0</v>
      </c>
      <c r="N1048" s="44">
        <f t="shared" si="67"/>
        <v>0</v>
      </c>
      <c r="O1048" s="42" t="e">
        <f t="shared" si="68"/>
        <v>#DIV/0!</v>
      </c>
    </row>
    <row r="1049" spans="1:15" ht="15">
      <c r="A1049" s="7"/>
      <c r="B1049" s="7"/>
      <c r="C1049" s="13"/>
      <c r="D1049" s="7"/>
      <c r="E1049" s="37"/>
      <c r="F1049" s="28"/>
      <c r="G1049" s="6"/>
      <c r="H1049" s="6"/>
      <c r="I1049" s="28"/>
      <c r="J1049" s="6"/>
      <c r="K1049" s="14">
        <v>41486</v>
      </c>
      <c r="L1049" s="3">
        <f t="shared" si="65"/>
        <v>0</v>
      </c>
      <c r="M1049" s="33">
        <f t="shared" si="66"/>
        <v>0</v>
      </c>
      <c r="N1049" s="44">
        <f t="shared" si="67"/>
        <v>0</v>
      </c>
      <c r="O1049" s="42" t="e">
        <f t="shared" si="68"/>
        <v>#DIV/0!</v>
      </c>
    </row>
    <row r="1050" spans="1:15" ht="15">
      <c r="A1050" s="7"/>
      <c r="B1050" s="7"/>
      <c r="C1050" s="13"/>
      <c r="D1050" s="7"/>
      <c r="E1050" s="37"/>
      <c r="F1050" s="28"/>
      <c r="G1050" s="6"/>
      <c r="H1050" s="6"/>
      <c r="I1050" s="28"/>
      <c r="J1050" s="6"/>
      <c r="K1050" s="14">
        <v>41486</v>
      </c>
      <c r="L1050" s="3">
        <f t="shared" si="65"/>
        <v>0</v>
      </c>
      <c r="M1050" s="33">
        <f t="shared" si="66"/>
        <v>0</v>
      </c>
      <c r="N1050" s="44">
        <f t="shared" si="67"/>
        <v>0</v>
      </c>
      <c r="O1050" s="42" t="e">
        <f t="shared" si="68"/>
        <v>#DIV/0!</v>
      </c>
    </row>
    <row r="1051" spans="1:15" ht="15">
      <c r="A1051" s="7"/>
      <c r="B1051" s="7"/>
      <c r="C1051" s="13"/>
      <c r="D1051" s="7"/>
      <c r="E1051" s="37"/>
      <c r="F1051" s="28"/>
      <c r="G1051" s="6"/>
      <c r="H1051" s="6"/>
      <c r="I1051" s="28"/>
      <c r="J1051" s="6"/>
      <c r="K1051" s="14">
        <v>41486</v>
      </c>
      <c r="L1051" s="3">
        <f t="shared" si="65"/>
        <v>0</v>
      </c>
      <c r="M1051" s="33">
        <f t="shared" si="66"/>
        <v>0</v>
      </c>
      <c r="N1051" s="44">
        <f t="shared" si="67"/>
        <v>0</v>
      </c>
      <c r="O1051" s="42" t="e">
        <f t="shared" si="68"/>
        <v>#DIV/0!</v>
      </c>
    </row>
    <row r="1052" spans="1:15" ht="15">
      <c r="A1052" s="7"/>
      <c r="B1052" s="7"/>
      <c r="C1052" s="13"/>
      <c r="D1052" s="7"/>
      <c r="E1052" s="37"/>
      <c r="F1052" s="28"/>
      <c r="G1052" s="6"/>
      <c r="H1052" s="6"/>
      <c r="I1052" s="28"/>
      <c r="J1052" s="6"/>
      <c r="K1052" s="14">
        <v>41486</v>
      </c>
      <c r="L1052" s="3">
        <f t="shared" si="65"/>
        <v>0</v>
      </c>
      <c r="M1052" s="33">
        <f t="shared" si="66"/>
        <v>0</v>
      </c>
      <c r="N1052" s="44">
        <f t="shared" si="67"/>
        <v>0</v>
      </c>
      <c r="O1052" s="42" t="e">
        <f t="shared" si="68"/>
        <v>#DIV/0!</v>
      </c>
    </row>
    <row r="1053" spans="1:15" ht="15">
      <c r="A1053" s="7"/>
      <c r="B1053" s="7"/>
      <c r="C1053" s="13"/>
      <c r="D1053" s="7"/>
      <c r="E1053" s="37"/>
      <c r="F1053" s="28"/>
      <c r="G1053" s="6"/>
      <c r="H1053" s="6"/>
      <c r="I1053" s="28"/>
      <c r="J1053" s="6"/>
      <c r="K1053" s="14">
        <v>41486</v>
      </c>
      <c r="L1053" s="3">
        <f t="shared" si="65"/>
        <v>0</v>
      </c>
      <c r="M1053" s="33">
        <f t="shared" si="66"/>
        <v>0</v>
      </c>
      <c r="N1053" s="44">
        <f t="shared" si="67"/>
        <v>0</v>
      </c>
      <c r="O1053" s="42" t="e">
        <f t="shared" si="68"/>
        <v>#DIV/0!</v>
      </c>
    </row>
    <row r="1054" spans="1:15" ht="15">
      <c r="A1054" s="7"/>
      <c r="B1054" s="7"/>
      <c r="C1054" s="13"/>
      <c r="D1054" s="7"/>
      <c r="E1054" s="37"/>
      <c r="F1054" s="28"/>
      <c r="G1054" s="6"/>
      <c r="H1054" s="6"/>
      <c r="I1054" s="28"/>
      <c r="J1054" s="6"/>
      <c r="K1054" s="14">
        <v>41486</v>
      </c>
      <c r="L1054" s="3">
        <f t="shared" si="65"/>
        <v>0</v>
      </c>
      <c r="M1054" s="33">
        <f t="shared" si="66"/>
        <v>0</v>
      </c>
      <c r="N1054" s="44">
        <f t="shared" si="67"/>
        <v>0</v>
      </c>
      <c r="O1054" s="42" t="e">
        <f t="shared" si="68"/>
        <v>#DIV/0!</v>
      </c>
    </row>
    <row r="1055" spans="1:15" ht="15">
      <c r="A1055" s="7"/>
      <c r="B1055" s="7"/>
      <c r="C1055" s="13"/>
      <c r="D1055" s="7"/>
      <c r="E1055" s="37"/>
      <c r="F1055" s="28"/>
      <c r="G1055" s="6"/>
      <c r="H1055" s="6"/>
      <c r="I1055" s="28"/>
      <c r="J1055" s="6"/>
      <c r="K1055" s="14">
        <v>41486</v>
      </c>
      <c r="L1055" s="3">
        <f t="shared" si="65"/>
        <v>0</v>
      </c>
      <c r="M1055" s="33">
        <f t="shared" si="66"/>
        <v>0</v>
      </c>
      <c r="N1055" s="44">
        <f t="shared" si="67"/>
        <v>0</v>
      </c>
      <c r="O1055" s="42" t="e">
        <f t="shared" si="68"/>
        <v>#DIV/0!</v>
      </c>
    </row>
    <row r="1056" spans="1:15" ht="15">
      <c r="A1056" s="7"/>
      <c r="B1056" s="7"/>
      <c r="C1056" s="13"/>
      <c r="D1056" s="7"/>
      <c r="E1056" s="37"/>
      <c r="F1056" s="28"/>
      <c r="G1056" s="6"/>
      <c r="H1056" s="6"/>
      <c r="I1056" s="28"/>
      <c r="J1056" s="6"/>
      <c r="K1056" s="14">
        <v>41486</v>
      </c>
      <c r="L1056" s="3">
        <f t="shared" si="65"/>
        <v>0</v>
      </c>
      <c r="M1056" s="33">
        <f t="shared" si="66"/>
        <v>0</v>
      </c>
      <c r="N1056" s="44">
        <f t="shared" si="67"/>
        <v>0</v>
      </c>
      <c r="O1056" s="42" t="e">
        <f t="shared" si="68"/>
        <v>#DIV/0!</v>
      </c>
    </row>
    <row r="1057" spans="1:15" ht="15">
      <c r="A1057" s="7"/>
      <c r="B1057" s="7"/>
      <c r="C1057" s="13"/>
      <c r="D1057" s="7"/>
      <c r="E1057" s="37"/>
      <c r="F1057" s="28"/>
      <c r="G1057" s="6"/>
      <c r="H1057" s="6"/>
      <c r="I1057" s="28"/>
      <c r="J1057" s="6"/>
      <c r="K1057" s="14">
        <v>41486</v>
      </c>
      <c r="L1057" s="3">
        <f t="shared" si="65"/>
        <v>0</v>
      </c>
      <c r="M1057" s="33">
        <f t="shared" si="66"/>
        <v>0</v>
      </c>
      <c r="N1057" s="44">
        <f t="shared" si="67"/>
        <v>0</v>
      </c>
      <c r="O1057" s="42" t="e">
        <f t="shared" si="68"/>
        <v>#DIV/0!</v>
      </c>
    </row>
    <row r="1058" spans="1:15" ht="15">
      <c r="A1058" s="7"/>
      <c r="B1058" s="7"/>
      <c r="C1058" s="13"/>
      <c r="D1058" s="7"/>
      <c r="E1058" s="37"/>
      <c r="F1058" s="28"/>
      <c r="G1058" s="6"/>
      <c r="H1058" s="6"/>
      <c r="I1058" s="28"/>
      <c r="J1058" s="6"/>
      <c r="K1058" s="14">
        <v>41486</v>
      </c>
      <c r="L1058" s="3">
        <f t="shared" si="65"/>
        <v>0</v>
      </c>
      <c r="M1058" s="33">
        <f t="shared" si="66"/>
        <v>0</v>
      </c>
      <c r="N1058" s="44">
        <f t="shared" si="67"/>
        <v>0</v>
      </c>
      <c r="O1058" s="42" t="e">
        <f t="shared" si="68"/>
        <v>#DIV/0!</v>
      </c>
    </row>
    <row r="1059" spans="1:15" ht="15">
      <c r="A1059" s="7"/>
      <c r="B1059" s="7"/>
      <c r="C1059" s="13"/>
      <c r="D1059" s="7"/>
      <c r="E1059" s="37"/>
      <c r="F1059" s="28"/>
      <c r="G1059" s="6"/>
      <c r="H1059" s="6"/>
      <c r="I1059" s="28"/>
      <c r="J1059" s="6"/>
      <c r="K1059" s="14">
        <v>41486</v>
      </c>
      <c r="L1059" s="3">
        <f t="shared" si="65"/>
        <v>0</v>
      </c>
      <c r="M1059" s="33">
        <f t="shared" si="66"/>
        <v>0</v>
      </c>
      <c r="N1059" s="44">
        <f t="shared" si="67"/>
        <v>0</v>
      </c>
      <c r="O1059" s="42" t="e">
        <f t="shared" si="68"/>
        <v>#DIV/0!</v>
      </c>
    </row>
    <row r="1060" spans="1:15" ht="15">
      <c r="A1060" s="7"/>
      <c r="B1060" s="7"/>
      <c r="C1060" s="13"/>
      <c r="D1060" s="7"/>
      <c r="E1060" s="37"/>
      <c r="F1060" s="28"/>
      <c r="G1060" s="6"/>
      <c r="H1060" s="6"/>
      <c r="I1060" s="28"/>
      <c r="J1060" s="6"/>
      <c r="K1060" s="14">
        <v>41486</v>
      </c>
      <c r="L1060" s="3">
        <f t="shared" si="65"/>
        <v>0</v>
      </c>
      <c r="M1060" s="33">
        <f t="shared" si="66"/>
        <v>0</v>
      </c>
      <c r="N1060" s="44">
        <f t="shared" si="67"/>
        <v>0</v>
      </c>
      <c r="O1060" s="42" t="e">
        <f t="shared" si="68"/>
        <v>#DIV/0!</v>
      </c>
    </row>
    <row r="1061" spans="1:15" ht="15">
      <c r="A1061" s="7"/>
      <c r="B1061" s="7"/>
      <c r="C1061" s="13"/>
      <c r="D1061" s="7"/>
      <c r="E1061" s="37"/>
      <c r="F1061" s="28"/>
      <c r="G1061" s="6"/>
      <c r="H1061" s="6"/>
      <c r="I1061" s="28"/>
      <c r="J1061" s="6"/>
      <c r="K1061" s="14">
        <v>41486</v>
      </c>
      <c r="L1061" s="3">
        <f t="shared" si="65"/>
        <v>0</v>
      </c>
      <c r="M1061" s="33">
        <f t="shared" si="66"/>
        <v>0</v>
      </c>
      <c r="N1061" s="44">
        <f t="shared" si="67"/>
        <v>0</v>
      </c>
      <c r="O1061" s="42" t="e">
        <f t="shared" si="68"/>
        <v>#DIV/0!</v>
      </c>
    </row>
    <row r="1062" spans="1:15" ht="15">
      <c r="A1062" s="7"/>
      <c r="B1062" s="7"/>
      <c r="C1062" s="13"/>
      <c r="D1062" s="7"/>
      <c r="E1062" s="37"/>
      <c r="F1062" s="28"/>
      <c r="G1062" s="6"/>
      <c r="H1062" s="6"/>
      <c r="I1062" s="28"/>
      <c r="J1062" s="6"/>
      <c r="K1062" s="14">
        <v>41486</v>
      </c>
      <c r="L1062" s="3">
        <f t="shared" si="65"/>
        <v>0</v>
      </c>
      <c r="M1062" s="33">
        <f t="shared" si="66"/>
        <v>0</v>
      </c>
      <c r="N1062" s="44">
        <f t="shared" si="67"/>
        <v>0</v>
      </c>
      <c r="O1062" s="42" t="e">
        <f t="shared" si="68"/>
        <v>#DIV/0!</v>
      </c>
    </row>
    <row r="1063" spans="1:15" ht="15">
      <c r="A1063" s="7"/>
      <c r="B1063" s="7"/>
      <c r="C1063" s="13"/>
      <c r="D1063" s="7"/>
      <c r="E1063" s="37"/>
      <c r="F1063" s="28"/>
      <c r="G1063" s="6"/>
      <c r="H1063" s="6"/>
      <c r="I1063" s="28"/>
      <c r="J1063" s="6"/>
      <c r="K1063" s="14">
        <v>41486</v>
      </c>
      <c r="L1063" s="3">
        <f t="shared" si="65"/>
        <v>0</v>
      </c>
      <c r="M1063" s="33">
        <f t="shared" si="66"/>
        <v>0</v>
      </c>
      <c r="N1063" s="44">
        <f t="shared" si="67"/>
        <v>0</v>
      </c>
      <c r="O1063" s="42" t="e">
        <f t="shared" si="68"/>
        <v>#DIV/0!</v>
      </c>
    </row>
    <row r="1064" spans="1:15" ht="15">
      <c r="A1064" s="7"/>
      <c r="B1064" s="7"/>
      <c r="C1064" s="13"/>
      <c r="D1064" s="7"/>
      <c r="E1064" s="37"/>
      <c r="F1064" s="28"/>
      <c r="G1064" s="6"/>
      <c r="H1064" s="6"/>
      <c r="I1064" s="28"/>
      <c r="J1064" s="6"/>
      <c r="K1064" s="14">
        <v>41486</v>
      </c>
      <c r="L1064" s="3">
        <f t="shared" si="65"/>
        <v>0</v>
      </c>
      <c r="M1064" s="33">
        <f t="shared" si="66"/>
        <v>0</v>
      </c>
      <c r="N1064" s="44">
        <f t="shared" si="67"/>
        <v>0</v>
      </c>
      <c r="O1064" s="42" t="e">
        <f t="shared" si="68"/>
        <v>#DIV/0!</v>
      </c>
    </row>
    <row r="1065" spans="1:15" ht="15">
      <c r="A1065" s="7"/>
      <c r="B1065" s="7"/>
      <c r="C1065" s="13"/>
      <c r="D1065" s="7"/>
      <c r="E1065" s="37"/>
      <c r="F1065" s="28"/>
      <c r="G1065" s="6"/>
      <c r="H1065" s="6"/>
      <c r="I1065" s="28"/>
      <c r="J1065" s="6"/>
      <c r="K1065" s="14">
        <v>41486</v>
      </c>
      <c r="L1065" s="3">
        <f t="shared" si="65"/>
        <v>0</v>
      </c>
      <c r="M1065" s="33">
        <f t="shared" si="66"/>
        <v>0</v>
      </c>
      <c r="N1065" s="44">
        <f t="shared" si="67"/>
        <v>0</v>
      </c>
      <c r="O1065" s="42" t="e">
        <f t="shared" si="68"/>
        <v>#DIV/0!</v>
      </c>
    </row>
    <row r="1066" spans="1:15" ht="15">
      <c r="A1066" s="7"/>
      <c r="B1066" s="7"/>
      <c r="C1066" s="13"/>
      <c r="D1066" s="7"/>
      <c r="E1066" s="37"/>
      <c r="F1066" s="28"/>
      <c r="G1066" s="6"/>
      <c r="H1066" s="6"/>
      <c r="I1066" s="28"/>
      <c r="J1066" s="6"/>
      <c r="K1066" s="14">
        <v>41486</v>
      </c>
      <c r="L1066" s="3">
        <f t="shared" si="65"/>
        <v>0</v>
      </c>
      <c r="M1066" s="33">
        <f t="shared" si="66"/>
        <v>0</v>
      </c>
      <c r="N1066" s="44">
        <f t="shared" si="67"/>
        <v>0</v>
      </c>
      <c r="O1066" s="42" t="e">
        <f t="shared" si="68"/>
        <v>#DIV/0!</v>
      </c>
    </row>
    <row r="1067" spans="1:15" ht="15">
      <c r="A1067" s="7"/>
      <c r="B1067" s="7"/>
      <c r="C1067" s="13"/>
      <c r="D1067" s="7"/>
      <c r="E1067" s="37"/>
      <c r="F1067" s="28"/>
      <c r="G1067" s="6"/>
      <c r="H1067" s="6"/>
      <c r="I1067" s="28"/>
      <c r="J1067" s="6"/>
      <c r="K1067" s="14">
        <v>41486</v>
      </c>
      <c r="L1067" s="3">
        <f t="shared" si="65"/>
        <v>0</v>
      </c>
      <c r="M1067" s="33">
        <f t="shared" si="66"/>
        <v>0</v>
      </c>
      <c r="N1067" s="44">
        <f t="shared" si="67"/>
        <v>0</v>
      </c>
      <c r="O1067" s="42" t="e">
        <f t="shared" si="68"/>
        <v>#DIV/0!</v>
      </c>
    </row>
    <row r="1068" spans="1:15" ht="15">
      <c r="A1068" s="7"/>
      <c r="B1068" s="7"/>
      <c r="C1068" s="13"/>
      <c r="D1068" s="7"/>
      <c r="E1068" s="37"/>
      <c r="F1068" s="28"/>
      <c r="G1068" s="6"/>
      <c r="H1068" s="6"/>
      <c r="I1068" s="28"/>
      <c r="J1068" s="6"/>
      <c r="K1068" s="14">
        <v>41486</v>
      </c>
      <c r="L1068" s="3">
        <f t="shared" si="65"/>
        <v>0</v>
      </c>
      <c r="M1068" s="33">
        <f t="shared" si="66"/>
        <v>0</v>
      </c>
      <c r="N1068" s="44">
        <f t="shared" si="67"/>
        <v>0</v>
      </c>
      <c r="O1068" s="42" t="e">
        <f t="shared" si="68"/>
        <v>#DIV/0!</v>
      </c>
    </row>
    <row r="1069" spans="1:15" ht="15">
      <c r="A1069" s="7"/>
      <c r="B1069" s="7"/>
      <c r="C1069" s="13"/>
      <c r="D1069" s="7"/>
      <c r="E1069" s="37"/>
      <c r="F1069" s="28"/>
      <c r="G1069" s="6"/>
      <c r="H1069" s="6"/>
      <c r="I1069" s="28"/>
      <c r="J1069" s="6"/>
      <c r="K1069" s="14">
        <v>41486</v>
      </c>
      <c r="L1069" s="3">
        <f t="shared" si="65"/>
        <v>0</v>
      </c>
      <c r="M1069" s="33">
        <f t="shared" si="66"/>
        <v>0</v>
      </c>
      <c r="N1069" s="44">
        <f t="shared" si="67"/>
        <v>0</v>
      </c>
      <c r="O1069" s="42" t="e">
        <f t="shared" si="68"/>
        <v>#DIV/0!</v>
      </c>
    </row>
    <row r="1070" spans="1:15" ht="15">
      <c r="A1070" s="7"/>
      <c r="B1070" s="7"/>
      <c r="C1070" s="13"/>
      <c r="D1070" s="7"/>
      <c r="E1070" s="37"/>
      <c r="F1070" s="28"/>
      <c r="G1070" s="6"/>
      <c r="H1070" s="6"/>
      <c r="I1070" s="28"/>
      <c r="J1070" s="6"/>
      <c r="K1070" s="14">
        <v>41486</v>
      </c>
      <c r="L1070" s="3">
        <f t="shared" si="65"/>
        <v>0</v>
      </c>
      <c r="M1070" s="33">
        <f t="shared" si="66"/>
        <v>0</v>
      </c>
      <c r="N1070" s="44">
        <f t="shared" si="67"/>
        <v>0</v>
      </c>
      <c r="O1070" s="42" t="e">
        <f t="shared" si="68"/>
        <v>#DIV/0!</v>
      </c>
    </row>
    <row r="1071" spans="1:15" ht="15">
      <c r="A1071" s="7"/>
      <c r="B1071" s="7"/>
      <c r="C1071" s="13"/>
      <c r="D1071" s="7"/>
      <c r="E1071" s="37"/>
      <c r="F1071" s="28"/>
      <c r="G1071" s="6"/>
      <c r="H1071" s="6"/>
      <c r="I1071" s="28"/>
      <c r="J1071" s="6"/>
      <c r="K1071" s="14">
        <v>41486</v>
      </c>
      <c r="L1071" s="3">
        <f t="shared" si="65"/>
        <v>0</v>
      </c>
      <c r="M1071" s="33">
        <f t="shared" si="66"/>
        <v>0</v>
      </c>
      <c r="N1071" s="44">
        <f t="shared" si="67"/>
        <v>0</v>
      </c>
      <c r="O1071" s="42" t="e">
        <f t="shared" si="68"/>
        <v>#DIV/0!</v>
      </c>
    </row>
    <row r="1072" spans="1:15" ht="15">
      <c r="A1072" s="7"/>
      <c r="B1072" s="7"/>
      <c r="C1072" s="13"/>
      <c r="D1072" s="7"/>
      <c r="E1072" s="37"/>
      <c r="F1072" s="28"/>
      <c r="G1072" s="6"/>
      <c r="H1072" s="6"/>
      <c r="I1072" s="28"/>
      <c r="J1072" s="6"/>
      <c r="K1072" s="14">
        <v>41486</v>
      </c>
      <c r="L1072" s="3">
        <f t="shared" si="65"/>
        <v>0</v>
      </c>
      <c r="M1072" s="33">
        <f t="shared" si="66"/>
        <v>0</v>
      </c>
      <c r="N1072" s="44">
        <f t="shared" si="67"/>
        <v>0</v>
      </c>
      <c r="O1072" s="42" t="e">
        <f t="shared" si="68"/>
        <v>#DIV/0!</v>
      </c>
    </row>
    <row r="1073" spans="1:15" ht="15">
      <c r="A1073" s="7"/>
      <c r="B1073" s="7"/>
      <c r="C1073" s="13"/>
      <c r="D1073" s="7"/>
      <c r="E1073" s="37"/>
      <c r="F1073" s="28"/>
      <c r="G1073" s="6"/>
      <c r="H1073" s="6"/>
      <c r="I1073" s="28"/>
      <c r="J1073" s="6"/>
      <c r="K1073" s="14">
        <v>41486</v>
      </c>
      <c r="L1073" s="3">
        <f t="shared" si="65"/>
        <v>0</v>
      </c>
      <c r="M1073" s="33">
        <f t="shared" si="66"/>
        <v>0</v>
      </c>
      <c r="N1073" s="44">
        <f t="shared" si="67"/>
        <v>0</v>
      </c>
      <c r="O1073" s="42" t="e">
        <f t="shared" si="68"/>
        <v>#DIV/0!</v>
      </c>
    </row>
    <row r="1074" spans="1:15" ht="15">
      <c r="A1074" s="7"/>
      <c r="B1074" s="7"/>
      <c r="C1074" s="13"/>
      <c r="D1074" s="7"/>
      <c r="E1074" s="37"/>
      <c r="F1074" s="28"/>
      <c r="G1074" s="6"/>
      <c r="H1074" s="6"/>
      <c r="I1074" s="28"/>
      <c r="J1074" s="6"/>
      <c r="K1074" s="14">
        <v>41486</v>
      </c>
      <c r="L1074" s="3">
        <f t="shared" si="65"/>
        <v>0</v>
      </c>
      <c r="M1074" s="33">
        <f t="shared" si="66"/>
        <v>0</v>
      </c>
      <c r="N1074" s="44">
        <f t="shared" si="67"/>
        <v>0</v>
      </c>
      <c r="O1074" s="42" t="e">
        <f t="shared" si="68"/>
        <v>#DIV/0!</v>
      </c>
    </row>
    <row r="1075" spans="1:15" ht="15">
      <c r="A1075" s="7"/>
      <c r="B1075" s="7"/>
      <c r="C1075" s="13"/>
      <c r="D1075" s="7"/>
      <c r="E1075" s="37"/>
      <c r="F1075" s="28"/>
      <c r="G1075" s="6"/>
      <c r="H1075" s="6"/>
      <c r="I1075" s="28"/>
      <c r="J1075" s="6"/>
      <c r="K1075" s="14">
        <v>41486</v>
      </c>
      <c r="L1075" s="3">
        <f t="shared" si="65"/>
        <v>0</v>
      </c>
      <c r="M1075" s="33">
        <f t="shared" si="66"/>
        <v>0</v>
      </c>
      <c r="N1075" s="44">
        <f t="shared" si="67"/>
        <v>0</v>
      </c>
      <c r="O1075" s="42" t="e">
        <f t="shared" si="68"/>
        <v>#DIV/0!</v>
      </c>
    </row>
    <row r="1076" spans="1:15" ht="15">
      <c r="A1076" s="7"/>
      <c r="B1076" s="7"/>
      <c r="C1076" s="13"/>
      <c r="D1076" s="7"/>
      <c r="E1076" s="37"/>
      <c r="F1076" s="28"/>
      <c r="G1076" s="6"/>
      <c r="H1076" s="6"/>
      <c r="I1076" s="28"/>
      <c r="J1076" s="6"/>
      <c r="K1076" s="14">
        <v>41486</v>
      </c>
      <c r="L1076" s="3">
        <f t="shared" si="65"/>
        <v>0</v>
      </c>
      <c r="M1076" s="33">
        <f t="shared" si="66"/>
        <v>0</v>
      </c>
      <c r="N1076" s="44">
        <f t="shared" si="67"/>
        <v>0</v>
      </c>
      <c r="O1076" s="42" t="e">
        <f t="shared" si="68"/>
        <v>#DIV/0!</v>
      </c>
    </row>
    <row r="1077" spans="1:15" ht="15">
      <c r="A1077" s="7"/>
      <c r="B1077" s="7"/>
      <c r="C1077" s="13"/>
      <c r="D1077" s="7"/>
      <c r="E1077" s="37"/>
      <c r="F1077" s="28"/>
      <c r="G1077" s="6"/>
      <c r="H1077" s="6"/>
      <c r="I1077" s="28"/>
      <c r="J1077" s="6"/>
      <c r="K1077" s="14">
        <v>41486</v>
      </c>
      <c r="L1077" s="3">
        <f t="shared" si="65"/>
        <v>0</v>
      </c>
      <c r="M1077" s="33">
        <f t="shared" si="66"/>
        <v>0</v>
      </c>
      <c r="N1077" s="44">
        <f t="shared" si="67"/>
        <v>0</v>
      </c>
      <c r="O1077" s="42" t="e">
        <f t="shared" si="68"/>
        <v>#DIV/0!</v>
      </c>
    </row>
    <row r="1078" spans="1:15" ht="15">
      <c r="A1078" s="7"/>
      <c r="B1078" s="7"/>
      <c r="C1078" s="13"/>
      <c r="D1078" s="7"/>
      <c r="E1078" s="37"/>
      <c r="F1078" s="28"/>
      <c r="G1078" s="6"/>
      <c r="H1078" s="6"/>
      <c r="I1078" s="28"/>
      <c r="J1078" s="6"/>
      <c r="K1078" s="14">
        <v>41486</v>
      </c>
      <c r="L1078" s="3">
        <f t="shared" si="65"/>
        <v>0</v>
      </c>
      <c r="M1078" s="33">
        <f t="shared" si="66"/>
        <v>0</v>
      </c>
      <c r="N1078" s="44">
        <f t="shared" si="67"/>
        <v>0</v>
      </c>
      <c r="O1078" s="42" t="e">
        <f t="shared" si="68"/>
        <v>#DIV/0!</v>
      </c>
    </row>
    <row r="1079" spans="1:15" ht="15">
      <c r="A1079" s="7"/>
      <c r="B1079" s="7"/>
      <c r="C1079" s="13"/>
      <c r="D1079" s="7"/>
      <c r="E1079" s="37"/>
      <c r="F1079" s="28"/>
      <c r="G1079" s="6"/>
      <c r="H1079" s="6"/>
      <c r="I1079" s="28"/>
      <c r="J1079" s="6"/>
      <c r="K1079" s="14">
        <v>41486</v>
      </c>
      <c r="L1079" s="3">
        <f t="shared" si="65"/>
        <v>0</v>
      </c>
      <c r="M1079" s="33">
        <f t="shared" si="66"/>
        <v>0</v>
      </c>
      <c r="N1079" s="44">
        <f t="shared" si="67"/>
        <v>0</v>
      </c>
      <c r="O1079" s="42" t="e">
        <f t="shared" si="68"/>
        <v>#DIV/0!</v>
      </c>
    </row>
    <row r="1080" spans="1:15" ht="15">
      <c r="A1080" s="7"/>
      <c r="B1080" s="7"/>
      <c r="C1080" s="13"/>
      <c r="D1080" s="7"/>
      <c r="E1080" s="37"/>
      <c r="F1080" s="28"/>
      <c r="G1080" s="6"/>
      <c r="H1080" s="6"/>
      <c r="I1080" s="28"/>
      <c r="J1080" s="6"/>
      <c r="K1080" s="14">
        <v>41486</v>
      </c>
      <c r="L1080" s="3">
        <f t="shared" si="65"/>
        <v>0</v>
      </c>
      <c r="M1080" s="33">
        <f t="shared" si="66"/>
        <v>0</v>
      </c>
      <c r="N1080" s="44">
        <f t="shared" si="67"/>
        <v>0</v>
      </c>
      <c r="O1080" s="42" t="e">
        <f t="shared" si="68"/>
        <v>#DIV/0!</v>
      </c>
    </row>
    <row r="1081" spans="1:15" ht="15">
      <c r="A1081" s="7"/>
      <c r="B1081" s="7"/>
      <c r="C1081" s="13"/>
      <c r="D1081" s="7"/>
      <c r="E1081" s="37"/>
      <c r="F1081" s="28"/>
      <c r="G1081" s="6"/>
      <c r="H1081" s="6"/>
      <c r="I1081" s="28"/>
      <c r="J1081" s="6"/>
      <c r="K1081" s="14">
        <v>41486</v>
      </c>
      <c r="L1081" s="3">
        <f t="shared" si="65"/>
        <v>0</v>
      </c>
      <c r="M1081" s="33">
        <f t="shared" si="66"/>
        <v>0</v>
      </c>
      <c r="N1081" s="44">
        <f t="shared" si="67"/>
        <v>0</v>
      </c>
      <c r="O1081" s="42" t="e">
        <f t="shared" si="68"/>
        <v>#DIV/0!</v>
      </c>
    </row>
    <row r="1082" spans="1:15" ht="15">
      <c r="A1082" s="7"/>
      <c r="B1082" s="7"/>
      <c r="C1082" s="13"/>
      <c r="D1082" s="7"/>
      <c r="E1082" s="37"/>
      <c r="F1082" s="28"/>
      <c r="G1082" s="6"/>
      <c r="H1082" s="6"/>
      <c r="I1082" s="28"/>
      <c r="J1082" s="6"/>
      <c r="K1082" s="14">
        <v>41486</v>
      </c>
      <c r="L1082" s="3">
        <f t="shared" si="65"/>
        <v>0</v>
      </c>
      <c r="M1082" s="33">
        <f t="shared" si="66"/>
        <v>0</v>
      </c>
      <c r="N1082" s="44">
        <f t="shared" si="67"/>
        <v>0</v>
      </c>
      <c r="O1082" s="42" t="e">
        <f t="shared" si="68"/>
        <v>#DIV/0!</v>
      </c>
    </row>
    <row r="1083" spans="1:15" ht="15">
      <c r="A1083" s="7"/>
      <c r="B1083" s="7"/>
      <c r="C1083" s="13"/>
      <c r="D1083" s="7"/>
      <c r="E1083" s="37"/>
      <c r="F1083" s="28"/>
      <c r="G1083" s="6"/>
      <c r="H1083" s="6"/>
      <c r="I1083" s="28"/>
      <c r="J1083" s="6"/>
      <c r="K1083" s="14">
        <v>41486</v>
      </c>
      <c r="L1083" s="3">
        <f t="shared" si="65"/>
        <v>0</v>
      </c>
      <c r="M1083" s="33">
        <f t="shared" si="66"/>
        <v>0</v>
      </c>
      <c r="N1083" s="44">
        <f t="shared" si="67"/>
        <v>0</v>
      </c>
      <c r="O1083" s="42" t="e">
        <f t="shared" si="68"/>
        <v>#DIV/0!</v>
      </c>
    </row>
    <row r="1084" spans="1:15" ht="15">
      <c r="A1084" s="7"/>
      <c r="B1084" s="7"/>
      <c r="C1084" s="13"/>
      <c r="D1084" s="7"/>
      <c r="E1084" s="37"/>
      <c r="F1084" s="28"/>
      <c r="G1084" s="6"/>
      <c r="H1084" s="6"/>
      <c r="I1084" s="28"/>
      <c r="J1084" s="6"/>
      <c r="K1084" s="14">
        <v>41486</v>
      </c>
      <c r="L1084" s="3">
        <f t="shared" si="65"/>
        <v>0</v>
      </c>
      <c r="M1084" s="33">
        <f t="shared" si="66"/>
        <v>0</v>
      </c>
      <c r="N1084" s="44">
        <f t="shared" si="67"/>
        <v>0</v>
      </c>
      <c r="O1084" s="42" t="e">
        <f t="shared" si="68"/>
        <v>#DIV/0!</v>
      </c>
    </row>
    <row r="1085" spans="1:15" ht="15">
      <c r="A1085" s="7"/>
      <c r="B1085" s="7"/>
      <c r="C1085" s="13"/>
      <c r="D1085" s="7"/>
      <c r="E1085" s="37"/>
      <c r="F1085" s="28"/>
      <c r="G1085" s="6"/>
      <c r="H1085" s="6"/>
      <c r="I1085" s="28"/>
      <c r="J1085" s="6"/>
      <c r="K1085" s="14">
        <v>41486</v>
      </c>
      <c r="L1085" s="3">
        <f t="shared" si="65"/>
        <v>0</v>
      </c>
      <c r="M1085" s="33">
        <f t="shared" si="66"/>
        <v>0</v>
      </c>
      <c r="N1085" s="44">
        <f t="shared" si="67"/>
        <v>0</v>
      </c>
      <c r="O1085" s="42" t="e">
        <f t="shared" si="68"/>
        <v>#DIV/0!</v>
      </c>
    </row>
    <row r="1086" spans="1:15" ht="15">
      <c r="A1086" s="7"/>
      <c r="B1086" s="7"/>
      <c r="C1086" s="13"/>
      <c r="D1086" s="7"/>
      <c r="E1086" s="37"/>
      <c r="F1086" s="28"/>
      <c r="G1086" s="6"/>
      <c r="H1086" s="6"/>
      <c r="I1086" s="28"/>
      <c r="J1086" s="6"/>
      <c r="K1086" s="14">
        <v>41486</v>
      </c>
      <c r="L1086" s="3">
        <f t="shared" si="65"/>
        <v>0</v>
      </c>
      <c r="M1086" s="33">
        <f t="shared" si="66"/>
        <v>0</v>
      </c>
      <c r="N1086" s="44">
        <f t="shared" si="67"/>
        <v>0</v>
      </c>
      <c r="O1086" s="42" t="e">
        <f t="shared" si="68"/>
        <v>#DIV/0!</v>
      </c>
    </row>
    <row r="1087" spans="1:15" ht="15">
      <c r="A1087" s="7"/>
      <c r="B1087" s="7"/>
      <c r="C1087" s="13"/>
      <c r="D1087" s="7"/>
      <c r="E1087" s="37"/>
      <c r="F1087" s="28"/>
      <c r="G1087" s="6"/>
      <c r="H1087" s="6"/>
      <c r="I1087" s="28"/>
      <c r="J1087" s="6"/>
      <c r="K1087" s="14">
        <v>41486</v>
      </c>
      <c r="L1087" s="3">
        <f t="shared" si="65"/>
        <v>0</v>
      </c>
      <c r="M1087" s="33">
        <f t="shared" si="66"/>
        <v>0</v>
      </c>
      <c r="N1087" s="44">
        <f t="shared" si="67"/>
        <v>0</v>
      </c>
      <c r="O1087" s="42" t="e">
        <f t="shared" si="68"/>
        <v>#DIV/0!</v>
      </c>
    </row>
    <row r="1088" spans="1:15" ht="15">
      <c r="A1088" s="7"/>
      <c r="B1088" s="7"/>
      <c r="C1088" s="13"/>
      <c r="D1088" s="7"/>
      <c r="E1088" s="37"/>
      <c r="F1088" s="28"/>
      <c r="G1088" s="6"/>
      <c r="H1088" s="6"/>
      <c r="I1088" s="28"/>
      <c r="J1088" s="6"/>
      <c r="K1088" s="14">
        <v>41486</v>
      </c>
      <c r="L1088" s="3">
        <f t="shared" si="65"/>
        <v>0</v>
      </c>
      <c r="M1088" s="33">
        <f t="shared" si="66"/>
        <v>0</v>
      </c>
      <c r="N1088" s="44">
        <f t="shared" si="67"/>
        <v>0</v>
      </c>
      <c r="O1088" s="42" t="e">
        <f t="shared" si="68"/>
        <v>#DIV/0!</v>
      </c>
    </row>
    <row r="1089" spans="1:15" ht="15">
      <c r="A1089" s="7"/>
      <c r="B1089" s="7"/>
      <c r="C1089" s="13"/>
      <c r="D1089" s="7"/>
      <c r="E1089" s="37"/>
      <c r="F1089" s="28"/>
      <c r="G1089" s="6"/>
      <c r="H1089" s="6"/>
      <c r="I1089" s="28"/>
      <c r="J1089" s="6"/>
      <c r="K1089" s="14">
        <v>41486</v>
      </c>
      <c r="L1089" s="3">
        <f t="shared" si="65"/>
        <v>0</v>
      </c>
      <c r="M1089" s="33">
        <f t="shared" si="66"/>
        <v>0</v>
      </c>
      <c r="N1089" s="44">
        <f t="shared" si="67"/>
        <v>0</v>
      </c>
      <c r="O1089" s="42" t="e">
        <f t="shared" si="68"/>
        <v>#DIV/0!</v>
      </c>
    </row>
    <row r="1090" spans="1:15" ht="15">
      <c r="A1090" s="7"/>
      <c r="B1090" s="7"/>
      <c r="C1090" s="13"/>
      <c r="D1090" s="7"/>
      <c r="E1090" s="37"/>
      <c r="F1090" s="28"/>
      <c r="G1090" s="6"/>
      <c r="H1090" s="6"/>
      <c r="I1090" s="28"/>
      <c r="J1090" s="6"/>
      <c r="K1090" s="14">
        <v>41486</v>
      </c>
      <c r="L1090" s="3">
        <f t="shared" ref="L1090:L1153" si="69">F1090*I1090</f>
        <v>0</v>
      </c>
      <c r="M1090" s="33">
        <f t="shared" ref="M1090:M1153" si="70">E1090+J1090</f>
        <v>0</v>
      </c>
      <c r="N1090" s="44">
        <f t="shared" ref="N1090:N1153" si="71">E1090/1000</f>
        <v>0</v>
      </c>
      <c r="O1090" s="42" t="e">
        <f t="shared" ref="O1090:O1153" si="72">E1090/F1090</f>
        <v>#DIV/0!</v>
      </c>
    </row>
    <row r="1091" spans="1:15" ht="15">
      <c r="A1091" s="7"/>
      <c r="B1091" s="7"/>
      <c r="C1091" s="13"/>
      <c r="D1091" s="7"/>
      <c r="E1091" s="37"/>
      <c r="F1091" s="28"/>
      <c r="G1091" s="6"/>
      <c r="H1091" s="6"/>
      <c r="I1091" s="28"/>
      <c r="J1091" s="6"/>
      <c r="K1091" s="14">
        <v>41486</v>
      </c>
      <c r="L1091" s="3">
        <f t="shared" si="69"/>
        <v>0</v>
      </c>
      <c r="M1091" s="33">
        <f t="shared" si="70"/>
        <v>0</v>
      </c>
      <c r="N1091" s="44">
        <f t="shared" si="71"/>
        <v>0</v>
      </c>
      <c r="O1091" s="42" t="e">
        <f t="shared" si="72"/>
        <v>#DIV/0!</v>
      </c>
    </row>
    <row r="1092" spans="1:15" ht="15">
      <c r="A1092" s="7"/>
      <c r="B1092" s="7"/>
      <c r="C1092" s="13"/>
      <c r="D1092" s="7"/>
      <c r="E1092" s="37"/>
      <c r="F1092" s="28"/>
      <c r="G1092" s="6"/>
      <c r="H1092" s="6"/>
      <c r="I1092" s="28"/>
      <c r="J1092" s="6"/>
      <c r="K1092" s="14">
        <v>41486</v>
      </c>
      <c r="L1092" s="3">
        <f t="shared" si="69"/>
        <v>0</v>
      </c>
      <c r="M1092" s="33">
        <f t="shared" si="70"/>
        <v>0</v>
      </c>
      <c r="N1092" s="44">
        <f t="shared" si="71"/>
        <v>0</v>
      </c>
      <c r="O1092" s="42" t="e">
        <f t="shared" si="72"/>
        <v>#DIV/0!</v>
      </c>
    </row>
    <row r="1093" spans="1:15" ht="15">
      <c r="A1093" s="7"/>
      <c r="B1093" s="7"/>
      <c r="C1093" s="13"/>
      <c r="D1093" s="7"/>
      <c r="E1093" s="37"/>
      <c r="F1093" s="28"/>
      <c r="G1093" s="6"/>
      <c r="H1093" s="6"/>
      <c r="I1093" s="28"/>
      <c r="J1093" s="6"/>
      <c r="K1093" s="14">
        <v>41486</v>
      </c>
      <c r="L1093" s="3">
        <f t="shared" si="69"/>
        <v>0</v>
      </c>
      <c r="M1093" s="33">
        <f t="shared" si="70"/>
        <v>0</v>
      </c>
      <c r="N1093" s="44">
        <f t="shared" si="71"/>
        <v>0</v>
      </c>
      <c r="O1093" s="42" t="e">
        <f t="shared" si="72"/>
        <v>#DIV/0!</v>
      </c>
    </row>
    <row r="1094" spans="1:15" ht="15">
      <c r="A1094" s="7"/>
      <c r="B1094" s="7"/>
      <c r="C1094" s="13"/>
      <c r="D1094" s="7"/>
      <c r="E1094" s="37"/>
      <c r="F1094" s="28"/>
      <c r="G1094" s="6"/>
      <c r="H1094" s="6"/>
      <c r="I1094" s="28"/>
      <c r="J1094" s="6"/>
      <c r="K1094" s="14">
        <v>41486</v>
      </c>
      <c r="L1094" s="3">
        <f t="shared" si="69"/>
        <v>0</v>
      </c>
      <c r="M1094" s="33">
        <f t="shared" si="70"/>
        <v>0</v>
      </c>
      <c r="N1094" s="44">
        <f t="shared" si="71"/>
        <v>0</v>
      </c>
      <c r="O1094" s="42" t="e">
        <f t="shared" si="72"/>
        <v>#DIV/0!</v>
      </c>
    </row>
    <row r="1095" spans="1:15" ht="15">
      <c r="A1095" s="7"/>
      <c r="B1095" s="7"/>
      <c r="C1095" s="13"/>
      <c r="D1095" s="7"/>
      <c r="E1095" s="37"/>
      <c r="F1095" s="28"/>
      <c r="G1095" s="6"/>
      <c r="H1095" s="6"/>
      <c r="I1095" s="28"/>
      <c r="J1095" s="6"/>
      <c r="K1095" s="14">
        <v>41486</v>
      </c>
      <c r="L1095" s="3">
        <f t="shared" si="69"/>
        <v>0</v>
      </c>
      <c r="M1095" s="33">
        <f t="shared" si="70"/>
        <v>0</v>
      </c>
      <c r="N1095" s="44">
        <f t="shared" si="71"/>
        <v>0</v>
      </c>
      <c r="O1095" s="42" t="e">
        <f t="shared" si="72"/>
        <v>#DIV/0!</v>
      </c>
    </row>
    <row r="1096" spans="1:15" ht="15">
      <c r="A1096" s="7"/>
      <c r="B1096" s="7"/>
      <c r="C1096" s="13"/>
      <c r="D1096" s="7"/>
      <c r="E1096" s="37"/>
      <c r="F1096" s="28"/>
      <c r="G1096" s="6"/>
      <c r="H1096" s="6"/>
      <c r="I1096" s="28"/>
      <c r="J1096" s="6"/>
      <c r="K1096" s="14">
        <v>41486</v>
      </c>
      <c r="L1096" s="3">
        <f t="shared" si="69"/>
        <v>0</v>
      </c>
      <c r="M1096" s="33">
        <f t="shared" si="70"/>
        <v>0</v>
      </c>
      <c r="N1096" s="44">
        <f t="shared" si="71"/>
        <v>0</v>
      </c>
      <c r="O1096" s="42" t="e">
        <f t="shared" si="72"/>
        <v>#DIV/0!</v>
      </c>
    </row>
    <row r="1097" spans="1:15" ht="15">
      <c r="A1097" s="7"/>
      <c r="B1097" s="7"/>
      <c r="C1097" s="13"/>
      <c r="D1097" s="7"/>
      <c r="E1097" s="37"/>
      <c r="F1097" s="28"/>
      <c r="G1097" s="6"/>
      <c r="H1097" s="6"/>
      <c r="I1097" s="28"/>
      <c r="J1097" s="6"/>
      <c r="K1097" s="14">
        <v>41486</v>
      </c>
      <c r="L1097" s="3">
        <f t="shared" si="69"/>
        <v>0</v>
      </c>
      <c r="M1097" s="33">
        <f t="shared" si="70"/>
        <v>0</v>
      </c>
      <c r="N1097" s="44">
        <f t="shared" si="71"/>
        <v>0</v>
      </c>
      <c r="O1097" s="42" t="e">
        <f t="shared" si="72"/>
        <v>#DIV/0!</v>
      </c>
    </row>
    <row r="1098" spans="1:15" ht="15">
      <c r="A1098" s="7"/>
      <c r="B1098" s="7"/>
      <c r="C1098" s="13"/>
      <c r="D1098" s="7"/>
      <c r="E1098" s="37"/>
      <c r="F1098" s="28"/>
      <c r="G1098" s="6"/>
      <c r="H1098" s="6"/>
      <c r="I1098" s="28"/>
      <c r="J1098" s="6"/>
      <c r="K1098" s="14">
        <v>41486</v>
      </c>
      <c r="L1098" s="3">
        <f t="shared" si="69"/>
        <v>0</v>
      </c>
      <c r="M1098" s="33">
        <f t="shared" si="70"/>
        <v>0</v>
      </c>
      <c r="N1098" s="44">
        <f t="shared" si="71"/>
        <v>0</v>
      </c>
      <c r="O1098" s="42" t="e">
        <f t="shared" si="72"/>
        <v>#DIV/0!</v>
      </c>
    </row>
    <row r="1099" spans="1:15" ht="15">
      <c r="A1099" s="7"/>
      <c r="B1099" s="7"/>
      <c r="C1099" s="13"/>
      <c r="D1099" s="7"/>
      <c r="E1099" s="37"/>
      <c r="F1099" s="28"/>
      <c r="G1099" s="6"/>
      <c r="H1099" s="6"/>
      <c r="I1099" s="28"/>
      <c r="J1099" s="6"/>
      <c r="K1099" s="14">
        <v>41486</v>
      </c>
      <c r="L1099" s="3">
        <f t="shared" si="69"/>
        <v>0</v>
      </c>
      <c r="M1099" s="33">
        <f t="shared" si="70"/>
        <v>0</v>
      </c>
      <c r="N1099" s="44">
        <f t="shared" si="71"/>
        <v>0</v>
      </c>
      <c r="O1099" s="42" t="e">
        <f t="shared" si="72"/>
        <v>#DIV/0!</v>
      </c>
    </row>
    <row r="1100" spans="1:15" ht="15">
      <c r="A1100" s="7"/>
      <c r="B1100" s="7"/>
      <c r="C1100" s="13"/>
      <c r="D1100" s="7"/>
      <c r="E1100" s="37"/>
      <c r="F1100" s="28"/>
      <c r="G1100" s="6"/>
      <c r="H1100" s="6"/>
      <c r="I1100" s="28"/>
      <c r="J1100" s="6"/>
      <c r="K1100" s="14">
        <v>41486</v>
      </c>
      <c r="L1100" s="3">
        <f t="shared" si="69"/>
        <v>0</v>
      </c>
      <c r="M1100" s="33">
        <f t="shared" si="70"/>
        <v>0</v>
      </c>
      <c r="N1100" s="44">
        <f t="shared" si="71"/>
        <v>0</v>
      </c>
      <c r="O1100" s="42" t="e">
        <f t="shared" si="72"/>
        <v>#DIV/0!</v>
      </c>
    </row>
    <row r="1101" spans="1:15" ht="15">
      <c r="A1101" s="7"/>
      <c r="B1101" s="7"/>
      <c r="C1101" s="13"/>
      <c r="D1101" s="7"/>
      <c r="E1101" s="37"/>
      <c r="F1101" s="28"/>
      <c r="G1101" s="6"/>
      <c r="H1101" s="6"/>
      <c r="I1101" s="28"/>
      <c r="J1101" s="6"/>
      <c r="K1101" s="14">
        <v>41486</v>
      </c>
      <c r="L1101" s="3">
        <f t="shared" si="69"/>
        <v>0</v>
      </c>
      <c r="M1101" s="33">
        <f t="shared" si="70"/>
        <v>0</v>
      </c>
      <c r="N1101" s="44">
        <f t="shared" si="71"/>
        <v>0</v>
      </c>
      <c r="O1101" s="42" t="e">
        <f t="shared" si="72"/>
        <v>#DIV/0!</v>
      </c>
    </row>
    <row r="1102" spans="1:15" ht="15">
      <c r="A1102" s="7"/>
      <c r="B1102" s="7"/>
      <c r="C1102" s="13"/>
      <c r="D1102" s="7"/>
      <c r="E1102" s="37"/>
      <c r="F1102" s="28"/>
      <c r="G1102" s="6"/>
      <c r="H1102" s="6"/>
      <c r="I1102" s="28"/>
      <c r="J1102" s="6"/>
      <c r="K1102" s="14">
        <v>41486</v>
      </c>
      <c r="L1102" s="3">
        <f t="shared" si="69"/>
        <v>0</v>
      </c>
      <c r="M1102" s="33">
        <f t="shared" si="70"/>
        <v>0</v>
      </c>
      <c r="N1102" s="44">
        <f t="shared" si="71"/>
        <v>0</v>
      </c>
      <c r="O1102" s="42" t="e">
        <f t="shared" si="72"/>
        <v>#DIV/0!</v>
      </c>
    </row>
    <row r="1103" spans="1:15" ht="15">
      <c r="A1103" s="7"/>
      <c r="B1103" s="7"/>
      <c r="C1103" s="13"/>
      <c r="D1103" s="7"/>
      <c r="E1103" s="37"/>
      <c r="F1103" s="28"/>
      <c r="G1103" s="6"/>
      <c r="H1103" s="6"/>
      <c r="I1103" s="28"/>
      <c r="J1103" s="6"/>
      <c r="K1103" s="14">
        <v>41486</v>
      </c>
      <c r="L1103" s="3">
        <f t="shared" si="69"/>
        <v>0</v>
      </c>
      <c r="M1103" s="33">
        <f t="shared" si="70"/>
        <v>0</v>
      </c>
      <c r="N1103" s="44">
        <f t="shared" si="71"/>
        <v>0</v>
      </c>
      <c r="O1103" s="42" t="e">
        <f t="shared" si="72"/>
        <v>#DIV/0!</v>
      </c>
    </row>
    <row r="1104" spans="1:15" ht="15">
      <c r="A1104" s="7"/>
      <c r="B1104" s="7"/>
      <c r="C1104" s="13"/>
      <c r="D1104" s="7"/>
      <c r="E1104" s="37"/>
      <c r="F1104" s="28"/>
      <c r="G1104" s="6"/>
      <c r="H1104" s="6"/>
      <c r="I1104" s="28"/>
      <c r="J1104" s="6"/>
      <c r="K1104" s="14">
        <v>41486</v>
      </c>
      <c r="L1104" s="3">
        <f t="shared" si="69"/>
        <v>0</v>
      </c>
      <c r="M1104" s="33">
        <f t="shared" si="70"/>
        <v>0</v>
      </c>
      <c r="N1104" s="44">
        <f t="shared" si="71"/>
        <v>0</v>
      </c>
      <c r="O1104" s="42" t="e">
        <f t="shared" si="72"/>
        <v>#DIV/0!</v>
      </c>
    </row>
    <row r="1105" spans="1:15" ht="15">
      <c r="A1105" s="7"/>
      <c r="B1105" s="7"/>
      <c r="C1105" s="13"/>
      <c r="D1105" s="7"/>
      <c r="E1105" s="37"/>
      <c r="F1105" s="28"/>
      <c r="G1105" s="6"/>
      <c r="H1105" s="6"/>
      <c r="I1105" s="28"/>
      <c r="J1105" s="6"/>
      <c r="K1105" s="14">
        <v>41486</v>
      </c>
      <c r="L1105" s="3">
        <f t="shared" si="69"/>
        <v>0</v>
      </c>
      <c r="M1105" s="33">
        <f t="shared" si="70"/>
        <v>0</v>
      </c>
      <c r="N1105" s="44">
        <f t="shared" si="71"/>
        <v>0</v>
      </c>
      <c r="O1105" s="42" t="e">
        <f t="shared" si="72"/>
        <v>#DIV/0!</v>
      </c>
    </row>
    <row r="1106" spans="1:15" ht="15">
      <c r="A1106" s="7"/>
      <c r="B1106" s="7"/>
      <c r="C1106" s="13"/>
      <c r="D1106" s="7"/>
      <c r="E1106" s="37"/>
      <c r="F1106" s="28"/>
      <c r="G1106" s="6"/>
      <c r="H1106" s="6"/>
      <c r="I1106" s="28"/>
      <c r="J1106" s="6"/>
      <c r="K1106" s="14">
        <v>41486</v>
      </c>
      <c r="L1106" s="3">
        <f t="shared" si="69"/>
        <v>0</v>
      </c>
      <c r="M1106" s="33">
        <f t="shared" si="70"/>
        <v>0</v>
      </c>
      <c r="N1106" s="44">
        <f t="shared" si="71"/>
        <v>0</v>
      </c>
      <c r="O1106" s="42" t="e">
        <f t="shared" si="72"/>
        <v>#DIV/0!</v>
      </c>
    </row>
    <row r="1107" spans="1:15" ht="15">
      <c r="A1107" s="7"/>
      <c r="B1107" s="7"/>
      <c r="C1107" s="13"/>
      <c r="D1107" s="7"/>
      <c r="E1107" s="37"/>
      <c r="F1107" s="28"/>
      <c r="G1107" s="6"/>
      <c r="H1107" s="6"/>
      <c r="I1107" s="28"/>
      <c r="J1107" s="6"/>
      <c r="K1107" s="14">
        <v>41486</v>
      </c>
      <c r="L1107" s="3">
        <f t="shared" si="69"/>
        <v>0</v>
      </c>
      <c r="M1107" s="33">
        <f t="shared" si="70"/>
        <v>0</v>
      </c>
      <c r="N1107" s="44">
        <f t="shared" si="71"/>
        <v>0</v>
      </c>
      <c r="O1107" s="42" t="e">
        <f t="shared" si="72"/>
        <v>#DIV/0!</v>
      </c>
    </row>
    <row r="1108" spans="1:15" ht="15">
      <c r="A1108" s="7"/>
      <c r="B1108" s="7"/>
      <c r="C1108" s="13"/>
      <c r="D1108" s="7"/>
      <c r="E1108" s="37"/>
      <c r="F1108" s="28"/>
      <c r="G1108" s="6"/>
      <c r="H1108" s="6"/>
      <c r="I1108" s="28"/>
      <c r="J1108" s="6"/>
      <c r="K1108" s="14">
        <v>41486</v>
      </c>
      <c r="L1108" s="3">
        <f t="shared" si="69"/>
        <v>0</v>
      </c>
      <c r="M1108" s="33">
        <f t="shared" si="70"/>
        <v>0</v>
      </c>
      <c r="N1108" s="44">
        <f t="shared" si="71"/>
        <v>0</v>
      </c>
      <c r="O1108" s="42" t="e">
        <f t="shared" si="72"/>
        <v>#DIV/0!</v>
      </c>
    </row>
    <row r="1109" spans="1:15" ht="15">
      <c r="A1109" s="7"/>
      <c r="B1109" s="7"/>
      <c r="C1109" s="13"/>
      <c r="D1109" s="7"/>
      <c r="E1109" s="37"/>
      <c r="F1109" s="28"/>
      <c r="G1109" s="6"/>
      <c r="H1109" s="6"/>
      <c r="I1109" s="28"/>
      <c r="J1109" s="6"/>
      <c r="K1109" s="14">
        <v>41486</v>
      </c>
      <c r="L1109" s="3">
        <f t="shared" si="69"/>
        <v>0</v>
      </c>
      <c r="M1109" s="33">
        <f t="shared" si="70"/>
        <v>0</v>
      </c>
      <c r="N1109" s="44">
        <f t="shared" si="71"/>
        <v>0</v>
      </c>
      <c r="O1109" s="42" t="e">
        <f t="shared" si="72"/>
        <v>#DIV/0!</v>
      </c>
    </row>
    <row r="1110" spans="1:15" ht="15">
      <c r="A1110" s="7"/>
      <c r="B1110" s="7"/>
      <c r="C1110" s="13"/>
      <c r="D1110" s="7"/>
      <c r="E1110" s="37"/>
      <c r="F1110" s="28"/>
      <c r="G1110" s="6"/>
      <c r="H1110" s="6"/>
      <c r="I1110" s="28"/>
      <c r="J1110" s="6"/>
      <c r="K1110" s="14">
        <v>41486</v>
      </c>
      <c r="L1110" s="3">
        <f t="shared" si="69"/>
        <v>0</v>
      </c>
      <c r="M1110" s="33">
        <f t="shared" si="70"/>
        <v>0</v>
      </c>
      <c r="N1110" s="44">
        <f t="shared" si="71"/>
        <v>0</v>
      </c>
      <c r="O1110" s="42" t="e">
        <f t="shared" si="72"/>
        <v>#DIV/0!</v>
      </c>
    </row>
    <row r="1111" spans="1:15" ht="15">
      <c r="A1111" s="7"/>
      <c r="B1111" s="7"/>
      <c r="C1111" s="13"/>
      <c r="D1111" s="7"/>
      <c r="E1111" s="37"/>
      <c r="F1111" s="28"/>
      <c r="G1111" s="6"/>
      <c r="H1111" s="6"/>
      <c r="I1111" s="28"/>
      <c r="J1111" s="6"/>
      <c r="K1111" s="14">
        <v>41486</v>
      </c>
      <c r="L1111" s="3">
        <f t="shared" si="69"/>
        <v>0</v>
      </c>
      <c r="M1111" s="33">
        <f t="shared" si="70"/>
        <v>0</v>
      </c>
      <c r="N1111" s="44">
        <f t="shared" si="71"/>
        <v>0</v>
      </c>
      <c r="O1111" s="42" t="e">
        <f t="shared" si="72"/>
        <v>#DIV/0!</v>
      </c>
    </row>
    <row r="1112" spans="1:15" ht="15">
      <c r="A1112" s="7"/>
      <c r="B1112" s="7"/>
      <c r="C1112" s="13"/>
      <c r="D1112" s="7"/>
      <c r="E1112" s="37"/>
      <c r="F1112" s="28"/>
      <c r="G1112" s="6"/>
      <c r="H1112" s="6"/>
      <c r="I1112" s="28"/>
      <c r="J1112" s="6"/>
      <c r="K1112" s="14">
        <v>41486</v>
      </c>
      <c r="L1112" s="3">
        <f t="shared" si="69"/>
        <v>0</v>
      </c>
      <c r="M1112" s="33">
        <f t="shared" si="70"/>
        <v>0</v>
      </c>
      <c r="N1112" s="44">
        <f t="shared" si="71"/>
        <v>0</v>
      </c>
      <c r="O1112" s="42" t="e">
        <f t="shared" si="72"/>
        <v>#DIV/0!</v>
      </c>
    </row>
    <row r="1113" spans="1:15" ht="15">
      <c r="A1113" s="7"/>
      <c r="B1113" s="7"/>
      <c r="C1113" s="13"/>
      <c r="D1113" s="7"/>
      <c r="E1113" s="37"/>
      <c r="F1113" s="28"/>
      <c r="G1113" s="6"/>
      <c r="H1113" s="6"/>
      <c r="I1113" s="28"/>
      <c r="J1113" s="6"/>
      <c r="K1113" s="14">
        <v>41486</v>
      </c>
      <c r="L1113" s="3">
        <f t="shared" si="69"/>
        <v>0</v>
      </c>
      <c r="M1113" s="33">
        <f t="shared" si="70"/>
        <v>0</v>
      </c>
      <c r="N1113" s="44">
        <f t="shared" si="71"/>
        <v>0</v>
      </c>
      <c r="O1113" s="42" t="e">
        <f t="shared" si="72"/>
        <v>#DIV/0!</v>
      </c>
    </row>
    <row r="1114" spans="1:15" ht="15">
      <c r="A1114" s="7"/>
      <c r="B1114" s="7"/>
      <c r="C1114" s="13"/>
      <c r="D1114" s="7"/>
      <c r="E1114" s="37"/>
      <c r="F1114" s="28"/>
      <c r="G1114" s="6"/>
      <c r="H1114" s="6"/>
      <c r="I1114" s="28"/>
      <c r="J1114" s="6"/>
      <c r="K1114" s="14">
        <v>41486</v>
      </c>
      <c r="L1114" s="3">
        <f t="shared" si="69"/>
        <v>0</v>
      </c>
      <c r="M1114" s="33">
        <f t="shared" si="70"/>
        <v>0</v>
      </c>
      <c r="N1114" s="44">
        <f t="shared" si="71"/>
        <v>0</v>
      </c>
      <c r="O1114" s="42" t="e">
        <f t="shared" si="72"/>
        <v>#DIV/0!</v>
      </c>
    </row>
    <row r="1115" spans="1:15" ht="15">
      <c r="A1115" s="7"/>
      <c r="B1115" s="7"/>
      <c r="C1115" s="13"/>
      <c r="D1115" s="7"/>
      <c r="E1115" s="37"/>
      <c r="F1115" s="28"/>
      <c r="G1115" s="6"/>
      <c r="H1115" s="6"/>
      <c r="I1115" s="28"/>
      <c r="J1115" s="6"/>
      <c r="K1115" s="14">
        <v>41486</v>
      </c>
      <c r="L1115" s="3">
        <f t="shared" si="69"/>
        <v>0</v>
      </c>
      <c r="M1115" s="33">
        <f t="shared" si="70"/>
        <v>0</v>
      </c>
      <c r="N1115" s="44">
        <f t="shared" si="71"/>
        <v>0</v>
      </c>
      <c r="O1115" s="42" t="e">
        <f t="shared" si="72"/>
        <v>#DIV/0!</v>
      </c>
    </row>
    <row r="1116" spans="1:15" ht="15">
      <c r="A1116" s="7"/>
      <c r="B1116" s="7"/>
      <c r="C1116" s="13"/>
      <c r="D1116" s="7"/>
      <c r="E1116" s="37"/>
      <c r="F1116" s="28"/>
      <c r="G1116" s="6"/>
      <c r="H1116" s="6"/>
      <c r="I1116" s="28"/>
      <c r="J1116" s="6"/>
      <c r="K1116" s="14">
        <v>41486</v>
      </c>
      <c r="L1116" s="3">
        <f t="shared" si="69"/>
        <v>0</v>
      </c>
      <c r="M1116" s="33">
        <f t="shared" si="70"/>
        <v>0</v>
      </c>
      <c r="N1116" s="44">
        <f t="shared" si="71"/>
        <v>0</v>
      </c>
      <c r="O1116" s="42" t="e">
        <f t="shared" si="72"/>
        <v>#DIV/0!</v>
      </c>
    </row>
    <row r="1117" spans="1:15" ht="15">
      <c r="A1117" s="7"/>
      <c r="B1117" s="7"/>
      <c r="C1117" s="13"/>
      <c r="D1117" s="7"/>
      <c r="E1117" s="37"/>
      <c r="F1117" s="28"/>
      <c r="G1117" s="6"/>
      <c r="H1117" s="6"/>
      <c r="I1117" s="28"/>
      <c r="J1117" s="6"/>
      <c r="K1117" s="14">
        <v>41486</v>
      </c>
      <c r="L1117" s="3">
        <f t="shared" si="69"/>
        <v>0</v>
      </c>
      <c r="M1117" s="33">
        <f t="shared" si="70"/>
        <v>0</v>
      </c>
      <c r="N1117" s="44">
        <f t="shared" si="71"/>
        <v>0</v>
      </c>
      <c r="O1117" s="42" t="e">
        <f t="shared" si="72"/>
        <v>#DIV/0!</v>
      </c>
    </row>
    <row r="1118" spans="1:15" ht="15">
      <c r="A1118" s="7"/>
      <c r="B1118" s="7"/>
      <c r="C1118" s="13"/>
      <c r="D1118" s="7"/>
      <c r="E1118" s="37"/>
      <c r="F1118" s="28"/>
      <c r="G1118" s="6"/>
      <c r="H1118" s="6"/>
      <c r="I1118" s="28"/>
      <c r="J1118" s="6"/>
      <c r="K1118" s="14">
        <v>41486</v>
      </c>
      <c r="L1118" s="3">
        <f t="shared" si="69"/>
        <v>0</v>
      </c>
      <c r="M1118" s="33">
        <f t="shared" si="70"/>
        <v>0</v>
      </c>
      <c r="N1118" s="44">
        <f t="shared" si="71"/>
        <v>0</v>
      </c>
      <c r="O1118" s="42" t="e">
        <f t="shared" si="72"/>
        <v>#DIV/0!</v>
      </c>
    </row>
    <row r="1119" spans="1:15" ht="15">
      <c r="A1119" s="7"/>
      <c r="B1119" s="7"/>
      <c r="C1119" s="13"/>
      <c r="D1119" s="7"/>
      <c r="E1119" s="37"/>
      <c r="F1119" s="28"/>
      <c r="G1119" s="6"/>
      <c r="H1119" s="6"/>
      <c r="I1119" s="28"/>
      <c r="J1119" s="6"/>
      <c r="K1119" s="14">
        <v>41486</v>
      </c>
      <c r="L1119" s="3">
        <f t="shared" si="69"/>
        <v>0</v>
      </c>
      <c r="M1119" s="33">
        <f t="shared" si="70"/>
        <v>0</v>
      </c>
      <c r="N1119" s="44">
        <f t="shared" si="71"/>
        <v>0</v>
      </c>
      <c r="O1119" s="42" t="e">
        <f t="shared" si="72"/>
        <v>#DIV/0!</v>
      </c>
    </row>
    <row r="1120" spans="1:15" ht="15">
      <c r="A1120" s="7"/>
      <c r="B1120" s="7"/>
      <c r="C1120" s="13"/>
      <c r="D1120" s="7"/>
      <c r="E1120" s="37"/>
      <c r="F1120" s="28"/>
      <c r="G1120" s="6"/>
      <c r="H1120" s="6"/>
      <c r="I1120" s="28"/>
      <c r="J1120" s="6"/>
      <c r="K1120" s="14">
        <v>41486</v>
      </c>
      <c r="L1120" s="3">
        <f t="shared" si="69"/>
        <v>0</v>
      </c>
      <c r="M1120" s="33">
        <f t="shared" si="70"/>
        <v>0</v>
      </c>
      <c r="N1120" s="44">
        <f t="shared" si="71"/>
        <v>0</v>
      </c>
      <c r="O1120" s="42" t="e">
        <f t="shared" si="72"/>
        <v>#DIV/0!</v>
      </c>
    </row>
    <row r="1121" spans="1:15" ht="15">
      <c r="A1121" s="7"/>
      <c r="B1121" s="7"/>
      <c r="C1121" s="13"/>
      <c r="D1121" s="7"/>
      <c r="E1121" s="37"/>
      <c r="F1121" s="28"/>
      <c r="G1121" s="6"/>
      <c r="H1121" s="6"/>
      <c r="I1121" s="28"/>
      <c r="J1121" s="6"/>
      <c r="K1121" s="14">
        <v>41486</v>
      </c>
      <c r="L1121" s="3">
        <f t="shared" si="69"/>
        <v>0</v>
      </c>
      <c r="M1121" s="33">
        <f t="shared" si="70"/>
        <v>0</v>
      </c>
      <c r="N1121" s="44">
        <f t="shared" si="71"/>
        <v>0</v>
      </c>
      <c r="O1121" s="42" t="e">
        <f t="shared" si="72"/>
        <v>#DIV/0!</v>
      </c>
    </row>
    <row r="1122" spans="1:15" ht="15">
      <c r="A1122" s="7"/>
      <c r="B1122" s="7"/>
      <c r="C1122" s="13"/>
      <c r="D1122" s="7"/>
      <c r="E1122" s="37"/>
      <c r="F1122" s="28"/>
      <c r="G1122" s="6"/>
      <c r="H1122" s="6"/>
      <c r="I1122" s="28"/>
      <c r="J1122" s="6"/>
      <c r="K1122" s="14">
        <v>41486</v>
      </c>
      <c r="L1122" s="3">
        <f t="shared" si="69"/>
        <v>0</v>
      </c>
      <c r="M1122" s="33">
        <f t="shared" si="70"/>
        <v>0</v>
      </c>
      <c r="N1122" s="44">
        <f t="shared" si="71"/>
        <v>0</v>
      </c>
      <c r="O1122" s="42" t="e">
        <f t="shared" si="72"/>
        <v>#DIV/0!</v>
      </c>
    </row>
    <row r="1123" spans="1:15" ht="15">
      <c r="A1123" s="7"/>
      <c r="B1123" s="7"/>
      <c r="C1123" s="13"/>
      <c r="D1123" s="7"/>
      <c r="E1123" s="37"/>
      <c r="F1123" s="28"/>
      <c r="G1123" s="6"/>
      <c r="H1123" s="6"/>
      <c r="I1123" s="28"/>
      <c r="J1123" s="6"/>
      <c r="K1123" s="14">
        <v>41486</v>
      </c>
      <c r="L1123" s="3">
        <f t="shared" si="69"/>
        <v>0</v>
      </c>
      <c r="M1123" s="33">
        <f t="shared" si="70"/>
        <v>0</v>
      </c>
      <c r="N1123" s="44">
        <f t="shared" si="71"/>
        <v>0</v>
      </c>
      <c r="O1123" s="42" t="e">
        <f t="shared" si="72"/>
        <v>#DIV/0!</v>
      </c>
    </row>
    <row r="1124" spans="1:15" ht="15">
      <c r="A1124" s="7"/>
      <c r="B1124" s="7"/>
      <c r="C1124" s="13"/>
      <c r="D1124" s="7"/>
      <c r="E1124" s="37"/>
      <c r="F1124" s="28"/>
      <c r="G1124" s="6"/>
      <c r="H1124" s="6"/>
      <c r="I1124" s="28"/>
      <c r="J1124" s="6"/>
      <c r="K1124" s="14">
        <v>41486</v>
      </c>
      <c r="L1124" s="3">
        <f t="shared" si="69"/>
        <v>0</v>
      </c>
      <c r="M1124" s="33">
        <f t="shared" si="70"/>
        <v>0</v>
      </c>
      <c r="N1124" s="44">
        <f t="shared" si="71"/>
        <v>0</v>
      </c>
      <c r="O1124" s="42" t="e">
        <f t="shared" si="72"/>
        <v>#DIV/0!</v>
      </c>
    </row>
    <row r="1125" spans="1:15" ht="15">
      <c r="A1125" s="7"/>
      <c r="B1125" s="7"/>
      <c r="C1125" s="13"/>
      <c r="D1125" s="7"/>
      <c r="E1125" s="37"/>
      <c r="F1125" s="28"/>
      <c r="G1125" s="6"/>
      <c r="H1125" s="6"/>
      <c r="I1125" s="28"/>
      <c r="J1125" s="6"/>
      <c r="K1125" s="14">
        <v>41486</v>
      </c>
      <c r="L1125" s="3">
        <f t="shared" si="69"/>
        <v>0</v>
      </c>
      <c r="M1125" s="33">
        <f t="shared" si="70"/>
        <v>0</v>
      </c>
      <c r="N1125" s="44">
        <f t="shared" si="71"/>
        <v>0</v>
      </c>
      <c r="O1125" s="42" t="e">
        <f t="shared" si="72"/>
        <v>#DIV/0!</v>
      </c>
    </row>
    <row r="1126" spans="1:15" ht="15">
      <c r="A1126" s="7"/>
      <c r="B1126" s="7"/>
      <c r="C1126" s="13"/>
      <c r="D1126" s="7"/>
      <c r="E1126" s="37"/>
      <c r="F1126" s="28"/>
      <c r="G1126" s="6"/>
      <c r="H1126" s="6"/>
      <c r="I1126" s="28"/>
      <c r="J1126" s="6"/>
      <c r="K1126" s="14">
        <v>41486</v>
      </c>
      <c r="L1126" s="3">
        <f t="shared" si="69"/>
        <v>0</v>
      </c>
      <c r="M1126" s="33">
        <f t="shared" si="70"/>
        <v>0</v>
      </c>
      <c r="N1126" s="44">
        <f t="shared" si="71"/>
        <v>0</v>
      </c>
      <c r="O1126" s="42" t="e">
        <f t="shared" si="72"/>
        <v>#DIV/0!</v>
      </c>
    </row>
    <row r="1127" spans="1:15" ht="15">
      <c r="A1127" s="7"/>
      <c r="B1127" s="7"/>
      <c r="C1127" s="13"/>
      <c r="D1127" s="7"/>
      <c r="E1127" s="37"/>
      <c r="F1127" s="28"/>
      <c r="G1127" s="6"/>
      <c r="H1127" s="6"/>
      <c r="I1127" s="28"/>
      <c r="J1127" s="6"/>
      <c r="K1127" s="14">
        <v>41486</v>
      </c>
      <c r="L1127" s="3">
        <f t="shared" si="69"/>
        <v>0</v>
      </c>
      <c r="M1127" s="33">
        <f t="shared" si="70"/>
        <v>0</v>
      </c>
      <c r="N1127" s="44">
        <f t="shared" si="71"/>
        <v>0</v>
      </c>
      <c r="O1127" s="42" t="e">
        <f t="shared" si="72"/>
        <v>#DIV/0!</v>
      </c>
    </row>
    <row r="1128" spans="1:15" ht="15">
      <c r="A1128" s="7"/>
      <c r="B1128" s="7"/>
      <c r="C1128" s="13"/>
      <c r="D1128" s="7"/>
      <c r="E1128" s="37"/>
      <c r="F1128" s="28"/>
      <c r="G1128" s="6"/>
      <c r="H1128" s="6"/>
      <c r="I1128" s="28"/>
      <c r="J1128" s="6"/>
      <c r="K1128" s="14">
        <v>41486</v>
      </c>
      <c r="L1128" s="3">
        <f t="shared" si="69"/>
        <v>0</v>
      </c>
      <c r="M1128" s="33">
        <f t="shared" si="70"/>
        <v>0</v>
      </c>
      <c r="N1128" s="44">
        <f t="shared" si="71"/>
        <v>0</v>
      </c>
      <c r="O1128" s="42" t="e">
        <f t="shared" si="72"/>
        <v>#DIV/0!</v>
      </c>
    </row>
    <row r="1129" spans="1:15" ht="15">
      <c r="A1129" s="7"/>
      <c r="B1129" s="7"/>
      <c r="C1129" s="13"/>
      <c r="D1129" s="7"/>
      <c r="E1129" s="37"/>
      <c r="F1129" s="28"/>
      <c r="G1129" s="6"/>
      <c r="H1129" s="6"/>
      <c r="I1129" s="28"/>
      <c r="J1129" s="6"/>
      <c r="K1129" s="14">
        <v>41486</v>
      </c>
      <c r="L1129" s="3">
        <f t="shared" si="69"/>
        <v>0</v>
      </c>
      <c r="M1129" s="33">
        <f t="shared" si="70"/>
        <v>0</v>
      </c>
      <c r="N1129" s="44">
        <f t="shared" si="71"/>
        <v>0</v>
      </c>
      <c r="O1129" s="42" t="e">
        <f t="shared" si="72"/>
        <v>#DIV/0!</v>
      </c>
    </row>
    <row r="1130" spans="1:15" ht="15">
      <c r="A1130" s="7"/>
      <c r="B1130" s="7"/>
      <c r="C1130" s="13"/>
      <c r="D1130" s="7"/>
      <c r="E1130" s="37"/>
      <c r="F1130" s="28"/>
      <c r="G1130" s="6"/>
      <c r="H1130" s="6"/>
      <c r="I1130" s="28"/>
      <c r="J1130" s="6"/>
      <c r="K1130" s="14">
        <v>41486</v>
      </c>
      <c r="L1130" s="3">
        <f t="shared" si="69"/>
        <v>0</v>
      </c>
      <c r="M1130" s="33">
        <f t="shared" si="70"/>
        <v>0</v>
      </c>
      <c r="N1130" s="44">
        <f t="shared" si="71"/>
        <v>0</v>
      </c>
      <c r="O1130" s="42" t="e">
        <f t="shared" si="72"/>
        <v>#DIV/0!</v>
      </c>
    </row>
    <row r="1131" spans="1:15" ht="15">
      <c r="A1131" s="7"/>
      <c r="B1131" s="7"/>
      <c r="C1131" s="13"/>
      <c r="D1131" s="7"/>
      <c r="E1131" s="37"/>
      <c r="F1131" s="28"/>
      <c r="G1131" s="6"/>
      <c r="H1131" s="6"/>
      <c r="I1131" s="28"/>
      <c r="J1131" s="6"/>
      <c r="K1131" s="14">
        <v>41486</v>
      </c>
      <c r="L1131" s="3">
        <f t="shared" si="69"/>
        <v>0</v>
      </c>
      <c r="M1131" s="33">
        <f t="shared" si="70"/>
        <v>0</v>
      </c>
      <c r="N1131" s="44">
        <f t="shared" si="71"/>
        <v>0</v>
      </c>
      <c r="O1131" s="42" t="e">
        <f t="shared" si="72"/>
        <v>#DIV/0!</v>
      </c>
    </row>
    <row r="1132" spans="1:15" ht="15">
      <c r="A1132" s="7"/>
      <c r="B1132" s="7"/>
      <c r="C1132" s="13"/>
      <c r="D1132" s="7"/>
      <c r="E1132" s="37"/>
      <c r="F1132" s="28"/>
      <c r="G1132" s="6"/>
      <c r="H1132" s="6"/>
      <c r="I1132" s="28"/>
      <c r="J1132" s="6"/>
      <c r="K1132" s="14">
        <v>41486</v>
      </c>
      <c r="L1132" s="3">
        <f t="shared" si="69"/>
        <v>0</v>
      </c>
      <c r="M1132" s="33">
        <f t="shared" si="70"/>
        <v>0</v>
      </c>
      <c r="N1132" s="44">
        <f t="shared" si="71"/>
        <v>0</v>
      </c>
      <c r="O1132" s="42" t="e">
        <f t="shared" si="72"/>
        <v>#DIV/0!</v>
      </c>
    </row>
    <row r="1133" spans="1:15" ht="15">
      <c r="A1133" s="7"/>
      <c r="B1133" s="7"/>
      <c r="C1133" s="13"/>
      <c r="D1133" s="7"/>
      <c r="E1133" s="37"/>
      <c r="F1133" s="28"/>
      <c r="G1133" s="6"/>
      <c r="H1133" s="6"/>
      <c r="I1133" s="28"/>
      <c r="J1133" s="6"/>
      <c r="K1133" s="14">
        <v>41486</v>
      </c>
      <c r="L1133" s="3">
        <f t="shared" si="69"/>
        <v>0</v>
      </c>
      <c r="M1133" s="33">
        <f t="shared" si="70"/>
        <v>0</v>
      </c>
      <c r="N1133" s="44">
        <f t="shared" si="71"/>
        <v>0</v>
      </c>
      <c r="O1133" s="42" t="e">
        <f t="shared" si="72"/>
        <v>#DIV/0!</v>
      </c>
    </row>
    <row r="1134" spans="1:15" ht="15">
      <c r="A1134" s="7"/>
      <c r="B1134" s="7"/>
      <c r="C1134" s="13"/>
      <c r="D1134" s="7"/>
      <c r="E1134" s="37"/>
      <c r="F1134" s="28"/>
      <c r="G1134" s="6"/>
      <c r="H1134" s="6"/>
      <c r="I1134" s="28"/>
      <c r="J1134" s="6"/>
      <c r="K1134" s="14">
        <v>41486</v>
      </c>
      <c r="L1134" s="3">
        <f t="shared" si="69"/>
        <v>0</v>
      </c>
      <c r="M1134" s="33">
        <f t="shared" si="70"/>
        <v>0</v>
      </c>
      <c r="N1134" s="44">
        <f t="shared" si="71"/>
        <v>0</v>
      </c>
      <c r="O1134" s="42" t="e">
        <f t="shared" si="72"/>
        <v>#DIV/0!</v>
      </c>
    </row>
    <row r="1135" spans="1:15" ht="15">
      <c r="A1135" s="7"/>
      <c r="B1135" s="7"/>
      <c r="C1135" s="13"/>
      <c r="D1135" s="7"/>
      <c r="E1135" s="37"/>
      <c r="F1135" s="28"/>
      <c r="G1135" s="6"/>
      <c r="H1135" s="6"/>
      <c r="I1135" s="28"/>
      <c r="J1135" s="6"/>
      <c r="K1135" s="14">
        <v>41486</v>
      </c>
      <c r="L1135" s="3">
        <f t="shared" si="69"/>
        <v>0</v>
      </c>
      <c r="M1135" s="33">
        <f t="shared" si="70"/>
        <v>0</v>
      </c>
      <c r="N1135" s="44">
        <f t="shared" si="71"/>
        <v>0</v>
      </c>
      <c r="O1135" s="42" t="e">
        <f t="shared" si="72"/>
        <v>#DIV/0!</v>
      </c>
    </row>
    <row r="1136" spans="1:15" ht="15">
      <c r="A1136" s="7"/>
      <c r="B1136" s="7"/>
      <c r="C1136" s="13"/>
      <c r="D1136" s="7"/>
      <c r="E1136" s="37"/>
      <c r="F1136" s="28"/>
      <c r="G1136" s="6"/>
      <c r="H1136" s="6"/>
      <c r="I1136" s="28"/>
      <c r="J1136" s="6"/>
      <c r="K1136" s="14">
        <v>41486</v>
      </c>
      <c r="L1136" s="3">
        <f t="shared" si="69"/>
        <v>0</v>
      </c>
      <c r="M1136" s="33">
        <f t="shared" si="70"/>
        <v>0</v>
      </c>
      <c r="N1136" s="44">
        <f t="shared" si="71"/>
        <v>0</v>
      </c>
      <c r="O1136" s="42" t="e">
        <f t="shared" si="72"/>
        <v>#DIV/0!</v>
      </c>
    </row>
    <row r="1137" spans="1:15" ht="15">
      <c r="A1137" s="7"/>
      <c r="B1137" s="7"/>
      <c r="C1137" s="13"/>
      <c r="D1137" s="7"/>
      <c r="E1137" s="37"/>
      <c r="F1137" s="28"/>
      <c r="G1137" s="6"/>
      <c r="H1137" s="6"/>
      <c r="I1137" s="28"/>
      <c r="J1137" s="6"/>
      <c r="K1137" s="14">
        <v>41486</v>
      </c>
      <c r="L1137" s="3">
        <f t="shared" si="69"/>
        <v>0</v>
      </c>
      <c r="M1137" s="33">
        <f t="shared" si="70"/>
        <v>0</v>
      </c>
      <c r="N1137" s="44">
        <f t="shared" si="71"/>
        <v>0</v>
      </c>
      <c r="O1137" s="42" t="e">
        <f t="shared" si="72"/>
        <v>#DIV/0!</v>
      </c>
    </row>
    <row r="1138" spans="1:15" ht="15">
      <c r="A1138" s="7"/>
      <c r="B1138" s="7"/>
      <c r="C1138" s="13"/>
      <c r="D1138" s="7"/>
      <c r="E1138" s="37"/>
      <c r="F1138" s="28"/>
      <c r="G1138" s="6"/>
      <c r="H1138" s="6"/>
      <c r="I1138" s="28"/>
      <c r="J1138" s="6"/>
      <c r="K1138" s="14">
        <v>41486</v>
      </c>
      <c r="L1138" s="3">
        <f t="shared" si="69"/>
        <v>0</v>
      </c>
      <c r="M1138" s="33">
        <f t="shared" si="70"/>
        <v>0</v>
      </c>
      <c r="N1138" s="44">
        <f t="shared" si="71"/>
        <v>0</v>
      </c>
      <c r="O1138" s="42" t="e">
        <f t="shared" si="72"/>
        <v>#DIV/0!</v>
      </c>
    </row>
    <row r="1139" spans="1:15" ht="15">
      <c r="A1139" s="7"/>
      <c r="B1139" s="7"/>
      <c r="C1139" s="13"/>
      <c r="D1139" s="7"/>
      <c r="E1139" s="37"/>
      <c r="F1139" s="28"/>
      <c r="G1139" s="6"/>
      <c r="H1139" s="6"/>
      <c r="I1139" s="28"/>
      <c r="J1139" s="6"/>
      <c r="K1139" s="14">
        <v>41486</v>
      </c>
      <c r="L1139" s="3">
        <f t="shared" si="69"/>
        <v>0</v>
      </c>
      <c r="M1139" s="33">
        <f t="shared" si="70"/>
        <v>0</v>
      </c>
      <c r="N1139" s="44">
        <f t="shared" si="71"/>
        <v>0</v>
      </c>
      <c r="O1139" s="42" t="e">
        <f t="shared" si="72"/>
        <v>#DIV/0!</v>
      </c>
    </row>
    <row r="1140" spans="1:15" ht="15">
      <c r="A1140" s="7"/>
      <c r="B1140" s="7"/>
      <c r="C1140" s="13"/>
      <c r="D1140" s="7"/>
      <c r="E1140" s="37"/>
      <c r="F1140" s="28"/>
      <c r="G1140" s="6"/>
      <c r="H1140" s="6"/>
      <c r="I1140" s="28"/>
      <c r="J1140" s="6"/>
      <c r="K1140" s="14">
        <v>41486</v>
      </c>
      <c r="L1140" s="3">
        <f t="shared" si="69"/>
        <v>0</v>
      </c>
      <c r="M1140" s="33">
        <f t="shared" si="70"/>
        <v>0</v>
      </c>
      <c r="N1140" s="44">
        <f t="shared" si="71"/>
        <v>0</v>
      </c>
      <c r="O1140" s="42" t="e">
        <f t="shared" si="72"/>
        <v>#DIV/0!</v>
      </c>
    </row>
    <row r="1141" spans="1:15" ht="15">
      <c r="A1141" s="7"/>
      <c r="B1141" s="7"/>
      <c r="C1141" s="13"/>
      <c r="D1141" s="7"/>
      <c r="E1141" s="37"/>
      <c r="F1141" s="28"/>
      <c r="G1141" s="6"/>
      <c r="H1141" s="6"/>
      <c r="I1141" s="28"/>
      <c r="J1141" s="6"/>
      <c r="K1141" s="14">
        <v>41486</v>
      </c>
      <c r="L1141" s="3">
        <f t="shared" si="69"/>
        <v>0</v>
      </c>
      <c r="M1141" s="33">
        <f t="shared" si="70"/>
        <v>0</v>
      </c>
      <c r="N1141" s="44">
        <f t="shared" si="71"/>
        <v>0</v>
      </c>
      <c r="O1141" s="42" t="e">
        <f t="shared" si="72"/>
        <v>#DIV/0!</v>
      </c>
    </row>
    <row r="1142" spans="1:15" ht="15">
      <c r="A1142" s="7"/>
      <c r="B1142" s="7"/>
      <c r="C1142" s="13"/>
      <c r="D1142" s="7"/>
      <c r="E1142" s="37"/>
      <c r="F1142" s="28"/>
      <c r="G1142" s="6"/>
      <c r="H1142" s="6"/>
      <c r="I1142" s="28"/>
      <c r="J1142" s="6"/>
      <c r="K1142" s="14">
        <v>41486</v>
      </c>
      <c r="L1142" s="3">
        <f t="shared" si="69"/>
        <v>0</v>
      </c>
      <c r="M1142" s="33">
        <f t="shared" si="70"/>
        <v>0</v>
      </c>
      <c r="N1142" s="44">
        <f t="shared" si="71"/>
        <v>0</v>
      </c>
      <c r="O1142" s="42" t="e">
        <f t="shared" si="72"/>
        <v>#DIV/0!</v>
      </c>
    </row>
    <row r="1143" spans="1:15" ht="15">
      <c r="A1143" s="7"/>
      <c r="B1143" s="7"/>
      <c r="C1143" s="13"/>
      <c r="D1143" s="7"/>
      <c r="E1143" s="37"/>
      <c r="F1143" s="28"/>
      <c r="G1143" s="6"/>
      <c r="H1143" s="6"/>
      <c r="I1143" s="28"/>
      <c r="J1143" s="6"/>
      <c r="K1143" s="14">
        <v>41486</v>
      </c>
      <c r="L1143" s="3">
        <f t="shared" si="69"/>
        <v>0</v>
      </c>
      <c r="M1143" s="33">
        <f t="shared" si="70"/>
        <v>0</v>
      </c>
      <c r="N1143" s="44">
        <f t="shared" si="71"/>
        <v>0</v>
      </c>
      <c r="O1143" s="42" t="e">
        <f t="shared" si="72"/>
        <v>#DIV/0!</v>
      </c>
    </row>
    <row r="1144" spans="1:15" ht="15">
      <c r="A1144" s="7"/>
      <c r="B1144" s="7"/>
      <c r="C1144" s="13"/>
      <c r="D1144" s="7"/>
      <c r="E1144" s="37"/>
      <c r="F1144" s="28"/>
      <c r="G1144" s="6"/>
      <c r="H1144" s="6"/>
      <c r="I1144" s="28"/>
      <c r="J1144" s="6"/>
      <c r="K1144" s="14">
        <v>41486</v>
      </c>
      <c r="L1144" s="3">
        <f t="shared" si="69"/>
        <v>0</v>
      </c>
      <c r="M1144" s="33">
        <f t="shared" si="70"/>
        <v>0</v>
      </c>
      <c r="N1144" s="44">
        <f t="shared" si="71"/>
        <v>0</v>
      </c>
      <c r="O1144" s="42" t="e">
        <f t="shared" si="72"/>
        <v>#DIV/0!</v>
      </c>
    </row>
    <row r="1145" spans="1:15" ht="15">
      <c r="A1145" s="7"/>
      <c r="B1145" s="7"/>
      <c r="C1145" s="13"/>
      <c r="D1145" s="7"/>
      <c r="E1145" s="37"/>
      <c r="F1145" s="28"/>
      <c r="G1145" s="6"/>
      <c r="H1145" s="6"/>
      <c r="I1145" s="28"/>
      <c r="J1145" s="6"/>
      <c r="K1145" s="14">
        <v>41486</v>
      </c>
      <c r="L1145" s="3">
        <f t="shared" si="69"/>
        <v>0</v>
      </c>
      <c r="M1145" s="33">
        <f t="shared" si="70"/>
        <v>0</v>
      </c>
      <c r="N1145" s="44">
        <f t="shared" si="71"/>
        <v>0</v>
      </c>
      <c r="O1145" s="42" t="e">
        <f t="shared" si="72"/>
        <v>#DIV/0!</v>
      </c>
    </row>
    <row r="1146" spans="1:15" ht="15">
      <c r="A1146" s="7"/>
      <c r="B1146" s="7"/>
      <c r="C1146" s="13"/>
      <c r="D1146" s="7"/>
      <c r="E1146" s="37"/>
      <c r="F1146" s="28"/>
      <c r="G1146" s="6"/>
      <c r="H1146" s="6"/>
      <c r="I1146" s="28"/>
      <c r="J1146" s="6"/>
      <c r="K1146" s="14">
        <v>41486</v>
      </c>
      <c r="L1146" s="3">
        <f t="shared" si="69"/>
        <v>0</v>
      </c>
      <c r="M1146" s="33">
        <f t="shared" si="70"/>
        <v>0</v>
      </c>
      <c r="N1146" s="44">
        <f t="shared" si="71"/>
        <v>0</v>
      </c>
      <c r="O1146" s="42" t="e">
        <f t="shared" si="72"/>
        <v>#DIV/0!</v>
      </c>
    </row>
    <row r="1147" spans="1:15" ht="15">
      <c r="A1147" s="7"/>
      <c r="B1147" s="7"/>
      <c r="C1147" s="13"/>
      <c r="D1147" s="7"/>
      <c r="E1147" s="37"/>
      <c r="F1147" s="28"/>
      <c r="G1147" s="6"/>
      <c r="H1147" s="6"/>
      <c r="I1147" s="28"/>
      <c r="J1147" s="6"/>
      <c r="K1147" s="14">
        <v>41486</v>
      </c>
      <c r="L1147" s="3">
        <f t="shared" si="69"/>
        <v>0</v>
      </c>
      <c r="M1147" s="33">
        <f t="shared" si="70"/>
        <v>0</v>
      </c>
      <c r="N1147" s="44">
        <f t="shared" si="71"/>
        <v>0</v>
      </c>
      <c r="O1147" s="42" t="e">
        <f t="shared" si="72"/>
        <v>#DIV/0!</v>
      </c>
    </row>
    <row r="1148" spans="1:15" ht="15">
      <c r="A1148" s="7"/>
      <c r="B1148" s="7"/>
      <c r="C1148" s="13"/>
      <c r="D1148" s="7"/>
      <c r="E1148" s="37"/>
      <c r="F1148" s="28"/>
      <c r="G1148" s="6"/>
      <c r="H1148" s="6"/>
      <c r="I1148" s="28"/>
      <c r="J1148" s="6"/>
      <c r="K1148" s="14">
        <v>41486</v>
      </c>
      <c r="L1148" s="3">
        <f t="shared" si="69"/>
        <v>0</v>
      </c>
      <c r="M1148" s="33">
        <f t="shared" si="70"/>
        <v>0</v>
      </c>
      <c r="N1148" s="44">
        <f t="shared" si="71"/>
        <v>0</v>
      </c>
      <c r="O1148" s="42" t="e">
        <f t="shared" si="72"/>
        <v>#DIV/0!</v>
      </c>
    </row>
    <row r="1149" spans="1:15" ht="15">
      <c r="A1149" s="7"/>
      <c r="B1149" s="7"/>
      <c r="C1149" s="13"/>
      <c r="D1149" s="7"/>
      <c r="E1149" s="37"/>
      <c r="F1149" s="28"/>
      <c r="G1149" s="6"/>
      <c r="H1149" s="6"/>
      <c r="I1149" s="28"/>
      <c r="J1149" s="6"/>
      <c r="K1149" s="14">
        <v>41486</v>
      </c>
      <c r="L1149" s="3">
        <f t="shared" si="69"/>
        <v>0</v>
      </c>
      <c r="M1149" s="33">
        <f t="shared" si="70"/>
        <v>0</v>
      </c>
      <c r="N1149" s="44">
        <f t="shared" si="71"/>
        <v>0</v>
      </c>
      <c r="O1149" s="42" t="e">
        <f t="shared" si="72"/>
        <v>#DIV/0!</v>
      </c>
    </row>
    <row r="1150" spans="1:15" ht="15">
      <c r="A1150" s="7"/>
      <c r="B1150" s="7"/>
      <c r="C1150" s="13"/>
      <c r="D1150" s="7"/>
      <c r="E1150" s="37"/>
      <c r="F1150" s="28"/>
      <c r="G1150" s="6"/>
      <c r="H1150" s="6"/>
      <c r="I1150" s="28"/>
      <c r="J1150" s="6"/>
      <c r="K1150" s="14">
        <v>41486</v>
      </c>
      <c r="L1150" s="3">
        <f t="shared" si="69"/>
        <v>0</v>
      </c>
      <c r="M1150" s="33">
        <f t="shared" si="70"/>
        <v>0</v>
      </c>
      <c r="N1150" s="44">
        <f t="shared" si="71"/>
        <v>0</v>
      </c>
      <c r="O1150" s="42" t="e">
        <f t="shared" si="72"/>
        <v>#DIV/0!</v>
      </c>
    </row>
    <row r="1151" spans="1:15" ht="15">
      <c r="A1151" s="7"/>
      <c r="B1151" s="7"/>
      <c r="C1151" s="13"/>
      <c r="D1151" s="7"/>
      <c r="E1151" s="37"/>
      <c r="F1151" s="28"/>
      <c r="G1151" s="6"/>
      <c r="H1151" s="6"/>
      <c r="I1151" s="28"/>
      <c r="J1151" s="6"/>
      <c r="K1151" s="14">
        <v>41486</v>
      </c>
      <c r="L1151" s="3">
        <f t="shared" si="69"/>
        <v>0</v>
      </c>
      <c r="M1151" s="33">
        <f t="shared" si="70"/>
        <v>0</v>
      </c>
      <c r="N1151" s="44">
        <f t="shared" si="71"/>
        <v>0</v>
      </c>
      <c r="O1151" s="42" t="e">
        <f t="shared" si="72"/>
        <v>#DIV/0!</v>
      </c>
    </row>
    <row r="1152" spans="1:15" ht="15">
      <c r="A1152" s="7"/>
      <c r="B1152" s="7"/>
      <c r="C1152" s="13"/>
      <c r="D1152" s="7"/>
      <c r="E1152" s="37"/>
      <c r="F1152" s="28"/>
      <c r="G1152" s="6"/>
      <c r="H1152" s="6"/>
      <c r="I1152" s="28"/>
      <c r="J1152" s="6"/>
      <c r="K1152" s="14">
        <v>41486</v>
      </c>
      <c r="L1152" s="3">
        <f t="shared" si="69"/>
        <v>0</v>
      </c>
      <c r="M1152" s="33">
        <f t="shared" si="70"/>
        <v>0</v>
      </c>
      <c r="N1152" s="44">
        <f t="shared" si="71"/>
        <v>0</v>
      </c>
      <c r="O1152" s="42" t="e">
        <f t="shared" si="72"/>
        <v>#DIV/0!</v>
      </c>
    </row>
    <row r="1153" spans="1:15" ht="15">
      <c r="A1153" s="7"/>
      <c r="B1153" s="7"/>
      <c r="C1153" s="13"/>
      <c r="D1153" s="7"/>
      <c r="E1153" s="37"/>
      <c r="F1153" s="28"/>
      <c r="G1153" s="6"/>
      <c r="H1153" s="6"/>
      <c r="I1153" s="28"/>
      <c r="J1153" s="6"/>
      <c r="K1153" s="14">
        <v>41486</v>
      </c>
      <c r="L1153" s="3">
        <f t="shared" si="69"/>
        <v>0</v>
      </c>
      <c r="M1153" s="33">
        <f t="shared" si="70"/>
        <v>0</v>
      </c>
      <c r="N1153" s="44">
        <f t="shared" si="71"/>
        <v>0</v>
      </c>
      <c r="O1153" s="42" t="e">
        <f t="shared" si="72"/>
        <v>#DIV/0!</v>
      </c>
    </row>
    <row r="1154" spans="1:15" ht="15">
      <c r="A1154" s="7"/>
      <c r="B1154" s="7"/>
      <c r="C1154" s="13"/>
      <c r="D1154" s="7"/>
      <c r="E1154" s="37"/>
      <c r="F1154" s="28"/>
      <c r="G1154" s="6"/>
      <c r="H1154" s="6"/>
      <c r="I1154" s="28"/>
      <c r="J1154" s="6"/>
      <c r="K1154" s="14">
        <v>41486</v>
      </c>
      <c r="L1154" s="3">
        <f t="shared" ref="L1154:L1217" si="73">F1154*I1154</f>
        <v>0</v>
      </c>
      <c r="M1154" s="33">
        <f t="shared" ref="M1154:M1217" si="74">E1154+J1154</f>
        <v>0</v>
      </c>
      <c r="N1154" s="44">
        <f t="shared" ref="N1154:N1217" si="75">E1154/1000</f>
        <v>0</v>
      </c>
      <c r="O1154" s="42" t="e">
        <f t="shared" ref="O1154:O1217" si="76">E1154/F1154</f>
        <v>#DIV/0!</v>
      </c>
    </row>
    <row r="1155" spans="1:15" ht="15">
      <c r="A1155" s="7"/>
      <c r="B1155" s="7"/>
      <c r="C1155" s="13"/>
      <c r="D1155" s="7"/>
      <c r="E1155" s="37"/>
      <c r="F1155" s="28"/>
      <c r="G1155" s="6"/>
      <c r="H1155" s="6"/>
      <c r="I1155" s="28"/>
      <c r="J1155" s="6"/>
      <c r="K1155" s="14">
        <v>41486</v>
      </c>
      <c r="L1155" s="3">
        <f t="shared" si="73"/>
        <v>0</v>
      </c>
      <c r="M1155" s="33">
        <f t="shared" si="74"/>
        <v>0</v>
      </c>
      <c r="N1155" s="44">
        <f t="shared" si="75"/>
        <v>0</v>
      </c>
      <c r="O1155" s="42" t="e">
        <f t="shared" si="76"/>
        <v>#DIV/0!</v>
      </c>
    </row>
    <row r="1156" spans="1:15" ht="15">
      <c r="A1156" s="7"/>
      <c r="B1156" s="7"/>
      <c r="C1156" s="13"/>
      <c r="D1156" s="7"/>
      <c r="E1156" s="37"/>
      <c r="F1156" s="28"/>
      <c r="G1156" s="6"/>
      <c r="H1156" s="6"/>
      <c r="I1156" s="28"/>
      <c r="J1156" s="6"/>
      <c r="K1156" s="14">
        <v>41486</v>
      </c>
      <c r="L1156" s="3">
        <f t="shared" si="73"/>
        <v>0</v>
      </c>
      <c r="M1156" s="33">
        <f t="shared" si="74"/>
        <v>0</v>
      </c>
      <c r="N1156" s="44">
        <f t="shared" si="75"/>
        <v>0</v>
      </c>
      <c r="O1156" s="42" t="e">
        <f t="shared" si="76"/>
        <v>#DIV/0!</v>
      </c>
    </row>
    <row r="1157" spans="1:15" ht="15">
      <c r="A1157" s="7"/>
      <c r="B1157" s="7"/>
      <c r="C1157" s="13"/>
      <c r="D1157" s="7"/>
      <c r="E1157" s="37"/>
      <c r="F1157" s="28"/>
      <c r="G1157" s="6"/>
      <c r="H1157" s="6"/>
      <c r="I1157" s="28"/>
      <c r="J1157" s="6"/>
      <c r="K1157" s="14">
        <v>41486</v>
      </c>
      <c r="L1157" s="3">
        <f t="shared" si="73"/>
        <v>0</v>
      </c>
      <c r="M1157" s="33">
        <f t="shared" si="74"/>
        <v>0</v>
      </c>
      <c r="N1157" s="44">
        <f t="shared" si="75"/>
        <v>0</v>
      </c>
      <c r="O1157" s="42" t="e">
        <f t="shared" si="76"/>
        <v>#DIV/0!</v>
      </c>
    </row>
    <row r="1158" spans="1:15" ht="15">
      <c r="A1158" s="7"/>
      <c r="B1158" s="7"/>
      <c r="C1158" s="13"/>
      <c r="D1158" s="7"/>
      <c r="E1158" s="37"/>
      <c r="F1158" s="28"/>
      <c r="G1158" s="6"/>
      <c r="H1158" s="6"/>
      <c r="I1158" s="28"/>
      <c r="J1158" s="6"/>
      <c r="K1158" s="14">
        <v>41486</v>
      </c>
      <c r="L1158" s="3">
        <f t="shared" si="73"/>
        <v>0</v>
      </c>
      <c r="M1158" s="33">
        <f t="shared" si="74"/>
        <v>0</v>
      </c>
      <c r="N1158" s="44">
        <f t="shared" si="75"/>
        <v>0</v>
      </c>
      <c r="O1158" s="42" t="e">
        <f t="shared" si="76"/>
        <v>#DIV/0!</v>
      </c>
    </row>
    <row r="1159" spans="1:15" ht="15">
      <c r="A1159" s="7"/>
      <c r="B1159" s="7"/>
      <c r="C1159" s="13"/>
      <c r="D1159" s="7"/>
      <c r="E1159" s="37"/>
      <c r="F1159" s="28"/>
      <c r="G1159" s="6"/>
      <c r="H1159" s="6"/>
      <c r="I1159" s="28"/>
      <c r="J1159" s="6"/>
      <c r="K1159" s="14">
        <v>41486</v>
      </c>
      <c r="L1159" s="3">
        <f t="shared" si="73"/>
        <v>0</v>
      </c>
      <c r="M1159" s="33">
        <f t="shared" si="74"/>
        <v>0</v>
      </c>
      <c r="N1159" s="44">
        <f t="shared" si="75"/>
        <v>0</v>
      </c>
      <c r="O1159" s="42" t="e">
        <f t="shared" si="76"/>
        <v>#DIV/0!</v>
      </c>
    </row>
    <row r="1160" spans="1:15" ht="15">
      <c r="A1160" s="7"/>
      <c r="B1160" s="7"/>
      <c r="C1160" s="13"/>
      <c r="D1160" s="7"/>
      <c r="E1160" s="37"/>
      <c r="F1160" s="28"/>
      <c r="G1160" s="6"/>
      <c r="H1160" s="6"/>
      <c r="I1160" s="28"/>
      <c r="J1160" s="6"/>
      <c r="K1160" s="14">
        <v>41486</v>
      </c>
      <c r="L1160" s="3">
        <f t="shared" si="73"/>
        <v>0</v>
      </c>
      <c r="M1160" s="33">
        <f t="shared" si="74"/>
        <v>0</v>
      </c>
      <c r="N1160" s="44">
        <f t="shared" si="75"/>
        <v>0</v>
      </c>
      <c r="O1160" s="42" t="e">
        <f t="shared" si="76"/>
        <v>#DIV/0!</v>
      </c>
    </row>
    <row r="1161" spans="1:15" ht="15">
      <c r="A1161" s="7"/>
      <c r="B1161" s="7"/>
      <c r="C1161" s="13"/>
      <c r="D1161" s="7"/>
      <c r="E1161" s="37"/>
      <c r="F1161" s="28"/>
      <c r="G1161" s="6"/>
      <c r="H1161" s="6"/>
      <c r="I1161" s="28"/>
      <c r="J1161" s="6"/>
      <c r="K1161" s="14">
        <v>41486</v>
      </c>
      <c r="L1161" s="3">
        <f t="shared" si="73"/>
        <v>0</v>
      </c>
      <c r="M1161" s="33">
        <f t="shared" si="74"/>
        <v>0</v>
      </c>
      <c r="N1161" s="44">
        <f t="shared" si="75"/>
        <v>0</v>
      </c>
      <c r="O1161" s="42" t="e">
        <f t="shared" si="76"/>
        <v>#DIV/0!</v>
      </c>
    </row>
    <row r="1162" spans="1:15" ht="15">
      <c r="A1162" s="7"/>
      <c r="B1162" s="7"/>
      <c r="C1162" s="13"/>
      <c r="D1162" s="7"/>
      <c r="E1162" s="37"/>
      <c r="F1162" s="28"/>
      <c r="G1162" s="6"/>
      <c r="H1162" s="6"/>
      <c r="I1162" s="28"/>
      <c r="J1162" s="6"/>
      <c r="K1162" s="14">
        <v>41486</v>
      </c>
      <c r="L1162" s="3">
        <f t="shared" si="73"/>
        <v>0</v>
      </c>
      <c r="M1162" s="33">
        <f t="shared" si="74"/>
        <v>0</v>
      </c>
      <c r="N1162" s="44">
        <f t="shared" si="75"/>
        <v>0</v>
      </c>
      <c r="O1162" s="42" t="e">
        <f t="shared" si="76"/>
        <v>#DIV/0!</v>
      </c>
    </row>
    <row r="1163" spans="1:15" ht="15">
      <c r="A1163" s="7"/>
      <c r="B1163" s="7"/>
      <c r="C1163" s="13"/>
      <c r="D1163" s="7"/>
      <c r="E1163" s="37"/>
      <c r="F1163" s="28"/>
      <c r="G1163" s="6"/>
      <c r="H1163" s="6"/>
      <c r="I1163" s="28"/>
      <c r="J1163" s="6"/>
      <c r="K1163" s="14">
        <v>41486</v>
      </c>
      <c r="L1163" s="3">
        <f t="shared" si="73"/>
        <v>0</v>
      </c>
      <c r="M1163" s="33">
        <f t="shared" si="74"/>
        <v>0</v>
      </c>
      <c r="N1163" s="44">
        <f t="shared" si="75"/>
        <v>0</v>
      </c>
      <c r="O1163" s="42" t="e">
        <f t="shared" si="76"/>
        <v>#DIV/0!</v>
      </c>
    </row>
    <row r="1164" spans="1:15" ht="15">
      <c r="A1164" s="7"/>
      <c r="B1164" s="7"/>
      <c r="C1164" s="13"/>
      <c r="D1164" s="7"/>
      <c r="E1164" s="37"/>
      <c r="F1164" s="28"/>
      <c r="G1164" s="6"/>
      <c r="H1164" s="6"/>
      <c r="I1164" s="28"/>
      <c r="J1164" s="6"/>
      <c r="K1164" s="14">
        <v>41486</v>
      </c>
      <c r="L1164" s="3">
        <f t="shared" si="73"/>
        <v>0</v>
      </c>
      <c r="M1164" s="33">
        <f t="shared" si="74"/>
        <v>0</v>
      </c>
      <c r="N1164" s="44">
        <f t="shared" si="75"/>
        <v>0</v>
      </c>
      <c r="O1164" s="42" t="e">
        <f t="shared" si="76"/>
        <v>#DIV/0!</v>
      </c>
    </row>
    <row r="1165" spans="1:15" ht="15">
      <c r="A1165" s="7"/>
      <c r="B1165" s="7"/>
      <c r="C1165" s="13"/>
      <c r="D1165" s="7"/>
      <c r="E1165" s="37"/>
      <c r="F1165" s="28"/>
      <c r="G1165" s="6"/>
      <c r="H1165" s="6"/>
      <c r="I1165" s="28"/>
      <c r="J1165" s="6"/>
      <c r="K1165" s="14">
        <v>41486</v>
      </c>
      <c r="L1165" s="3">
        <f t="shared" si="73"/>
        <v>0</v>
      </c>
      <c r="M1165" s="33">
        <f t="shared" si="74"/>
        <v>0</v>
      </c>
      <c r="N1165" s="44">
        <f t="shared" si="75"/>
        <v>0</v>
      </c>
      <c r="O1165" s="42" t="e">
        <f t="shared" si="76"/>
        <v>#DIV/0!</v>
      </c>
    </row>
    <row r="1166" spans="1:15" ht="15">
      <c r="A1166" s="7"/>
      <c r="B1166" s="7"/>
      <c r="C1166" s="13"/>
      <c r="D1166" s="7"/>
      <c r="E1166" s="37"/>
      <c r="F1166" s="28"/>
      <c r="G1166" s="6"/>
      <c r="H1166" s="6"/>
      <c r="I1166" s="28"/>
      <c r="J1166" s="6"/>
      <c r="K1166" s="14">
        <v>41486</v>
      </c>
      <c r="L1166" s="3">
        <f t="shared" si="73"/>
        <v>0</v>
      </c>
      <c r="M1166" s="33">
        <f t="shared" si="74"/>
        <v>0</v>
      </c>
      <c r="N1166" s="44">
        <f t="shared" si="75"/>
        <v>0</v>
      </c>
      <c r="O1166" s="42" t="e">
        <f t="shared" si="76"/>
        <v>#DIV/0!</v>
      </c>
    </row>
    <row r="1167" spans="1:15" ht="15">
      <c r="A1167" s="7"/>
      <c r="B1167" s="7"/>
      <c r="C1167" s="13"/>
      <c r="D1167" s="7"/>
      <c r="E1167" s="37"/>
      <c r="F1167" s="28"/>
      <c r="G1167" s="6"/>
      <c r="H1167" s="6"/>
      <c r="I1167" s="28"/>
      <c r="J1167" s="6"/>
      <c r="K1167" s="14">
        <v>41486</v>
      </c>
      <c r="L1167" s="3">
        <f t="shared" si="73"/>
        <v>0</v>
      </c>
      <c r="M1167" s="33">
        <f t="shared" si="74"/>
        <v>0</v>
      </c>
      <c r="N1167" s="44">
        <f t="shared" si="75"/>
        <v>0</v>
      </c>
      <c r="O1167" s="42" t="e">
        <f t="shared" si="76"/>
        <v>#DIV/0!</v>
      </c>
    </row>
    <row r="1168" spans="1:15" ht="15">
      <c r="A1168" s="7"/>
      <c r="B1168" s="7"/>
      <c r="C1168" s="13"/>
      <c r="D1168" s="7"/>
      <c r="E1168" s="37"/>
      <c r="F1168" s="28"/>
      <c r="G1168" s="6"/>
      <c r="H1168" s="6"/>
      <c r="I1168" s="28"/>
      <c r="J1168" s="6"/>
      <c r="K1168" s="14">
        <v>41486</v>
      </c>
      <c r="L1168" s="3">
        <f t="shared" si="73"/>
        <v>0</v>
      </c>
      <c r="M1168" s="33">
        <f t="shared" si="74"/>
        <v>0</v>
      </c>
      <c r="N1168" s="44">
        <f t="shared" si="75"/>
        <v>0</v>
      </c>
      <c r="O1168" s="42" t="e">
        <f t="shared" si="76"/>
        <v>#DIV/0!</v>
      </c>
    </row>
    <row r="1169" spans="1:15" ht="15">
      <c r="A1169" s="7"/>
      <c r="B1169" s="7"/>
      <c r="C1169" s="13"/>
      <c r="D1169" s="7"/>
      <c r="E1169" s="37"/>
      <c r="F1169" s="28"/>
      <c r="G1169" s="6"/>
      <c r="H1169" s="6"/>
      <c r="I1169" s="28"/>
      <c r="J1169" s="6"/>
      <c r="K1169" s="14">
        <v>41486</v>
      </c>
      <c r="L1169" s="3">
        <f t="shared" si="73"/>
        <v>0</v>
      </c>
      <c r="M1169" s="33">
        <f t="shared" si="74"/>
        <v>0</v>
      </c>
      <c r="N1169" s="44">
        <f t="shared" si="75"/>
        <v>0</v>
      </c>
      <c r="O1169" s="42" t="e">
        <f t="shared" si="76"/>
        <v>#DIV/0!</v>
      </c>
    </row>
    <row r="1170" spans="1:15" ht="15">
      <c r="A1170" s="7"/>
      <c r="B1170" s="7"/>
      <c r="C1170" s="13"/>
      <c r="D1170" s="7"/>
      <c r="E1170" s="37"/>
      <c r="F1170" s="28"/>
      <c r="G1170" s="6"/>
      <c r="H1170" s="6"/>
      <c r="I1170" s="28"/>
      <c r="J1170" s="6"/>
      <c r="K1170" s="14">
        <v>41486</v>
      </c>
      <c r="L1170" s="3">
        <f t="shared" si="73"/>
        <v>0</v>
      </c>
      <c r="M1170" s="33">
        <f t="shared" si="74"/>
        <v>0</v>
      </c>
      <c r="N1170" s="44">
        <f t="shared" si="75"/>
        <v>0</v>
      </c>
      <c r="O1170" s="42" t="e">
        <f t="shared" si="76"/>
        <v>#DIV/0!</v>
      </c>
    </row>
    <row r="1171" spans="1:15" ht="15">
      <c r="A1171" s="7"/>
      <c r="B1171" s="7"/>
      <c r="C1171" s="13"/>
      <c r="D1171" s="7"/>
      <c r="E1171" s="37"/>
      <c r="F1171" s="28"/>
      <c r="G1171" s="6"/>
      <c r="H1171" s="6"/>
      <c r="I1171" s="28"/>
      <c r="J1171" s="6"/>
      <c r="K1171" s="14">
        <v>41486</v>
      </c>
      <c r="L1171" s="3">
        <f t="shared" si="73"/>
        <v>0</v>
      </c>
      <c r="M1171" s="33">
        <f t="shared" si="74"/>
        <v>0</v>
      </c>
      <c r="N1171" s="44">
        <f t="shared" si="75"/>
        <v>0</v>
      </c>
      <c r="O1171" s="42" t="e">
        <f t="shared" si="76"/>
        <v>#DIV/0!</v>
      </c>
    </row>
    <row r="1172" spans="1:15" ht="15">
      <c r="A1172" s="7"/>
      <c r="B1172" s="7"/>
      <c r="C1172" s="13"/>
      <c r="D1172" s="7"/>
      <c r="E1172" s="37"/>
      <c r="F1172" s="28"/>
      <c r="G1172" s="6"/>
      <c r="H1172" s="6"/>
      <c r="I1172" s="28"/>
      <c r="J1172" s="6"/>
      <c r="K1172" s="14">
        <v>41486</v>
      </c>
      <c r="L1172" s="3">
        <f t="shared" si="73"/>
        <v>0</v>
      </c>
      <c r="M1172" s="33">
        <f t="shared" si="74"/>
        <v>0</v>
      </c>
      <c r="N1172" s="44">
        <f t="shared" si="75"/>
        <v>0</v>
      </c>
      <c r="O1172" s="42" t="e">
        <f t="shared" si="76"/>
        <v>#DIV/0!</v>
      </c>
    </row>
    <row r="1173" spans="1:15" ht="15">
      <c r="A1173" s="7"/>
      <c r="B1173" s="7"/>
      <c r="C1173" s="13"/>
      <c r="D1173" s="7"/>
      <c r="E1173" s="37"/>
      <c r="F1173" s="28"/>
      <c r="G1173" s="6"/>
      <c r="H1173" s="6"/>
      <c r="I1173" s="28"/>
      <c r="J1173" s="6"/>
      <c r="K1173" s="14">
        <v>41486</v>
      </c>
      <c r="L1173" s="3">
        <f t="shared" si="73"/>
        <v>0</v>
      </c>
      <c r="M1173" s="33">
        <f t="shared" si="74"/>
        <v>0</v>
      </c>
      <c r="N1173" s="44">
        <f t="shared" si="75"/>
        <v>0</v>
      </c>
      <c r="O1173" s="42" t="e">
        <f t="shared" si="76"/>
        <v>#DIV/0!</v>
      </c>
    </row>
    <row r="1174" spans="1:15" ht="15">
      <c r="A1174" s="7"/>
      <c r="B1174" s="7"/>
      <c r="C1174" s="13"/>
      <c r="D1174" s="7"/>
      <c r="E1174" s="37"/>
      <c r="F1174" s="28"/>
      <c r="G1174" s="6"/>
      <c r="H1174" s="6"/>
      <c r="I1174" s="28"/>
      <c r="J1174" s="6"/>
      <c r="K1174" s="14">
        <v>41486</v>
      </c>
      <c r="L1174" s="3">
        <f t="shared" si="73"/>
        <v>0</v>
      </c>
      <c r="M1174" s="33">
        <f t="shared" si="74"/>
        <v>0</v>
      </c>
      <c r="N1174" s="44">
        <f t="shared" si="75"/>
        <v>0</v>
      </c>
      <c r="O1174" s="42" t="e">
        <f t="shared" si="76"/>
        <v>#DIV/0!</v>
      </c>
    </row>
    <row r="1175" spans="1:15" ht="15">
      <c r="A1175" s="7"/>
      <c r="B1175" s="7"/>
      <c r="C1175" s="13"/>
      <c r="D1175" s="7"/>
      <c r="E1175" s="37"/>
      <c r="F1175" s="28"/>
      <c r="G1175" s="6"/>
      <c r="H1175" s="6"/>
      <c r="I1175" s="28"/>
      <c r="J1175" s="6"/>
      <c r="K1175" s="14">
        <v>41486</v>
      </c>
      <c r="L1175" s="3">
        <f t="shared" si="73"/>
        <v>0</v>
      </c>
      <c r="M1175" s="33">
        <f t="shared" si="74"/>
        <v>0</v>
      </c>
      <c r="N1175" s="44">
        <f t="shared" si="75"/>
        <v>0</v>
      </c>
      <c r="O1175" s="42" t="e">
        <f t="shared" si="76"/>
        <v>#DIV/0!</v>
      </c>
    </row>
    <row r="1176" spans="1:15" ht="15">
      <c r="A1176" s="7"/>
      <c r="B1176" s="7"/>
      <c r="C1176" s="13"/>
      <c r="D1176" s="7"/>
      <c r="E1176" s="37"/>
      <c r="F1176" s="28"/>
      <c r="G1176" s="6"/>
      <c r="H1176" s="6"/>
      <c r="I1176" s="28"/>
      <c r="J1176" s="6"/>
      <c r="K1176" s="14">
        <v>41486</v>
      </c>
      <c r="L1176" s="3">
        <f t="shared" si="73"/>
        <v>0</v>
      </c>
      <c r="M1176" s="33">
        <f t="shared" si="74"/>
        <v>0</v>
      </c>
      <c r="N1176" s="44">
        <f t="shared" si="75"/>
        <v>0</v>
      </c>
      <c r="O1176" s="42" t="e">
        <f t="shared" si="76"/>
        <v>#DIV/0!</v>
      </c>
    </row>
    <row r="1177" spans="1:15" ht="15">
      <c r="A1177" s="7"/>
      <c r="B1177" s="7"/>
      <c r="C1177" s="13"/>
      <c r="D1177" s="7"/>
      <c r="E1177" s="37"/>
      <c r="F1177" s="28"/>
      <c r="G1177" s="6"/>
      <c r="H1177" s="6"/>
      <c r="I1177" s="28"/>
      <c r="J1177" s="6"/>
      <c r="K1177" s="14">
        <v>41486</v>
      </c>
      <c r="L1177" s="3">
        <f t="shared" si="73"/>
        <v>0</v>
      </c>
      <c r="M1177" s="33">
        <f t="shared" si="74"/>
        <v>0</v>
      </c>
      <c r="N1177" s="44">
        <f t="shared" si="75"/>
        <v>0</v>
      </c>
      <c r="O1177" s="42" t="e">
        <f t="shared" si="76"/>
        <v>#DIV/0!</v>
      </c>
    </row>
    <row r="1178" spans="1:15" ht="15">
      <c r="A1178" s="7"/>
      <c r="B1178" s="7"/>
      <c r="C1178" s="13"/>
      <c r="D1178" s="7"/>
      <c r="E1178" s="37"/>
      <c r="F1178" s="28"/>
      <c r="G1178" s="6"/>
      <c r="H1178" s="6"/>
      <c r="I1178" s="28"/>
      <c r="J1178" s="6"/>
      <c r="K1178" s="14">
        <v>41486</v>
      </c>
      <c r="L1178" s="3">
        <f t="shared" si="73"/>
        <v>0</v>
      </c>
      <c r="M1178" s="33">
        <f t="shared" si="74"/>
        <v>0</v>
      </c>
      <c r="N1178" s="44">
        <f t="shared" si="75"/>
        <v>0</v>
      </c>
      <c r="O1178" s="42" t="e">
        <f t="shared" si="76"/>
        <v>#DIV/0!</v>
      </c>
    </row>
    <row r="1179" spans="1:15" ht="15">
      <c r="A1179" s="7"/>
      <c r="B1179" s="7"/>
      <c r="C1179" s="13"/>
      <c r="D1179" s="7"/>
      <c r="E1179" s="37"/>
      <c r="F1179" s="28"/>
      <c r="G1179" s="6"/>
      <c r="H1179" s="6"/>
      <c r="I1179" s="28"/>
      <c r="J1179" s="6"/>
      <c r="K1179" s="14">
        <v>41486</v>
      </c>
      <c r="L1179" s="3">
        <f t="shared" si="73"/>
        <v>0</v>
      </c>
      <c r="M1179" s="33">
        <f t="shared" si="74"/>
        <v>0</v>
      </c>
      <c r="N1179" s="44">
        <f t="shared" si="75"/>
        <v>0</v>
      </c>
      <c r="O1179" s="42" t="e">
        <f t="shared" si="76"/>
        <v>#DIV/0!</v>
      </c>
    </row>
    <row r="1180" spans="1:15" ht="15">
      <c r="A1180" s="7"/>
      <c r="B1180" s="7"/>
      <c r="C1180" s="13"/>
      <c r="D1180" s="7"/>
      <c r="E1180" s="37"/>
      <c r="F1180" s="28"/>
      <c r="G1180" s="6"/>
      <c r="H1180" s="6"/>
      <c r="I1180" s="28"/>
      <c r="J1180" s="6"/>
      <c r="K1180" s="14">
        <v>41486</v>
      </c>
      <c r="L1180" s="3">
        <f t="shared" si="73"/>
        <v>0</v>
      </c>
      <c r="M1180" s="33">
        <f t="shared" si="74"/>
        <v>0</v>
      </c>
      <c r="N1180" s="44">
        <f t="shared" si="75"/>
        <v>0</v>
      </c>
      <c r="O1180" s="42" t="e">
        <f t="shared" si="76"/>
        <v>#DIV/0!</v>
      </c>
    </row>
    <row r="1181" spans="1:15" ht="15">
      <c r="A1181" s="7"/>
      <c r="B1181" s="7"/>
      <c r="C1181" s="13"/>
      <c r="D1181" s="7"/>
      <c r="E1181" s="37"/>
      <c r="F1181" s="28"/>
      <c r="G1181" s="6"/>
      <c r="H1181" s="6"/>
      <c r="I1181" s="28"/>
      <c r="J1181" s="6"/>
      <c r="K1181" s="14">
        <v>41486</v>
      </c>
      <c r="L1181" s="3">
        <f t="shared" si="73"/>
        <v>0</v>
      </c>
      <c r="M1181" s="33">
        <f t="shared" si="74"/>
        <v>0</v>
      </c>
      <c r="N1181" s="44">
        <f t="shared" si="75"/>
        <v>0</v>
      </c>
      <c r="O1181" s="42" t="e">
        <f t="shared" si="76"/>
        <v>#DIV/0!</v>
      </c>
    </row>
    <row r="1182" spans="1:15" ht="15">
      <c r="A1182" s="7"/>
      <c r="B1182" s="7"/>
      <c r="C1182" s="13"/>
      <c r="D1182" s="7"/>
      <c r="E1182" s="37"/>
      <c r="F1182" s="28"/>
      <c r="G1182" s="6"/>
      <c r="H1182" s="6"/>
      <c r="I1182" s="28"/>
      <c r="J1182" s="6"/>
      <c r="K1182" s="14">
        <v>41486</v>
      </c>
      <c r="L1182" s="3">
        <f t="shared" si="73"/>
        <v>0</v>
      </c>
      <c r="M1182" s="33">
        <f t="shared" si="74"/>
        <v>0</v>
      </c>
      <c r="N1182" s="44">
        <f t="shared" si="75"/>
        <v>0</v>
      </c>
      <c r="O1182" s="42" t="e">
        <f t="shared" si="76"/>
        <v>#DIV/0!</v>
      </c>
    </row>
    <row r="1183" spans="1:15" ht="15">
      <c r="A1183" s="7"/>
      <c r="B1183" s="7"/>
      <c r="C1183" s="13"/>
      <c r="D1183" s="7"/>
      <c r="E1183" s="37"/>
      <c r="F1183" s="28"/>
      <c r="G1183" s="6"/>
      <c r="H1183" s="6"/>
      <c r="I1183" s="28"/>
      <c r="J1183" s="6"/>
      <c r="K1183" s="14">
        <v>41486</v>
      </c>
      <c r="L1183" s="3">
        <f t="shared" si="73"/>
        <v>0</v>
      </c>
      <c r="M1183" s="33">
        <f t="shared" si="74"/>
        <v>0</v>
      </c>
      <c r="N1183" s="44">
        <f t="shared" si="75"/>
        <v>0</v>
      </c>
      <c r="O1183" s="42" t="e">
        <f t="shared" si="76"/>
        <v>#DIV/0!</v>
      </c>
    </row>
    <row r="1184" spans="1:15" ht="15">
      <c r="A1184" s="7"/>
      <c r="B1184" s="7"/>
      <c r="C1184" s="13"/>
      <c r="D1184" s="7"/>
      <c r="E1184" s="37"/>
      <c r="F1184" s="28"/>
      <c r="G1184" s="6"/>
      <c r="H1184" s="6"/>
      <c r="I1184" s="28"/>
      <c r="J1184" s="6"/>
      <c r="K1184" s="14">
        <v>41486</v>
      </c>
      <c r="L1184" s="3">
        <f t="shared" si="73"/>
        <v>0</v>
      </c>
      <c r="M1184" s="33">
        <f t="shared" si="74"/>
        <v>0</v>
      </c>
      <c r="N1184" s="44">
        <f t="shared" si="75"/>
        <v>0</v>
      </c>
      <c r="O1184" s="42" t="e">
        <f t="shared" si="76"/>
        <v>#DIV/0!</v>
      </c>
    </row>
    <row r="1185" spans="1:15" ht="15">
      <c r="A1185" s="7"/>
      <c r="B1185" s="7"/>
      <c r="C1185" s="13"/>
      <c r="D1185" s="7"/>
      <c r="E1185" s="37"/>
      <c r="F1185" s="28"/>
      <c r="G1185" s="6"/>
      <c r="H1185" s="6"/>
      <c r="I1185" s="28"/>
      <c r="J1185" s="6"/>
      <c r="K1185" s="14">
        <v>41486</v>
      </c>
      <c r="L1185" s="3">
        <f t="shared" si="73"/>
        <v>0</v>
      </c>
      <c r="M1185" s="33">
        <f t="shared" si="74"/>
        <v>0</v>
      </c>
      <c r="N1185" s="44">
        <f t="shared" si="75"/>
        <v>0</v>
      </c>
      <c r="O1185" s="42" t="e">
        <f t="shared" si="76"/>
        <v>#DIV/0!</v>
      </c>
    </row>
    <row r="1186" spans="1:15" ht="15">
      <c r="A1186" s="7"/>
      <c r="B1186" s="7"/>
      <c r="C1186" s="13"/>
      <c r="D1186" s="7"/>
      <c r="E1186" s="37"/>
      <c r="F1186" s="28"/>
      <c r="G1186" s="6"/>
      <c r="H1186" s="6"/>
      <c r="I1186" s="28"/>
      <c r="J1186" s="6"/>
      <c r="K1186" s="14">
        <v>41486</v>
      </c>
      <c r="L1186" s="3">
        <f t="shared" si="73"/>
        <v>0</v>
      </c>
      <c r="M1186" s="33">
        <f t="shared" si="74"/>
        <v>0</v>
      </c>
      <c r="N1186" s="44">
        <f t="shared" si="75"/>
        <v>0</v>
      </c>
      <c r="O1186" s="42" t="e">
        <f t="shared" si="76"/>
        <v>#DIV/0!</v>
      </c>
    </row>
    <row r="1187" spans="1:15" ht="15">
      <c r="A1187" s="7"/>
      <c r="B1187" s="7"/>
      <c r="C1187" s="13"/>
      <c r="D1187" s="7"/>
      <c r="E1187" s="37"/>
      <c r="F1187" s="28"/>
      <c r="G1187" s="6"/>
      <c r="H1187" s="6"/>
      <c r="I1187" s="28"/>
      <c r="J1187" s="6"/>
      <c r="K1187" s="14">
        <v>41486</v>
      </c>
      <c r="L1187" s="3">
        <f t="shared" si="73"/>
        <v>0</v>
      </c>
      <c r="M1187" s="33">
        <f t="shared" si="74"/>
        <v>0</v>
      </c>
      <c r="N1187" s="44">
        <f t="shared" si="75"/>
        <v>0</v>
      </c>
      <c r="O1187" s="42" t="e">
        <f t="shared" si="76"/>
        <v>#DIV/0!</v>
      </c>
    </row>
    <row r="1188" spans="1:15" ht="15">
      <c r="A1188" s="7"/>
      <c r="B1188" s="7"/>
      <c r="C1188" s="13"/>
      <c r="D1188" s="7"/>
      <c r="E1188" s="37"/>
      <c r="F1188" s="28"/>
      <c r="G1188" s="6"/>
      <c r="H1188" s="6"/>
      <c r="I1188" s="28"/>
      <c r="J1188" s="6"/>
      <c r="K1188" s="14">
        <v>41486</v>
      </c>
      <c r="L1188" s="3">
        <f t="shared" si="73"/>
        <v>0</v>
      </c>
      <c r="M1188" s="33">
        <f t="shared" si="74"/>
        <v>0</v>
      </c>
      <c r="N1188" s="44">
        <f t="shared" si="75"/>
        <v>0</v>
      </c>
      <c r="O1188" s="42" t="e">
        <f t="shared" si="76"/>
        <v>#DIV/0!</v>
      </c>
    </row>
    <row r="1189" spans="1:15" ht="15">
      <c r="A1189" s="7"/>
      <c r="B1189" s="7"/>
      <c r="C1189" s="13"/>
      <c r="D1189" s="7"/>
      <c r="E1189" s="37"/>
      <c r="F1189" s="28"/>
      <c r="G1189" s="6"/>
      <c r="H1189" s="6"/>
      <c r="I1189" s="28"/>
      <c r="J1189" s="6"/>
      <c r="K1189" s="14">
        <v>41486</v>
      </c>
      <c r="L1189" s="3">
        <f t="shared" si="73"/>
        <v>0</v>
      </c>
      <c r="M1189" s="33">
        <f t="shared" si="74"/>
        <v>0</v>
      </c>
      <c r="N1189" s="44">
        <f t="shared" si="75"/>
        <v>0</v>
      </c>
      <c r="O1189" s="42" t="e">
        <f t="shared" si="76"/>
        <v>#DIV/0!</v>
      </c>
    </row>
    <row r="1190" spans="1:15" ht="15">
      <c r="A1190" s="7"/>
      <c r="B1190" s="7"/>
      <c r="C1190" s="13"/>
      <c r="D1190" s="7"/>
      <c r="E1190" s="37"/>
      <c r="F1190" s="28"/>
      <c r="G1190" s="6"/>
      <c r="H1190" s="6"/>
      <c r="I1190" s="28"/>
      <c r="J1190" s="6"/>
      <c r="K1190" s="14">
        <v>41486</v>
      </c>
      <c r="L1190" s="3">
        <f t="shared" si="73"/>
        <v>0</v>
      </c>
      <c r="M1190" s="33">
        <f t="shared" si="74"/>
        <v>0</v>
      </c>
      <c r="N1190" s="44">
        <f t="shared" si="75"/>
        <v>0</v>
      </c>
      <c r="O1190" s="42" t="e">
        <f t="shared" si="76"/>
        <v>#DIV/0!</v>
      </c>
    </row>
    <row r="1191" spans="1:15" ht="15">
      <c r="A1191" s="7"/>
      <c r="B1191" s="7"/>
      <c r="C1191" s="13"/>
      <c r="D1191" s="7"/>
      <c r="E1191" s="37"/>
      <c r="F1191" s="28"/>
      <c r="G1191" s="6"/>
      <c r="H1191" s="6"/>
      <c r="I1191" s="28"/>
      <c r="J1191" s="6"/>
      <c r="K1191" s="14">
        <v>41486</v>
      </c>
      <c r="L1191" s="3">
        <f t="shared" si="73"/>
        <v>0</v>
      </c>
      <c r="M1191" s="33">
        <f t="shared" si="74"/>
        <v>0</v>
      </c>
      <c r="N1191" s="44">
        <f t="shared" si="75"/>
        <v>0</v>
      </c>
      <c r="O1191" s="42" t="e">
        <f t="shared" si="76"/>
        <v>#DIV/0!</v>
      </c>
    </row>
    <row r="1192" spans="1:15" ht="15">
      <c r="A1192" s="7"/>
      <c r="B1192" s="7"/>
      <c r="C1192" s="13"/>
      <c r="D1192" s="7"/>
      <c r="E1192" s="37"/>
      <c r="F1192" s="28"/>
      <c r="G1192" s="6"/>
      <c r="H1192" s="6"/>
      <c r="I1192" s="28"/>
      <c r="J1192" s="6"/>
      <c r="K1192" s="14">
        <v>41486</v>
      </c>
      <c r="L1192" s="3">
        <f t="shared" si="73"/>
        <v>0</v>
      </c>
      <c r="M1192" s="33">
        <f t="shared" si="74"/>
        <v>0</v>
      </c>
      <c r="N1192" s="44">
        <f t="shared" si="75"/>
        <v>0</v>
      </c>
      <c r="O1192" s="42" t="e">
        <f t="shared" si="76"/>
        <v>#DIV/0!</v>
      </c>
    </row>
    <row r="1193" spans="1:15" ht="15">
      <c r="A1193" s="7"/>
      <c r="B1193" s="7"/>
      <c r="C1193" s="13"/>
      <c r="D1193" s="7"/>
      <c r="E1193" s="37"/>
      <c r="F1193" s="28"/>
      <c r="G1193" s="6"/>
      <c r="H1193" s="6"/>
      <c r="I1193" s="28"/>
      <c r="J1193" s="6"/>
      <c r="K1193" s="14">
        <v>41486</v>
      </c>
      <c r="L1193" s="3">
        <f t="shared" si="73"/>
        <v>0</v>
      </c>
      <c r="M1193" s="33">
        <f t="shared" si="74"/>
        <v>0</v>
      </c>
      <c r="N1193" s="44">
        <f t="shared" si="75"/>
        <v>0</v>
      </c>
      <c r="O1193" s="42" t="e">
        <f t="shared" si="76"/>
        <v>#DIV/0!</v>
      </c>
    </row>
    <row r="1194" spans="1:15" ht="15">
      <c r="A1194" s="7"/>
      <c r="B1194" s="7"/>
      <c r="C1194" s="13"/>
      <c r="D1194" s="7"/>
      <c r="E1194" s="37"/>
      <c r="F1194" s="28"/>
      <c r="G1194" s="6"/>
      <c r="H1194" s="6"/>
      <c r="I1194" s="28"/>
      <c r="J1194" s="6"/>
      <c r="K1194" s="14">
        <v>41486</v>
      </c>
      <c r="L1194" s="3">
        <f t="shared" si="73"/>
        <v>0</v>
      </c>
      <c r="M1194" s="33">
        <f t="shared" si="74"/>
        <v>0</v>
      </c>
      <c r="N1194" s="44">
        <f t="shared" si="75"/>
        <v>0</v>
      </c>
      <c r="O1194" s="42" t="e">
        <f t="shared" si="76"/>
        <v>#DIV/0!</v>
      </c>
    </row>
    <row r="1195" spans="1:15" ht="15">
      <c r="A1195" s="7"/>
      <c r="B1195" s="7"/>
      <c r="C1195" s="13"/>
      <c r="D1195" s="7"/>
      <c r="E1195" s="37"/>
      <c r="F1195" s="28"/>
      <c r="G1195" s="6"/>
      <c r="H1195" s="6"/>
      <c r="I1195" s="28"/>
      <c r="J1195" s="6"/>
      <c r="K1195" s="14">
        <v>41486</v>
      </c>
      <c r="L1195" s="3">
        <f t="shared" si="73"/>
        <v>0</v>
      </c>
      <c r="M1195" s="33">
        <f t="shared" si="74"/>
        <v>0</v>
      </c>
      <c r="N1195" s="44">
        <f t="shared" si="75"/>
        <v>0</v>
      </c>
      <c r="O1195" s="42" t="e">
        <f t="shared" si="76"/>
        <v>#DIV/0!</v>
      </c>
    </row>
    <row r="1196" spans="1:15" ht="15">
      <c r="A1196" s="7"/>
      <c r="B1196" s="7"/>
      <c r="C1196" s="13"/>
      <c r="D1196" s="7"/>
      <c r="E1196" s="37"/>
      <c r="F1196" s="28"/>
      <c r="G1196" s="6"/>
      <c r="H1196" s="6"/>
      <c r="I1196" s="28"/>
      <c r="J1196" s="6"/>
      <c r="K1196" s="14">
        <v>41486</v>
      </c>
      <c r="L1196" s="3">
        <f t="shared" si="73"/>
        <v>0</v>
      </c>
      <c r="M1196" s="33">
        <f t="shared" si="74"/>
        <v>0</v>
      </c>
      <c r="N1196" s="44">
        <f t="shared" si="75"/>
        <v>0</v>
      </c>
      <c r="O1196" s="42" t="e">
        <f t="shared" si="76"/>
        <v>#DIV/0!</v>
      </c>
    </row>
    <row r="1197" spans="1:15" ht="15">
      <c r="A1197" s="7"/>
      <c r="B1197" s="7"/>
      <c r="C1197" s="13"/>
      <c r="D1197" s="7"/>
      <c r="E1197" s="37"/>
      <c r="F1197" s="28"/>
      <c r="G1197" s="6"/>
      <c r="H1197" s="6"/>
      <c r="I1197" s="28"/>
      <c r="J1197" s="6"/>
      <c r="K1197" s="14">
        <v>41486</v>
      </c>
      <c r="L1197" s="3">
        <f t="shared" si="73"/>
        <v>0</v>
      </c>
      <c r="M1197" s="33">
        <f t="shared" si="74"/>
        <v>0</v>
      </c>
      <c r="N1197" s="44">
        <f t="shared" si="75"/>
        <v>0</v>
      </c>
      <c r="O1197" s="42" t="e">
        <f t="shared" si="76"/>
        <v>#DIV/0!</v>
      </c>
    </row>
    <row r="1198" spans="1:15" ht="15">
      <c r="A1198" s="7"/>
      <c r="B1198" s="7"/>
      <c r="C1198" s="13"/>
      <c r="D1198" s="7"/>
      <c r="E1198" s="37"/>
      <c r="F1198" s="28"/>
      <c r="G1198" s="6"/>
      <c r="H1198" s="6"/>
      <c r="I1198" s="28"/>
      <c r="J1198" s="6"/>
      <c r="K1198" s="14">
        <v>41486</v>
      </c>
      <c r="L1198" s="3">
        <f t="shared" si="73"/>
        <v>0</v>
      </c>
      <c r="M1198" s="33">
        <f t="shared" si="74"/>
        <v>0</v>
      </c>
      <c r="N1198" s="44">
        <f t="shared" si="75"/>
        <v>0</v>
      </c>
      <c r="O1198" s="42" t="e">
        <f t="shared" si="76"/>
        <v>#DIV/0!</v>
      </c>
    </row>
    <row r="1199" spans="1:15" ht="15">
      <c r="A1199" s="7"/>
      <c r="B1199" s="7"/>
      <c r="C1199" s="13"/>
      <c r="D1199" s="7"/>
      <c r="E1199" s="37"/>
      <c r="F1199" s="28"/>
      <c r="G1199" s="6"/>
      <c r="H1199" s="6"/>
      <c r="I1199" s="28"/>
      <c r="J1199" s="6"/>
      <c r="K1199" s="14">
        <v>41486</v>
      </c>
      <c r="L1199" s="3">
        <f t="shared" si="73"/>
        <v>0</v>
      </c>
      <c r="M1199" s="33">
        <f t="shared" si="74"/>
        <v>0</v>
      </c>
      <c r="N1199" s="44">
        <f t="shared" si="75"/>
        <v>0</v>
      </c>
      <c r="O1199" s="42" t="e">
        <f t="shared" si="76"/>
        <v>#DIV/0!</v>
      </c>
    </row>
    <row r="1200" spans="1:15" ht="15">
      <c r="A1200" s="7"/>
      <c r="B1200" s="7"/>
      <c r="C1200" s="13"/>
      <c r="D1200" s="7"/>
      <c r="E1200" s="37"/>
      <c r="F1200" s="28"/>
      <c r="G1200" s="6"/>
      <c r="H1200" s="6"/>
      <c r="I1200" s="28"/>
      <c r="J1200" s="6"/>
      <c r="K1200" s="14">
        <v>41486</v>
      </c>
      <c r="L1200" s="3">
        <f t="shared" si="73"/>
        <v>0</v>
      </c>
      <c r="M1200" s="33">
        <f t="shared" si="74"/>
        <v>0</v>
      </c>
      <c r="N1200" s="44">
        <f t="shared" si="75"/>
        <v>0</v>
      </c>
      <c r="O1200" s="42" t="e">
        <f t="shared" si="76"/>
        <v>#DIV/0!</v>
      </c>
    </row>
    <row r="1201" spans="1:15" ht="15">
      <c r="A1201" s="7"/>
      <c r="B1201" s="7"/>
      <c r="C1201" s="13"/>
      <c r="D1201" s="7"/>
      <c r="E1201" s="37"/>
      <c r="F1201" s="28"/>
      <c r="G1201" s="6"/>
      <c r="H1201" s="6"/>
      <c r="I1201" s="28"/>
      <c r="J1201" s="6"/>
      <c r="K1201" s="14">
        <v>41486</v>
      </c>
      <c r="L1201" s="3">
        <f t="shared" si="73"/>
        <v>0</v>
      </c>
      <c r="M1201" s="33">
        <f t="shared" si="74"/>
        <v>0</v>
      </c>
      <c r="N1201" s="44">
        <f t="shared" si="75"/>
        <v>0</v>
      </c>
      <c r="O1201" s="42" t="e">
        <f t="shared" si="76"/>
        <v>#DIV/0!</v>
      </c>
    </row>
    <row r="1202" spans="1:15" ht="15">
      <c r="A1202" s="7"/>
      <c r="B1202" s="7"/>
      <c r="C1202" s="13"/>
      <c r="D1202" s="7"/>
      <c r="E1202" s="37"/>
      <c r="F1202" s="28"/>
      <c r="G1202" s="6"/>
      <c r="H1202" s="6"/>
      <c r="I1202" s="28"/>
      <c r="J1202" s="6"/>
      <c r="K1202" s="14">
        <v>41486</v>
      </c>
      <c r="L1202" s="3">
        <f t="shared" si="73"/>
        <v>0</v>
      </c>
      <c r="M1202" s="33">
        <f t="shared" si="74"/>
        <v>0</v>
      </c>
      <c r="N1202" s="44">
        <f t="shared" si="75"/>
        <v>0</v>
      </c>
      <c r="O1202" s="42" t="e">
        <f t="shared" si="76"/>
        <v>#DIV/0!</v>
      </c>
    </row>
    <row r="1203" spans="1:15" ht="15">
      <c r="A1203" s="7"/>
      <c r="B1203" s="7"/>
      <c r="C1203" s="13"/>
      <c r="D1203" s="7"/>
      <c r="E1203" s="37"/>
      <c r="F1203" s="28"/>
      <c r="G1203" s="6"/>
      <c r="H1203" s="6"/>
      <c r="I1203" s="28"/>
      <c r="J1203" s="6"/>
      <c r="K1203" s="14">
        <v>41486</v>
      </c>
      <c r="L1203" s="3">
        <f t="shared" si="73"/>
        <v>0</v>
      </c>
      <c r="M1203" s="33">
        <f t="shared" si="74"/>
        <v>0</v>
      </c>
      <c r="N1203" s="44">
        <f t="shared" si="75"/>
        <v>0</v>
      </c>
      <c r="O1203" s="42" t="e">
        <f t="shared" si="76"/>
        <v>#DIV/0!</v>
      </c>
    </row>
    <row r="1204" spans="1:15" ht="15">
      <c r="A1204" s="7"/>
      <c r="B1204" s="7"/>
      <c r="C1204" s="13"/>
      <c r="D1204" s="7"/>
      <c r="E1204" s="37"/>
      <c r="F1204" s="28"/>
      <c r="G1204" s="6"/>
      <c r="H1204" s="6"/>
      <c r="I1204" s="28"/>
      <c r="J1204" s="6"/>
      <c r="K1204" s="14">
        <v>41486</v>
      </c>
      <c r="L1204" s="3">
        <f t="shared" si="73"/>
        <v>0</v>
      </c>
      <c r="M1204" s="33">
        <f t="shared" si="74"/>
        <v>0</v>
      </c>
      <c r="N1204" s="44">
        <f t="shared" si="75"/>
        <v>0</v>
      </c>
      <c r="O1204" s="42" t="e">
        <f t="shared" si="76"/>
        <v>#DIV/0!</v>
      </c>
    </row>
    <row r="1205" spans="1:15" ht="15">
      <c r="A1205" s="7"/>
      <c r="B1205" s="7"/>
      <c r="C1205" s="13"/>
      <c r="D1205" s="7"/>
      <c r="E1205" s="37"/>
      <c r="F1205" s="28"/>
      <c r="G1205" s="6"/>
      <c r="H1205" s="6"/>
      <c r="I1205" s="28"/>
      <c r="J1205" s="6"/>
      <c r="K1205" s="14">
        <v>41486</v>
      </c>
      <c r="L1205" s="3">
        <f t="shared" si="73"/>
        <v>0</v>
      </c>
      <c r="M1205" s="33">
        <f t="shared" si="74"/>
        <v>0</v>
      </c>
      <c r="N1205" s="44">
        <f t="shared" si="75"/>
        <v>0</v>
      </c>
      <c r="O1205" s="42" t="e">
        <f t="shared" si="76"/>
        <v>#DIV/0!</v>
      </c>
    </row>
    <row r="1206" spans="1:15" ht="15">
      <c r="A1206" s="7"/>
      <c r="B1206" s="7"/>
      <c r="C1206" s="13"/>
      <c r="D1206" s="7"/>
      <c r="E1206" s="37"/>
      <c r="F1206" s="28"/>
      <c r="G1206" s="6"/>
      <c r="H1206" s="6"/>
      <c r="I1206" s="28"/>
      <c r="J1206" s="6"/>
      <c r="K1206" s="14">
        <v>41486</v>
      </c>
      <c r="L1206" s="3">
        <f t="shared" si="73"/>
        <v>0</v>
      </c>
      <c r="M1206" s="33">
        <f t="shared" si="74"/>
        <v>0</v>
      </c>
      <c r="N1206" s="44">
        <f t="shared" si="75"/>
        <v>0</v>
      </c>
      <c r="O1206" s="42" t="e">
        <f t="shared" si="76"/>
        <v>#DIV/0!</v>
      </c>
    </row>
    <row r="1207" spans="1:15" ht="15">
      <c r="A1207" s="7"/>
      <c r="B1207" s="7"/>
      <c r="C1207" s="13"/>
      <c r="D1207" s="7"/>
      <c r="E1207" s="37"/>
      <c r="F1207" s="28"/>
      <c r="G1207" s="6"/>
      <c r="H1207" s="6"/>
      <c r="I1207" s="28"/>
      <c r="J1207" s="6"/>
      <c r="K1207" s="14">
        <v>41486</v>
      </c>
      <c r="L1207" s="3">
        <f t="shared" si="73"/>
        <v>0</v>
      </c>
      <c r="M1207" s="33">
        <f t="shared" si="74"/>
        <v>0</v>
      </c>
      <c r="N1207" s="44">
        <f t="shared" si="75"/>
        <v>0</v>
      </c>
      <c r="O1207" s="42" t="e">
        <f t="shared" si="76"/>
        <v>#DIV/0!</v>
      </c>
    </row>
    <row r="1208" spans="1:15" ht="15">
      <c r="A1208" s="7"/>
      <c r="B1208" s="7"/>
      <c r="C1208" s="13"/>
      <c r="D1208" s="7"/>
      <c r="E1208" s="37"/>
      <c r="F1208" s="28"/>
      <c r="G1208" s="6"/>
      <c r="H1208" s="6"/>
      <c r="I1208" s="28"/>
      <c r="J1208" s="6"/>
      <c r="K1208" s="14">
        <v>41486</v>
      </c>
      <c r="L1208" s="3">
        <f t="shared" si="73"/>
        <v>0</v>
      </c>
      <c r="M1208" s="33">
        <f t="shared" si="74"/>
        <v>0</v>
      </c>
      <c r="N1208" s="44">
        <f t="shared" si="75"/>
        <v>0</v>
      </c>
      <c r="O1208" s="42" t="e">
        <f t="shared" si="76"/>
        <v>#DIV/0!</v>
      </c>
    </row>
    <row r="1209" spans="1:15" ht="15">
      <c r="A1209" s="7"/>
      <c r="B1209" s="7"/>
      <c r="C1209" s="13"/>
      <c r="D1209" s="7"/>
      <c r="E1209" s="37"/>
      <c r="F1209" s="28"/>
      <c r="G1209" s="6"/>
      <c r="H1209" s="6"/>
      <c r="I1209" s="28"/>
      <c r="J1209" s="6"/>
      <c r="K1209" s="14">
        <v>41486</v>
      </c>
      <c r="L1209" s="3">
        <f t="shared" si="73"/>
        <v>0</v>
      </c>
      <c r="M1209" s="33">
        <f t="shared" si="74"/>
        <v>0</v>
      </c>
      <c r="N1209" s="44">
        <f t="shared" si="75"/>
        <v>0</v>
      </c>
      <c r="O1209" s="42" t="e">
        <f t="shared" si="76"/>
        <v>#DIV/0!</v>
      </c>
    </row>
    <row r="1210" spans="1:15" ht="15">
      <c r="A1210" s="7"/>
      <c r="B1210" s="7"/>
      <c r="C1210" s="13"/>
      <c r="D1210" s="7"/>
      <c r="E1210" s="37"/>
      <c r="F1210" s="28"/>
      <c r="G1210" s="6"/>
      <c r="H1210" s="6"/>
      <c r="I1210" s="28"/>
      <c r="J1210" s="6"/>
      <c r="K1210" s="14">
        <v>41486</v>
      </c>
      <c r="L1210" s="3">
        <f t="shared" si="73"/>
        <v>0</v>
      </c>
      <c r="M1210" s="33">
        <f t="shared" si="74"/>
        <v>0</v>
      </c>
      <c r="N1210" s="44">
        <f t="shared" si="75"/>
        <v>0</v>
      </c>
      <c r="O1210" s="42" t="e">
        <f t="shared" si="76"/>
        <v>#DIV/0!</v>
      </c>
    </row>
    <row r="1211" spans="1:15" ht="15">
      <c r="A1211" s="7"/>
      <c r="B1211" s="7"/>
      <c r="C1211" s="13"/>
      <c r="D1211" s="7"/>
      <c r="E1211" s="37"/>
      <c r="F1211" s="28"/>
      <c r="G1211" s="6"/>
      <c r="H1211" s="6"/>
      <c r="I1211" s="28"/>
      <c r="J1211" s="6"/>
      <c r="K1211" s="14">
        <v>41486</v>
      </c>
      <c r="L1211" s="3">
        <f t="shared" si="73"/>
        <v>0</v>
      </c>
      <c r="M1211" s="33">
        <f t="shared" si="74"/>
        <v>0</v>
      </c>
      <c r="N1211" s="44">
        <f t="shared" si="75"/>
        <v>0</v>
      </c>
      <c r="O1211" s="42" t="e">
        <f t="shared" si="76"/>
        <v>#DIV/0!</v>
      </c>
    </row>
    <row r="1212" spans="1:15" ht="15">
      <c r="A1212" s="7"/>
      <c r="B1212" s="7"/>
      <c r="C1212" s="13"/>
      <c r="D1212" s="7"/>
      <c r="E1212" s="37"/>
      <c r="F1212" s="28"/>
      <c r="G1212" s="6"/>
      <c r="H1212" s="6"/>
      <c r="I1212" s="28"/>
      <c r="J1212" s="6"/>
      <c r="K1212" s="14">
        <v>41486</v>
      </c>
      <c r="L1212" s="3">
        <f t="shared" si="73"/>
        <v>0</v>
      </c>
      <c r="M1212" s="33">
        <f t="shared" si="74"/>
        <v>0</v>
      </c>
      <c r="N1212" s="44">
        <f t="shared" si="75"/>
        <v>0</v>
      </c>
      <c r="O1212" s="42" t="e">
        <f t="shared" si="76"/>
        <v>#DIV/0!</v>
      </c>
    </row>
    <row r="1213" spans="1:15" ht="15">
      <c r="A1213" s="7"/>
      <c r="B1213" s="7"/>
      <c r="C1213" s="13"/>
      <c r="D1213" s="7"/>
      <c r="E1213" s="37"/>
      <c r="F1213" s="28"/>
      <c r="G1213" s="6"/>
      <c r="H1213" s="6"/>
      <c r="I1213" s="28"/>
      <c r="J1213" s="6"/>
      <c r="K1213" s="14">
        <v>41486</v>
      </c>
      <c r="L1213" s="3">
        <f t="shared" si="73"/>
        <v>0</v>
      </c>
      <c r="M1213" s="33">
        <f t="shared" si="74"/>
        <v>0</v>
      </c>
      <c r="N1213" s="44">
        <f t="shared" si="75"/>
        <v>0</v>
      </c>
      <c r="O1213" s="42" t="e">
        <f t="shared" si="76"/>
        <v>#DIV/0!</v>
      </c>
    </row>
    <row r="1214" spans="1:15" ht="15">
      <c r="A1214" s="7"/>
      <c r="B1214" s="7"/>
      <c r="C1214" s="13"/>
      <c r="D1214" s="7"/>
      <c r="E1214" s="37"/>
      <c r="F1214" s="28"/>
      <c r="G1214" s="6"/>
      <c r="H1214" s="6"/>
      <c r="I1214" s="28"/>
      <c r="J1214" s="6"/>
      <c r="K1214" s="14">
        <v>41486</v>
      </c>
      <c r="L1214" s="3">
        <f t="shared" si="73"/>
        <v>0</v>
      </c>
      <c r="M1214" s="33">
        <f t="shared" si="74"/>
        <v>0</v>
      </c>
      <c r="N1214" s="44">
        <f t="shared" si="75"/>
        <v>0</v>
      </c>
      <c r="O1214" s="42" t="e">
        <f t="shared" si="76"/>
        <v>#DIV/0!</v>
      </c>
    </row>
    <row r="1215" spans="1:15" ht="15">
      <c r="A1215" s="7"/>
      <c r="B1215" s="7"/>
      <c r="C1215" s="13"/>
      <c r="D1215" s="7"/>
      <c r="E1215" s="37"/>
      <c r="F1215" s="28"/>
      <c r="G1215" s="6"/>
      <c r="H1215" s="6"/>
      <c r="I1215" s="28"/>
      <c r="J1215" s="6"/>
      <c r="K1215" s="14">
        <v>41486</v>
      </c>
      <c r="L1215" s="3">
        <f t="shared" si="73"/>
        <v>0</v>
      </c>
      <c r="M1215" s="33">
        <f t="shared" si="74"/>
        <v>0</v>
      </c>
      <c r="N1215" s="44">
        <f t="shared" si="75"/>
        <v>0</v>
      </c>
      <c r="O1215" s="42" t="e">
        <f t="shared" si="76"/>
        <v>#DIV/0!</v>
      </c>
    </row>
    <row r="1216" spans="1:15" ht="15">
      <c r="A1216" s="7"/>
      <c r="B1216" s="7"/>
      <c r="C1216" s="13"/>
      <c r="D1216" s="7"/>
      <c r="E1216" s="37"/>
      <c r="F1216" s="28"/>
      <c r="G1216" s="6"/>
      <c r="H1216" s="6"/>
      <c r="I1216" s="28"/>
      <c r="J1216" s="6"/>
      <c r="K1216" s="14">
        <v>41486</v>
      </c>
      <c r="L1216" s="3">
        <f t="shared" si="73"/>
        <v>0</v>
      </c>
      <c r="M1216" s="33">
        <f t="shared" si="74"/>
        <v>0</v>
      </c>
      <c r="N1216" s="44">
        <f t="shared" si="75"/>
        <v>0</v>
      </c>
      <c r="O1216" s="42" t="e">
        <f t="shared" si="76"/>
        <v>#DIV/0!</v>
      </c>
    </row>
    <row r="1217" spans="1:15" ht="15">
      <c r="A1217" s="7"/>
      <c r="B1217" s="7"/>
      <c r="C1217" s="13"/>
      <c r="D1217" s="7"/>
      <c r="E1217" s="37"/>
      <c r="F1217" s="28"/>
      <c r="G1217" s="6"/>
      <c r="H1217" s="6"/>
      <c r="I1217" s="28"/>
      <c r="J1217" s="6"/>
      <c r="K1217" s="14">
        <v>41486</v>
      </c>
      <c r="L1217" s="3">
        <f t="shared" si="73"/>
        <v>0</v>
      </c>
      <c r="M1217" s="33">
        <f t="shared" si="74"/>
        <v>0</v>
      </c>
      <c r="N1217" s="44">
        <f t="shared" si="75"/>
        <v>0</v>
      </c>
      <c r="O1217" s="42" t="e">
        <f t="shared" si="76"/>
        <v>#DIV/0!</v>
      </c>
    </row>
    <row r="1218" spans="1:15" ht="15">
      <c r="A1218" s="7"/>
      <c r="B1218" s="7"/>
      <c r="C1218" s="13"/>
      <c r="D1218" s="7"/>
      <c r="E1218" s="37"/>
      <c r="F1218" s="28"/>
      <c r="G1218" s="6"/>
      <c r="H1218" s="6"/>
      <c r="I1218" s="28"/>
      <c r="J1218" s="6"/>
      <c r="K1218" s="14">
        <v>41486</v>
      </c>
      <c r="L1218" s="3">
        <f t="shared" ref="L1218:L1281" si="77">F1218*I1218</f>
        <v>0</v>
      </c>
      <c r="M1218" s="33">
        <f t="shared" ref="M1218:M1281" si="78">E1218+J1218</f>
        <v>0</v>
      </c>
      <c r="N1218" s="44">
        <f t="shared" ref="N1218:N1281" si="79">E1218/1000</f>
        <v>0</v>
      </c>
      <c r="O1218" s="42" t="e">
        <f t="shared" ref="O1218:O1281" si="80">E1218/F1218</f>
        <v>#DIV/0!</v>
      </c>
    </row>
    <row r="1219" spans="1:15" ht="15">
      <c r="A1219" s="7"/>
      <c r="B1219" s="7"/>
      <c r="C1219" s="13"/>
      <c r="D1219" s="7"/>
      <c r="E1219" s="37"/>
      <c r="F1219" s="28"/>
      <c r="G1219" s="6"/>
      <c r="H1219" s="6"/>
      <c r="I1219" s="28"/>
      <c r="J1219" s="6"/>
      <c r="K1219" s="14">
        <v>41486</v>
      </c>
      <c r="L1219" s="3">
        <f t="shared" si="77"/>
        <v>0</v>
      </c>
      <c r="M1219" s="33">
        <f t="shared" si="78"/>
        <v>0</v>
      </c>
      <c r="N1219" s="44">
        <f t="shared" si="79"/>
        <v>0</v>
      </c>
      <c r="O1219" s="42" t="e">
        <f t="shared" si="80"/>
        <v>#DIV/0!</v>
      </c>
    </row>
    <row r="1220" spans="1:15" ht="15">
      <c r="A1220" s="7"/>
      <c r="B1220" s="7"/>
      <c r="C1220" s="13"/>
      <c r="D1220" s="7"/>
      <c r="E1220" s="37"/>
      <c r="F1220" s="28"/>
      <c r="G1220" s="6"/>
      <c r="H1220" s="6"/>
      <c r="I1220" s="28"/>
      <c r="J1220" s="6"/>
      <c r="K1220" s="14">
        <v>41486</v>
      </c>
      <c r="L1220" s="3">
        <f t="shared" si="77"/>
        <v>0</v>
      </c>
      <c r="M1220" s="33">
        <f t="shared" si="78"/>
        <v>0</v>
      </c>
      <c r="N1220" s="44">
        <f t="shared" si="79"/>
        <v>0</v>
      </c>
      <c r="O1220" s="42" t="e">
        <f t="shared" si="80"/>
        <v>#DIV/0!</v>
      </c>
    </row>
    <row r="1221" spans="1:15" ht="15">
      <c r="A1221" s="7"/>
      <c r="B1221" s="7"/>
      <c r="C1221" s="13"/>
      <c r="D1221" s="7"/>
      <c r="E1221" s="37"/>
      <c r="F1221" s="28"/>
      <c r="G1221" s="6"/>
      <c r="H1221" s="6"/>
      <c r="I1221" s="28"/>
      <c r="J1221" s="6"/>
      <c r="K1221" s="14">
        <v>41486</v>
      </c>
      <c r="L1221" s="3">
        <f t="shared" si="77"/>
        <v>0</v>
      </c>
      <c r="M1221" s="33">
        <f t="shared" si="78"/>
        <v>0</v>
      </c>
      <c r="N1221" s="44">
        <f t="shared" si="79"/>
        <v>0</v>
      </c>
      <c r="O1221" s="42" t="e">
        <f t="shared" si="80"/>
        <v>#DIV/0!</v>
      </c>
    </row>
    <row r="1222" spans="1:15" ht="15">
      <c r="A1222" s="7"/>
      <c r="B1222" s="7"/>
      <c r="C1222" s="13"/>
      <c r="D1222" s="7"/>
      <c r="E1222" s="37"/>
      <c r="F1222" s="28"/>
      <c r="G1222" s="6"/>
      <c r="H1222" s="6"/>
      <c r="I1222" s="28"/>
      <c r="J1222" s="6"/>
      <c r="K1222" s="14">
        <v>41486</v>
      </c>
      <c r="L1222" s="3">
        <f t="shared" si="77"/>
        <v>0</v>
      </c>
      <c r="M1222" s="33">
        <f t="shared" si="78"/>
        <v>0</v>
      </c>
      <c r="N1222" s="44">
        <f t="shared" si="79"/>
        <v>0</v>
      </c>
      <c r="O1222" s="42" t="e">
        <f t="shared" si="80"/>
        <v>#DIV/0!</v>
      </c>
    </row>
    <row r="1223" spans="1:15" ht="15">
      <c r="A1223" s="7"/>
      <c r="B1223" s="7"/>
      <c r="C1223" s="13"/>
      <c r="D1223" s="7"/>
      <c r="E1223" s="37"/>
      <c r="F1223" s="28"/>
      <c r="G1223" s="6"/>
      <c r="H1223" s="6"/>
      <c r="I1223" s="28"/>
      <c r="J1223" s="6"/>
      <c r="K1223" s="14">
        <v>41486</v>
      </c>
      <c r="L1223" s="3">
        <f t="shared" si="77"/>
        <v>0</v>
      </c>
      <c r="M1223" s="33">
        <f t="shared" si="78"/>
        <v>0</v>
      </c>
      <c r="N1223" s="44">
        <f t="shared" si="79"/>
        <v>0</v>
      </c>
      <c r="O1223" s="42" t="e">
        <f t="shared" si="80"/>
        <v>#DIV/0!</v>
      </c>
    </row>
    <row r="1224" spans="1:15" ht="15">
      <c r="A1224" s="7"/>
      <c r="B1224" s="7"/>
      <c r="C1224" s="13"/>
      <c r="D1224" s="7"/>
      <c r="E1224" s="37"/>
      <c r="F1224" s="28"/>
      <c r="G1224" s="6"/>
      <c r="H1224" s="6"/>
      <c r="I1224" s="28"/>
      <c r="J1224" s="6"/>
      <c r="K1224" s="14">
        <v>41486</v>
      </c>
      <c r="L1224" s="3">
        <f t="shared" si="77"/>
        <v>0</v>
      </c>
      <c r="M1224" s="33">
        <f t="shared" si="78"/>
        <v>0</v>
      </c>
      <c r="N1224" s="44">
        <f t="shared" si="79"/>
        <v>0</v>
      </c>
      <c r="O1224" s="42" t="e">
        <f t="shared" si="80"/>
        <v>#DIV/0!</v>
      </c>
    </row>
    <row r="1225" spans="1:15" ht="15">
      <c r="A1225" s="7"/>
      <c r="B1225" s="7"/>
      <c r="C1225" s="13"/>
      <c r="D1225" s="7"/>
      <c r="E1225" s="37"/>
      <c r="F1225" s="28"/>
      <c r="G1225" s="6"/>
      <c r="H1225" s="6"/>
      <c r="I1225" s="28"/>
      <c r="J1225" s="6"/>
      <c r="K1225" s="14">
        <v>41486</v>
      </c>
      <c r="L1225" s="3">
        <f t="shared" si="77"/>
        <v>0</v>
      </c>
      <c r="M1225" s="33">
        <f t="shared" si="78"/>
        <v>0</v>
      </c>
      <c r="N1225" s="44">
        <f t="shared" si="79"/>
        <v>0</v>
      </c>
      <c r="O1225" s="42" t="e">
        <f t="shared" si="80"/>
        <v>#DIV/0!</v>
      </c>
    </row>
    <row r="1226" spans="1:15" ht="15">
      <c r="A1226" s="7"/>
      <c r="B1226" s="7"/>
      <c r="C1226" s="13"/>
      <c r="D1226" s="7"/>
      <c r="E1226" s="37"/>
      <c r="F1226" s="28"/>
      <c r="G1226" s="6"/>
      <c r="H1226" s="6"/>
      <c r="I1226" s="28"/>
      <c r="J1226" s="6"/>
      <c r="K1226" s="14">
        <v>41486</v>
      </c>
      <c r="L1226" s="3">
        <f t="shared" si="77"/>
        <v>0</v>
      </c>
      <c r="M1226" s="33">
        <f t="shared" si="78"/>
        <v>0</v>
      </c>
      <c r="N1226" s="44">
        <f t="shared" si="79"/>
        <v>0</v>
      </c>
      <c r="O1226" s="42" t="e">
        <f t="shared" si="80"/>
        <v>#DIV/0!</v>
      </c>
    </row>
    <row r="1227" spans="1:15" ht="15">
      <c r="A1227" s="7"/>
      <c r="B1227" s="7"/>
      <c r="C1227" s="13"/>
      <c r="D1227" s="7"/>
      <c r="E1227" s="37"/>
      <c r="F1227" s="28"/>
      <c r="G1227" s="6"/>
      <c r="H1227" s="6"/>
      <c r="I1227" s="28"/>
      <c r="J1227" s="6"/>
      <c r="K1227" s="14">
        <v>41486</v>
      </c>
      <c r="L1227" s="3">
        <f t="shared" si="77"/>
        <v>0</v>
      </c>
      <c r="M1227" s="33">
        <f t="shared" si="78"/>
        <v>0</v>
      </c>
      <c r="N1227" s="44">
        <f t="shared" si="79"/>
        <v>0</v>
      </c>
      <c r="O1227" s="42" t="e">
        <f t="shared" si="80"/>
        <v>#DIV/0!</v>
      </c>
    </row>
    <row r="1228" spans="1:15" ht="15">
      <c r="A1228" s="7"/>
      <c r="B1228" s="7"/>
      <c r="C1228" s="13"/>
      <c r="D1228" s="7"/>
      <c r="E1228" s="37"/>
      <c r="F1228" s="28"/>
      <c r="G1228" s="6"/>
      <c r="H1228" s="6"/>
      <c r="I1228" s="28"/>
      <c r="J1228" s="6"/>
      <c r="K1228" s="14">
        <v>41486</v>
      </c>
      <c r="L1228" s="3">
        <f t="shared" si="77"/>
        <v>0</v>
      </c>
      <c r="M1228" s="33">
        <f t="shared" si="78"/>
        <v>0</v>
      </c>
      <c r="N1228" s="44">
        <f t="shared" si="79"/>
        <v>0</v>
      </c>
      <c r="O1228" s="42" t="e">
        <f t="shared" si="80"/>
        <v>#DIV/0!</v>
      </c>
    </row>
    <row r="1229" spans="1:15" ht="15">
      <c r="A1229" s="7"/>
      <c r="B1229" s="7"/>
      <c r="C1229" s="13"/>
      <c r="D1229" s="7"/>
      <c r="E1229" s="37"/>
      <c r="F1229" s="28"/>
      <c r="G1229" s="6"/>
      <c r="H1229" s="6"/>
      <c r="I1229" s="28"/>
      <c r="J1229" s="6"/>
      <c r="K1229" s="14">
        <v>41486</v>
      </c>
      <c r="L1229" s="3">
        <f t="shared" si="77"/>
        <v>0</v>
      </c>
      <c r="M1229" s="33">
        <f t="shared" si="78"/>
        <v>0</v>
      </c>
      <c r="N1229" s="44">
        <f t="shared" si="79"/>
        <v>0</v>
      </c>
      <c r="O1229" s="42" t="e">
        <f t="shared" si="80"/>
        <v>#DIV/0!</v>
      </c>
    </row>
    <row r="1230" spans="1:15" ht="15">
      <c r="A1230" s="7"/>
      <c r="B1230" s="7"/>
      <c r="C1230" s="13"/>
      <c r="D1230" s="7"/>
      <c r="E1230" s="37"/>
      <c r="F1230" s="28"/>
      <c r="G1230" s="6"/>
      <c r="H1230" s="6"/>
      <c r="I1230" s="28"/>
      <c r="J1230" s="6"/>
      <c r="K1230" s="14">
        <v>41486</v>
      </c>
      <c r="L1230" s="3">
        <f t="shared" si="77"/>
        <v>0</v>
      </c>
      <c r="M1230" s="33">
        <f t="shared" si="78"/>
        <v>0</v>
      </c>
      <c r="N1230" s="44">
        <f t="shared" si="79"/>
        <v>0</v>
      </c>
      <c r="O1230" s="42" t="e">
        <f t="shared" si="80"/>
        <v>#DIV/0!</v>
      </c>
    </row>
    <row r="1231" spans="1:15" ht="15">
      <c r="A1231" s="7"/>
      <c r="B1231" s="7"/>
      <c r="C1231" s="13"/>
      <c r="D1231" s="7"/>
      <c r="E1231" s="37"/>
      <c r="F1231" s="28"/>
      <c r="G1231" s="6"/>
      <c r="H1231" s="6"/>
      <c r="I1231" s="28"/>
      <c r="J1231" s="6"/>
      <c r="K1231" s="14">
        <v>41486</v>
      </c>
      <c r="L1231" s="3">
        <f t="shared" si="77"/>
        <v>0</v>
      </c>
      <c r="M1231" s="33">
        <f t="shared" si="78"/>
        <v>0</v>
      </c>
      <c r="N1231" s="44">
        <f t="shared" si="79"/>
        <v>0</v>
      </c>
      <c r="O1231" s="42" t="e">
        <f t="shared" si="80"/>
        <v>#DIV/0!</v>
      </c>
    </row>
    <row r="1232" spans="1:15" ht="15">
      <c r="A1232" s="7"/>
      <c r="B1232" s="7"/>
      <c r="C1232" s="13"/>
      <c r="D1232" s="7"/>
      <c r="E1232" s="37"/>
      <c r="F1232" s="28"/>
      <c r="G1232" s="6"/>
      <c r="H1232" s="6"/>
      <c r="I1232" s="28"/>
      <c r="J1232" s="6"/>
      <c r="K1232" s="14">
        <v>41486</v>
      </c>
      <c r="L1232" s="3">
        <f t="shared" si="77"/>
        <v>0</v>
      </c>
      <c r="M1232" s="33">
        <f t="shared" si="78"/>
        <v>0</v>
      </c>
      <c r="N1232" s="44">
        <f t="shared" si="79"/>
        <v>0</v>
      </c>
      <c r="O1232" s="42" t="e">
        <f t="shared" si="80"/>
        <v>#DIV/0!</v>
      </c>
    </row>
    <row r="1233" spans="1:15" ht="15">
      <c r="A1233" s="7"/>
      <c r="B1233" s="7"/>
      <c r="C1233" s="13"/>
      <c r="D1233" s="7"/>
      <c r="E1233" s="37"/>
      <c r="F1233" s="28"/>
      <c r="G1233" s="6"/>
      <c r="H1233" s="6"/>
      <c r="I1233" s="28"/>
      <c r="J1233" s="6"/>
      <c r="K1233" s="14">
        <v>41486</v>
      </c>
      <c r="L1233" s="3">
        <f t="shared" si="77"/>
        <v>0</v>
      </c>
      <c r="M1233" s="33">
        <f t="shared" si="78"/>
        <v>0</v>
      </c>
      <c r="N1233" s="44">
        <f t="shared" si="79"/>
        <v>0</v>
      </c>
      <c r="O1233" s="42" t="e">
        <f t="shared" si="80"/>
        <v>#DIV/0!</v>
      </c>
    </row>
    <row r="1234" spans="1:15" ht="15">
      <c r="A1234" s="7"/>
      <c r="B1234" s="7"/>
      <c r="C1234" s="13"/>
      <c r="D1234" s="7"/>
      <c r="E1234" s="37"/>
      <c r="F1234" s="28"/>
      <c r="G1234" s="6"/>
      <c r="H1234" s="6"/>
      <c r="I1234" s="28"/>
      <c r="J1234" s="6"/>
      <c r="K1234" s="14">
        <v>41486</v>
      </c>
      <c r="L1234" s="3">
        <f t="shared" si="77"/>
        <v>0</v>
      </c>
      <c r="M1234" s="33">
        <f t="shared" si="78"/>
        <v>0</v>
      </c>
      <c r="N1234" s="44">
        <f t="shared" si="79"/>
        <v>0</v>
      </c>
      <c r="O1234" s="42" t="e">
        <f t="shared" si="80"/>
        <v>#DIV/0!</v>
      </c>
    </row>
    <row r="1235" spans="1:15" ht="15">
      <c r="A1235" s="7"/>
      <c r="B1235" s="7"/>
      <c r="C1235" s="13"/>
      <c r="D1235" s="7"/>
      <c r="E1235" s="37"/>
      <c r="F1235" s="28"/>
      <c r="G1235" s="6"/>
      <c r="H1235" s="6"/>
      <c r="I1235" s="28"/>
      <c r="J1235" s="6"/>
      <c r="K1235" s="14">
        <v>41486</v>
      </c>
      <c r="L1235" s="3">
        <f t="shared" si="77"/>
        <v>0</v>
      </c>
      <c r="M1235" s="33">
        <f t="shared" si="78"/>
        <v>0</v>
      </c>
      <c r="N1235" s="44">
        <f t="shared" si="79"/>
        <v>0</v>
      </c>
      <c r="O1235" s="42" t="e">
        <f t="shared" si="80"/>
        <v>#DIV/0!</v>
      </c>
    </row>
    <row r="1236" spans="1:15" ht="15">
      <c r="A1236" s="7"/>
      <c r="B1236" s="7"/>
      <c r="C1236" s="13"/>
      <c r="D1236" s="7"/>
      <c r="E1236" s="37"/>
      <c r="F1236" s="28"/>
      <c r="G1236" s="6"/>
      <c r="H1236" s="6"/>
      <c r="I1236" s="28"/>
      <c r="J1236" s="6"/>
      <c r="K1236" s="14">
        <v>41486</v>
      </c>
      <c r="L1236" s="3">
        <f t="shared" si="77"/>
        <v>0</v>
      </c>
      <c r="M1236" s="33">
        <f t="shared" si="78"/>
        <v>0</v>
      </c>
      <c r="N1236" s="44">
        <f t="shared" si="79"/>
        <v>0</v>
      </c>
      <c r="O1236" s="42" t="e">
        <f t="shared" si="80"/>
        <v>#DIV/0!</v>
      </c>
    </row>
    <row r="1237" spans="1:15" ht="15">
      <c r="A1237" s="7"/>
      <c r="B1237" s="7"/>
      <c r="C1237" s="13"/>
      <c r="D1237" s="7"/>
      <c r="E1237" s="37"/>
      <c r="F1237" s="28"/>
      <c r="G1237" s="6"/>
      <c r="H1237" s="6"/>
      <c r="I1237" s="28"/>
      <c r="J1237" s="6"/>
      <c r="K1237" s="14">
        <v>41486</v>
      </c>
      <c r="L1237" s="3">
        <f t="shared" si="77"/>
        <v>0</v>
      </c>
      <c r="M1237" s="33">
        <f t="shared" si="78"/>
        <v>0</v>
      </c>
      <c r="N1237" s="44">
        <f t="shared" si="79"/>
        <v>0</v>
      </c>
      <c r="O1237" s="42" t="e">
        <f t="shared" si="80"/>
        <v>#DIV/0!</v>
      </c>
    </row>
    <row r="1238" spans="1:15" ht="15">
      <c r="A1238" s="7"/>
      <c r="B1238" s="7"/>
      <c r="C1238" s="13"/>
      <c r="D1238" s="7"/>
      <c r="E1238" s="37"/>
      <c r="F1238" s="28"/>
      <c r="G1238" s="6"/>
      <c r="H1238" s="6"/>
      <c r="I1238" s="28"/>
      <c r="J1238" s="6"/>
      <c r="K1238" s="14">
        <v>41486</v>
      </c>
      <c r="L1238" s="3">
        <f t="shared" si="77"/>
        <v>0</v>
      </c>
      <c r="M1238" s="33">
        <f t="shared" si="78"/>
        <v>0</v>
      </c>
      <c r="N1238" s="44">
        <f t="shared" si="79"/>
        <v>0</v>
      </c>
      <c r="O1238" s="42" t="e">
        <f t="shared" si="80"/>
        <v>#DIV/0!</v>
      </c>
    </row>
    <row r="1239" spans="1:15" ht="15">
      <c r="A1239" s="7"/>
      <c r="B1239" s="7"/>
      <c r="C1239" s="13"/>
      <c r="D1239" s="7"/>
      <c r="E1239" s="37"/>
      <c r="F1239" s="28"/>
      <c r="G1239" s="6"/>
      <c r="H1239" s="6"/>
      <c r="I1239" s="28"/>
      <c r="J1239" s="6"/>
      <c r="K1239" s="14">
        <v>41486</v>
      </c>
      <c r="L1239" s="3">
        <f t="shared" si="77"/>
        <v>0</v>
      </c>
      <c r="M1239" s="33">
        <f t="shared" si="78"/>
        <v>0</v>
      </c>
      <c r="N1239" s="44">
        <f t="shared" si="79"/>
        <v>0</v>
      </c>
      <c r="O1239" s="42" t="e">
        <f t="shared" si="80"/>
        <v>#DIV/0!</v>
      </c>
    </row>
    <row r="1240" spans="1:15" ht="15">
      <c r="A1240" s="7"/>
      <c r="B1240" s="7"/>
      <c r="C1240" s="13"/>
      <c r="D1240" s="7"/>
      <c r="E1240" s="37"/>
      <c r="F1240" s="28"/>
      <c r="G1240" s="6"/>
      <c r="H1240" s="6"/>
      <c r="I1240" s="28"/>
      <c r="J1240" s="6"/>
      <c r="K1240" s="14">
        <v>41486</v>
      </c>
      <c r="L1240" s="3">
        <f t="shared" si="77"/>
        <v>0</v>
      </c>
      <c r="M1240" s="33">
        <f t="shared" si="78"/>
        <v>0</v>
      </c>
      <c r="N1240" s="44">
        <f t="shared" si="79"/>
        <v>0</v>
      </c>
      <c r="O1240" s="42" t="e">
        <f t="shared" si="80"/>
        <v>#DIV/0!</v>
      </c>
    </row>
    <row r="1241" spans="1:15" ht="15">
      <c r="A1241" s="7"/>
      <c r="B1241" s="7"/>
      <c r="C1241" s="13"/>
      <c r="D1241" s="7"/>
      <c r="E1241" s="37"/>
      <c r="F1241" s="28"/>
      <c r="G1241" s="6"/>
      <c r="H1241" s="6"/>
      <c r="I1241" s="28"/>
      <c r="J1241" s="6"/>
      <c r="K1241" s="14">
        <v>41486</v>
      </c>
      <c r="L1241" s="3">
        <f t="shared" si="77"/>
        <v>0</v>
      </c>
      <c r="M1241" s="33">
        <f t="shared" si="78"/>
        <v>0</v>
      </c>
      <c r="N1241" s="44">
        <f t="shared" si="79"/>
        <v>0</v>
      </c>
      <c r="O1241" s="42" t="e">
        <f t="shared" si="80"/>
        <v>#DIV/0!</v>
      </c>
    </row>
    <row r="1242" spans="1:15" ht="15">
      <c r="A1242" s="7"/>
      <c r="B1242" s="7"/>
      <c r="C1242" s="13"/>
      <c r="D1242" s="7"/>
      <c r="E1242" s="37"/>
      <c r="F1242" s="28"/>
      <c r="G1242" s="6"/>
      <c r="H1242" s="6"/>
      <c r="I1242" s="28"/>
      <c r="J1242" s="6"/>
      <c r="K1242" s="14">
        <v>41486</v>
      </c>
      <c r="L1242" s="3">
        <f t="shared" si="77"/>
        <v>0</v>
      </c>
      <c r="M1242" s="33">
        <f t="shared" si="78"/>
        <v>0</v>
      </c>
      <c r="N1242" s="44">
        <f t="shared" si="79"/>
        <v>0</v>
      </c>
      <c r="O1242" s="42" t="e">
        <f t="shared" si="80"/>
        <v>#DIV/0!</v>
      </c>
    </row>
    <row r="1243" spans="1:15" ht="15">
      <c r="A1243" s="7"/>
      <c r="B1243" s="7"/>
      <c r="C1243" s="13"/>
      <c r="D1243" s="7"/>
      <c r="E1243" s="37"/>
      <c r="F1243" s="28"/>
      <c r="G1243" s="6"/>
      <c r="H1243" s="6"/>
      <c r="I1243" s="28"/>
      <c r="J1243" s="6"/>
      <c r="K1243" s="14">
        <v>41486</v>
      </c>
      <c r="L1243" s="3">
        <f t="shared" si="77"/>
        <v>0</v>
      </c>
      <c r="M1243" s="33">
        <f t="shared" si="78"/>
        <v>0</v>
      </c>
      <c r="N1243" s="44">
        <f t="shared" si="79"/>
        <v>0</v>
      </c>
      <c r="O1243" s="42" t="e">
        <f t="shared" si="80"/>
        <v>#DIV/0!</v>
      </c>
    </row>
    <row r="1244" spans="1:15" ht="15">
      <c r="A1244" s="7"/>
      <c r="B1244" s="7"/>
      <c r="C1244" s="13"/>
      <c r="D1244" s="7"/>
      <c r="E1244" s="37"/>
      <c r="F1244" s="28"/>
      <c r="G1244" s="6"/>
      <c r="H1244" s="6"/>
      <c r="I1244" s="28"/>
      <c r="J1244" s="6"/>
      <c r="K1244" s="14">
        <v>41486</v>
      </c>
      <c r="L1244" s="3">
        <f t="shared" si="77"/>
        <v>0</v>
      </c>
      <c r="M1244" s="33">
        <f t="shared" si="78"/>
        <v>0</v>
      </c>
      <c r="N1244" s="44">
        <f t="shared" si="79"/>
        <v>0</v>
      </c>
      <c r="O1244" s="42" t="e">
        <f t="shared" si="80"/>
        <v>#DIV/0!</v>
      </c>
    </row>
    <row r="1245" spans="1:15" ht="15">
      <c r="A1245" s="7"/>
      <c r="B1245" s="7"/>
      <c r="C1245" s="13"/>
      <c r="D1245" s="7"/>
      <c r="E1245" s="37"/>
      <c r="F1245" s="28"/>
      <c r="G1245" s="6"/>
      <c r="H1245" s="6"/>
      <c r="I1245" s="28"/>
      <c r="J1245" s="6"/>
      <c r="K1245" s="14">
        <v>41486</v>
      </c>
      <c r="L1245" s="3">
        <f t="shared" si="77"/>
        <v>0</v>
      </c>
      <c r="M1245" s="33">
        <f t="shared" si="78"/>
        <v>0</v>
      </c>
      <c r="N1245" s="44">
        <f t="shared" si="79"/>
        <v>0</v>
      </c>
      <c r="O1245" s="42" t="e">
        <f t="shared" si="80"/>
        <v>#DIV/0!</v>
      </c>
    </row>
    <row r="1246" spans="1:15" ht="15">
      <c r="A1246" s="7"/>
      <c r="B1246" s="7"/>
      <c r="C1246" s="13"/>
      <c r="D1246" s="7"/>
      <c r="E1246" s="37"/>
      <c r="F1246" s="28"/>
      <c r="G1246" s="6"/>
      <c r="H1246" s="6"/>
      <c r="I1246" s="28"/>
      <c r="J1246" s="6"/>
      <c r="K1246" s="14">
        <v>41486</v>
      </c>
      <c r="L1246" s="3">
        <f t="shared" si="77"/>
        <v>0</v>
      </c>
      <c r="M1246" s="33">
        <f t="shared" si="78"/>
        <v>0</v>
      </c>
      <c r="N1246" s="44">
        <f t="shared" si="79"/>
        <v>0</v>
      </c>
      <c r="O1246" s="42" t="e">
        <f t="shared" si="80"/>
        <v>#DIV/0!</v>
      </c>
    </row>
    <row r="1247" spans="1:15" ht="15">
      <c r="A1247" s="7"/>
      <c r="B1247" s="7"/>
      <c r="C1247" s="13"/>
      <c r="D1247" s="7"/>
      <c r="E1247" s="37"/>
      <c r="F1247" s="28"/>
      <c r="G1247" s="6"/>
      <c r="H1247" s="6"/>
      <c r="I1247" s="28"/>
      <c r="J1247" s="6"/>
      <c r="K1247" s="14">
        <v>41486</v>
      </c>
      <c r="L1247" s="3">
        <f t="shared" si="77"/>
        <v>0</v>
      </c>
      <c r="M1247" s="33">
        <f t="shared" si="78"/>
        <v>0</v>
      </c>
      <c r="N1247" s="44">
        <f t="shared" si="79"/>
        <v>0</v>
      </c>
      <c r="O1247" s="42" t="e">
        <f t="shared" si="80"/>
        <v>#DIV/0!</v>
      </c>
    </row>
    <row r="1248" spans="1:15" ht="15">
      <c r="A1248" s="7"/>
      <c r="B1248" s="7"/>
      <c r="C1248" s="13"/>
      <c r="D1248" s="7"/>
      <c r="E1248" s="37"/>
      <c r="F1248" s="28"/>
      <c r="G1248" s="6"/>
      <c r="H1248" s="6"/>
      <c r="I1248" s="28"/>
      <c r="J1248" s="6"/>
      <c r="K1248" s="14">
        <v>41486</v>
      </c>
      <c r="L1248" s="3">
        <f t="shared" si="77"/>
        <v>0</v>
      </c>
      <c r="M1248" s="33">
        <f t="shared" si="78"/>
        <v>0</v>
      </c>
      <c r="N1248" s="44">
        <f t="shared" si="79"/>
        <v>0</v>
      </c>
      <c r="O1248" s="42" t="e">
        <f t="shared" si="80"/>
        <v>#DIV/0!</v>
      </c>
    </row>
    <row r="1249" spans="1:15" ht="15">
      <c r="A1249" s="7"/>
      <c r="B1249" s="7"/>
      <c r="C1249" s="13"/>
      <c r="D1249" s="7"/>
      <c r="E1249" s="37"/>
      <c r="F1249" s="28"/>
      <c r="G1249" s="6"/>
      <c r="H1249" s="6"/>
      <c r="I1249" s="28"/>
      <c r="J1249" s="6"/>
      <c r="K1249" s="14">
        <v>41486</v>
      </c>
      <c r="L1249" s="3">
        <f t="shared" si="77"/>
        <v>0</v>
      </c>
      <c r="M1249" s="33">
        <f t="shared" si="78"/>
        <v>0</v>
      </c>
      <c r="N1249" s="44">
        <f t="shared" si="79"/>
        <v>0</v>
      </c>
      <c r="O1249" s="42" t="e">
        <f t="shared" si="80"/>
        <v>#DIV/0!</v>
      </c>
    </row>
    <row r="1250" spans="1:15" ht="15">
      <c r="A1250" s="7"/>
      <c r="B1250" s="7"/>
      <c r="C1250" s="13"/>
      <c r="D1250" s="7"/>
      <c r="E1250" s="37"/>
      <c r="F1250" s="28"/>
      <c r="G1250" s="6"/>
      <c r="H1250" s="6"/>
      <c r="I1250" s="28"/>
      <c r="J1250" s="6"/>
      <c r="K1250" s="14">
        <v>41486</v>
      </c>
      <c r="L1250" s="3">
        <f t="shared" si="77"/>
        <v>0</v>
      </c>
      <c r="M1250" s="33">
        <f t="shared" si="78"/>
        <v>0</v>
      </c>
      <c r="N1250" s="44">
        <f t="shared" si="79"/>
        <v>0</v>
      </c>
      <c r="O1250" s="42" t="e">
        <f t="shared" si="80"/>
        <v>#DIV/0!</v>
      </c>
    </row>
    <row r="1251" spans="1:15" ht="15">
      <c r="A1251" s="7"/>
      <c r="B1251" s="7"/>
      <c r="C1251" s="13"/>
      <c r="D1251" s="7"/>
      <c r="E1251" s="37"/>
      <c r="F1251" s="28"/>
      <c r="G1251" s="6"/>
      <c r="H1251" s="6"/>
      <c r="I1251" s="28"/>
      <c r="J1251" s="6"/>
      <c r="K1251" s="14">
        <v>41486</v>
      </c>
      <c r="L1251" s="3">
        <f t="shared" si="77"/>
        <v>0</v>
      </c>
      <c r="M1251" s="33">
        <f t="shared" si="78"/>
        <v>0</v>
      </c>
      <c r="N1251" s="44">
        <f t="shared" si="79"/>
        <v>0</v>
      </c>
      <c r="O1251" s="42" t="e">
        <f t="shared" si="80"/>
        <v>#DIV/0!</v>
      </c>
    </row>
    <row r="1252" spans="1:15" ht="15">
      <c r="A1252" s="7"/>
      <c r="B1252" s="7"/>
      <c r="C1252" s="13"/>
      <c r="D1252" s="7"/>
      <c r="E1252" s="37"/>
      <c r="F1252" s="28"/>
      <c r="G1252" s="6"/>
      <c r="H1252" s="6"/>
      <c r="I1252" s="28"/>
      <c r="J1252" s="6"/>
      <c r="K1252" s="14">
        <v>41486</v>
      </c>
      <c r="L1252" s="3">
        <f t="shared" si="77"/>
        <v>0</v>
      </c>
      <c r="M1252" s="33">
        <f t="shared" si="78"/>
        <v>0</v>
      </c>
      <c r="N1252" s="44">
        <f t="shared" si="79"/>
        <v>0</v>
      </c>
      <c r="O1252" s="42" t="e">
        <f t="shared" si="80"/>
        <v>#DIV/0!</v>
      </c>
    </row>
    <row r="1253" spans="1:15" ht="15">
      <c r="A1253" s="7"/>
      <c r="B1253" s="7"/>
      <c r="C1253" s="13"/>
      <c r="D1253" s="7"/>
      <c r="E1253" s="37"/>
      <c r="F1253" s="28"/>
      <c r="G1253" s="6"/>
      <c r="H1253" s="6"/>
      <c r="I1253" s="28"/>
      <c r="J1253" s="6"/>
      <c r="K1253" s="14">
        <v>41486</v>
      </c>
      <c r="L1253" s="3">
        <f t="shared" si="77"/>
        <v>0</v>
      </c>
      <c r="M1253" s="33">
        <f t="shared" si="78"/>
        <v>0</v>
      </c>
      <c r="N1253" s="44">
        <f t="shared" si="79"/>
        <v>0</v>
      </c>
      <c r="O1253" s="42" t="e">
        <f t="shared" si="80"/>
        <v>#DIV/0!</v>
      </c>
    </row>
    <row r="1254" spans="1:15" ht="15">
      <c r="A1254" s="7"/>
      <c r="B1254" s="7"/>
      <c r="C1254" s="13"/>
      <c r="D1254" s="7"/>
      <c r="E1254" s="37"/>
      <c r="F1254" s="28"/>
      <c r="G1254" s="6"/>
      <c r="H1254" s="6"/>
      <c r="I1254" s="28"/>
      <c r="J1254" s="6"/>
      <c r="K1254" s="14">
        <v>41486</v>
      </c>
      <c r="L1254" s="3">
        <f t="shared" si="77"/>
        <v>0</v>
      </c>
      <c r="M1254" s="33">
        <f t="shared" si="78"/>
        <v>0</v>
      </c>
      <c r="N1254" s="44">
        <f t="shared" si="79"/>
        <v>0</v>
      </c>
      <c r="O1254" s="42" t="e">
        <f t="shared" si="80"/>
        <v>#DIV/0!</v>
      </c>
    </row>
    <row r="1255" spans="1:15" ht="15">
      <c r="A1255" s="7"/>
      <c r="B1255" s="7"/>
      <c r="C1255" s="13"/>
      <c r="D1255" s="7"/>
      <c r="E1255" s="37"/>
      <c r="F1255" s="28"/>
      <c r="G1255" s="6"/>
      <c r="H1255" s="6"/>
      <c r="I1255" s="28"/>
      <c r="J1255" s="6"/>
      <c r="K1255" s="14">
        <v>41486</v>
      </c>
      <c r="L1255" s="3">
        <f t="shared" si="77"/>
        <v>0</v>
      </c>
      <c r="M1255" s="33">
        <f t="shared" si="78"/>
        <v>0</v>
      </c>
      <c r="N1255" s="44">
        <f t="shared" si="79"/>
        <v>0</v>
      </c>
      <c r="O1255" s="42" t="e">
        <f t="shared" si="80"/>
        <v>#DIV/0!</v>
      </c>
    </row>
    <row r="1256" spans="1:15" ht="15">
      <c r="A1256" s="7"/>
      <c r="B1256" s="7"/>
      <c r="C1256" s="13"/>
      <c r="D1256" s="7"/>
      <c r="E1256" s="37"/>
      <c r="F1256" s="28"/>
      <c r="G1256" s="6"/>
      <c r="H1256" s="6"/>
      <c r="I1256" s="28"/>
      <c r="J1256" s="6"/>
      <c r="K1256" s="14">
        <v>41486</v>
      </c>
      <c r="L1256" s="3">
        <f t="shared" si="77"/>
        <v>0</v>
      </c>
      <c r="M1256" s="33">
        <f t="shared" si="78"/>
        <v>0</v>
      </c>
      <c r="N1256" s="44">
        <f t="shared" si="79"/>
        <v>0</v>
      </c>
      <c r="O1256" s="42" t="e">
        <f t="shared" si="80"/>
        <v>#DIV/0!</v>
      </c>
    </row>
    <row r="1257" spans="1:15" ht="15">
      <c r="A1257" s="7"/>
      <c r="B1257" s="7"/>
      <c r="C1257" s="13"/>
      <c r="D1257" s="7"/>
      <c r="E1257" s="37"/>
      <c r="F1257" s="28"/>
      <c r="G1257" s="6"/>
      <c r="H1257" s="6"/>
      <c r="I1257" s="28"/>
      <c r="J1257" s="6"/>
      <c r="K1257" s="14">
        <v>41486</v>
      </c>
      <c r="L1257" s="3">
        <f t="shared" si="77"/>
        <v>0</v>
      </c>
      <c r="M1257" s="33">
        <f t="shared" si="78"/>
        <v>0</v>
      </c>
      <c r="N1257" s="44">
        <f t="shared" si="79"/>
        <v>0</v>
      </c>
      <c r="O1257" s="42" t="e">
        <f t="shared" si="80"/>
        <v>#DIV/0!</v>
      </c>
    </row>
    <row r="1258" spans="1:15" ht="15">
      <c r="A1258" s="7"/>
      <c r="B1258" s="7"/>
      <c r="C1258" s="13"/>
      <c r="D1258" s="7"/>
      <c r="E1258" s="37"/>
      <c r="F1258" s="28"/>
      <c r="G1258" s="6"/>
      <c r="H1258" s="6"/>
      <c r="I1258" s="28"/>
      <c r="J1258" s="6"/>
      <c r="K1258" s="14">
        <v>41486</v>
      </c>
      <c r="L1258" s="3">
        <f t="shared" si="77"/>
        <v>0</v>
      </c>
      <c r="M1258" s="33">
        <f t="shared" si="78"/>
        <v>0</v>
      </c>
      <c r="N1258" s="44">
        <f t="shared" si="79"/>
        <v>0</v>
      </c>
      <c r="O1258" s="42" t="e">
        <f t="shared" si="80"/>
        <v>#DIV/0!</v>
      </c>
    </row>
    <row r="1259" spans="1:15" ht="15">
      <c r="A1259" s="7"/>
      <c r="B1259" s="7"/>
      <c r="C1259" s="13"/>
      <c r="D1259" s="7"/>
      <c r="E1259" s="37"/>
      <c r="F1259" s="28"/>
      <c r="G1259" s="6"/>
      <c r="H1259" s="6"/>
      <c r="I1259" s="28"/>
      <c r="J1259" s="6"/>
      <c r="K1259" s="14">
        <v>41486</v>
      </c>
      <c r="L1259" s="3">
        <f t="shared" si="77"/>
        <v>0</v>
      </c>
      <c r="M1259" s="33">
        <f t="shared" si="78"/>
        <v>0</v>
      </c>
      <c r="N1259" s="44">
        <f t="shared" si="79"/>
        <v>0</v>
      </c>
      <c r="O1259" s="42" t="e">
        <f t="shared" si="80"/>
        <v>#DIV/0!</v>
      </c>
    </row>
    <row r="1260" spans="1:15" ht="15">
      <c r="A1260" s="7"/>
      <c r="B1260" s="7"/>
      <c r="C1260" s="13"/>
      <c r="D1260" s="7"/>
      <c r="E1260" s="37"/>
      <c r="F1260" s="28"/>
      <c r="G1260" s="6"/>
      <c r="H1260" s="6"/>
      <c r="I1260" s="28"/>
      <c r="J1260" s="6"/>
      <c r="K1260" s="14">
        <v>41486</v>
      </c>
      <c r="L1260" s="3">
        <f t="shared" si="77"/>
        <v>0</v>
      </c>
      <c r="M1260" s="33">
        <f t="shared" si="78"/>
        <v>0</v>
      </c>
      <c r="N1260" s="44">
        <f t="shared" si="79"/>
        <v>0</v>
      </c>
      <c r="O1260" s="42" t="e">
        <f t="shared" si="80"/>
        <v>#DIV/0!</v>
      </c>
    </row>
    <row r="1261" spans="1:15" ht="15">
      <c r="A1261" s="7"/>
      <c r="B1261" s="7"/>
      <c r="C1261" s="13"/>
      <c r="D1261" s="7"/>
      <c r="E1261" s="37"/>
      <c r="F1261" s="28"/>
      <c r="G1261" s="6"/>
      <c r="H1261" s="6"/>
      <c r="I1261" s="28"/>
      <c r="J1261" s="6"/>
      <c r="K1261" s="14">
        <v>41486</v>
      </c>
      <c r="L1261" s="3">
        <f t="shared" si="77"/>
        <v>0</v>
      </c>
      <c r="M1261" s="33">
        <f t="shared" si="78"/>
        <v>0</v>
      </c>
      <c r="N1261" s="44">
        <f t="shared" si="79"/>
        <v>0</v>
      </c>
      <c r="O1261" s="42" t="e">
        <f t="shared" si="80"/>
        <v>#DIV/0!</v>
      </c>
    </row>
    <row r="1262" spans="1:15" ht="15">
      <c r="A1262" s="7"/>
      <c r="B1262" s="7"/>
      <c r="C1262" s="13"/>
      <c r="D1262" s="7"/>
      <c r="E1262" s="37"/>
      <c r="F1262" s="28"/>
      <c r="G1262" s="6"/>
      <c r="H1262" s="6"/>
      <c r="I1262" s="28"/>
      <c r="J1262" s="6"/>
      <c r="K1262" s="14">
        <v>41486</v>
      </c>
      <c r="L1262" s="3">
        <f t="shared" si="77"/>
        <v>0</v>
      </c>
      <c r="M1262" s="33">
        <f t="shared" si="78"/>
        <v>0</v>
      </c>
      <c r="N1262" s="44">
        <f t="shared" si="79"/>
        <v>0</v>
      </c>
      <c r="O1262" s="42" t="e">
        <f t="shared" si="80"/>
        <v>#DIV/0!</v>
      </c>
    </row>
    <row r="1263" spans="1:15" ht="15">
      <c r="A1263" s="7"/>
      <c r="B1263" s="7"/>
      <c r="C1263" s="13"/>
      <c r="D1263" s="7"/>
      <c r="E1263" s="37"/>
      <c r="F1263" s="28"/>
      <c r="G1263" s="6"/>
      <c r="H1263" s="6"/>
      <c r="I1263" s="28"/>
      <c r="J1263" s="6"/>
      <c r="K1263" s="14">
        <v>41486</v>
      </c>
      <c r="L1263" s="3">
        <f t="shared" si="77"/>
        <v>0</v>
      </c>
      <c r="M1263" s="33">
        <f t="shared" si="78"/>
        <v>0</v>
      </c>
      <c r="N1263" s="44">
        <f t="shared" si="79"/>
        <v>0</v>
      </c>
      <c r="O1263" s="42" t="e">
        <f t="shared" si="80"/>
        <v>#DIV/0!</v>
      </c>
    </row>
    <row r="1264" spans="1:15" ht="15">
      <c r="A1264" s="7"/>
      <c r="B1264" s="7"/>
      <c r="C1264" s="13"/>
      <c r="D1264" s="7"/>
      <c r="E1264" s="37"/>
      <c r="F1264" s="28"/>
      <c r="G1264" s="6"/>
      <c r="H1264" s="6"/>
      <c r="I1264" s="28"/>
      <c r="J1264" s="6"/>
      <c r="K1264" s="14">
        <v>41486</v>
      </c>
      <c r="L1264" s="3">
        <f t="shared" si="77"/>
        <v>0</v>
      </c>
      <c r="M1264" s="33">
        <f t="shared" si="78"/>
        <v>0</v>
      </c>
      <c r="N1264" s="44">
        <f t="shared" si="79"/>
        <v>0</v>
      </c>
      <c r="O1264" s="42" t="e">
        <f t="shared" si="80"/>
        <v>#DIV/0!</v>
      </c>
    </row>
    <row r="1265" spans="1:15" ht="15">
      <c r="A1265" s="7"/>
      <c r="B1265" s="7"/>
      <c r="C1265" s="13"/>
      <c r="D1265" s="7"/>
      <c r="E1265" s="37"/>
      <c r="F1265" s="28"/>
      <c r="G1265" s="6"/>
      <c r="H1265" s="6"/>
      <c r="I1265" s="28"/>
      <c r="J1265" s="6"/>
      <c r="K1265" s="14">
        <v>41486</v>
      </c>
      <c r="L1265" s="3">
        <f t="shared" si="77"/>
        <v>0</v>
      </c>
      <c r="M1265" s="33">
        <f t="shared" si="78"/>
        <v>0</v>
      </c>
      <c r="N1265" s="44">
        <f t="shared" si="79"/>
        <v>0</v>
      </c>
      <c r="O1265" s="42" t="e">
        <f t="shared" si="80"/>
        <v>#DIV/0!</v>
      </c>
    </row>
    <row r="1266" spans="1:15" ht="15">
      <c r="A1266" s="7"/>
      <c r="B1266" s="7"/>
      <c r="C1266" s="13"/>
      <c r="D1266" s="7"/>
      <c r="E1266" s="37"/>
      <c r="F1266" s="28"/>
      <c r="G1266" s="6"/>
      <c r="H1266" s="6"/>
      <c r="I1266" s="28"/>
      <c r="J1266" s="6"/>
      <c r="K1266" s="14">
        <v>41486</v>
      </c>
      <c r="L1266" s="3">
        <f t="shared" si="77"/>
        <v>0</v>
      </c>
      <c r="M1266" s="33">
        <f t="shared" si="78"/>
        <v>0</v>
      </c>
      <c r="N1266" s="44">
        <f t="shared" si="79"/>
        <v>0</v>
      </c>
      <c r="O1266" s="42" t="e">
        <f t="shared" si="80"/>
        <v>#DIV/0!</v>
      </c>
    </row>
    <row r="1267" spans="1:15" ht="15">
      <c r="A1267" s="7"/>
      <c r="B1267" s="7"/>
      <c r="C1267" s="13"/>
      <c r="D1267" s="7"/>
      <c r="E1267" s="37"/>
      <c r="F1267" s="28"/>
      <c r="G1267" s="6"/>
      <c r="H1267" s="6"/>
      <c r="I1267" s="28"/>
      <c r="J1267" s="6"/>
      <c r="K1267" s="14">
        <v>41486</v>
      </c>
      <c r="L1267" s="3">
        <f t="shared" si="77"/>
        <v>0</v>
      </c>
      <c r="M1267" s="33">
        <f t="shared" si="78"/>
        <v>0</v>
      </c>
      <c r="N1267" s="44">
        <f t="shared" si="79"/>
        <v>0</v>
      </c>
      <c r="O1267" s="42" t="e">
        <f t="shared" si="80"/>
        <v>#DIV/0!</v>
      </c>
    </row>
    <row r="1268" spans="1:15" ht="15">
      <c r="A1268" s="7"/>
      <c r="B1268" s="7"/>
      <c r="C1268" s="13"/>
      <c r="D1268" s="7"/>
      <c r="E1268" s="37"/>
      <c r="F1268" s="28"/>
      <c r="G1268" s="6"/>
      <c r="H1268" s="6"/>
      <c r="I1268" s="28"/>
      <c r="J1268" s="6"/>
      <c r="K1268" s="14">
        <v>41486</v>
      </c>
      <c r="L1268" s="3">
        <f t="shared" si="77"/>
        <v>0</v>
      </c>
      <c r="M1268" s="33">
        <f t="shared" si="78"/>
        <v>0</v>
      </c>
      <c r="N1268" s="44">
        <f t="shared" si="79"/>
        <v>0</v>
      </c>
      <c r="O1268" s="42" t="e">
        <f t="shared" si="80"/>
        <v>#DIV/0!</v>
      </c>
    </row>
    <row r="1269" spans="1:15" ht="15">
      <c r="A1269" s="7"/>
      <c r="B1269" s="7"/>
      <c r="C1269" s="13"/>
      <c r="D1269" s="7"/>
      <c r="E1269" s="37"/>
      <c r="F1269" s="28"/>
      <c r="G1269" s="6"/>
      <c r="H1269" s="6"/>
      <c r="I1269" s="28"/>
      <c r="J1269" s="6"/>
      <c r="K1269" s="14">
        <v>41486</v>
      </c>
      <c r="L1269" s="3">
        <f t="shared" si="77"/>
        <v>0</v>
      </c>
      <c r="M1269" s="33">
        <f t="shared" si="78"/>
        <v>0</v>
      </c>
      <c r="N1269" s="44">
        <f t="shared" si="79"/>
        <v>0</v>
      </c>
      <c r="O1269" s="42" t="e">
        <f t="shared" si="80"/>
        <v>#DIV/0!</v>
      </c>
    </row>
    <row r="1270" spans="1:15" ht="15">
      <c r="A1270" s="7"/>
      <c r="B1270" s="7"/>
      <c r="C1270" s="13"/>
      <c r="D1270" s="7"/>
      <c r="E1270" s="37"/>
      <c r="F1270" s="28"/>
      <c r="G1270" s="6"/>
      <c r="H1270" s="6"/>
      <c r="I1270" s="28"/>
      <c r="J1270" s="6"/>
      <c r="K1270" s="14">
        <v>41486</v>
      </c>
      <c r="L1270" s="3">
        <f t="shared" si="77"/>
        <v>0</v>
      </c>
      <c r="M1270" s="33">
        <f t="shared" si="78"/>
        <v>0</v>
      </c>
      <c r="N1270" s="44">
        <f t="shared" si="79"/>
        <v>0</v>
      </c>
      <c r="O1270" s="42" t="e">
        <f t="shared" si="80"/>
        <v>#DIV/0!</v>
      </c>
    </row>
    <row r="1271" spans="1:15" ht="15">
      <c r="A1271" s="7"/>
      <c r="B1271" s="7"/>
      <c r="C1271" s="13"/>
      <c r="D1271" s="7"/>
      <c r="E1271" s="37"/>
      <c r="F1271" s="28"/>
      <c r="G1271" s="6"/>
      <c r="H1271" s="6"/>
      <c r="I1271" s="28"/>
      <c r="J1271" s="6"/>
      <c r="K1271" s="14">
        <v>41486</v>
      </c>
      <c r="L1271" s="3">
        <f t="shared" si="77"/>
        <v>0</v>
      </c>
      <c r="M1271" s="33">
        <f t="shared" si="78"/>
        <v>0</v>
      </c>
      <c r="N1271" s="44">
        <f t="shared" si="79"/>
        <v>0</v>
      </c>
      <c r="O1271" s="42" t="e">
        <f t="shared" si="80"/>
        <v>#DIV/0!</v>
      </c>
    </row>
    <row r="1272" spans="1:15" ht="15">
      <c r="A1272" s="7"/>
      <c r="B1272" s="7"/>
      <c r="C1272" s="13"/>
      <c r="D1272" s="7"/>
      <c r="E1272" s="37"/>
      <c r="F1272" s="28"/>
      <c r="G1272" s="6"/>
      <c r="H1272" s="6"/>
      <c r="I1272" s="28"/>
      <c r="J1272" s="6"/>
      <c r="K1272" s="14">
        <v>41486</v>
      </c>
      <c r="L1272" s="3">
        <f t="shared" si="77"/>
        <v>0</v>
      </c>
      <c r="M1272" s="33">
        <f t="shared" si="78"/>
        <v>0</v>
      </c>
      <c r="N1272" s="44">
        <f t="shared" si="79"/>
        <v>0</v>
      </c>
      <c r="O1272" s="42" t="e">
        <f t="shared" si="80"/>
        <v>#DIV/0!</v>
      </c>
    </row>
    <row r="1273" spans="1:15" ht="15">
      <c r="A1273" s="7"/>
      <c r="B1273" s="7"/>
      <c r="C1273" s="13"/>
      <c r="D1273" s="7"/>
      <c r="E1273" s="37"/>
      <c r="F1273" s="28"/>
      <c r="G1273" s="6"/>
      <c r="H1273" s="6"/>
      <c r="I1273" s="28"/>
      <c r="J1273" s="6"/>
      <c r="K1273" s="14">
        <v>41486</v>
      </c>
      <c r="L1273" s="3">
        <f t="shared" si="77"/>
        <v>0</v>
      </c>
      <c r="M1273" s="33">
        <f t="shared" si="78"/>
        <v>0</v>
      </c>
      <c r="N1273" s="44">
        <f t="shared" si="79"/>
        <v>0</v>
      </c>
      <c r="O1273" s="42" t="e">
        <f t="shared" si="80"/>
        <v>#DIV/0!</v>
      </c>
    </row>
    <row r="1274" spans="1:15" ht="15">
      <c r="A1274" s="7"/>
      <c r="B1274" s="7"/>
      <c r="C1274" s="13"/>
      <c r="D1274" s="7"/>
      <c r="E1274" s="37"/>
      <c r="F1274" s="28"/>
      <c r="G1274" s="6"/>
      <c r="H1274" s="6"/>
      <c r="I1274" s="28"/>
      <c r="J1274" s="6"/>
      <c r="K1274" s="14">
        <v>41486</v>
      </c>
      <c r="L1274" s="3">
        <f t="shared" si="77"/>
        <v>0</v>
      </c>
      <c r="M1274" s="33">
        <f t="shared" si="78"/>
        <v>0</v>
      </c>
      <c r="N1274" s="44">
        <f t="shared" si="79"/>
        <v>0</v>
      </c>
      <c r="O1274" s="42" t="e">
        <f t="shared" si="80"/>
        <v>#DIV/0!</v>
      </c>
    </row>
    <row r="1275" spans="1:15" ht="15">
      <c r="A1275" s="7"/>
      <c r="B1275" s="7"/>
      <c r="C1275" s="13"/>
      <c r="D1275" s="7"/>
      <c r="E1275" s="37"/>
      <c r="F1275" s="28"/>
      <c r="G1275" s="6"/>
      <c r="H1275" s="6"/>
      <c r="I1275" s="28"/>
      <c r="J1275" s="6"/>
      <c r="K1275" s="14">
        <v>41486</v>
      </c>
      <c r="L1275" s="3">
        <f t="shared" si="77"/>
        <v>0</v>
      </c>
      <c r="M1275" s="33">
        <f t="shared" si="78"/>
        <v>0</v>
      </c>
      <c r="N1275" s="44">
        <f t="shared" si="79"/>
        <v>0</v>
      </c>
      <c r="O1275" s="42" t="e">
        <f t="shared" si="80"/>
        <v>#DIV/0!</v>
      </c>
    </row>
    <row r="1276" spans="1:15" ht="15">
      <c r="A1276" s="7"/>
      <c r="B1276" s="7"/>
      <c r="C1276" s="13"/>
      <c r="D1276" s="7"/>
      <c r="E1276" s="37"/>
      <c r="F1276" s="28"/>
      <c r="G1276" s="6"/>
      <c r="H1276" s="6"/>
      <c r="I1276" s="28"/>
      <c r="J1276" s="6"/>
      <c r="K1276" s="14">
        <v>41486</v>
      </c>
      <c r="L1276" s="3">
        <f t="shared" si="77"/>
        <v>0</v>
      </c>
      <c r="M1276" s="33">
        <f t="shared" si="78"/>
        <v>0</v>
      </c>
      <c r="N1276" s="44">
        <f t="shared" si="79"/>
        <v>0</v>
      </c>
      <c r="O1276" s="42" t="e">
        <f t="shared" si="80"/>
        <v>#DIV/0!</v>
      </c>
    </row>
    <row r="1277" spans="1:15" ht="15">
      <c r="A1277" s="7"/>
      <c r="B1277" s="7"/>
      <c r="C1277" s="13"/>
      <c r="D1277" s="7"/>
      <c r="E1277" s="37"/>
      <c r="F1277" s="28"/>
      <c r="G1277" s="6"/>
      <c r="H1277" s="6"/>
      <c r="I1277" s="28"/>
      <c r="J1277" s="6"/>
      <c r="K1277" s="14">
        <v>41486</v>
      </c>
      <c r="L1277" s="3">
        <f t="shared" si="77"/>
        <v>0</v>
      </c>
      <c r="M1277" s="33">
        <f t="shared" si="78"/>
        <v>0</v>
      </c>
      <c r="N1277" s="44">
        <f t="shared" si="79"/>
        <v>0</v>
      </c>
      <c r="O1277" s="42" t="e">
        <f t="shared" si="80"/>
        <v>#DIV/0!</v>
      </c>
    </row>
    <row r="1278" spans="1:15" ht="15">
      <c r="A1278" s="7"/>
      <c r="B1278" s="7"/>
      <c r="C1278" s="13"/>
      <c r="D1278" s="7"/>
      <c r="E1278" s="37"/>
      <c r="F1278" s="28"/>
      <c r="G1278" s="6"/>
      <c r="H1278" s="6"/>
      <c r="I1278" s="28"/>
      <c r="J1278" s="6"/>
      <c r="K1278" s="14">
        <v>41486</v>
      </c>
      <c r="L1278" s="3">
        <f t="shared" si="77"/>
        <v>0</v>
      </c>
      <c r="M1278" s="33">
        <f t="shared" si="78"/>
        <v>0</v>
      </c>
      <c r="N1278" s="44">
        <f t="shared" si="79"/>
        <v>0</v>
      </c>
      <c r="O1278" s="42" t="e">
        <f t="shared" si="80"/>
        <v>#DIV/0!</v>
      </c>
    </row>
    <row r="1279" spans="1:15" ht="15">
      <c r="A1279" s="7"/>
      <c r="B1279" s="7"/>
      <c r="C1279" s="13"/>
      <c r="D1279" s="7"/>
      <c r="E1279" s="37"/>
      <c r="F1279" s="28"/>
      <c r="G1279" s="6"/>
      <c r="H1279" s="6"/>
      <c r="I1279" s="28"/>
      <c r="J1279" s="6"/>
      <c r="K1279" s="14">
        <v>41486</v>
      </c>
      <c r="L1279" s="3">
        <f t="shared" si="77"/>
        <v>0</v>
      </c>
      <c r="M1279" s="33">
        <f t="shared" si="78"/>
        <v>0</v>
      </c>
      <c r="N1279" s="44">
        <f t="shared" si="79"/>
        <v>0</v>
      </c>
      <c r="O1279" s="42" t="e">
        <f t="shared" si="80"/>
        <v>#DIV/0!</v>
      </c>
    </row>
    <row r="1280" spans="1:15" ht="15">
      <c r="A1280" s="7"/>
      <c r="B1280" s="7"/>
      <c r="C1280" s="13"/>
      <c r="D1280" s="7"/>
      <c r="E1280" s="37"/>
      <c r="F1280" s="28"/>
      <c r="G1280" s="6"/>
      <c r="H1280" s="6"/>
      <c r="I1280" s="28"/>
      <c r="J1280" s="6"/>
      <c r="K1280" s="14">
        <v>41486</v>
      </c>
      <c r="L1280" s="3">
        <f t="shared" si="77"/>
        <v>0</v>
      </c>
      <c r="M1280" s="33">
        <f t="shared" si="78"/>
        <v>0</v>
      </c>
      <c r="N1280" s="44">
        <f t="shared" si="79"/>
        <v>0</v>
      </c>
      <c r="O1280" s="42" t="e">
        <f t="shared" si="80"/>
        <v>#DIV/0!</v>
      </c>
    </row>
    <row r="1281" spans="1:15" ht="15">
      <c r="A1281" s="7"/>
      <c r="B1281" s="7"/>
      <c r="C1281" s="13"/>
      <c r="D1281" s="7"/>
      <c r="E1281" s="37"/>
      <c r="F1281" s="28"/>
      <c r="G1281" s="6"/>
      <c r="H1281" s="6"/>
      <c r="I1281" s="28"/>
      <c r="J1281" s="6"/>
      <c r="K1281" s="14">
        <v>41486</v>
      </c>
      <c r="L1281" s="3">
        <f t="shared" si="77"/>
        <v>0</v>
      </c>
      <c r="M1281" s="33">
        <f t="shared" si="78"/>
        <v>0</v>
      </c>
      <c r="N1281" s="44">
        <f t="shared" si="79"/>
        <v>0</v>
      </c>
      <c r="O1281" s="42" t="e">
        <f t="shared" si="80"/>
        <v>#DIV/0!</v>
      </c>
    </row>
    <row r="1282" spans="1:15" ht="15">
      <c r="A1282" s="7"/>
      <c r="B1282" s="7"/>
      <c r="C1282" s="13"/>
      <c r="D1282" s="7"/>
      <c r="E1282" s="37"/>
      <c r="F1282" s="28"/>
      <c r="G1282" s="6"/>
      <c r="H1282" s="6"/>
      <c r="I1282" s="28"/>
      <c r="J1282" s="6"/>
      <c r="K1282" s="14">
        <v>41486</v>
      </c>
      <c r="L1282" s="3">
        <f t="shared" ref="L1282:L1345" si="81">F1282*I1282</f>
        <v>0</v>
      </c>
      <c r="M1282" s="33">
        <f t="shared" ref="M1282:M1345" si="82">E1282+J1282</f>
        <v>0</v>
      </c>
      <c r="N1282" s="44">
        <f t="shared" ref="N1282:N1345" si="83">E1282/1000</f>
        <v>0</v>
      </c>
      <c r="O1282" s="42" t="e">
        <f t="shared" ref="O1282:O1345" si="84">E1282/F1282</f>
        <v>#DIV/0!</v>
      </c>
    </row>
    <row r="1283" spans="1:15" ht="15">
      <c r="A1283" s="7"/>
      <c r="B1283" s="7"/>
      <c r="C1283" s="13"/>
      <c r="D1283" s="7"/>
      <c r="E1283" s="37"/>
      <c r="F1283" s="28"/>
      <c r="G1283" s="6"/>
      <c r="H1283" s="6"/>
      <c r="I1283" s="28"/>
      <c r="J1283" s="6"/>
      <c r="K1283" s="14">
        <v>41486</v>
      </c>
      <c r="L1283" s="3">
        <f t="shared" si="81"/>
        <v>0</v>
      </c>
      <c r="M1283" s="33">
        <f t="shared" si="82"/>
        <v>0</v>
      </c>
      <c r="N1283" s="44">
        <f t="shared" si="83"/>
        <v>0</v>
      </c>
      <c r="O1283" s="42" t="e">
        <f t="shared" si="84"/>
        <v>#DIV/0!</v>
      </c>
    </row>
    <row r="1284" spans="1:15" ht="15">
      <c r="A1284" s="7"/>
      <c r="B1284" s="7"/>
      <c r="C1284" s="13"/>
      <c r="D1284" s="7"/>
      <c r="E1284" s="37"/>
      <c r="F1284" s="28"/>
      <c r="G1284" s="6"/>
      <c r="H1284" s="6"/>
      <c r="I1284" s="28"/>
      <c r="J1284" s="6"/>
      <c r="K1284" s="14">
        <v>41486</v>
      </c>
      <c r="L1284" s="3">
        <f t="shared" si="81"/>
        <v>0</v>
      </c>
      <c r="M1284" s="33">
        <f t="shared" si="82"/>
        <v>0</v>
      </c>
      <c r="N1284" s="44">
        <f t="shared" si="83"/>
        <v>0</v>
      </c>
      <c r="O1284" s="42" t="e">
        <f t="shared" si="84"/>
        <v>#DIV/0!</v>
      </c>
    </row>
    <row r="1285" spans="1:15" ht="15">
      <c r="A1285" s="7"/>
      <c r="B1285" s="7"/>
      <c r="C1285" s="13"/>
      <c r="D1285" s="7"/>
      <c r="E1285" s="37"/>
      <c r="F1285" s="28"/>
      <c r="G1285" s="6"/>
      <c r="H1285" s="6"/>
      <c r="I1285" s="28"/>
      <c r="J1285" s="6"/>
      <c r="K1285" s="14">
        <v>41486</v>
      </c>
      <c r="L1285" s="3">
        <f t="shared" si="81"/>
        <v>0</v>
      </c>
      <c r="M1285" s="33">
        <f t="shared" si="82"/>
        <v>0</v>
      </c>
      <c r="N1285" s="44">
        <f t="shared" si="83"/>
        <v>0</v>
      </c>
      <c r="O1285" s="42" t="e">
        <f t="shared" si="84"/>
        <v>#DIV/0!</v>
      </c>
    </row>
    <row r="1286" spans="1:15" ht="15">
      <c r="A1286" s="7"/>
      <c r="B1286" s="7"/>
      <c r="C1286" s="13"/>
      <c r="D1286" s="7"/>
      <c r="E1286" s="37"/>
      <c r="F1286" s="28"/>
      <c r="G1286" s="6"/>
      <c r="H1286" s="6"/>
      <c r="I1286" s="28"/>
      <c r="J1286" s="6"/>
      <c r="K1286" s="14">
        <v>41486</v>
      </c>
      <c r="L1286" s="3">
        <f t="shared" si="81"/>
        <v>0</v>
      </c>
      <c r="M1286" s="33">
        <f t="shared" si="82"/>
        <v>0</v>
      </c>
      <c r="N1286" s="44">
        <f t="shared" si="83"/>
        <v>0</v>
      </c>
      <c r="O1286" s="42" t="e">
        <f t="shared" si="84"/>
        <v>#DIV/0!</v>
      </c>
    </row>
    <row r="1287" spans="1:15" ht="15">
      <c r="A1287" s="7"/>
      <c r="B1287" s="7"/>
      <c r="C1287" s="13"/>
      <c r="D1287" s="7"/>
      <c r="E1287" s="37"/>
      <c r="F1287" s="28"/>
      <c r="G1287" s="6"/>
      <c r="H1287" s="6"/>
      <c r="I1287" s="28"/>
      <c r="J1287" s="6"/>
      <c r="K1287" s="14">
        <v>41486</v>
      </c>
      <c r="L1287" s="3">
        <f t="shared" si="81"/>
        <v>0</v>
      </c>
      <c r="M1287" s="33">
        <f t="shared" si="82"/>
        <v>0</v>
      </c>
      <c r="N1287" s="44">
        <f t="shared" si="83"/>
        <v>0</v>
      </c>
      <c r="O1287" s="42" t="e">
        <f t="shared" si="84"/>
        <v>#DIV/0!</v>
      </c>
    </row>
    <row r="1288" spans="1:15" ht="15">
      <c r="A1288" s="7"/>
      <c r="B1288" s="7"/>
      <c r="C1288" s="13"/>
      <c r="D1288" s="7"/>
      <c r="E1288" s="37"/>
      <c r="F1288" s="28"/>
      <c r="G1288" s="6"/>
      <c r="H1288" s="6"/>
      <c r="I1288" s="28"/>
      <c r="J1288" s="6"/>
      <c r="K1288" s="14">
        <v>41486</v>
      </c>
      <c r="L1288" s="3">
        <f t="shared" si="81"/>
        <v>0</v>
      </c>
      <c r="M1288" s="33">
        <f t="shared" si="82"/>
        <v>0</v>
      </c>
      <c r="N1288" s="44">
        <f t="shared" si="83"/>
        <v>0</v>
      </c>
      <c r="O1288" s="42" t="e">
        <f t="shared" si="84"/>
        <v>#DIV/0!</v>
      </c>
    </row>
    <row r="1289" spans="1:15" ht="15">
      <c r="A1289" s="7"/>
      <c r="B1289" s="7"/>
      <c r="C1289" s="13"/>
      <c r="D1289" s="7"/>
      <c r="E1289" s="37"/>
      <c r="F1289" s="28"/>
      <c r="G1289" s="6"/>
      <c r="H1289" s="6"/>
      <c r="I1289" s="28"/>
      <c r="J1289" s="6"/>
      <c r="K1289" s="14">
        <v>41486</v>
      </c>
      <c r="L1289" s="3">
        <f t="shared" si="81"/>
        <v>0</v>
      </c>
      <c r="M1289" s="33">
        <f t="shared" si="82"/>
        <v>0</v>
      </c>
      <c r="N1289" s="44">
        <f t="shared" si="83"/>
        <v>0</v>
      </c>
      <c r="O1289" s="42" t="e">
        <f t="shared" si="84"/>
        <v>#DIV/0!</v>
      </c>
    </row>
    <row r="1290" spans="1:15" ht="15">
      <c r="A1290" s="7"/>
      <c r="B1290" s="7"/>
      <c r="C1290" s="13"/>
      <c r="D1290" s="7"/>
      <c r="E1290" s="37"/>
      <c r="F1290" s="28"/>
      <c r="G1290" s="6"/>
      <c r="H1290" s="6"/>
      <c r="I1290" s="28"/>
      <c r="J1290" s="6"/>
      <c r="K1290" s="14">
        <v>41486</v>
      </c>
      <c r="L1290" s="3">
        <f t="shared" si="81"/>
        <v>0</v>
      </c>
      <c r="M1290" s="33">
        <f t="shared" si="82"/>
        <v>0</v>
      </c>
      <c r="N1290" s="44">
        <f t="shared" si="83"/>
        <v>0</v>
      </c>
      <c r="O1290" s="42" t="e">
        <f t="shared" si="84"/>
        <v>#DIV/0!</v>
      </c>
    </row>
    <row r="1291" spans="1:15" ht="15">
      <c r="A1291" s="7"/>
      <c r="B1291" s="7"/>
      <c r="C1291" s="13"/>
      <c r="D1291" s="7"/>
      <c r="E1291" s="37"/>
      <c r="F1291" s="28"/>
      <c r="G1291" s="6"/>
      <c r="H1291" s="6"/>
      <c r="I1291" s="28"/>
      <c r="J1291" s="6"/>
      <c r="K1291" s="14">
        <v>41486</v>
      </c>
      <c r="L1291" s="3">
        <f t="shared" si="81"/>
        <v>0</v>
      </c>
      <c r="M1291" s="33">
        <f t="shared" si="82"/>
        <v>0</v>
      </c>
      <c r="N1291" s="44">
        <f t="shared" si="83"/>
        <v>0</v>
      </c>
      <c r="O1291" s="42" t="e">
        <f t="shared" si="84"/>
        <v>#DIV/0!</v>
      </c>
    </row>
    <row r="1292" spans="1:15" ht="15">
      <c r="A1292" s="7"/>
      <c r="B1292" s="7"/>
      <c r="C1292" s="13"/>
      <c r="D1292" s="7"/>
      <c r="E1292" s="37"/>
      <c r="F1292" s="28"/>
      <c r="G1292" s="6"/>
      <c r="H1292" s="6"/>
      <c r="I1292" s="28"/>
      <c r="J1292" s="6"/>
      <c r="K1292" s="14">
        <v>41486</v>
      </c>
      <c r="L1292" s="3">
        <f t="shared" si="81"/>
        <v>0</v>
      </c>
      <c r="M1292" s="33">
        <f t="shared" si="82"/>
        <v>0</v>
      </c>
      <c r="N1292" s="44">
        <f t="shared" si="83"/>
        <v>0</v>
      </c>
      <c r="O1292" s="42" t="e">
        <f t="shared" si="84"/>
        <v>#DIV/0!</v>
      </c>
    </row>
    <row r="1293" spans="1:15" ht="15">
      <c r="A1293" s="7"/>
      <c r="B1293" s="7"/>
      <c r="C1293" s="13"/>
      <c r="D1293" s="7"/>
      <c r="E1293" s="37"/>
      <c r="F1293" s="28"/>
      <c r="G1293" s="6"/>
      <c r="H1293" s="6"/>
      <c r="I1293" s="28"/>
      <c r="J1293" s="6"/>
      <c r="K1293" s="14">
        <v>41486</v>
      </c>
      <c r="L1293" s="3">
        <f t="shared" si="81"/>
        <v>0</v>
      </c>
      <c r="M1293" s="33">
        <f t="shared" si="82"/>
        <v>0</v>
      </c>
      <c r="N1293" s="44">
        <f t="shared" si="83"/>
        <v>0</v>
      </c>
      <c r="O1293" s="42" t="e">
        <f t="shared" si="84"/>
        <v>#DIV/0!</v>
      </c>
    </row>
    <row r="1294" spans="1:15" ht="15">
      <c r="A1294" s="7"/>
      <c r="B1294" s="7"/>
      <c r="C1294" s="13"/>
      <c r="D1294" s="7"/>
      <c r="E1294" s="37"/>
      <c r="F1294" s="28"/>
      <c r="G1294" s="6"/>
      <c r="H1294" s="6"/>
      <c r="I1294" s="28"/>
      <c r="J1294" s="6"/>
      <c r="K1294" s="14">
        <v>41486</v>
      </c>
      <c r="L1294" s="3">
        <f t="shared" si="81"/>
        <v>0</v>
      </c>
      <c r="M1294" s="33">
        <f t="shared" si="82"/>
        <v>0</v>
      </c>
      <c r="N1294" s="44">
        <f t="shared" si="83"/>
        <v>0</v>
      </c>
      <c r="O1294" s="42" t="e">
        <f t="shared" si="84"/>
        <v>#DIV/0!</v>
      </c>
    </row>
    <row r="1295" spans="1:15" ht="15">
      <c r="A1295" s="7"/>
      <c r="B1295" s="7"/>
      <c r="C1295" s="13"/>
      <c r="D1295" s="7"/>
      <c r="E1295" s="37"/>
      <c r="F1295" s="28"/>
      <c r="G1295" s="6"/>
      <c r="H1295" s="6"/>
      <c r="I1295" s="28"/>
      <c r="J1295" s="6"/>
      <c r="K1295" s="14">
        <v>41486</v>
      </c>
      <c r="L1295" s="3">
        <f t="shared" si="81"/>
        <v>0</v>
      </c>
      <c r="M1295" s="33">
        <f t="shared" si="82"/>
        <v>0</v>
      </c>
      <c r="N1295" s="44">
        <f t="shared" si="83"/>
        <v>0</v>
      </c>
      <c r="O1295" s="42" t="e">
        <f t="shared" si="84"/>
        <v>#DIV/0!</v>
      </c>
    </row>
    <row r="1296" spans="1:15" ht="15">
      <c r="A1296" s="7"/>
      <c r="B1296" s="7"/>
      <c r="C1296" s="13"/>
      <c r="D1296" s="7"/>
      <c r="E1296" s="37"/>
      <c r="F1296" s="28"/>
      <c r="G1296" s="6"/>
      <c r="H1296" s="6"/>
      <c r="I1296" s="28"/>
      <c r="J1296" s="6"/>
      <c r="K1296" s="14">
        <v>41486</v>
      </c>
      <c r="L1296" s="3">
        <f t="shared" si="81"/>
        <v>0</v>
      </c>
      <c r="M1296" s="33">
        <f t="shared" si="82"/>
        <v>0</v>
      </c>
      <c r="N1296" s="44">
        <f t="shared" si="83"/>
        <v>0</v>
      </c>
      <c r="O1296" s="42" t="e">
        <f t="shared" si="84"/>
        <v>#DIV/0!</v>
      </c>
    </row>
    <row r="1297" spans="1:15" ht="15">
      <c r="A1297" s="7"/>
      <c r="B1297" s="7"/>
      <c r="C1297" s="13"/>
      <c r="D1297" s="7"/>
      <c r="E1297" s="37"/>
      <c r="F1297" s="28"/>
      <c r="G1297" s="6"/>
      <c r="H1297" s="6"/>
      <c r="I1297" s="28"/>
      <c r="J1297" s="6"/>
      <c r="K1297" s="14">
        <v>41486</v>
      </c>
      <c r="L1297" s="3">
        <f t="shared" si="81"/>
        <v>0</v>
      </c>
      <c r="M1297" s="33">
        <f t="shared" si="82"/>
        <v>0</v>
      </c>
      <c r="N1297" s="44">
        <f t="shared" si="83"/>
        <v>0</v>
      </c>
      <c r="O1297" s="42" t="e">
        <f t="shared" si="84"/>
        <v>#DIV/0!</v>
      </c>
    </row>
    <row r="1298" spans="1:15" ht="15">
      <c r="A1298" s="7"/>
      <c r="B1298" s="7"/>
      <c r="C1298" s="13"/>
      <c r="D1298" s="7"/>
      <c r="E1298" s="37"/>
      <c r="F1298" s="28"/>
      <c r="G1298" s="6"/>
      <c r="H1298" s="6"/>
      <c r="I1298" s="28"/>
      <c r="J1298" s="6"/>
      <c r="K1298" s="14">
        <v>41486</v>
      </c>
      <c r="L1298" s="3">
        <f t="shared" si="81"/>
        <v>0</v>
      </c>
      <c r="M1298" s="33">
        <f t="shared" si="82"/>
        <v>0</v>
      </c>
      <c r="N1298" s="44">
        <f t="shared" si="83"/>
        <v>0</v>
      </c>
      <c r="O1298" s="42" t="e">
        <f t="shared" si="84"/>
        <v>#DIV/0!</v>
      </c>
    </row>
    <row r="1299" spans="1:15" ht="15">
      <c r="A1299" s="7"/>
      <c r="B1299" s="7"/>
      <c r="C1299" s="13"/>
      <c r="D1299" s="7"/>
      <c r="E1299" s="37"/>
      <c r="F1299" s="28"/>
      <c r="G1299" s="6"/>
      <c r="H1299" s="6"/>
      <c r="I1299" s="28"/>
      <c r="J1299" s="6"/>
      <c r="K1299" s="14">
        <v>41486</v>
      </c>
      <c r="L1299" s="3">
        <f t="shared" si="81"/>
        <v>0</v>
      </c>
      <c r="M1299" s="33">
        <f t="shared" si="82"/>
        <v>0</v>
      </c>
      <c r="N1299" s="44">
        <f t="shared" si="83"/>
        <v>0</v>
      </c>
      <c r="O1299" s="42" t="e">
        <f t="shared" si="84"/>
        <v>#DIV/0!</v>
      </c>
    </row>
    <row r="1300" spans="1:15" ht="15">
      <c r="A1300" s="7"/>
      <c r="B1300" s="7"/>
      <c r="C1300" s="13"/>
      <c r="D1300" s="7"/>
      <c r="E1300" s="37"/>
      <c r="F1300" s="28"/>
      <c r="G1300" s="6"/>
      <c r="H1300" s="6"/>
      <c r="I1300" s="28"/>
      <c r="J1300" s="6"/>
      <c r="K1300" s="14">
        <v>41486</v>
      </c>
      <c r="L1300" s="3">
        <f t="shared" si="81"/>
        <v>0</v>
      </c>
      <c r="M1300" s="33">
        <f t="shared" si="82"/>
        <v>0</v>
      </c>
      <c r="N1300" s="44">
        <f t="shared" si="83"/>
        <v>0</v>
      </c>
      <c r="O1300" s="42" t="e">
        <f t="shared" si="84"/>
        <v>#DIV/0!</v>
      </c>
    </row>
    <row r="1301" spans="1:15" ht="15">
      <c r="A1301" s="7"/>
      <c r="B1301" s="7"/>
      <c r="C1301" s="13"/>
      <c r="D1301" s="7"/>
      <c r="E1301" s="37"/>
      <c r="F1301" s="28"/>
      <c r="G1301" s="6"/>
      <c r="H1301" s="6"/>
      <c r="I1301" s="28"/>
      <c r="J1301" s="6"/>
      <c r="K1301" s="14">
        <v>41486</v>
      </c>
      <c r="L1301" s="3">
        <f t="shared" si="81"/>
        <v>0</v>
      </c>
      <c r="M1301" s="33">
        <f t="shared" si="82"/>
        <v>0</v>
      </c>
      <c r="N1301" s="44">
        <f t="shared" si="83"/>
        <v>0</v>
      </c>
      <c r="O1301" s="42" t="e">
        <f t="shared" si="84"/>
        <v>#DIV/0!</v>
      </c>
    </row>
    <row r="1302" spans="1:15" ht="15">
      <c r="A1302" s="7"/>
      <c r="B1302" s="7"/>
      <c r="C1302" s="13"/>
      <c r="D1302" s="7"/>
      <c r="E1302" s="37"/>
      <c r="F1302" s="28"/>
      <c r="G1302" s="6"/>
      <c r="H1302" s="6"/>
      <c r="I1302" s="28"/>
      <c r="J1302" s="6"/>
      <c r="K1302" s="14">
        <v>41486</v>
      </c>
      <c r="L1302" s="3">
        <f t="shared" si="81"/>
        <v>0</v>
      </c>
      <c r="M1302" s="33">
        <f t="shared" si="82"/>
        <v>0</v>
      </c>
      <c r="N1302" s="44">
        <f t="shared" si="83"/>
        <v>0</v>
      </c>
      <c r="O1302" s="42" t="e">
        <f t="shared" si="84"/>
        <v>#DIV/0!</v>
      </c>
    </row>
    <row r="1303" spans="1:15" ht="15">
      <c r="A1303" s="7"/>
      <c r="B1303" s="7"/>
      <c r="C1303" s="13"/>
      <c r="D1303" s="7"/>
      <c r="E1303" s="37"/>
      <c r="F1303" s="28"/>
      <c r="G1303" s="6"/>
      <c r="H1303" s="6"/>
      <c r="I1303" s="28"/>
      <c r="J1303" s="6"/>
      <c r="K1303" s="14">
        <v>41486</v>
      </c>
      <c r="L1303" s="3">
        <f t="shared" si="81"/>
        <v>0</v>
      </c>
      <c r="M1303" s="33">
        <f t="shared" si="82"/>
        <v>0</v>
      </c>
      <c r="N1303" s="44">
        <f t="shared" si="83"/>
        <v>0</v>
      </c>
      <c r="O1303" s="42" t="e">
        <f t="shared" si="84"/>
        <v>#DIV/0!</v>
      </c>
    </row>
    <row r="1304" spans="1:15" ht="15">
      <c r="A1304" s="7"/>
      <c r="B1304" s="7"/>
      <c r="C1304" s="13"/>
      <c r="D1304" s="7"/>
      <c r="E1304" s="37"/>
      <c r="F1304" s="28"/>
      <c r="G1304" s="6"/>
      <c r="H1304" s="6"/>
      <c r="I1304" s="28"/>
      <c r="J1304" s="6"/>
      <c r="K1304" s="14">
        <v>41486</v>
      </c>
      <c r="L1304" s="3">
        <f t="shared" si="81"/>
        <v>0</v>
      </c>
      <c r="M1304" s="33">
        <f t="shared" si="82"/>
        <v>0</v>
      </c>
      <c r="N1304" s="44">
        <f t="shared" si="83"/>
        <v>0</v>
      </c>
      <c r="O1304" s="42" t="e">
        <f t="shared" si="84"/>
        <v>#DIV/0!</v>
      </c>
    </row>
    <row r="1305" spans="1:15" ht="15">
      <c r="A1305" s="7"/>
      <c r="B1305" s="7"/>
      <c r="C1305" s="13"/>
      <c r="D1305" s="7"/>
      <c r="E1305" s="37"/>
      <c r="F1305" s="28"/>
      <c r="G1305" s="6"/>
      <c r="H1305" s="6"/>
      <c r="I1305" s="28"/>
      <c r="J1305" s="6"/>
      <c r="K1305" s="14">
        <v>41486</v>
      </c>
      <c r="L1305" s="3">
        <f t="shared" si="81"/>
        <v>0</v>
      </c>
      <c r="M1305" s="33">
        <f t="shared" si="82"/>
        <v>0</v>
      </c>
      <c r="N1305" s="44">
        <f t="shared" si="83"/>
        <v>0</v>
      </c>
      <c r="O1305" s="42" t="e">
        <f t="shared" si="84"/>
        <v>#DIV/0!</v>
      </c>
    </row>
    <row r="1306" spans="1:15" ht="15">
      <c r="A1306" s="7"/>
      <c r="B1306" s="7"/>
      <c r="C1306" s="13"/>
      <c r="D1306" s="7"/>
      <c r="E1306" s="37"/>
      <c r="F1306" s="28"/>
      <c r="G1306" s="6"/>
      <c r="H1306" s="6"/>
      <c r="I1306" s="28"/>
      <c r="J1306" s="6"/>
      <c r="K1306" s="14">
        <v>41486</v>
      </c>
      <c r="L1306" s="3">
        <f t="shared" si="81"/>
        <v>0</v>
      </c>
      <c r="M1306" s="33">
        <f t="shared" si="82"/>
        <v>0</v>
      </c>
      <c r="N1306" s="44">
        <f t="shared" si="83"/>
        <v>0</v>
      </c>
      <c r="O1306" s="42" t="e">
        <f t="shared" si="84"/>
        <v>#DIV/0!</v>
      </c>
    </row>
    <row r="1307" spans="1:15" ht="15">
      <c r="A1307" s="7"/>
      <c r="B1307" s="7"/>
      <c r="C1307" s="13"/>
      <c r="D1307" s="7"/>
      <c r="E1307" s="37"/>
      <c r="F1307" s="28"/>
      <c r="G1307" s="6"/>
      <c r="H1307" s="6"/>
      <c r="I1307" s="28"/>
      <c r="J1307" s="6"/>
      <c r="K1307" s="14">
        <v>41486</v>
      </c>
      <c r="L1307" s="3">
        <f t="shared" si="81"/>
        <v>0</v>
      </c>
      <c r="M1307" s="33">
        <f t="shared" si="82"/>
        <v>0</v>
      </c>
      <c r="N1307" s="44">
        <f t="shared" si="83"/>
        <v>0</v>
      </c>
      <c r="O1307" s="42" t="e">
        <f t="shared" si="84"/>
        <v>#DIV/0!</v>
      </c>
    </row>
    <row r="1308" spans="1:15" ht="15">
      <c r="A1308" s="7"/>
      <c r="B1308" s="7"/>
      <c r="C1308" s="13"/>
      <c r="D1308" s="7"/>
      <c r="E1308" s="37"/>
      <c r="F1308" s="28"/>
      <c r="G1308" s="6"/>
      <c r="H1308" s="6"/>
      <c r="I1308" s="28"/>
      <c r="J1308" s="6"/>
      <c r="K1308" s="14">
        <v>41486</v>
      </c>
      <c r="L1308" s="3">
        <f t="shared" si="81"/>
        <v>0</v>
      </c>
      <c r="M1308" s="33">
        <f t="shared" si="82"/>
        <v>0</v>
      </c>
      <c r="N1308" s="44">
        <f t="shared" si="83"/>
        <v>0</v>
      </c>
      <c r="O1308" s="42" t="e">
        <f t="shared" si="84"/>
        <v>#DIV/0!</v>
      </c>
    </row>
    <row r="1309" spans="1:15" ht="15">
      <c r="A1309" s="7"/>
      <c r="B1309" s="7"/>
      <c r="C1309" s="13"/>
      <c r="D1309" s="7"/>
      <c r="E1309" s="37"/>
      <c r="F1309" s="28"/>
      <c r="G1309" s="6"/>
      <c r="H1309" s="6"/>
      <c r="I1309" s="28"/>
      <c r="J1309" s="6"/>
      <c r="K1309" s="14">
        <v>41486</v>
      </c>
      <c r="L1309" s="3">
        <f t="shared" si="81"/>
        <v>0</v>
      </c>
      <c r="M1309" s="33">
        <f t="shared" si="82"/>
        <v>0</v>
      </c>
      <c r="N1309" s="44">
        <f t="shared" si="83"/>
        <v>0</v>
      </c>
      <c r="O1309" s="42" t="e">
        <f t="shared" si="84"/>
        <v>#DIV/0!</v>
      </c>
    </row>
    <row r="1310" spans="1:15" ht="15">
      <c r="A1310" s="7"/>
      <c r="B1310" s="7"/>
      <c r="C1310" s="13"/>
      <c r="D1310" s="7"/>
      <c r="E1310" s="37"/>
      <c r="F1310" s="28"/>
      <c r="G1310" s="6"/>
      <c r="H1310" s="6"/>
      <c r="I1310" s="28"/>
      <c r="J1310" s="6"/>
      <c r="K1310" s="14">
        <v>41486</v>
      </c>
      <c r="L1310" s="3">
        <f t="shared" si="81"/>
        <v>0</v>
      </c>
      <c r="M1310" s="33">
        <f t="shared" si="82"/>
        <v>0</v>
      </c>
      <c r="N1310" s="44">
        <f t="shared" si="83"/>
        <v>0</v>
      </c>
      <c r="O1310" s="42" t="e">
        <f t="shared" si="84"/>
        <v>#DIV/0!</v>
      </c>
    </row>
    <row r="1311" spans="1:15" ht="15">
      <c r="A1311" s="7"/>
      <c r="B1311" s="7"/>
      <c r="C1311" s="13"/>
      <c r="D1311" s="7"/>
      <c r="E1311" s="37"/>
      <c r="F1311" s="28"/>
      <c r="G1311" s="6"/>
      <c r="H1311" s="6"/>
      <c r="I1311" s="28"/>
      <c r="J1311" s="6"/>
      <c r="K1311" s="14">
        <v>41486</v>
      </c>
      <c r="L1311" s="3">
        <f t="shared" si="81"/>
        <v>0</v>
      </c>
      <c r="M1311" s="33">
        <f t="shared" si="82"/>
        <v>0</v>
      </c>
      <c r="N1311" s="44">
        <f t="shared" si="83"/>
        <v>0</v>
      </c>
      <c r="O1311" s="42" t="e">
        <f t="shared" si="84"/>
        <v>#DIV/0!</v>
      </c>
    </row>
    <row r="1312" spans="1:15" ht="15">
      <c r="A1312" s="7"/>
      <c r="B1312" s="7"/>
      <c r="C1312" s="13"/>
      <c r="D1312" s="7"/>
      <c r="E1312" s="37"/>
      <c r="F1312" s="28"/>
      <c r="G1312" s="6"/>
      <c r="H1312" s="6"/>
      <c r="I1312" s="28"/>
      <c r="J1312" s="6"/>
      <c r="K1312" s="14">
        <v>41486</v>
      </c>
      <c r="L1312" s="3">
        <f t="shared" si="81"/>
        <v>0</v>
      </c>
      <c r="M1312" s="33">
        <f t="shared" si="82"/>
        <v>0</v>
      </c>
      <c r="N1312" s="44">
        <f t="shared" si="83"/>
        <v>0</v>
      </c>
      <c r="O1312" s="42" t="e">
        <f t="shared" si="84"/>
        <v>#DIV/0!</v>
      </c>
    </row>
    <row r="1313" spans="1:15" ht="15">
      <c r="A1313" s="7"/>
      <c r="B1313" s="7"/>
      <c r="C1313" s="13"/>
      <c r="D1313" s="7"/>
      <c r="E1313" s="37"/>
      <c r="F1313" s="28"/>
      <c r="G1313" s="6"/>
      <c r="H1313" s="6"/>
      <c r="I1313" s="28"/>
      <c r="J1313" s="6"/>
      <c r="K1313" s="14">
        <v>41486</v>
      </c>
      <c r="L1313" s="3">
        <f t="shared" si="81"/>
        <v>0</v>
      </c>
      <c r="M1313" s="33">
        <f t="shared" si="82"/>
        <v>0</v>
      </c>
      <c r="N1313" s="44">
        <f t="shared" si="83"/>
        <v>0</v>
      </c>
      <c r="O1313" s="42" t="e">
        <f t="shared" si="84"/>
        <v>#DIV/0!</v>
      </c>
    </row>
    <row r="1314" spans="1:15" ht="15">
      <c r="A1314" s="7"/>
      <c r="B1314" s="7"/>
      <c r="C1314" s="13"/>
      <c r="D1314" s="7"/>
      <c r="E1314" s="37"/>
      <c r="F1314" s="28"/>
      <c r="G1314" s="6"/>
      <c r="H1314" s="6"/>
      <c r="I1314" s="28"/>
      <c r="J1314" s="6"/>
      <c r="K1314" s="14">
        <v>41486</v>
      </c>
      <c r="L1314" s="3">
        <f t="shared" si="81"/>
        <v>0</v>
      </c>
      <c r="M1314" s="33">
        <f t="shared" si="82"/>
        <v>0</v>
      </c>
      <c r="N1314" s="44">
        <f t="shared" si="83"/>
        <v>0</v>
      </c>
      <c r="O1314" s="42" t="e">
        <f t="shared" si="84"/>
        <v>#DIV/0!</v>
      </c>
    </row>
    <row r="1315" spans="1:15" ht="15">
      <c r="A1315" s="7"/>
      <c r="B1315" s="7"/>
      <c r="C1315" s="13"/>
      <c r="D1315" s="7"/>
      <c r="E1315" s="37"/>
      <c r="F1315" s="28"/>
      <c r="G1315" s="6"/>
      <c r="H1315" s="6"/>
      <c r="I1315" s="28"/>
      <c r="J1315" s="6"/>
      <c r="K1315" s="14">
        <v>41486</v>
      </c>
      <c r="L1315" s="3">
        <f t="shared" si="81"/>
        <v>0</v>
      </c>
      <c r="M1315" s="33">
        <f t="shared" si="82"/>
        <v>0</v>
      </c>
      <c r="N1315" s="44">
        <f t="shared" si="83"/>
        <v>0</v>
      </c>
      <c r="O1315" s="42" t="e">
        <f t="shared" si="84"/>
        <v>#DIV/0!</v>
      </c>
    </row>
    <row r="1316" spans="1:15" ht="15">
      <c r="A1316" s="7"/>
      <c r="B1316" s="7"/>
      <c r="C1316" s="13"/>
      <c r="D1316" s="7"/>
      <c r="E1316" s="37"/>
      <c r="F1316" s="28"/>
      <c r="G1316" s="6"/>
      <c r="H1316" s="6"/>
      <c r="I1316" s="28"/>
      <c r="J1316" s="6"/>
      <c r="K1316" s="14">
        <v>41486</v>
      </c>
      <c r="L1316" s="3">
        <f t="shared" si="81"/>
        <v>0</v>
      </c>
      <c r="M1316" s="33">
        <f t="shared" si="82"/>
        <v>0</v>
      </c>
      <c r="N1316" s="44">
        <f t="shared" si="83"/>
        <v>0</v>
      </c>
      <c r="O1316" s="42" t="e">
        <f t="shared" si="84"/>
        <v>#DIV/0!</v>
      </c>
    </row>
    <row r="1317" spans="1:15" ht="15">
      <c r="A1317" s="7"/>
      <c r="B1317" s="7"/>
      <c r="C1317" s="13"/>
      <c r="D1317" s="7"/>
      <c r="E1317" s="37"/>
      <c r="F1317" s="28"/>
      <c r="G1317" s="6"/>
      <c r="H1317" s="6"/>
      <c r="I1317" s="28"/>
      <c r="J1317" s="6"/>
      <c r="K1317" s="14">
        <v>41486</v>
      </c>
      <c r="L1317" s="3">
        <f t="shared" si="81"/>
        <v>0</v>
      </c>
      <c r="M1317" s="33">
        <f t="shared" si="82"/>
        <v>0</v>
      </c>
      <c r="N1317" s="44">
        <f t="shared" si="83"/>
        <v>0</v>
      </c>
      <c r="O1317" s="42" t="e">
        <f t="shared" si="84"/>
        <v>#DIV/0!</v>
      </c>
    </row>
    <row r="1318" spans="1:15" ht="15">
      <c r="A1318" s="7"/>
      <c r="B1318" s="7"/>
      <c r="C1318" s="13"/>
      <c r="D1318" s="7"/>
      <c r="E1318" s="37"/>
      <c r="F1318" s="28"/>
      <c r="G1318" s="6"/>
      <c r="H1318" s="6"/>
      <c r="I1318" s="28"/>
      <c r="J1318" s="6"/>
      <c r="K1318" s="14">
        <v>41486</v>
      </c>
      <c r="L1318" s="3">
        <f t="shared" si="81"/>
        <v>0</v>
      </c>
      <c r="M1318" s="33">
        <f t="shared" si="82"/>
        <v>0</v>
      </c>
      <c r="N1318" s="44">
        <f t="shared" si="83"/>
        <v>0</v>
      </c>
      <c r="O1318" s="42" t="e">
        <f t="shared" si="84"/>
        <v>#DIV/0!</v>
      </c>
    </row>
    <row r="1319" spans="1:15" ht="15">
      <c r="A1319" s="7"/>
      <c r="B1319" s="7"/>
      <c r="C1319" s="13"/>
      <c r="D1319" s="7"/>
      <c r="E1319" s="37"/>
      <c r="F1319" s="28"/>
      <c r="G1319" s="6"/>
      <c r="H1319" s="6"/>
      <c r="I1319" s="28"/>
      <c r="J1319" s="6"/>
      <c r="K1319" s="14">
        <v>41486</v>
      </c>
      <c r="L1319" s="3">
        <f t="shared" si="81"/>
        <v>0</v>
      </c>
      <c r="M1319" s="33">
        <f t="shared" si="82"/>
        <v>0</v>
      </c>
      <c r="N1319" s="44">
        <f t="shared" si="83"/>
        <v>0</v>
      </c>
      <c r="O1319" s="42" t="e">
        <f t="shared" si="84"/>
        <v>#DIV/0!</v>
      </c>
    </row>
    <row r="1320" spans="1:15" ht="15">
      <c r="A1320" s="7"/>
      <c r="B1320" s="7"/>
      <c r="C1320" s="13"/>
      <c r="D1320" s="7"/>
      <c r="E1320" s="37"/>
      <c r="F1320" s="28"/>
      <c r="G1320" s="6"/>
      <c r="H1320" s="6"/>
      <c r="I1320" s="28"/>
      <c r="J1320" s="6"/>
      <c r="K1320" s="14">
        <v>41486</v>
      </c>
      <c r="L1320" s="3">
        <f t="shared" si="81"/>
        <v>0</v>
      </c>
      <c r="M1320" s="33">
        <f t="shared" si="82"/>
        <v>0</v>
      </c>
      <c r="N1320" s="44">
        <f t="shared" si="83"/>
        <v>0</v>
      </c>
      <c r="O1320" s="42" t="e">
        <f t="shared" si="84"/>
        <v>#DIV/0!</v>
      </c>
    </row>
    <row r="1321" spans="1:15" ht="15">
      <c r="A1321" s="7"/>
      <c r="B1321" s="7"/>
      <c r="C1321" s="13"/>
      <c r="D1321" s="7"/>
      <c r="E1321" s="37"/>
      <c r="F1321" s="28"/>
      <c r="G1321" s="6"/>
      <c r="H1321" s="6"/>
      <c r="I1321" s="28"/>
      <c r="J1321" s="6"/>
      <c r="K1321" s="14">
        <v>41486</v>
      </c>
      <c r="L1321" s="3">
        <f t="shared" si="81"/>
        <v>0</v>
      </c>
      <c r="M1321" s="33">
        <f t="shared" si="82"/>
        <v>0</v>
      </c>
      <c r="N1321" s="44">
        <f t="shared" si="83"/>
        <v>0</v>
      </c>
      <c r="O1321" s="42" t="e">
        <f t="shared" si="84"/>
        <v>#DIV/0!</v>
      </c>
    </row>
    <row r="1322" spans="1:15" ht="15">
      <c r="A1322" s="7"/>
      <c r="B1322" s="7"/>
      <c r="C1322" s="13"/>
      <c r="D1322" s="7"/>
      <c r="E1322" s="37"/>
      <c r="F1322" s="28"/>
      <c r="G1322" s="6"/>
      <c r="H1322" s="6"/>
      <c r="I1322" s="28"/>
      <c r="J1322" s="6"/>
      <c r="K1322" s="14">
        <v>41486</v>
      </c>
      <c r="L1322" s="3">
        <f t="shared" si="81"/>
        <v>0</v>
      </c>
      <c r="M1322" s="33">
        <f t="shared" si="82"/>
        <v>0</v>
      </c>
      <c r="N1322" s="44">
        <f t="shared" si="83"/>
        <v>0</v>
      </c>
      <c r="O1322" s="42" t="e">
        <f t="shared" si="84"/>
        <v>#DIV/0!</v>
      </c>
    </row>
    <row r="1323" spans="1:15" ht="15">
      <c r="A1323" s="7"/>
      <c r="B1323" s="7"/>
      <c r="C1323" s="13"/>
      <c r="D1323" s="7"/>
      <c r="E1323" s="37"/>
      <c r="F1323" s="28"/>
      <c r="G1323" s="6"/>
      <c r="H1323" s="6"/>
      <c r="I1323" s="28"/>
      <c r="J1323" s="6"/>
      <c r="K1323" s="14">
        <v>41486</v>
      </c>
      <c r="L1323" s="3">
        <f t="shared" si="81"/>
        <v>0</v>
      </c>
      <c r="M1323" s="33">
        <f t="shared" si="82"/>
        <v>0</v>
      </c>
      <c r="N1323" s="44">
        <f t="shared" si="83"/>
        <v>0</v>
      </c>
      <c r="O1323" s="42" t="e">
        <f t="shared" si="84"/>
        <v>#DIV/0!</v>
      </c>
    </row>
    <row r="1324" spans="1:15" ht="15">
      <c r="A1324" s="7"/>
      <c r="B1324" s="7"/>
      <c r="C1324" s="13"/>
      <c r="D1324" s="7"/>
      <c r="E1324" s="37"/>
      <c r="F1324" s="28"/>
      <c r="G1324" s="6"/>
      <c r="H1324" s="6"/>
      <c r="I1324" s="28"/>
      <c r="J1324" s="6"/>
      <c r="K1324" s="14">
        <v>41486</v>
      </c>
      <c r="L1324" s="3">
        <f t="shared" si="81"/>
        <v>0</v>
      </c>
      <c r="M1324" s="33">
        <f t="shared" si="82"/>
        <v>0</v>
      </c>
      <c r="N1324" s="44">
        <f t="shared" si="83"/>
        <v>0</v>
      </c>
      <c r="O1324" s="42" t="e">
        <f t="shared" si="84"/>
        <v>#DIV/0!</v>
      </c>
    </row>
    <row r="1325" spans="1:15" ht="15">
      <c r="A1325" s="7"/>
      <c r="B1325" s="7"/>
      <c r="C1325" s="13"/>
      <c r="D1325" s="7"/>
      <c r="E1325" s="37"/>
      <c r="F1325" s="28"/>
      <c r="G1325" s="6"/>
      <c r="H1325" s="6"/>
      <c r="I1325" s="28"/>
      <c r="J1325" s="6"/>
      <c r="K1325" s="14">
        <v>41486</v>
      </c>
      <c r="L1325" s="3">
        <f t="shared" si="81"/>
        <v>0</v>
      </c>
      <c r="M1325" s="33">
        <f t="shared" si="82"/>
        <v>0</v>
      </c>
      <c r="N1325" s="44">
        <f t="shared" si="83"/>
        <v>0</v>
      </c>
      <c r="O1325" s="42" t="e">
        <f t="shared" si="84"/>
        <v>#DIV/0!</v>
      </c>
    </row>
    <row r="1326" spans="1:15" ht="15">
      <c r="A1326" s="7"/>
      <c r="B1326" s="7"/>
      <c r="C1326" s="13"/>
      <c r="D1326" s="7"/>
      <c r="E1326" s="37"/>
      <c r="F1326" s="28"/>
      <c r="G1326" s="6"/>
      <c r="H1326" s="6"/>
      <c r="I1326" s="28"/>
      <c r="J1326" s="6"/>
      <c r="K1326" s="14">
        <v>41486</v>
      </c>
      <c r="L1326" s="3">
        <f t="shared" si="81"/>
        <v>0</v>
      </c>
      <c r="M1326" s="33">
        <f t="shared" si="82"/>
        <v>0</v>
      </c>
      <c r="N1326" s="44">
        <f t="shared" si="83"/>
        <v>0</v>
      </c>
      <c r="O1326" s="42" t="e">
        <f t="shared" si="84"/>
        <v>#DIV/0!</v>
      </c>
    </row>
    <row r="1327" spans="1:15" ht="15">
      <c r="A1327" s="7"/>
      <c r="B1327" s="7"/>
      <c r="C1327" s="13"/>
      <c r="D1327" s="7"/>
      <c r="E1327" s="37"/>
      <c r="F1327" s="28"/>
      <c r="G1327" s="6"/>
      <c r="H1327" s="6"/>
      <c r="I1327" s="28"/>
      <c r="J1327" s="6"/>
      <c r="K1327" s="14">
        <v>41486</v>
      </c>
      <c r="L1327" s="3">
        <f t="shared" si="81"/>
        <v>0</v>
      </c>
      <c r="M1327" s="33">
        <f t="shared" si="82"/>
        <v>0</v>
      </c>
      <c r="N1327" s="44">
        <f t="shared" si="83"/>
        <v>0</v>
      </c>
      <c r="O1327" s="42" t="e">
        <f t="shared" si="84"/>
        <v>#DIV/0!</v>
      </c>
    </row>
    <row r="1328" spans="1:15" ht="15">
      <c r="A1328" s="7"/>
      <c r="B1328" s="7"/>
      <c r="C1328" s="13"/>
      <c r="D1328" s="7"/>
      <c r="E1328" s="37"/>
      <c r="F1328" s="28"/>
      <c r="G1328" s="6"/>
      <c r="H1328" s="6"/>
      <c r="I1328" s="28"/>
      <c r="J1328" s="6"/>
      <c r="K1328" s="14">
        <v>41486</v>
      </c>
      <c r="L1328" s="3">
        <f t="shared" si="81"/>
        <v>0</v>
      </c>
      <c r="M1328" s="33">
        <f t="shared" si="82"/>
        <v>0</v>
      </c>
      <c r="N1328" s="44">
        <f t="shared" si="83"/>
        <v>0</v>
      </c>
      <c r="O1328" s="42" t="e">
        <f t="shared" si="84"/>
        <v>#DIV/0!</v>
      </c>
    </row>
    <row r="1329" spans="1:15" ht="15">
      <c r="A1329" s="7"/>
      <c r="B1329" s="7"/>
      <c r="C1329" s="13"/>
      <c r="D1329" s="7"/>
      <c r="E1329" s="37"/>
      <c r="F1329" s="28"/>
      <c r="G1329" s="6"/>
      <c r="H1329" s="6"/>
      <c r="I1329" s="28"/>
      <c r="J1329" s="6"/>
      <c r="K1329" s="14">
        <v>41486</v>
      </c>
      <c r="L1329" s="3">
        <f t="shared" si="81"/>
        <v>0</v>
      </c>
      <c r="M1329" s="33">
        <f t="shared" si="82"/>
        <v>0</v>
      </c>
      <c r="N1329" s="44">
        <f t="shared" si="83"/>
        <v>0</v>
      </c>
      <c r="O1329" s="42" t="e">
        <f t="shared" si="84"/>
        <v>#DIV/0!</v>
      </c>
    </row>
    <row r="1330" spans="1:15" ht="15">
      <c r="A1330" s="7"/>
      <c r="B1330" s="7"/>
      <c r="C1330" s="13"/>
      <c r="D1330" s="7"/>
      <c r="E1330" s="37"/>
      <c r="F1330" s="28"/>
      <c r="G1330" s="6"/>
      <c r="H1330" s="6"/>
      <c r="I1330" s="28"/>
      <c r="J1330" s="6"/>
      <c r="K1330" s="14">
        <v>41486</v>
      </c>
      <c r="L1330" s="3">
        <f t="shared" si="81"/>
        <v>0</v>
      </c>
      <c r="M1330" s="33">
        <f t="shared" si="82"/>
        <v>0</v>
      </c>
      <c r="N1330" s="44">
        <f t="shared" si="83"/>
        <v>0</v>
      </c>
      <c r="O1330" s="42" t="e">
        <f t="shared" si="84"/>
        <v>#DIV/0!</v>
      </c>
    </row>
    <row r="1331" spans="1:15" ht="15">
      <c r="A1331" s="7"/>
      <c r="B1331" s="7"/>
      <c r="C1331" s="13"/>
      <c r="D1331" s="7"/>
      <c r="E1331" s="37"/>
      <c r="F1331" s="28"/>
      <c r="G1331" s="6"/>
      <c r="H1331" s="6"/>
      <c r="I1331" s="28"/>
      <c r="J1331" s="6"/>
      <c r="K1331" s="14">
        <v>41486</v>
      </c>
      <c r="L1331" s="3">
        <f t="shared" si="81"/>
        <v>0</v>
      </c>
      <c r="M1331" s="33">
        <f t="shared" si="82"/>
        <v>0</v>
      </c>
      <c r="N1331" s="44">
        <f t="shared" si="83"/>
        <v>0</v>
      </c>
      <c r="O1331" s="42" t="e">
        <f t="shared" si="84"/>
        <v>#DIV/0!</v>
      </c>
    </row>
    <row r="1332" spans="1:15" ht="15">
      <c r="A1332" s="7"/>
      <c r="B1332" s="7"/>
      <c r="C1332" s="13"/>
      <c r="D1332" s="7"/>
      <c r="E1332" s="37"/>
      <c r="F1332" s="28"/>
      <c r="G1332" s="6"/>
      <c r="H1332" s="6"/>
      <c r="I1332" s="28"/>
      <c r="J1332" s="6"/>
      <c r="K1332" s="14">
        <v>41486</v>
      </c>
      <c r="L1332" s="3">
        <f t="shared" si="81"/>
        <v>0</v>
      </c>
      <c r="M1332" s="33">
        <f t="shared" si="82"/>
        <v>0</v>
      </c>
      <c r="N1332" s="44">
        <f t="shared" si="83"/>
        <v>0</v>
      </c>
      <c r="O1332" s="42" t="e">
        <f t="shared" si="84"/>
        <v>#DIV/0!</v>
      </c>
    </row>
    <row r="1333" spans="1:15" ht="15">
      <c r="A1333" s="7"/>
      <c r="B1333" s="7"/>
      <c r="C1333" s="13"/>
      <c r="D1333" s="7"/>
      <c r="E1333" s="37"/>
      <c r="F1333" s="28"/>
      <c r="G1333" s="6"/>
      <c r="H1333" s="6"/>
      <c r="I1333" s="28"/>
      <c r="J1333" s="6"/>
      <c r="K1333" s="14">
        <v>41486</v>
      </c>
      <c r="L1333" s="3">
        <f t="shared" si="81"/>
        <v>0</v>
      </c>
      <c r="M1333" s="33">
        <f t="shared" si="82"/>
        <v>0</v>
      </c>
      <c r="N1333" s="44">
        <f t="shared" si="83"/>
        <v>0</v>
      </c>
      <c r="O1333" s="42" t="e">
        <f t="shared" si="84"/>
        <v>#DIV/0!</v>
      </c>
    </row>
    <row r="1334" spans="1:15" ht="15">
      <c r="A1334" s="7"/>
      <c r="B1334" s="7"/>
      <c r="C1334" s="13"/>
      <c r="D1334" s="7"/>
      <c r="E1334" s="37"/>
      <c r="F1334" s="28"/>
      <c r="G1334" s="6"/>
      <c r="H1334" s="6"/>
      <c r="I1334" s="28"/>
      <c r="J1334" s="6"/>
      <c r="K1334" s="14">
        <v>41486</v>
      </c>
      <c r="L1334" s="3">
        <f t="shared" si="81"/>
        <v>0</v>
      </c>
      <c r="M1334" s="33">
        <f t="shared" si="82"/>
        <v>0</v>
      </c>
      <c r="N1334" s="44">
        <f t="shared" si="83"/>
        <v>0</v>
      </c>
      <c r="O1334" s="42" t="e">
        <f t="shared" si="84"/>
        <v>#DIV/0!</v>
      </c>
    </row>
    <row r="1335" spans="1:15" ht="15">
      <c r="A1335" s="7"/>
      <c r="B1335" s="7"/>
      <c r="C1335" s="13"/>
      <c r="D1335" s="7"/>
      <c r="E1335" s="37"/>
      <c r="F1335" s="28"/>
      <c r="G1335" s="6"/>
      <c r="H1335" s="6"/>
      <c r="I1335" s="28"/>
      <c r="J1335" s="6"/>
      <c r="K1335" s="14">
        <v>41486</v>
      </c>
      <c r="L1335" s="3">
        <f t="shared" si="81"/>
        <v>0</v>
      </c>
      <c r="M1335" s="33">
        <f t="shared" si="82"/>
        <v>0</v>
      </c>
      <c r="N1335" s="44">
        <f t="shared" si="83"/>
        <v>0</v>
      </c>
      <c r="O1335" s="42" t="e">
        <f t="shared" si="84"/>
        <v>#DIV/0!</v>
      </c>
    </row>
    <row r="1336" spans="1:15" ht="15">
      <c r="A1336" s="7"/>
      <c r="B1336" s="7"/>
      <c r="C1336" s="13"/>
      <c r="D1336" s="7"/>
      <c r="E1336" s="37"/>
      <c r="F1336" s="28"/>
      <c r="G1336" s="6"/>
      <c r="H1336" s="6"/>
      <c r="I1336" s="28"/>
      <c r="J1336" s="6"/>
      <c r="K1336" s="14">
        <v>41486</v>
      </c>
      <c r="L1336" s="3">
        <f t="shared" si="81"/>
        <v>0</v>
      </c>
      <c r="M1336" s="33">
        <f t="shared" si="82"/>
        <v>0</v>
      </c>
      <c r="N1336" s="44">
        <f t="shared" si="83"/>
        <v>0</v>
      </c>
      <c r="O1336" s="42" t="e">
        <f t="shared" si="84"/>
        <v>#DIV/0!</v>
      </c>
    </row>
    <row r="1337" spans="1:15" ht="15">
      <c r="A1337" s="7"/>
      <c r="B1337" s="7"/>
      <c r="C1337" s="13"/>
      <c r="D1337" s="7"/>
      <c r="E1337" s="37"/>
      <c r="F1337" s="28"/>
      <c r="G1337" s="6"/>
      <c r="H1337" s="6"/>
      <c r="I1337" s="28"/>
      <c r="J1337" s="6"/>
      <c r="K1337" s="14">
        <v>41486</v>
      </c>
      <c r="L1337" s="3">
        <f t="shared" si="81"/>
        <v>0</v>
      </c>
      <c r="M1337" s="33">
        <f t="shared" si="82"/>
        <v>0</v>
      </c>
      <c r="N1337" s="44">
        <f t="shared" si="83"/>
        <v>0</v>
      </c>
      <c r="O1337" s="42" t="e">
        <f t="shared" si="84"/>
        <v>#DIV/0!</v>
      </c>
    </row>
    <row r="1338" spans="1:15" ht="15">
      <c r="A1338" s="7"/>
      <c r="B1338" s="7"/>
      <c r="C1338" s="13"/>
      <c r="D1338" s="7"/>
      <c r="E1338" s="37"/>
      <c r="F1338" s="28"/>
      <c r="G1338" s="6"/>
      <c r="H1338" s="6"/>
      <c r="I1338" s="28"/>
      <c r="J1338" s="6"/>
      <c r="K1338" s="14">
        <v>41486</v>
      </c>
      <c r="L1338" s="3">
        <f t="shared" si="81"/>
        <v>0</v>
      </c>
      <c r="M1338" s="33">
        <f t="shared" si="82"/>
        <v>0</v>
      </c>
      <c r="N1338" s="44">
        <f t="shared" si="83"/>
        <v>0</v>
      </c>
      <c r="O1338" s="42" t="e">
        <f t="shared" si="84"/>
        <v>#DIV/0!</v>
      </c>
    </row>
    <row r="1339" spans="1:15" ht="15">
      <c r="A1339" s="7"/>
      <c r="B1339" s="7"/>
      <c r="C1339" s="13"/>
      <c r="D1339" s="7"/>
      <c r="E1339" s="37"/>
      <c r="F1339" s="28"/>
      <c r="G1339" s="6"/>
      <c r="H1339" s="6"/>
      <c r="I1339" s="28"/>
      <c r="J1339" s="6"/>
      <c r="K1339" s="14">
        <v>41486</v>
      </c>
      <c r="L1339" s="3">
        <f t="shared" si="81"/>
        <v>0</v>
      </c>
      <c r="M1339" s="33">
        <f t="shared" si="82"/>
        <v>0</v>
      </c>
      <c r="N1339" s="44">
        <f t="shared" si="83"/>
        <v>0</v>
      </c>
      <c r="O1339" s="42" t="e">
        <f t="shared" si="84"/>
        <v>#DIV/0!</v>
      </c>
    </row>
    <row r="1340" spans="1:15" ht="15">
      <c r="A1340" s="7"/>
      <c r="B1340" s="7"/>
      <c r="C1340" s="13"/>
      <c r="D1340" s="7"/>
      <c r="E1340" s="37"/>
      <c r="F1340" s="28"/>
      <c r="G1340" s="6"/>
      <c r="H1340" s="6"/>
      <c r="I1340" s="28"/>
      <c r="J1340" s="6"/>
      <c r="K1340" s="14">
        <v>41486</v>
      </c>
      <c r="L1340" s="3">
        <f t="shared" si="81"/>
        <v>0</v>
      </c>
      <c r="M1340" s="33">
        <f t="shared" si="82"/>
        <v>0</v>
      </c>
      <c r="N1340" s="44">
        <f t="shared" si="83"/>
        <v>0</v>
      </c>
      <c r="O1340" s="42" t="e">
        <f t="shared" si="84"/>
        <v>#DIV/0!</v>
      </c>
    </row>
    <row r="1341" spans="1:15" ht="15">
      <c r="A1341" s="7"/>
      <c r="B1341" s="7"/>
      <c r="C1341" s="13"/>
      <c r="D1341" s="7"/>
      <c r="E1341" s="37"/>
      <c r="F1341" s="28"/>
      <c r="G1341" s="6"/>
      <c r="H1341" s="6"/>
      <c r="I1341" s="28"/>
      <c r="J1341" s="6"/>
      <c r="K1341" s="14">
        <v>41486</v>
      </c>
      <c r="L1341" s="3">
        <f t="shared" si="81"/>
        <v>0</v>
      </c>
      <c r="M1341" s="33">
        <f t="shared" si="82"/>
        <v>0</v>
      </c>
      <c r="N1341" s="44">
        <f t="shared" si="83"/>
        <v>0</v>
      </c>
      <c r="O1341" s="42" t="e">
        <f t="shared" si="84"/>
        <v>#DIV/0!</v>
      </c>
    </row>
    <row r="1342" spans="1:15" ht="15">
      <c r="A1342" s="7"/>
      <c r="B1342" s="7"/>
      <c r="C1342" s="13"/>
      <c r="D1342" s="7"/>
      <c r="E1342" s="37"/>
      <c r="F1342" s="28"/>
      <c r="G1342" s="6"/>
      <c r="H1342" s="6"/>
      <c r="I1342" s="28"/>
      <c r="J1342" s="6"/>
      <c r="K1342" s="14">
        <v>41486</v>
      </c>
      <c r="L1342" s="3">
        <f t="shared" si="81"/>
        <v>0</v>
      </c>
      <c r="M1342" s="33">
        <f t="shared" si="82"/>
        <v>0</v>
      </c>
      <c r="N1342" s="44">
        <f t="shared" si="83"/>
        <v>0</v>
      </c>
      <c r="O1342" s="42" t="e">
        <f t="shared" si="84"/>
        <v>#DIV/0!</v>
      </c>
    </row>
    <row r="1343" spans="1:15" ht="15">
      <c r="A1343" s="7"/>
      <c r="B1343" s="7"/>
      <c r="C1343" s="13"/>
      <c r="D1343" s="7"/>
      <c r="E1343" s="37"/>
      <c r="F1343" s="28"/>
      <c r="G1343" s="6"/>
      <c r="H1343" s="6"/>
      <c r="I1343" s="28"/>
      <c r="J1343" s="6"/>
      <c r="K1343" s="14">
        <v>41486</v>
      </c>
      <c r="L1343" s="3">
        <f t="shared" si="81"/>
        <v>0</v>
      </c>
      <c r="M1343" s="33">
        <f t="shared" si="82"/>
        <v>0</v>
      </c>
      <c r="N1343" s="44">
        <f t="shared" si="83"/>
        <v>0</v>
      </c>
      <c r="O1343" s="42" t="e">
        <f t="shared" si="84"/>
        <v>#DIV/0!</v>
      </c>
    </row>
    <row r="1344" spans="1:15" ht="15">
      <c r="A1344" s="7"/>
      <c r="B1344" s="7"/>
      <c r="C1344" s="13"/>
      <c r="D1344" s="7"/>
      <c r="E1344" s="37"/>
      <c r="F1344" s="28"/>
      <c r="G1344" s="6"/>
      <c r="H1344" s="6"/>
      <c r="I1344" s="28"/>
      <c r="J1344" s="6"/>
      <c r="K1344" s="14">
        <v>41486</v>
      </c>
      <c r="L1344" s="3">
        <f t="shared" si="81"/>
        <v>0</v>
      </c>
      <c r="M1344" s="33">
        <f t="shared" si="82"/>
        <v>0</v>
      </c>
      <c r="N1344" s="44">
        <f t="shared" si="83"/>
        <v>0</v>
      </c>
      <c r="O1344" s="42" t="e">
        <f t="shared" si="84"/>
        <v>#DIV/0!</v>
      </c>
    </row>
    <row r="1345" spans="1:15" ht="15">
      <c r="A1345" s="7"/>
      <c r="B1345" s="7"/>
      <c r="C1345" s="13"/>
      <c r="D1345" s="7"/>
      <c r="E1345" s="37"/>
      <c r="F1345" s="28"/>
      <c r="G1345" s="6"/>
      <c r="H1345" s="6"/>
      <c r="I1345" s="28"/>
      <c r="J1345" s="6"/>
      <c r="K1345" s="14">
        <v>41486</v>
      </c>
      <c r="L1345" s="3">
        <f t="shared" si="81"/>
        <v>0</v>
      </c>
      <c r="M1345" s="33">
        <f t="shared" si="82"/>
        <v>0</v>
      </c>
      <c r="N1345" s="44">
        <f t="shared" si="83"/>
        <v>0</v>
      </c>
      <c r="O1345" s="42" t="e">
        <f t="shared" si="84"/>
        <v>#DIV/0!</v>
      </c>
    </row>
    <row r="1346" spans="1:15" ht="15">
      <c r="A1346" s="7"/>
      <c r="B1346" s="7"/>
      <c r="C1346" s="13"/>
      <c r="D1346" s="7"/>
      <c r="E1346" s="37"/>
      <c r="F1346" s="28"/>
      <c r="G1346" s="6"/>
      <c r="H1346" s="6"/>
      <c r="I1346" s="28"/>
      <c r="J1346" s="6"/>
      <c r="K1346" s="14">
        <v>41486</v>
      </c>
      <c r="L1346" s="3">
        <f t="shared" ref="L1346:L1409" si="85">F1346*I1346</f>
        <v>0</v>
      </c>
      <c r="M1346" s="33">
        <f t="shared" ref="M1346:M1409" si="86">E1346+J1346</f>
        <v>0</v>
      </c>
      <c r="N1346" s="44">
        <f t="shared" ref="N1346:N1409" si="87">E1346/1000</f>
        <v>0</v>
      </c>
      <c r="O1346" s="42" t="e">
        <f t="shared" ref="O1346:O1409" si="88">E1346/F1346</f>
        <v>#DIV/0!</v>
      </c>
    </row>
    <row r="1347" spans="1:15" ht="15">
      <c r="A1347" s="7"/>
      <c r="B1347" s="7"/>
      <c r="C1347" s="13"/>
      <c r="D1347" s="7"/>
      <c r="E1347" s="37"/>
      <c r="F1347" s="28"/>
      <c r="G1347" s="6"/>
      <c r="H1347" s="6"/>
      <c r="I1347" s="28"/>
      <c r="J1347" s="6"/>
      <c r="K1347" s="14">
        <v>41486</v>
      </c>
      <c r="L1347" s="3">
        <f t="shared" si="85"/>
        <v>0</v>
      </c>
      <c r="M1347" s="33">
        <f t="shared" si="86"/>
        <v>0</v>
      </c>
      <c r="N1347" s="44">
        <f t="shared" si="87"/>
        <v>0</v>
      </c>
      <c r="O1347" s="42" t="e">
        <f t="shared" si="88"/>
        <v>#DIV/0!</v>
      </c>
    </row>
    <row r="1348" spans="1:15" ht="15">
      <c r="A1348" s="7"/>
      <c r="B1348" s="7"/>
      <c r="C1348" s="13"/>
      <c r="D1348" s="7"/>
      <c r="E1348" s="37"/>
      <c r="F1348" s="28"/>
      <c r="G1348" s="6"/>
      <c r="H1348" s="6"/>
      <c r="I1348" s="28"/>
      <c r="J1348" s="6"/>
      <c r="K1348" s="14">
        <v>41486</v>
      </c>
      <c r="L1348" s="3">
        <f t="shared" si="85"/>
        <v>0</v>
      </c>
      <c r="M1348" s="33">
        <f t="shared" si="86"/>
        <v>0</v>
      </c>
      <c r="N1348" s="44">
        <f t="shared" si="87"/>
        <v>0</v>
      </c>
      <c r="O1348" s="42" t="e">
        <f t="shared" si="88"/>
        <v>#DIV/0!</v>
      </c>
    </row>
    <row r="1349" spans="1:15" ht="15">
      <c r="A1349" s="7"/>
      <c r="B1349" s="7"/>
      <c r="C1349" s="13"/>
      <c r="D1349" s="7"/>
      <c r="E1349" s="37"/>
      <c r="F1349" s="28"/>
      <c r="G1349" s="6"/>
      <c r="H1349" s="6"/>
      <c r="I1349" s="28"/>
      <c r="J1349" s="6"/>
      <c r="K1349" s="14">
        <v>41486</v>
      </c>
      <c r="L1349" s="3">
        <f t="shared" si="85"/>
        <v>0</v>
      </c>
      <c r="M1349" s="33">
        <f t="shared" si="86"/>
        <v>0</v>
      </c>
      <c r="N1349" s="44">
        <f t="shared" si="87"/>
        <v>0</v>
      </c>
      <c r="O1349" s="42" t="e">
        <f t="shared" si="88"/>
        <v>#DIV/0!</v>
      </c>
    </row>
    <row r="1350" spans="1:15" ht="15">
      <c r="A1350" s="7"/>
      <c r="B1350" s="7"/>
      <c r="C1350" s="13"/>
      <c r="D1350" s="7"/>
      <c r="E1350" s="37"/>
      <c r="F1350" s="28"/>
      <c r="G1350" s="6"/>
      <c r="H1350" s="6"/>
      <c r="I1350" s="28"/>
      <c r="J1350" s="6"/>
      <c r="K1350" s="14">
        <v>41486</v>
      </c>
      <c r="L1350" s="3">
        <f t="shared" si="85"/>
        <v>0</v>
      </c>
      <c r="M1350" s="33">
        <f t="shared" si="86"/>
        <v>0</v>
      </c>
      <c r="N1350" s="44">
        <f t="shared" si="87"/>
        <v>0</v>
      </c>
      <c r="O1350" s="42" t="e">
        <f t="shared" si="88"/>
        <v>#DIV/0!</v>
      </c>
    </row>
    <row r="1351" spans="1:15" ht="15">
      <c r="A1351" s="7"/>
      <c r="B1351" s="7"/>
      <c r="C1351" s="13"/>
      <c r="D1351" s="7"/>
      <c r="E1351" s="37"/>
      <c r="F1351" s="28"/>
      <c r="G1351" s="6"/>
      <c r="H1351" s="6"/>
      <c r="I1351" s="28"/>
      <c r="J1351" s="6"/>
      <c r="K1351" s="14">
        <v>41486</v>
      </c>
      <c r="L1351" s="3">
        <f t="shared" si="85"/>
        <v>0</v>
      </c>
      <c r="M1351" s="33">
        <f t="shared" si="86"/>
        <v>0</v>
      </c>
      <c r="N1351" s="44">
        <f t="shared" si="87"/>
        <v>0</v>
      </c>
      <c r="O1351" s="42" t="e">
        <f t="shared" si="88"/>
        <v>#DIV/0!</v>
      </c>
    </row>
    <row r="1352" spans="1:15" ht="15">
      <c r="A1352" s="7"/>
      <c r="B1352" s="7"/>
      <c r="C1352" s="13"/>
      <c r="D1352" s="7"/>
      <c r="E1352" s="37"/>
      <c r="F1352" s="28"/>
      <c r="G1352" s="6"/>
      <c r="H1352" s="6"/>
      <c r="I1352" s="28"/>
      <c r="J1352" s="6"/>
      <c r="K1352" s="14">
        <v>41486</v>
      </c>
      <c r="L1352" s="3">
        <f t="shared" si="85"/>
        <v>0</v>
      </c>
      <c r="M1352" s="33">
        <f t="shared" si="86"/>
        <v>0</v>
      </c>
      <c r="N1352" s="44">
        <f t="shared" si="87"/>
        <v>0</v>
      </c>
      <c r="O1352" s="42" t="e">
        <f t="shared" si="88"/>
        <v>#DIV/0!</v>
      </c>
    </row>
    <row r="1353" spans="1:15" ht="15">
      <c r="A1353" s="7"/>
      <c r="B1353" s="7"/>
      <c r="C1353" s="13"/>
      <c r="D1353" s="7"/>
      <c r="E1353" s="37"/>
      <c r="F1353" s="28"/>
      <c r="G1353" s="6"/>
      <c r="H1353" s="6"/>
      <c r="I1353" s="28"/>
      <c r="J1353" s="6"/>
      <c r="K1353" s="14">
        <v>41486</v>
      </c>
      <c r="L1353" s="3">
        <f t="shared" si="85"/>
        <v>0</v>
      </c>
      <c r="M1353" s="33">
        <f t="shared" si="86"/>
        <v>0</v>
      </c>
      <c r="N1353" s="44">
        <f t="shared" si="87"/>
        <v>0</v>
      </c>
      <c r="O1353" s="42" t="e">
        <f t="shared" si="88"/>
        <v>#DIV/0!</v>
      </c>
    </row>
    <row r="1354" spans="1:15" ht="15">
      <c r="A1354" s="7"/>
      <c r="B1354" s="7"/>
      <c r="C1354" s="13"/>
      <c r="D1354" s="7"/>
      <c r="E1354" s="37"/>
      <c r="F1354" s="28"/>
      <c r="G1354" s="6"/>
      <c r="H1354" s="6"/>
      <c r="I1354" s="28"/>
      <c r="J1354" s="6"/>
      <c r="K1354" s="14">
        <v>41486</v>
      </c>
      <c r="L1354" s="3">
        <f t="shared" si="85"/>
        <v>0</v>
      </c>
      <c r="M1354" s="33">
        <f t="shared" si="86"/>
        <v>0</v>
      </c>
      <c r="N1354" s="44">
        <f t="shared" si="87"/>
        <v>0</v>
      </c>
      <c r="O1354" s="42" t="e">
        <f t="shared" si="88"/>
        <v>#DIV/0!</v>
      </c>
    </row>
    <row r="1355" spans="1:15" ht="15">
      <c r="A1355" s="7"/>
      <c r="B1355" s="7"/>
      <c r="C1355" s="13"/>
      <c r="D1355" s="7"/>
      <c r="E1355" s="37"/>
      <c r="F1355" s="28"/>
      <c r="G1355" s="6"/>
      <c r="H1355" s="6"/>
      <c r="I1355" s="28"/>
      <c r="J1355" s="6"/>
      <c r="K1355" s="14">
        <v>41486</v>
      </c>
      <c r="L1355" s="3">
        <f t="shared" si="85"/>
        <v>0</v>
      </c>
      <c r="M1355" s="33">
        <f t="shared" si="86"/>
        <v>0</v>
      </c>
      <c r="N1355" s="44">
        <f t="shared" si="87"/>
        <v>0</v>
      </c>
      <c r="O1355" s="42" t="e">
        <f t="shared" si="88"/>
        <v>#DIV/0!</v>
      </c>
    </row>
    <row r="1356" spans="1:15" ht="15">
      <c r="A1356" s="7"/>
      <c r="B1356" s="7"/>
      <c r="C1356" s="13"/>
      <c r="D1356" s="7"/>
      <c r="E1356" s="37"/>
      <c r="F1356" s="28"/>
      <c r="G1356" s="6"/>
      <c r="H1356" s="6"/>
      <c r="I1356" s="28"/>
      <c r="J1356" s="6"/>
      <c r="K1356" s="14">
        <v>41486</v>
      </c>
      <c r="L1356" s="3">
        <f t="shared" si="85"/>
        <v>0</v>
      </c>
      <c r="M1356" s="33">
        <f t="shared" si="86"/>
        <v>0</v>
      </c>
      <c r="N1356" s="44">
        <f t="shared" si="87"/>
        <v>0</v>
      </c>
      <c r="O1356" s="42" t="e">
        <f t="shared" si="88"/>
        <v>#DIV/0!</v>
      </c>
    </row>
    <row r="1357" spans="1:15" ht="15">
      <c r="A1357" s="7"/>
      <c r="B1357" s="7"/>
      <c r="C1357" s="13"/>
      <c r="D1357" s="7"/>
      <c r="E1357" s="37"/>
      <c r="F1357" s="28"/>
      <c r="G1357" s="6"/>
      <c r="H1357" s="6"/>
      <c r="I1357" s="28"/>
      <c r="J1357" s="6"/>
      <c r="K1357" s="14">
        <v>41486</v>
      </c>
      <c r="L1357" s="3">
        <f t="shared" si="85"/>
        <v>0</v>
      </c>
      <c r="M1357" s="33">
        <f t="shared" si="86"/>
        <v>0</v>
      </c>
      <c r="N1357" s="44">
        <f t="shared" si="87"/>
        <v>0</v>
      </c>
      <c r="O1357" s="42" t="e">
        <f t="shared" si="88"/>
        <v>#DIV/0!</v>
      </c>
    </row>
    <row r="1358" spans="1:15" ht="15">
      <c r="A1358" s="7"/>
      <c r="B1358" s="7"/>
      <c r="C1358" s="13"/>
      <c r="D1358" s="7"/>
      <c r="E1358" s="37"/>
      <c r="F1358" s="28"/>
      <c r="G1358" s="6"/>
      <c r="H1358" s="6"/>
      <c r="I1358" s="28"/>
      <c r="J1358" s="6"/>
      <c r="K1358" s="14">
        <v>41486</v>
      </c>
      <c r="L1358" s="3">
        <f t="shared" si="85"/>
        <v>0</v>
      </c>
      <c r="M1358" s="33">
        <f t="shared" si="86"/>
        <v>0</v>
      </c>
      <c r="N1358" s="44">
        <f t="shared" si="87"/>
        <v>0</v>
      </c>
      <c r="O1358" s="42" t="e">
        <f t="shared" si="88"/>
        <v>#DIV/0!</v>
      </c>
    </row>
    <row r="1359" spans="1:15" ht="15">
      <c r="A1359" s="7"/>
      <c r="B1359" s="7"/>
      <c r="C1359" s="13"/>
      <c r="D1359" s="7"/>
      <c r="E1359" s="37"/>
      <c r="F1359" s="28"/>
      <c r="G1359" s="6"/>
      <c r="H1359" s="6"/>
      <c r="I1359" s="28"/>
      <c r="J1359" s="6"/>
      <c r="K1359" s="14">
        <v>41486</v>
      </c>
      <c r="L1359" s="3">
        <f t="shared" si="85"/>
        <v>0</v>
      </c>
      <c r="M1359" s="33">
        <f t="shared" si="86"/>
        <v>0</v>
      </c>
      <c r="N1359" s="44">
        <f t="shared" si="87"/>
        <v>0</v>
      </c>
      <c r="O1359" s="42" t="e">
        <f t="shared" si="88"/>
        <v>#DIV/0!</v>
      </c>
    </row>
    <row r="1360" spans="1:15" ht="15">
      <c r="A1360" s="7"/>
      <c r="B1360" s="7"/>
      <c r="C1360" s="13"/>
      <c r="D1360" s="7"/>
      <c r="E1360" s="37"/>
      <c r="F1360" s="28"/>
      <c r="G1360" s="6"/>
      <c r="H1360" s="6"/>
      <c r="I1360" s="28"/>
      <c r="J1360" s="6"/>
      <c r="K1360" s="14">
        <v>41486</v>
      </c>
      <c r="L1360" s="3">
        <f t="shared" si="85"/>
        <v>0</v>
      </c>
      <c r="M1360" s="33">
        <f t="shared" si="86"/>
        <v>0</v>
      </c>
      <c r="N1360" s="44">
        <f t="shared" si="87"/>
        <v>0</v>
      </c>
      <c r="O1360" s="42" t="e">
        <f t="shared" si="88"/>
        <v>#DIV/0!</v>
      </c>
    </row>
    <row r="1361" spans="1:15" ht="15">
      <c r="A1361" s="7"/>
      <c r="B1361" s="7"/>
      <c r="C1361" s="13"/>
      <c r="D1361" s="7"/>
      <c r="E1361" s="37"/>
      <c r="F1361" s="28"/>
      <c r="G1361" s="6"/>
      <c r="H1361" s="6"/>
      <c r="I1361" s="28"/>
      <c r="J1361" s="6"/>
      <c r="K1361" s="14">
        <v>41486</v>
      </c>
      <c r="L1361" s="3">
        <f t="shared" si="85"/>
        <v>0</v>
      </c>
      <c r="M1361" s="33">
        <f t="shared" si="86"/>
        <v>0</v>
      </c>
      <c r="N1361" s="44">
        <f t="shared" si="87"/>
        <v>0</v>
      </c>
      <c r="O1361" s="42" t="e">
        <f t="shared" si="88"/>
        <v>#DIV/0!</v>
      </c>
    </row>
    <row r="1362" spans="1:15" ht="15">
      <c r="A1362" s="7"/>
      <c r="B1362" s="7"/>
      <c r="C1362" s="13"/>
      <c r="D1362" s="7"/>
      <c r="E1362" s="37"/>
      <c r="F1362" s="28"/>
      <c r="G1362" s="6"/>
      <c r="H1362" s="6"/>
      <c r="I1362" s="28"/>
      <c r="J1362" s="6"/>
      <c r="K1362" s="14">
        <v>41486</v>
      </c>
      <c r="L1362" s="3">
        <f t="shared" si="85"/>
        <v>0</v>
      </c>
      <c r="M1362" s="33">
        <f t="shared" si="86"/>
        <v>0</v>
      </c>
      <c r="N1362" s="44">
        <f t="shared" si="87"/>
        <v>0</v>
      </c>
      <c r="O1362" s="42" t="e">
        <f t="shared" si="88"/>
        <v>#DIV/0!</v>
      </c>
    </row>
    <row r="1363" spans="1:15" ht="15">
      <c r="A1363" s="7"/>
      <c r="B1363" s="7"/>
      <c r="C1363" s="13"/>
      <c r="D1363" s="7"/>
      <c r="E1363" s="37"/>
      <c r="F1363" s="28"/>
      <c r="G1363" s="6"/>
      <c r="H1363" s="6"/>
      <c r="I1363" s="28"/>
      <c r="J1363" s="6"/>
      <c r="K1363" s="14">
        <v>41486</v>
      </c>
      <c r="L1363" s="3">
        <f t="shared" si="85"/>
        <v>0</v>
      </c>
      <c r="M1363" s="33">
        <f t="shared" si="86"/>
        <v>0</v>
      </c>
      <c r="N1363" s="44">
        <f t="shared" si="87"/>
        <v>0</v>
      </c>
      <c r="O1363" s="42" t="e">
        <f t="shared" si="88"/>
        <v>#DIV/0!</v>
      </c>
    </row>
    <row r="1364" spans="1:15" ht="15">
      <c r="A1364" s="7"/>
      <c r="B1364" s="7"/>
      <c r="C1364" s="13"/>
      <c r="D1364" s="7"/>
      <c r="E1364" s="37"/>
      <c r="F1364" s="28"/>
      <c r="G1364" s="6"/>
      <c r="H1364" s="6"/>
      <c r="I1364" s="28"/>
      <c r="J1364" s="6"/>
      <c r="K1364" s="14">
        <v>41486</v>
      </c>
      <c r="L1364" s="3">
        <f t="shared" si="85"/>
        <v>0</v>
      </c>
      <c r="M1364" s="33">
        <f t="shared" si="86"/>
        <v>0</v>
      </c>
      <c r="N1364" s="44">
        <f t="shared" si="87"/>
        <v>0</v>
      </c>
      <c r="O1364" s="42" t="e">
        <f t="shared" si="88"/>
        <v>#DIV/0!</v>
      </c>
    </row>
    <row r="1365" spans="1:15" ht="15">
      <c r="A1365" s="7"/>
      <c r="B1365" s="7"/>
      <c r="C1365" s="13"/>
      <c r="D1365" s="7"/>
      <c r="E1365" s="37"/>
      <c r="F1365" s="28"/>
      <c r="G1365" s="6"/>
      <c r="H1365" s="6"/>
      <c r="I1365" s="28"/>
      <c r="J1365" s="6"/>
      <c r="K1365" s="14">
        <v>41486</v>
      </c>
      <c r="L1365" s="3">
        <f t="shared" si="85"/>
        <v>0</v>
      </c>
      <c r="M1365" s="33">
        <f t="shared" si="86"/>
        <v>0</v>
      </c>
      <c r="N1365" s="44">
        <f t="shared" si="87"/>
        <v>0</v>
      </c>
      <c r="O1365" s="42" t="e">
        <f t="shared" si="88"/>
        <v>#DIV/0!</v>
      </c>
    </row>
    <row r="1366" spans="1:15" ht="15">
      <c r="A1366" s="7"/>
      <c r="B1366" s="7"/>
      <c r="C1366" s="13"/>
      <c r="D1366" s="7"/>
      <c r="E1366" s="37"/>
      <c r="F1366" s="28"/>
      <c r="G1366" s="6"/>
      <c r="H1366" s="6"/>
      <c r="I1366" s="28"/>
      <c r="J1366" s="6"/>
      <c r="K1366" s="14">
        <v>41486</v>
      </c>
      <c r="L1366" s="3">
        <f t="shared" si="85"/>
        <v>0</v>
      </c>
      <c r="M1366" s="33">
        <f t="shared" si="86"/>
        <v>0</v>
      </c>
      <c r="N1366" s="44">
        <f t="shared" si="87"/>
        <v>0</v>
      </c>
      <c r="O1366" s="42" t="e">
        <f t="shared" si="88"/>
        <v>#DIV/0!</v>
      </c>
    </row>
    <row r="1367" spans="1:15" ht="15">
      <c r="A1367" s="7"/>
      <c r="B1367" s="7"/>
      <c r="C1367" s="13"/>
      <c r="D1367" s="7"/>
      <c r="E1367" s="37"/>
      <c r="F1367" s="28"/>
      <c r="G1367" s="6"/>
      <c r="H1367" s="6"/>
      <c r="I1367" s="28"/>
      <c r="J1367" s="6"/>
      <c r="K1367" s="14">
        <v>41486</v>
      </c>
      <c r="L1367" s="3">
        <f t="shared" si="85"/>
        <v>0</v>
      </c>
      <c r="M1367" s="33">
        <f t="shared" si="86"/>
        <v>0</v>
      </c>
      <c r="N1367" s="44">
        <f t="shared" si="87"/>
        <v>0</v>
      </c>
      <c r="O1367" s="42" t="e">
        <f t="shared" si="88"/>
        <v>#DIV/0!</v>
      </c>
    </row>
    <row r="1368" spans="1:15" ht="15">
      <c r="A1368" s="7"/>
      <c r="B1368" s="7"/>
      <c r="C1368" s="13"/>
      <c r="D1368" s="7"/>
      <c r="E1368" s="37"/>
      <c r="F1368" s="28"/>
      <c r="G1368" s="6"/>
      <c r="H1368" s="6"/>
      <c r="I1368" s="28"/>
      <c r="J1368" s="6"/>
      <c r="K1368" s="14">
        <v>41486</v>
      </c>
      <c r="L1368" s="3">
        <f t="shared" si="85"/>
        <v>0</v>
      </c>
      <c r="M1368" s="33">
        <f t="shared" si="86"/>
        <v>0</v>
      </c>
      <c r="N1368" s="44">
        <f t="shared" si="87"/>
        <v>0</v>
      </c>
      <c r="O1368" s="42" t="e">
        <f t="shared" si="88"/>
        <v>#DIV/0!</v>
      </c>
    </row>
    <row r="1369" spans="1:15" ht="15">
      <c r="A1369" s="7"/>
      <c r="B1369" s="7"/>
      <c r="C1369" s="13"/>
      <c r="D1369" s="7"/>
      <c r="E1369" s="37"/>
      <c r="F1369" s="28"/>
      <c r="G1369" s="6"/>
      <c r="H1369" s="6"/>
      <c r="I1369" s="28"/>
      <c r="J1369" s="6"/>
      <c r="K1369" s="14">
        <v>41486</v>
      </c>
      <c r="L1369" s="3">
        <f t="shared" si="85"/>
        <v>0</v>
      </c>
      <c r="M1369" s="33">
        <f t="shared" si="86"/>
        <v>0</v>
      </c>
      <c r="N1369" s="44">
        <f t="shared" si="87"/>
        <v>0</v>
      </c>
      <c r="O1369" s="42" t="e">
        <f t="shared" si="88"/>
        <v>#DIV/0!</v>
      </c>
    </row>
    <row r="1370" spans="1:15" ht="15">
      <c r="A1370" s="7"/>
      <c r="B1370" s="7"/>
      <c r="C1370" s="13"/>
      <c r="D1370" s="7"/>
      <c r="E1370" s="37"/>
      <c r="F1370" s="28"/>
      <c r="G1370" s="6"/>
      <c r="H1370" s="6"/>
      <c r="I1370" s="28"/>
      <c r="J1370" s="6"/>
      <c r="K1370" s="14">
        <v>41486</v>
      </c>
      <c r="L1370" s="3">
        <f t="shared" si="85"/>
        <v>0</v>
      </c>
      <c r="M1370" s="33">
        <f t="shared" si="86"/>
        <v>0</v>
      </c>
      <c r="N1370" s="44">
        <f t="shared" si="87"/>
        <v>0</v>
      </c>
      <c r="O1370" s="42" t="e">
        <f t="shared" si="88"/>
        <v>#DIV/0!</v>
      </c>
    </row>
    <row r="1371" spans="1:15" ht="15">
      <c r="A1371" s="7"/>
      <c r="B1371" s="7"/>
      <c r="C1371" s="13"/>
      <c r="D1371" s="7"/>
      <c r="E1371" s="37"/>
      <c r="F1371" s="28"/>
      <c r="G1371" s="6"/>
      <c r="H1371" s="6"/>
      <c r="I1371" s="28"/>
      <c r="J1371" s="6"/>
      <c r="K1371" s="14">
        <v>41486</v>
      </c>
      <c r="L1371" s="3">
        <f t="shared" si="85"/>
        <v>0</v>
      </c>
      <c r="M1371" s="33">
        <f t="shared" si="86"/>
        <v>0</v>
      </c>
      <c r="N1371" s="44">
        <f t="shared" si="87"/>
        <v>0</v>
      </c>
      <c r="O1371" s="42" t="e">
        <f t="shared" si="88"/>
        <v>#DIV/0!</v>
      </c>
    </row>
    <row r="1372" spans="1:15" ht="15">
      <c r="A1372" s="7"/>
      <c r="B1372" s="7"/>
      <c r="C1372" s="13"/>
      <c r="D1372" s="7"/>
      <c r="E1372" s="37"/>
      <c r="F1372" s="28"/>
      <c r="G1372" s="6"/>
      <c r="H1372" s="6"/>
      <c r="I1372" s="28"/>
      <c r="J1372" s="6"/>
      <c r="K1372" s="14">
        <v>41486</v>
      </c>
      <c r="L1372" s="3">
        <f t="shared" si="85"/>
        <v>0</v>
      </c>
      <c r="M1372" s="33">
        <f t="shared" si="86"/>
        <v>0</v>
      </c>
      <c r="N1372" s="44">
        <f t="shared" si="87"/>
        <v>0</v>
      </c>
      <c r="O1372" s="42" t="e">
        <f t="shared" si="88"/>
        <v>#DIV/0!</v>
      </c>
    </row>
    <row r="1373" spans="1:15" ht="15">
      <c r="A1373" s="7"/>
      <c r="B1373" s="7"/>
      <c r="C1373" s="13"/>
      <c r="D1373" s="7"/>
      <c r="E1373" s="37"/>
      <c r="F1373" s="28"/>
      <c r="G1373" s="6"/>
      <c r="H1373" s="6"/>
      <c r="I1373" s="28"/>
      <c r="J1373" s="6"/>
      <c r="K1373" s="14">
        <v>41486</v>
      </c>
      <c r="L1373" s="3">
        <f t="shared" si="85"/>
        <v>0</v>
      </c>
      <c r="M1373" s="33">
        <f t="shared" si="86"/>
        <v>0</v>
      </c>
      <c r="N1373" s="44">
        <f t="shared" si="87"/>
        <v>0</v>
      </c>
      <c r="O1373" s="42" t="e">
        <f t="shared" si="88"/>
        <v>#DIV/0!</v>
      </c>
    </row>
    <row r="1374" spans="1:15" ht="15">
      <c r="A1374" s="7"/>
      <c r="B1374" s="7"/>
      <c r="C1374" s="13"/>
      <c r="D1374" s="7"/>
      <c r="E1374" s="37"/>
      <c r="F1374" s="28"/>
      <c r="G1374" s="6"/>
      <c r="H1374" s="6"/>
      <c r="I1374" s="28"/>
      <c r="J1374" s="6"/>
      <c r="K1374" s="14">
        <v>41486</v>
      </c>
      <c r="L1374" s="3">
        <f t="shared" si="85"/>
        <v>0</v>
      </c>
      <c r="M1374" s="33">
        <f t="shared" si="86"/>
        <v>0</v>
      </c>
      <c r="N1374" s="44">
        <f t="shared" si="87"/>
        <v>0</v>
      </c>
      <c r="O1374" s="42" t="e">
        <f t="shared" si="88"/>
        <v>#DIV/0!</v>
      </c>
    </row>
    <row r="1375" spans="1:15" ht="15">
      <c r="A1375" s="7"/>
      <c r="B1375" s="7"/>
      <c r="C1375" s="13"/>
      <c r="D1375" s="7"/>
      <c r="E1375" s="37"/>
      <c r="F1375" s="28"/>
      <c r="G1375" s="6"/>
      <c r="H1375" s="6"/>
      <c r="I1375" s="28"/>
      <c r="J1375" s="6"/>
      <c r="K1375" s="14">
        <v>41486</v>
      </c>
      <c r="L1375" s="3">
        <f t="shared" si="85"/>
        <v>0</v>
      </c>
      <c r="M1375" s="33">
        <f t="shared" si="86"/>
        <v>0</v>
      </c>
      <c r="N1375" s="44">
        <f t="shared" si="87"/>
        <v>0</v>
      </c>
      <c r="O1375" s="42" t="e">
        <f t="shared" si="88"/>
        <v>#DIV/0!</v>
      </c>
    </row>
    <row r="1376" spans="1:15" ht="15">
      <c r="A1376" s="7"/>
      <c r="B1376" s="7"/>
      <c r="C1376" s="13"/>
      <c r="D1376" s="7"/>
      <c r="E1376" s="37"/>
      <c r="F1376" s="28"/>
      <c r="G1376" s="6"/>
      <c r="H1376" s="6"/>
      <c r="I1376" s="28"/>
      <c r="J1376" s="6"/>
      <c r="K1376" s="14">
        <v>41486</v>
      </c>
      <c r="L1376" s="3">
        <f t="shared" si="85"/>
        <v>0</v>
      </c>
      <c r="M1376" s="33">
        <f t="shared" si="86"/>
        <v>0</v>
      </c>
      <c r="N1376" s="44">
        <f t="shared" si="87"/>
        <v>0</v>
      </c>
      <c r="O1376" s="42" t="e">
        <f t="shared" si="88"/>
        <v>#DIV/0!</v>
      </c>
    </row>
    <row r="1377" spans="1:15" ht="15">
      <c r="A1377" s="7"/>
      <c r="B1377" s="7"/>
      <c r="C1377" s="13"/>
      <c r="D1377" s="7"/>
      <c r="E1377" s="37"/>
      <c r="F1377" s="28"/>
      <c r="G1377" s="6"/>
      <c r="H1377" s="6"/>
      <c r="I1377" s="28"/>
      <c r="J1377" s="6"/>
      <c r="K1377" s="14">
        <v>41486</v>
      </c>
      <c r="L1377" s="3">
        <f t="shared" si="85"/>
        <v>0</v>
      </c>
      <c r="M1377" s="33">
        <f t="shared" si="86"/>
        <v>0</v>
      </c>
      <c r="N1377" s="44">
        <f t="shared" si="87"/>
        <v>0</v>
      </c>
      <c r="O1377" s="42" t="e">
        <f t="shared" si="88"/>
        <v>#DIV/0!</v>
      </c>
    </row>
    <row r="1378" spans="1:15" ht="15">
      <c r="A1378" s="7"/>
      <c r="B1378" s="7"/>
      <c r="C1378" s="13"/>
      <c r="D1378" s="7"/>
      <c r="E1378" s="37"/>
      <c r="F1378" s="28"/>
      <c r="G1378" s="6"/>
      <c r="H1378" s="6"/>
      <c r="I1378" s="28"/>
      <c r="J1378" s="6"/>
      <c r="K1378" s="14">
        <v>41486</v>
      </c>
      <c r="L1378" s="3">
        <f t="shared" si="85"/>
        <v>0</v>
      </c>
      <c r="M1378" s="33">
        <f t="shared" si="86"/>
        <v>0</v>
      </c>
      <c r="N1378" s="44">
        <f t="shared" si="87"/>
        <v>0</v>
      </c>
      <c r="O1378" s="42" t="e">
        <f t="shared" si="88"/>
        <v>#DIV/0!</v>
      </c>
    </row>
    <row r="1379" spans="1:15" ht="15">
      <c r="A1379" s="7"/>
      <c r="B1379" s="7"/>
      <c r="C1379" s="13"/>
      <c r="D1379" s="7"/>
      <c r="E1379" s="37"/>
      <c r="F1379" s="28"/>
      <c r="G1379" s="6"/>
      <c r="H1379" s="6"/>
      <c r="I1379" s="28"/>
      <c r="J1379" s="6"/>
      <c r="K1379" s="14">
        <v>41486</v>
      </c>
      <c r="L1379" s="3">
        <f t="shared" si="85"/>
        <v>0</v>
      </c>
      <c r="M1379" s="33">
        <f t="shared" si="86"/>
        <v>0</v>
      </c>
      <c r="N1379" s="44">
        <f t="shared" si="87"/>
        <v>0</v>
      </c>
      <c r="O1379" s="42" t="e">
        <f t="shared" si="88"/>
        <v>#DIV/0!</v>
      </c>
    </row>
    <row r="1380" spans="1:15" ht="15">
      <c r="A1380" s="7"/>
      <c r="B1380" s="7"/>
      <c r="C1380" s="13"/>
      <c r="D1380" s="7"/>
      <c r="E1380" s="37"/>
      <c r="F1380" s="28"/>
      <c r="G1380" s="6"/>
      <c r="H1380" s="6"/>
      <c r="I1380" s="28"/>
      <c r="J1380" s="6"/>
      <c r="K1380" s="14">
        <v>41486</v>
      </c>
      <c r="L1380" s="3">
        <f t="shared" si="85"/>
        <v>0</v>
      </c>
      <c r="M1380" s="33">
        <f t="shared" si="86"/>
        <v>0</v>
      </c>
      <c r="N1380" s="44">
        <f t="shared" si="87"/>
        <v>0</v>
      </c>
      <c r="O1380" s="42" t="e">
        <f t="shared" si="88"/>
        <v>#DIV/0!</v>
      </c>
    </row>
    <row r="1381" spans="1:15" ht="15">
      <c r="A1381" s="7"/>
      <c r="B1381" s="7"/>
      <c r="C1381" s="13"/>
      <c r="D1381" s="7"/>
      <c r="E1381" s="37"/>
      <c r="F1381" s="28"/>
      <c r="G1381" s="6"/>
      <c r="H1381" s="6"/>
      <c r="I1381" s="28"/>
      <c r="J1381" s="6"/>
      <c r="K1381" s="14">
        <v>41486</v>
      </c>
      <c r="L1381" s="3">
        <f t="shared" si="85"/>
        <v>0</v>
      </c>
      <c r="M1381" s="33">
        <f t="shared" si="86"/>
        <v>0</v>
      </c>
      <c r="N1381" s="44">
        <f t="shared" si="87"/>
        <v>0</v>
      </c>
      <c r="O1381" s="42" t="e">
        <f t="shared" si="88"/>
        <v>#DIV/0!</v>
      </c>
    </row>
    <row r="1382" spans="1:15" ht="15">
      <c r="A1382" s="7"/>
      <c r="B1382" s="7"/>
      <c r="C1382" s="13"/>
      <c r="D1382" s="7"/>
      <c r="E1382" s="37"/>
      <c r="F1382" s="28"/>
      <c r="G1382" s="6"/>
      <c r="H1382" s="6"/>
      <c r="I1382" s="28"/>
      <c r="J1382" s="6"/>
      <c r="K1382" s="14">
        <v>41486</v>
      </c>
      <c r="L1382" s="3">
        <f t="shared" si="85"/>
        <v>0</v>
      </c>
      <c r="M1382" s="33">
        <f t="shared" si="86"/>
        <v>0</v>
      </c>
      <c r="N1382" s="44">
        <f t="shared" si="87"/>
        <v>0</v>
      </c>
      <c r="O1382" s="42" t="e">
        <f t="shared" si="88"/>
        <v>#DIV/0!</v>
      </c>
    </row>
    <row r="1383" spans="1:15" ht="15">
      <c r="A1383" s="7"/>
      <c r="B1383" s="7"/>
      <c r="C1383" s="13"/>
      <c r="D1383" s="7"/>
      <c r="E1383" s="37"/>
      <c r="F1383" s="28"/>
      <c r="G1383" s="6"/>
      <c r="H1383" s="6"/>
      <c r="I1383" s="28"/>
      <c r="J1383" s="6"/>
      <c r="K1383" s="14">
        <v>41486</v>
      </c>
      <c r="L1383" s="3">
        <f t="shared" si="85"/>
        <v>0</v>
      </c>
      <c r="M1383" s="33">
        <f t="shared" si="86"/>
        <v>0</v>
      </c>
      <c r="N1383" s="44">
        <f t="shared" si="87"/>
        <v>0</v>
      </c>
      <c r="O1383" s="42" t="e">
        <f t="shared" si="88"/>
        <v>#DIV/0!</v>
      </c>
    </row>
    <row r="1384" spans="1:15" ht="15">
      <c r="A1384" s="7"/>
      <c r="B1384" s="7"/>
      <c r="C1384" s="13"/>
      <c r="D1384" s="7"/>
      <c r="E1384" s="37"/>
      <c r="F1384" s="28"/>
      <c r="G1384" s="6"/>
      <c r="H1384" s="6"/>
      <c r="I1384" s="28"/>
      <c r="J1384" s="6"/>
      <c r="K1384" s="14">
        <v>41486</v>
      </c>
      <c r="L1384" s="3">
        <f t="shared" si="85"/>
        <v>0</v>
      </c>
      <c r="M1384" s="33">
        <f t="shared" si="86"/>
        <v>0</v>
      </c>
      <c r="N1384" s="44">
        <f t="shared" si="87"/>
        <v>0</v>
      </c>
      <c r="O1384" s="42" t="e">
        <f t="shared" si="88"/>
        <v>#DIV/0!</v>
      </c>
    </row>
    <row r="1385" spans="1:15" ht="15">
      <c r="A1385" s="7"/>
      <c r="B1385" s="7"/>
      <c r="C1385" s="13"/>
      <c r="D1385" s="7"/>
      <c r="E1385" s="37"/>
      <c r="F1385" s="28"/>
      <c r="G1385" s="6"/>
      <c r="H1385" s="6"/>
      <c r="I1385" s="28"/>
      <c r="J1385" s="6"/>
      <c r="K1385" s="14">
        <v>41486</v>
      </c>
      <c r="L1385" s="3">
        <f t="shared" si="85"/>
        <v>0</v>
      </c>
      <c r="M1385" s="33">
        <f t="shared" si="86"/>
        <v>0</v>
      </c>
      <c r="N1385" s="44">
        <f t="shared" si="87"/>
        <v>0</v>
      </c>
      <c r="O1385" s="42" t="e">
        <f t="shared" si="88"/>
        <v>#DIV/0!</v>
      </c>
    </row>
    <row r="1386" spans="1:15" ht="15">
      <c r="A1386" s="7"/>
      <c r="B1386" s="7"/>
      <c r="C1386" s="13"/>
      <c r="D1386" s="7"/>
      <c r="E1386" s="37"/>
      <c r="F1386" s="28"/>
      <c r="G1386" s="6"/>
      <c r="H1386" s="6"/>
      <c r="I1386" s="28"/>
      <c r="J1386" s="6"/>
      <c r="K1386" s="14">
        <v>41486</v>
      </c>
      <c r="L1386" s="3">
        <f t="shared" si="85"/>
        <v>0</v>
      </c>
      <c r="M1386" s="33">
        <f t="shared" si="86"/>
        <v>0</v>
      </c>
      <c r="N1386" s="44">
        <f t="shared" si="87"/>
        <v>0</v>
      </c>
      <c r="O1386" s="42" t="e">
        <f t="shared" si="88"/>
        <v>#DIV/0!</v>
      </c>
    </row>
    <row r="1387" spans="1:15" ht="15">
      <c r="A1387" s="7"/>
      <c r="B1387" s="7"/>
      <c r="C1387" s="13"/>
      <c r="D1387" s="7"/>
      <c r="E1387" s="37"/>
      <c r="F1387" s="28"/>
      <c r="G1387" s="6"/>
      <c r="H1387" s="6"/>
      <c r="I1387" s="28"/>
      <c r="J1387" s="6"/>
      <c r="K1387" s="14">
        <v>41486</v>
      </c>
      <c r="L1387" s="3">
        <f t="shared" si="85"/>
        <v>0</v>
      </c>
      <c r="M1387" s="33">
        <f t="shared" si="86"/>
        <v>0</v>
      </c>
      <c r="N1387" s="44">
        <f t="shared" si="87"/>
        <v>0</v>
      </c>
      <c r="O1387" s="42" t="e">
        <f t="shared" si="88"/>
        <v>#DIV/0!</v>
      </c>
    </row>
    <row r="1388" spans="1:15" ht="15">
      <c r="A1388" s="7"/>
      <c r="B1388" s="7"/>
      <c r="C1388" s="13"/>
      <c r="D1388" s="7"/>
      <c r="E1388" s="37"/>
      <c r="F1388" s="28"/>
      <c r="G1388" s="6"/>
      <c r="H1388" s="6"/>
      <c r="I1388" s="28"/>
      <c r="J1388" s="6"/>
      <c r="K1388" s="14">
        <v>41486</v>
      </c>
      <c r="L1388" s="3">
        <f t="shared" si="85"/>
        <v>0</v>
      </c>
      <c r="M1388" s="33">
        <f t="shared" si="86"/>
        <v>0</v>
      </c>
      <c r="N1388" s="44">
        <f t="shared" si="87"/>
        <v>0</v>
      </c>
      <c r="O1388" s="42" t="e">
        <f t="shared" si="88"/>
        <v>#DIV/0!</v>
      </c>
    </row>
    <row r="1389" spans="1:15" ht="15">
      <c r="A1389" s="7"/>
      <c r="B1389" s="7"/>
      <c r="C1389" s="13"/>
      <c r="D1389" s="7"/>
      <c r="E1389" s="37"/>
      <c r="F1389" s="28"/>
      <c r="G1389" s="6"/>
      <c r="H1389" s="6"/>
      <c r="I1389" s="28"/>
      <c r="J1389" s="6"/>
      <c r="K1389" s="14">
        <v>41486</v>
      </c>
      <c r="L1389" s="3">
        <f t="shared" si="85"/>
        <v>0</v>
      </c>
      <c r="M1389" s="33">
        <f t="shared" si="86"/>
        <v>0</v>
      </c>
      <c r="N1389" s="44">
        <f t="shared" si="87"/>
        <v>0</v>
      </c>
      <c r="O1389" s="42" t="e">
        <f t="shared" si="88"/>
        <v>#DIV/0!</v>
      </c>
    </row>
    <row r="1390" spans="1:15" ht="15">
      <c r="A1390" s="7"/>
      <c r="B1390" s="7"/>
      <c r="C1390" s="13"/>
      <c r="D1390" s="7"/>
      <c r="E1390" s="37"/>
      <c r="F1390" s="28"/>
      <c r="G1390" s="6"/>
      <c r="H1390" s="6"/>
      <c r="I1390" s="28"/>
      <c r="J1390" s="6"/>
      <c r="K1390" s="14">
        <v>41486</v>
      </c>
      <c r="L1390" s="3">
        <f t="shared" si="85"/>
        <v>0</v>
      </c>
      <c r="M1390" s="33">
        <f t="shared" si="86"/>
        <v>0</v>
      </c>
      <c r="N1390" s="44">
        <f t="shared" si="87"/>
        <v>0</v>
      </c>
      <c r="O1390" s="42" t="e">
        <f t="shared" si="88"/>
        <v>#DIV/0!</v>
      </c>
    </row>
    <row r="1391" spans="1:15" ht="15">
      <c r="A1391" s="7"/>
      <c r="B1391" s="7"/>
      <c r="C1391" s="13"/>
      <c r="D1391" s="7"/>
      <c r="E1391" s="37"/>
      <c r="F1391" s="28"/>
      <c r="G1391" s="6"/>
      <c r="H1391" s="6"/>
      <c r="I1391" s="28"/>
      <c r="J1391" s="6"/>
      <c r="K1391" s="14">
        <v>41486</v>
      </c>
      <c r="L1391" s="3">
        <f t="shared" si="85"/>
        <v>0</v>
      </c>
      <c r="M1391" s="33">
        <f t="shared" si="86"/>
        <v>0</v>
      </c>
      <c r="N1391" s="44">
        <f t="shared" si="87"/>
        <v>0</v>
      </c>
      <c r="O1391" s="42" t="e">
        <f t="shared" si="88"/>
        <v>#DIV/0!</v>
      </c>
    </row>
    <row r="1392" spans="1:15" ht="15">
      <c r="A1392" s="7"/>
      <c r="B1392" s="7"/>
      <c r="C1392" s="13"/>
      <c r="D1392" s="7"/>
      <c r="E1392" s="37"/>
      <c r="F1392" s="28"/>
      <c r="G1392" s="6"/>
      <c r="H1392" s="6"/>
      <c r="I1392" s="28"/>
      <c r="J1392" s="6"/>
      <c r="K1392" s="14">
        <v>41486</v>
      </c>
      <c r="L1392" s="3">
        <f t="shared" si="85"/>
        <v>0</v>
      </c>
      <c r="M1392" s="33">
        <f t="shared" si="86"/>
        <v>0</v>
      </c>
      <c r="N1392" s="44">
        <f t="shared" si="87"/>
        <v>0</v>
      </c>
      <c r="O1392" s="42" t="e">
        <f t="shared" si="88"/>
        <v>#DIV/0!</v>
      </c>
    </row>
    <row r="1393" spans="1:15" ht="15">
      <c r="A1393" s="7"/>
      <c r="B1393" s="7"/>
      <c r="C1393" s="13"/>
      <c r="D1393" s="7"/>
      <c r="E1393" s="37"/>
      <c r="F1393" s="28"/>
      <c r="G1393" s="6"/>
      <c r="H1393" s="6"/>
      <c r="I1393" s="28"/>
      <c r="J1393" s="6"/>
      <c r="K1393" s="14">
        <v>41486</v>
      </c>
      <c r="L1393" s="3">
        <f t="shared" si="85"/>
        <v>0</v>
      </c>
      <c r="M1393" s="33">
        <f t="shared" si="86"/>
        <v>0</v>
      </c>
      <c r="N1393" s="44">
        <f t="shared" si="87"/>
        <v>0</v>
      </c>
      <c r="O1393" s="42" t="e">
        <f t="shared" si="88"/>
        <v>#DIV/0!</v>
      </c>
    </row>
    <row r="1394" spans="1:15" ht="15">
      <c r="A1394" s="7"/>
      <c r="B1394" s="7"/>
      <c r="C1394" s="13"/>
      <c r="D1394" s="7"/>
      <c r="E1394" s="37"/>
      <c r="F1394" s="28"/>
      <c r="G1394" s="6"/>
      <c r="H1394" s="6"/>
      <c r="I1394" s="28"/>
      <c r="J1394" s="6"/>
      <c r="K1394" s="14">
        <v>41486</v>
      </c>
      <c r="L1394" s="3">
        <f t="shared" si="85"/>
        <v>0</v>
      </c>
      <c r="M1394" s="33">
        <f t="shared" si="86"/>
        <v>0</v>
      </c>
      <c r="N1394" s="44">
        <f t="shared" si="87"/>
        <v>0</v>
      </c>
      <c r="O1394" s="42" t="e">
        <f t="shared" si="88"/>
        <v>#DIV/0!</v>
      </c>
    </row>
    <row r="1395" spans="1:15" ht="15">
      <c r="A1395" s="7"/>
      <c r="B1395" s="7"/>
      <c r="C1395" s="13"/>
      <c r="D1395" s="7"/>
      <c r="E1395" s="37"/>
      <c r="F1395" s="28"/>
      <c r="G1395" s="6"/>
      <c r="H1395" s="6"/>
      <c r="I1395" s="28"/>
      <c r="J1395" s="6"/>
      <c r="K1395" s="14">
        <v>41486</v>
      </c>
      <c r="L1395" s="3">
        <f t="shared" si="85"/>
        <v>0</v>
      </c>
      <c r="M1395" s="33">
        <f t="shared" si="86"/>
        <v>0</v>
      </c>
      <c r="N1395" s="44">
        <f t="shared" si="87"/>
        <v>0</v>
      </c>
      <c r="O1395" s="42" t="e">
        <f t="shared" si="88"/>
        <v>#DIV/0!</v>
      </c>
    </row>
    <row r="1396" spans="1:15" ht="15">
      <c r="A1396" s="7"/>
      <c r="B1396" s="7"/>
      <c r="C1396" s="13"/>
      <c r="D1396" s="7"/>
      <c r="E1396" s="37"/>
      <c r="F1396" s="28"/>
      <c r="G1396" s="6"/>
      <c r="H1396" s="6"/>
      <c r="I1396" s="28"/>
      <c r="J1396" s="6"/>
      <c r="K1396" s="14">
        <v>41486</v>
      </c>
      <c r="L1396" s="3">
        <f t="shared" si="85"/>
        <v>0</v>
      </c>
      <c r="M1396" s="33">
        <f t="shared" si="86"/>
        <v>0</v>
      </c>
      <c r="N1396" s="44">
        <f t="shared" si="87"/>
        <v>0</v>
      </c>
      <c r="O1396" s="42" t="e">
        <f t="shared" si="88"/>
        <v>#DIV/0!</v>
      </c>
    </row>
    <row r="1397" spans="1:15" ht="15">
      <c r="A1397" s="7"/>
      <c r="B1397" s="7"/>
      <c r="C1397" s="13"/>
      <c r="D1397" s="7"/>
      <c r="E1397" s="37"/>
      <c r="F1397" s="28"/>
      <c r="G1397" s="6"/>
      <c r="H1397" s="6"/>
      <c r="I1397" s="28"/>
      <c r="J1397" s="6"/>
      <c r="K1397" s="14">
        <v>41486</v>
      </c>
      <c r="L1397" s="3">
        <f t="shared" si="85"/>
        <v>0</v>
      </c>
      <c r="M1397" s="33">
        <f t="shared" si="86"/>
        <v>0</v>
      </c>
      <c r="N1397" s="44">
        <f t="shared" si="87"/>
        <v>0</v>
      </c>
      <c r="O1397" s="42" t="e">
        <f t="shared" si="88"/>
        <v>#DIV/0!</v>
      </c>
    </row>
    <row r="1398" spans="1:15" ht="15">
      <c r="A1398" s="7"/>
      <c r="B1398" s="7"/>
      <c r="C1398" s="13"/>
      <c r="D1398" s="7"/>
      <c r="E1398" s="37"/>
      <c r="F1398" s="28"/>
      <c r="G1398" s="6"/>
      <c r="H1398" s="6"/>
      <c r="I1398" s="28"/>
      <c r="J1398" s="6"/>
      <c r="K1398" s="14">
        <v>41486</v>
      </c>
      <c r="L1398" s="3">
        <f t="shared" si="85"/>
        <v>0</v>
      </c>
      <c r="M1398" s="33">
        <f t="shared" si="86"/>
        <v>0</v>
      </c>
      <c r="N1398" s="44">
        <f t="shared" si="87"/>
        <v>0</v>
      </c>
      <c r="O1398" s="42" t="e">
        <f t="shared" si="88"/>
        <v>#DIV/0!</v>
      </c>
    </row>
    <row r="1399" spans="1:15" ht="15">
      <c r="A1399" s="7"/>
      <c r="B1399" s="7"/>
      <c r="C1399" s="13"/>
      <c r="D1399" s="7"/>
      <c r="E1399" s="37"/>
      <c r="F1399" s="28"/>
      <c r="G1399" s="6"/>
      <c r="H1399" s="6"/>
      <c r="I1399" s="28"/>
      <c r="J1399" s="6"/>
      <c r="K1399" s="14">
        <v>41486</v>
      </c>
      <c r="L1399" s="3">
        <f t="shared" si="85"/>
        <v>0</v>
      </c>
      <c r="M1399" s="33">
        <f t="shared" si="86"/>
        <v>0</v>
      </c>
      <c r="N1399" s="44">
        <f t="shared" si="87"/>
        <v>0</v>
      </c>
      <c r="O1399" s="42" t="e">
        <f t="shared" si="88"/>
        <v>#DIV/0!</v>
      </c>
    </row>
    <row r="1400" spans="1:15" ht="15">
      <c r="A1400" s="7"/>
      <c r="B1400" s="7"/>
      <c r="C1400" s="13"/>
      <c r="D1400" s="7"/>
      <c r="E1400" s="37"/>
      <c r="F1400" s="28"/>
      <c r="G1400" s="6"/>
      <c r="H1400" s="6"/>
      <c r="I1400" s="28"/>
      <c r="J1400" s="6"/>
      <c r="K1400" s="14">
        <v>41486</v>
      </c>
      <c r="L1400" s="3">
        <f t="shared" si="85"/>
        <v>0</v>
      </c>
      <c r="M1400" s="33">
        <f t="shared" si="86"/>
        <v>0</v>
      </c>
      <c r="N1400" s="44">
        <f t="shared" si="87"/>
        <v>0</v>
      </c>
      <c r="O1400" s="42" t="e">
        <f t="shared" si="88"/>
        <v>#DIV/0!</v>
      </c>
    </row>
    <row r="1401" spans="1:15" ht="15">
      <c r="A1401" s="7"/>
      <c r="B1401" s="7"/>
      <c r="C1401" s="13"/>
      <c r="D1401" s="7"/>
      <c r="E1401" s="37"/>
      <c r="F1401" s="28"/>
      <c r="G1401" s="6"/>
      <c r="H1401" s="6"/>
      <c r="I1401" s="28"/>
      <c r="J1401" s="6"/>
      <c r="K1401" s="14">
        <v>41486</v>
      </c>
      <c r="L1401" s="3">
        <f t="shared" si="85"/>
        <v>0</v>
      </c>
      <c r="M1401" s="33">
        <f t="shared" si="86"/>
        <v>0</v>
      </c>
      <c r="N1401" s="44">
        <f t="shared" si="87"/>
        <v>0</v>
      </c>
      <c r="O1401" s="42" t="e">
        <f t="shared" si="88"/>
        <v>#DIV/0!</v>
      </c>
    </row>
    <row r="1402" spans="1:15" ht="15">
      <c r="A1402" s="7"/>
      <c r="B1402" s="7"/>
      <c r="C1402" s="13"/>
      <c r="D1402" s="7"/>
      <c r="E1402" s="37"/>
      <c r="F1402" s="28"/>
      <c r="G1402" s="6"/>
      <c r="H1402" s="6"/>
      <c r="I1402" s="28"/>
      <c r="J1402" s="6"/>
      <c r="K1402" s="14">
        <v>41486</v>
      </c>
      <c r="L1402" s="3">
        <f t="shared" si="85"/>
        <v>0</v>
      </c>
      <c r="M1402" s="33">
        <f t="shared" si="86"/>
        <v>0</v>
      </c>
      <c r="N1402" s="44">
        <f t="shared" si="87"/>
        <v>0</v>
      </c>
      <c r="O1402" s="42" t="e">
        <f t="shared" si="88"/>
        <v>#DIV/0!</v>
      </c>
    </row>
    <row r="1403" spans="1:15" ht="15">
      <c r="A1403" s="7"/>
      <c r="B1403" s="7"/>
      <c r="C1403" s="13"/>
      <c r="D1403" s="7"/>
      <c r="E1403" s="37"/>
      <c r="F1403" s="28"/>
      <c r="G1403" s="6"/>
      <c r="H1403" s="6"/>
      <c r="I1403" s="28"/>
      <c r="J1403" s="6"/>
      <c r="K1403" s="14">
        <v>41486</v>
      </c>
      <c r="L1403" s="3">
        <f t="shared" si="85"/>
        <v>0</v>
      </c>
      <c r="M1403" s="33">
        <f t="shared" si="86"/>
        <v>0</v>
      </c>
      <c r="N1403" s="44">
        <f t="shared" si="87"/>
        <v>0</v>
      </c>
      <c r="O1403" s="42" t="e">
        <f t="shared" si="88"/>
        <v>#DIV/0!</v>
      </c>
    </row>
    <row r="1404" spans="1:15" ht="15">
      <c r="A1404" s="7"/>
      <c r="B1404" s="7"/>
      <c r="C1404" s="13"/>
      <c r="D1404" s="7"/>
      <c r="E1404" s="37"/>
      <c r="F1404" s="28"/>
      <c r="G1404" s="6"/>
      <c r="H1404" s="6"/>
      <c r="I1404" s="28"/>
      <c r="J1404" s="6"/>
      <c r="K1404" s="14">
        <v>41486</v>
      </c>
      <c r="L1404" s="3">
        <f t="shared" si="85"/>
        <v>0</v>
      </c>
      <c r="M1404" s="33">
        <f t="shared" si="86"/>
        <v>0</v>
      </c>
      <c r="N1404" s="44">
        <f t="shared" si="87"/>
        <v>0</v>
      </c>
      <c r="O1404" s="42" t="e">
        <f t="shared" si="88"/>
        <v>#DIV/0!</v>
      </c>
    </row>
    <row r="1405" spans="1:15" ht="15">
      <c r="A1405" s="7"/>
      <c r="B1405" s="7"/>
      <c r="C1405" s="13"/>
      <c r="D1405" s="7"/>
      <c r="E1405" s="37"/>
      <c r="F1405" s="28"/>
      <c r="G1405" s="6"/>
      <c r="H1405" s="6"/>
      <c r="I1405" s="28"/>
      <c r="J1405" s="6"/>
      <c r="K1405" s="14">
        <v>41486</v>
      </c>
      <c r="L1405" s="3">
        <f t="shared" si="85"/>
        <v>0</v>
      </c>
      <c r="M1405" s="33">
        <f t="shared" si="86"/>
        <v>0</v>
      </c>
      <c r="N1405" s="44">
        <f t="shared" si="87"/>
        <v>0</v>
      </c>
      <c r="O1405" s="42" t="e">
        <f t="shared" si="88"/>
        <v>#DIV/0!</v>
      </c>
    </row>
    <row r="1406" spans="1:15" ht="15">
      <c r="A1406" s="7"/>
      <c r="B1406" s="7"/>
      <c r="C1406" s="13"/>
      <c r="D1406" s="7"/>
      <c r="E1406" s="37"/>
      <c r="F1406" s="28"/>
      <c r="G1406" s="6"/>
      <c r="H1406" s="6"/>
      <c r="I1406" s="28"/>
      <c r="J1406" s="6"/>
      <c r="K1406" s="14">
        <v>41486</v>
      </c>
      <c r="L1406" s="3">
        <f t="shared" si="85"/>
        <v>0</v>
      </c>
      <c r="M1406" s="33">
        <f t="shared" si="86"/>
        <v>0</v>
      </c>
      <c r="N1406" s="44">
        <f t="shared" si="87"/>
        <v>0</v>
      </c>
      <c r="O1406" s="42" t="e">
        <f t="shared" si="88"/>
        <v>#DIV/0!</v>
      </c>
    </row>
    <row r="1407" spans="1:15" ht="15">
      <c r="A1407" s="7"/>
      <c r="B1407" s="7"/>
      <c r="C1407" s="13"/>
      <c r="D1407" s="7"/>
      <c r="E1407" s="37"/>
      <c r="F1407" s="28"/>
      <c r="G1407" s="6"/>
      <c r="H1407" s="6"/>
      <c r="I1407" s="28"/>
      <c r="J1407" s="6"/>
      <c r="K1407" s="14">
        <v>41486</v>
      </c>
      <c r="L1407" s="3">
        <f t="shared" si="85"/>
        <v>0</v>
      </c>
      <c r="M1407" s="33">
        <f t="shared" si="86"/>
        <v>0</v>
      </c>
      <c r="N1407" s="44">
        <f t="shared" si="87"/>
        <v>0</v>
      </c>
      <c r="O1407" s="42" t="e">
        <f t="shared" si="88"/>
        <v>#DIV/0!</v>
      </c>
    </row>
    <row r="1408" spans="1:15" ht="15">
      <c r="A1408" s="7"/>
      <c r="B1408" s="7"/>
      <c r="C1408" s="13"/>
      <c r="D1408" s="7"/>
      <c r="E1408" s="37"/>
      <c r="F1408" s="28"/>
      <c r="G1408" s="6"/>
      <c r="H1408" s="6"/>
      <c r="I1408" s="28"/>
      <c r="J1408" s="6"/>
      <c r="K1408" s="14">
        <v>41486</v>
      </c>
      <c r="L1408" s="3">
        <f t="shared" si="85"/>
        <v>0</v>
      </c>
      <c r="M1408" s="33">
        <f t="shared" si="86"/>
        <v>0</v>
      </c>
      <c r="N1408" s="44">
        <f t="shared" si="87"/>
        <v>0</v>
      </c>
      <c r="O1408" s="42" t="e">
        <f t="shared" si="88"/>
        <v>#DIV/0!</v>
      </c>
    </row>
    <row r="1409" spans="1:15" ht="15">
      <c r="A1409" s="7"/>
      <c r="B1409" s="7"/>
      <c r="C1409" s="13"/>
      <c r="D1409" s="7"/>
      <c r="E1409" s="37"/>
      <c r="F1409" s="28"/>
      <c r="G1409" s="6"/>
      <c r="H1409" s="6"/>
      <c r="I1409" s="28"/>
      <c r="J1409" s="6"/>
      <c r="K1409" s="14">
        <v>41486</v>
      </c>
      <c r="L1409" s="3">
        <f t="shared" si="85"/>
        <v>0</v>
      </c>
      <c r="M1409" s="33">
        <f t="shared" si="86"/>
        <v>0</v>
      </c>
      <c r="N1409" s="44">
        <f t="shared" si="87"/>
        <v>0</v>
      </c>
      <c r="O1409" s="42" t="e">
        <f t="shared" si="88"/>
        <v>#DIV/0!</v>
      </c>
    </row>
    <row r="1410" spans="1:15" ht="15">
      <c r="A1410" s="7"/>
      <c r="B1410" s="7"/>
      <c r="C1410" s="13"/>
      <c r="D1410" s="7"/>
      <c r="E1410" s="37"/>
      <c r="F1410" s="28"/>
      <c r="G1410" s="6"/>
      <c r="H1410" s="6"/>
      <c r="I1410" s="28"/>
      <c r="J1410" s="6"/>
      <c r="K1410" s="14">
        <v>41486</v>
      </c>
      <c r="L1410" s="3">
        <f t="shared" ref="L1410:L1473" si="89">F1410*I1410</f>
        <v>0</v>
      </c>
      <c r="M1410" s="33">
        <f t="shared" ref="M1410:M1473" si="90">E1410+J1410</f>
        <v>0</v>
      </c>
      <c r="N1410" s="44">
        <f t="shared" ref="N1410:N1473" si="91">E1410/1000</f>
        <v>0</v>
      </c>
      <c r="O1410" s="42" t="e">
        <f t="shared" ref="O1410:O1473" si="92">E1410/F1410</f>
        <v>#DIV/0!</v>
      </c>
    </row>
    <row r="1411" spans="1:15" ht="15">
      <c r="A1411" s="7"/>
      <c r="B1411" s="7"/>
      <c r="C1411" s="13"/>
      <c r="D1411" s="7"/>
      <c r="E1411" s="37"/>
      <c r="F1411" s="28"/>
      <c r="G1411" s="6"/>
      <c r="H1411" s="6"/>
      <c r="I1411" s="28"/>
      <c r="J1411" s="6"/>
      <c r="K1411" s="14">
        <v>41486</v>
      </c>
      <c r="L1411" s="3">
        <f t="shared" si="89"/>
        <v>0</v>
      </c>
      <c r="M1411" s="33">
        <f t="shared" si="90"/>
        <v>0</v>
      </c>
      <c r="N1411" s="44">
        <f t="shared" si="91"/>
        <v>0</v>
      </c>
      <c r="O1411" s="42" t="e">
        <f t="shared" si="92"/>
        <v>#DIV/0!</v>
      </c>
    </row>
    <row r="1412" spans="1:15" ht="15">
      <c r="A1412" s="7"/>
      <c r="B1412" s="7"/>
      <c r="C1412" s="13"/>
      <c r="D1412" s="7"/>
      <c r="E1412" s="37"/>
      <c r="F1412" s="28"/>
      <c r="G1412" s="6"/>
      <c r="H1412" s="6"/>
      <c r="I1412" s="28"/>
      <c r="J1412" s="6"/>
      <c r="K1412" s="14">
        <v>41486</v>
      </c>
      <c r="L1412" s="3">
        <f t="shared" si="89"/>
        <v>0</v>
      </c>
      <c r="M1412" s="33">
        <f t="shared" si="90"/>
        <v>0</v>
      </c>
      <c r="N1412" s="44">
        <f t="shared" si="91"/>
        <v>0</v>
      </c>
      <c r="O1412" s="42" t="e">
        <f t="shared" si="92"/>
        <v>#DIV/0!</v>
      </c>
    </row>
    <row r="1413" spans="1:15" ht="15">
      <c r="A1413" s="7"/>
      <c r="B1413" s="7"/>
      <c r="C1413" s="13"/>
      <c r="D1413" s="7"/>
      <c r="E1413" s="37"/>
      <c r="F1413" s="28"/>
      <c r="G1413" s="6"/>
      <c r="H1413" s="6"/>
      <c r="I1413" s="28"/>
      <c r="J1413" s="6"/>
      <c r="K1413" s="14">
        <v>41486</v>
      </c>
      <c r="L1413" s="3">
        <f t="shared" si="89"/>
        <v>0</v>
      </c>
      <c r="M1413" s="33">
        <f t="shared" si="90"/>
        <v>0</v>
      </c>
      <c r="N1413" s="44">
        <f t="shared" si="91"/>
        <v>0</v>
      </c>
      <c r="O1413" s="42" t="e">
        <f t="shared" si="92"/>
        <v>#DIV/0!</v>
      </c>
    </row>
    <row r="1414" spans="1:15" ht="15">
      <c r="A1414" s="7"/>
      <c r="B1414" s="7"/>
      <c r="C1414" s="13"/>
      <c r="D1414" s="7"/>
      <c r="E1414" s="37"/>
      <c r="F1414" s="28"/>
      <c r="G1414" s="6"/>
      <c r="H1414" s="6"/>
      <c r="I1414" s="28"/>
      <c r="J1414" s="6"/>
      <c r="K1414" s="14">
        <v>41486</v>
      </c>
      <c r="L1414" s="3">
        <f t="shared" si="89"/>
        <v>0</v>
      </c>
      <c r="M1414" s="33">
        <f t="shared" si="90"/>
        <v>0</v>
      </c>
      <c r="N1414" s="44">
        <f t="shared" si="91"/>
        <v>0</v>
      </c>
      <c r="O1414" s="42" t="e">
        <f t="shared" si="92"/>
        <v>#DIV/0!</v>
      </c>
    </row>
    <row r="1415" spans="1:15" ht="15">
      <c r="A1415" s="7"/>
      <c r="B1415" s="7"/>
      <c r="C1415" s="13"/>
      <c r="D1415" s="7"/>
      <c r="E1415" s="37"/>
      <c r="F1415" s="28"/>
      <c r="G1415" s="6"/>
      <c r="H1415" s="6"/>
      <c r="I1415" s="28"/>
      <c r="J1415" s="6"/>
      <c r="K1415" s="14">
        <v>41486</v>
      </c>
      <c r="L1415" s="3">
        <f t="shared" si="89"/>
        <v>0</v>
      </c>
      <c r="M1415" s="33">
        <f t="shared" si="90"/>
        <v>0</v>
      </c>
      <c r="N1415" s="44">
        <f t="shared" si="91"/>
        <v>0</v>
      </c>
      <c r="O1415" s="42" t="e">
        <f t="shared" si="92"/>
        <v>#DIV/0!</v>
      </c>
    </row>
    <row r="1416" spans="1:15" ht="15">
      <c r="A1416" s="7"/>
      <c r="B1416" s="7"/>
      <c r="C1416" s="13"/>
      <c r="D1416" s="7"/>
      <c r="E1416" s="37"/>
      <c r="F1416" s="28"/>
      <c r="G1416" s="6"/>
      <c r="H1416" s="6"/>
      <c r="I1416" s="28"/>
      <c r="J1416" s="6"/>
      <c r="K1416" s="14">
        <v>41486</v>
      </c>
      <c r="L1416" s="3">
        <f t="shared" si="89"/>
        <v>0</v>
      </c>
      <c r="M1416" s="33">
        <f t="shared" si="90"/>
        <v>0</v>
      </c>
      <c r="N1416" s="44">
        <f t="shared" si="91"/>
        <v>0</v>
      </c>
      <c r="O1416" s="42" t="e">
        <f t="shared" si="92"/>
        <v>#DIV/0!</v>
      </c>
    </row>
    <row r="1417" spans="1:15" ht="15">
      <c r="A1417" s="7"/>
      <c r="B1417" s="7"/>
      <c r="C1417" s="13"/>
      <c r="D1417" s="7"/>
      <c r="E1417" s="37"/>
      <c r="F1417" s="28"/>
      <c r="G1417" s="6"/>
      <c r="H1417" s="6"/>
      <c r="I1417" s="28"/>
      <c r="J1417" s="6"/>
      <c r="K1417" s="14">
        <v>41486</v>
      </c>
      <c r="L1417" s="3">
        <f t="shared" si="89"/>
        <v>0</v>
      </c>
      <c r="M1417" s="33">
        <f t="shared" si="90"/>
        <v>0</v>
      </c>
      <c r="N1417" s="44">
        <f t="shared" si="91"/>
        <v>0</v>
      </c>
      <c r="O1417" s="42" t="e">
        <f t="shared" si="92"/>
        <v>#DIV/0!</v>
      </c>
    </row>
    <row r="1418" spans="1:15" ht="15">
      <c r="A1418" s="7"/>
      <c r="B1418" s="7"/>
      <c r="C1418" s="13"/>
      <c r="D1418" s="7"/>
      <c r="E1418" s="37"/>
      <c r="F1418" s="28"/>
      <c r="G1418" s="6"/>
      <c r="H1418" s="6"/>
      <c r="I1418" s="28"/>
      <c r="J1418" s="6"/>
      <c r="K1418" s="14">
        <v>41486</v>
      </c>
      <c r="L1418" s="3">
        <f t="shared" si="89"/>
        <v>0</v>
      </c>
      <c r="M1418" s="33">
        <f t="shared" si="90"/>
        <v>0</v>
      </c>
      <c r="N1418" s="44">
        <f t="shared" si="91"/>
        <v>0</v>
      </c>
      <c r="O1418" s="42" t="e">
        <f t="shared" si="92"/>
        <v>#DIV/0!</v>
      </c>
    </row>
    <row r="1419" spans="1:15" ht="15">
      <c r="A1419" s="7"/>
      <c r="B1419" s="7"/>
      <c r="C1419" s="13"/>
      <c r="D1419" s="7"/>
      <c r="E1419" s="37"/>
      <c r="F1419" s="28"/>
      <c r="G1419" s="6"/>
      <c r="H1419" s="6"/>
      <c r="I1419" s="28"/>
      <c r="J1419" s="6"/>
      <c r="K1419" s="14">
        <v>41486</v>
      </c>
      <c r="L1419" s="3">
        <f t="shared" si="89"/>
        <v>0</v>
      </c>
      <c r="M1419" s="33">
        <f t="shared" si="90"/>
        <v>0</v>
      </c>
      <c r="N1419" s="44">
        <f t="shared" si="91"/>
        <v>0</v>
      </c>
      <c r="O1419" s="42" t="e">
        <f t="shared" si="92"/>
        <v>#DIV/0!</v>
      </c>
    </row>
    <row r="1420" spans="1:15" ht="15">
      <c r="A1420" s="7"/>
      <c r="B1420" s="7"/>
      <c r="C1420" s="13"/>
      <c r="D1420" s="7"/>
      <c r="E1420" s="37"/>
      <c r="F1420" s="28"/>
      <c r="G1420" s="6"/>
      <c r="H1420" s="6"/>
      <c r="I1420" s="28"/>
      <c r="J1420" s="6"/>
      <c r="K1420" s="14">
        <v>41486</v>
      </c>
      <c r="L1420" s="3">
        <f t="shared" si="89"/>
        <v>0</v>
      </c>
      <c r="M1420" s="33">
        <f t="shared" si="90"/>
        <v>0</v>
      </c>
      <c r="N1420" s="44">
        <f t="shared" si="91"/>
        <v>0</v>
      </c>
      <c r="O1420" s="42" t="e">
        <f t="shared" si="92"/>
        <v>#DIV/0!</v>
      </c>
    </row>
    <row r="1421" spans="1:15" ht="15">
      <c r="A1421" s="7"/>
      <c r="B1421" s="7"/>
      <c r="C1421" s="13"/>
      <c r="D1421" s="7"/>
      <c r="E1421" s="37"/>
      <c r="F1421" s="28"/>
      <c r="G1421" s="6"/>
      <c r="H1421" s="6"/>
      <c r="I1421" s="28"/>
      <c r="J1421" s="6"/>
      <c r="K1421" s="14">
        <v>41486</v>
      </c>
      <c r="L1421" s="3">
        <f t="shared" si="89"/>
        <v>0</v>
      </c>
      <c r="M1421" s="33">
        <f t="shared" si="90"/>
        <v>0</v>
      </c>
      <c r="N1421" s="44">
        <f t="shared" si="91"/>
        <v>0</v>
      </c>
      <c r="O1421" s="42" t="e">
        <f t="shared" si="92"/>
        <v>#DIV/0!</v>
      </c>
    </row>
    <row r="1422" spans="1:15" ht="15">
      <c r="A1422" s="7"/>
      <c r="B1422" s="7"/>
      <c r="C1422" s="13"/>
      <c r="D1422" s="7"/>
      <c r="E1422" s="37"/>
      <c r="F1422" s="28"/>
      <c r="G1422" s="6"/>
      <c r="H1422" s="6"/>
      <c r="I1422" s="28"/>
      <c r="J1422" s="6"/>
      <c r="K1422" s="14">
        <v>41486</v>
      </c>
      <c r="L1422" s="3">
        <f t="shared" si="89"/>
        <v>0</v>
      </c>
      <c r="M1422" s="33">
        <f t="shared" si="90"/>
        <v>0</v>
      </c>
      <c r="N1422" s="44">
        <f t="shared" si="91"/>
        <v>0</v>
      </c>
      <c r="O1422" s="42" t="e">
        <f t="shared" si="92"/>
        <v>#DIV/0!</v>
      </c>
    </row>
    <row r="1423" spans="1:15" ht="15">
      <c r="A1423" s="7"/>
      <c r="B1423" s="7"/>
      <c r="C1423" s="13"/>
      <c r="D1423" s="7"/>
      <c r="E1423" s="37"/>
      <c r="F1423" s="28"/>
      <c r="G1423" s="6"/>
      <c r="H1423" s="6"/>
      <c r="I1423" s="28"/>
      <c r="J1423" s="6"/>
      <c r="K1423" s="14">
        <v>41486</v>
      </c>
      <c r="L1423" s="3">
        <f t="shared" si="89"/>
        <v>0</v>
      </c>
      <c r="M1423" s="33">
        <f t="shared" si="90"/>
        <v>0</v>
      </c>
      <c r="N1423" s="44">
        <f t="shared" si="91"/>
        <v>0</v>
      </c>
      <c r="O1423" s="42" t="e">
        <f t="shared" si="92"/>
        <v>#DIV/0!</v>
      </c>
    </row>
    <row r="1424" spans="1:15" ht="15">
      <c r="A1424" s="7"/>
      <c r="B1424" s="7"/>
      <c r="C1424" s="13"/>
      <c r="D1424" s="7"/>
      <c r="E1424" s="37"/>
      <c r="F1424" s="28"/>
      <c r="G1424" s="6"/>
      <c r="H1424" s="6"/>
      <c r="I1424" s="28"/>
      <c r="J1424" s="6"/>
      <c r="K1424" s="14">
        <v>41486</v>
      </c>
      <c r="L1424" s="3">
        <f t="shared" si="89"/>
        <v>0</v>
      </c>
      <c r="M1424" s="33">
        <f t="shared" si="90"/>
        <v>0</v>
      </c>
      <c r="N1424" s="44">
        <f t="shared" si="91"/>
        <v>0</v>
      </c>
      <c r="O1424" s="42" t="e">
        <f t="shared" si="92"/>
        <v>#DIV/0!</v>
      </c>
    </row>
    <row r="1425" spans="1:15" ht="15">
      <c r="A1425" s="7"/>
      <c r="B1425" s="7"/>
      <c r="C1425" s="13"/>
      <c r="D1425" s="7"/>
      <c r="E1425" s="37"/>
      <c r="F1425" s="28"/>
      <c r="G1425" s="6"/>
      <c r="H1425" s="6"/>
      <c r="I1425" s="28"/>
      <c r="J1425" s="6"/>
      <c r="K1425" s="14">
        <v>41486</v>
      </c>
      <c r="L1425" s="3">
        <f t="shared" si="89"/>
        <v>0</v>
      </c>
      <c r="M1425" s="33">
        <f t="shared" si="90"/>
        <v>0</v>
      </c>
      <c r="N1425" s="44">
        <f t="shared" si="91"/>
        <v>0</v>
      </c>
      <c r="O1425" s="42" t="e">
        <f t="shared" si="92"/>
        <v>#DIV/0!</v>
      </c>
    </row>
    <row r="1426" spans="1:15" ht="15">
      <c r="A1426" s="7"/>
      <c r="B1426" s="7"/>
      <c r="C1426" s="13"/>
      <c r="D1426" s="7"/>
      <c r="E1426" s="37"/>
      <c r="F1426" s="28"/>
      <c r="G1426" s="6"/>
      <c r="H1426" s="6"/>
      <c r="I1426" s="28"/>
      <c r="J1426" s="6"/>
      <c r="K1426" s="14">
        <v>41486</v>
      </c>
      <c r="L1426" s="3">
        <f t="shared" si="89"/>
        <v>0</v>
      </c>
      <c r="M1426" s="33">
        <f t="shared" si="90"/>
        <v>0</v>
      </c>
      <c r="N1426" s="44">
        <f t="shared" si="91"/>
        <v>0</v>
      </c>
      <c r="O1426" s="42" t="e">
        <f t="shared" si="92"/>
        <v>#DIV/0!</v>
      </c>
    </row>
    <row r="1427" spans="1:15" ht="15">
      <c r="A1427" s="7"/>
      <c r="B1427" s="7"/>
      <c r="C1427" s="13"/>
      <c r="D1427" s="7"/>
      <c r="E1427" s="37"/>
      <c r="F1427" s="28"/>
      <c r="G1427" s="6"/>
      <c r="H1427" s="6"/>
      <c r="I1427" s="28"/>
      <c r="J1427" s="6"/>
      <c r="K1427" s="14">
        <v>41486</v>
      </c>
      <c r="L1427" s="3">
        <f t="shared" si="89"/>
        <v>0</v>
      </c>
      <c r="M1427" s="33">
        <f t="shared" si="90"/>
        <v>0</v>
      </c>
      <c r="N1427" s="44">
        <f t="shared" si="91"/>
        <v>0</v>
      </c>
      <c r="O1427" s="42" t="e">
        <f t="shared" si="92"/>
        <v>#DIV/0!</v>
      </c>
    </row>
    <row r="1428" spans="1:15" ht="15">
      <c r="A1428" s="7"/>
      <c r="B1428" s="7"/>
      <c r="C1428" s="13"/>
      <c r="D1428" s="7"/>
      <c r="E1428" s="37"/>
      <c r="F1428" s="28"/>
      <c r="G1428" s="6"/>
      <c r="H1428" s="6"/>
      <c r="I1428" s="28"/>
      <c r="J1428" s="6"/>
      <c r="K1428" s="14">
        <v>41486</v>
      </c>
      <c r="L1428" s="3">
        <f t="shared" si="89"/>
        <v>0</v>
      </c>
      <c r="M1428" s="33">
        <f t="shared" si="90"/>
        <v>0</v>
      </c>
      <c r="N1428" s="44">
        <f t="shared" si="91"/>
        <v>0</v>
      </c>
      <c r="O1428" s="42" t="e">
        <f t="shared" si="92"/>
        <v>#DIV/0!</v>
      </c>
    </row>
    <row r="1429" spans="1:15" ht="15">
      <c r="A1429" s="7"/>
      <c r="B1429" s="7"/>
      <c r="C1429" s="13"/>
      <c r="D1429" s="7"/>
      <c r="E1429" s="37"/>
      <c r="F1429" s="28"/>
      <c r="G1429" s="6"/>
      <c r="H1429" s="6"/>
      <c r="I1429" s="28"/>
      <c r="J1429" s="6"/>
      <c r="K1429" s="14">
        <v>41486</v>
      </c>
      <c r="L1429" s="3">
        <f t="shared" si="89"/>
        <v>0</v>
      </c>
      <c r="M1429" s="33">
        <f t="shared" si="90"/>
        <v>0</v>
      </c>
      <c r="N1429" s="44">
        <f t="shared" si="91"/>
        <v>0</v>
      </c>
      <c r="O1429" s="42" t="e">
        <f t="shared" si="92"/>
        <v>#DIV/0!</v>
      </c>
    </row>
    <row r="1430" spans="1:15" ht="15">
      <c r="A1430" s="7"/>
      <c r="B1430" s="7"/>
      <c r="C1430" s="13"/>
      <c r="D1430" s="7"/>
      <c r="E1430" s="37"/>
      <c r="F1430" s="28"/>
      <c r="G1430" s="6"/>
      <c r="H1430" s="6"/>
      <c r="I1430" s="28"/>
      <c r="J1430" s="6"/>
      <c r="K1430" s="14">
        <v>41486</v>
      </c>
      <c r="L1430" s="3">
        <f t="shared" si="89"/>
        <v>0</v>
      </c>
      <c r="M1430" s="33">
        <f t="shared" si="90"/>
        <v>0</v>
      </c>
      <c r="N1430" s="44">
        <f t="shared" si="91"/>
        <v>0</v>
      </c>
      <c r="O1430" s="42" t="e">
        <f t="shared" si="92"/>
        <v>#DIV/0!</v>
      </c>
    </row>
    <row r="1431" spans="1:15" ht="15">
      <c r="A1431" s="7"/>
      <c r="B1431" s="7"/>
      <c r="C1431" s="13"/>
      <c r="D1431" s="7"/>
      <c r="E1431" s="37"/>
      <c r="F1431" s="28"/>
      <c r="G1431" s="6"/>
      <c r="H1431" s="6"/>
      <c r="I1431" s="28"/>
      <c r="J1431" s="6"/>
      <c r="K1431" s="14">
        <v>41486</v>
      </c>
      <c r="L1431" s="3">
        <f t="shared" si="89"/>
        <v>0</v>
      </c>
      <c r="M1431" s="33">
        <f t="shared" si="90"/>
        <v>0</v>
      </c>
      <c r="N1431" s="44">
        <f t="shared" si="91"/>
        <v>0</v>
      </c>
      <c r="O1431" s="42" t="e">
        <f t="shared" si="92"/>
        <v>#DIV/0!</v>
      </c>
    </row>
    <row r="1432" spans="1:15" ht="15">
      <c r="A1432" s="7"/>
      <c r="B1432" s="7"/>
      <c r="C1432" s="13"/>
      <c r="D1432" s="7"/>
      <c r="E1432" s="37"/>
      <c r="F1432" s="28"/>
      <c r="G1432" s="6"/>
      <c r="H1432" s="6"/>
      <c r="I1432" s="28"/>
      <c r="J1432" s="6"/>
      <c r="K1432" s="14">
        <v>41486</v>
      </c>
      <c r="L1432" s="3">
        <f t="shared" si="89"/>
        <v>0</v>
      </c>
      <c r="M1432" s="33">
        <f t="shared" si="90"/>
        <v>0</v>
      </c>
      <c r="N1432" s="44">
        <f t="shared" si="91"/>
        <v>0</v>
      </c>
      <c r="O1432" s="42" t="e">
        <f t="shared" si="92"/>
        <v>#DIV/0!</v>
      </c>
    </row>
    <row r="1433" spans="1:15" ht="15">
      <c r="A1433" s="7"/>
      <c r="B1433" s="7"/>
      <c r="C1433" s="13"/>
      <c r="D1433" s="7"/>
      <c r="E1433" s="37"/>
      <c r="F1433" s="28"/>
      <c r="G1433" s="6"/>
      <c r="H1433" s="6"/>
      <c r="I1433" s="28"/>
      <c r="J1433" s="6"/>
      <c r="K1433" s="14">
        <v>41486</v>
      </c>
      <c r="L1433" s="3">
        <f t="shared" si="89"/>
        <v>0</v>
      </c>
      <c r="M1433" s="33">
        <f t="shared" si="90"/>
        <v>0</v>
      </c>
      <c r="N1433" s="44">
        <f t="shared" si="91"/>
        <v>0</v>
      </c>
      <c r="O1433" s="42" t="e">
        <f t="shared" si="92"/>
        <v>#DIV/0!</v>
      </c>
    </row>
    <row r="1434" spans="1:15" ht="15">
      <c r="A1434" s="7"/>
      <c r="B1434" s="7"/>
      <c r="C1434" s="13"/>
      <c r="D1434" s="7"/>
      <c r="E1434" s="37"/>
      <c r="F1434" s="28"/>
      <c r="G1434" s="6"/>
      <c r="H1434" s="6"/>
      <c r="I1434" s="28"/>
      <c r="J1434" s="6"/>
      <c r="K1434" s="14">
        <v>41486</v>
      </c>
      <c r="L1434" s="3">
        <f t="shared" si="89"/>
        <v>0</v>
      </c>
      <c r="M1434" s="33">
        <f t="shared" si="90"/>
        <v>0</v>
      </c>
      <c r="N1434" s="44">
        <f t="shared" si="91"/>
        <v>0</v>
      </c>
      <c r="O1434" s="42" t="e">
        <f t="shared" si="92"/>
        <v>#DIV/0!</v>
      </c>
    </row>
    <row r="1435" spans="1:15" ht="15">
      <c r="A1435" s="7"/>
      <c r="B1435" s="7"/>
      <c r="C1435" s="13"/>
      <c r="D1435" s="7"/>
      <c r="E1435" s="37"/>
      <c r="F1435" s="28"/>
      <c r="G1435" s="6"/>
      <c r="H1435" s="6"/>
      <c r="I1435" s="28"/>
      <c r="J1435" s="6"/>
      <c r="K1435" s="14">
        <v>41486</v>
      </c>
      <c r="L1435" s="3">
        <f t="shared" si="89"/>
        <v>0</v>
      </c>
      <c r="M1435" s="33">
        <f t="shared" si="90"/>
        <v>0</v>
      </c>
      <c r="N1435" s="44">
        <f t="shared" si="91"/>
        <v>0</v>
      </c>
      <c r="O1435" s="42" t="e">
        <f t="shared" si="92"/>
        <v>#DIV/0!</v>
      </c>
    </row>
    <row r="1436" spans="1:15" ht="15">
      <c r="A1436" s="7"/>
      <c r="B1436" s="7"/>
      <c r="C1436" s="13"/>
      <c r="D1436" s="7"/>
      <c r="E1436" s="37"/>
      <c r="F1436" s="28"/>
      <c r="G1436" s="6"/>
      <c r="H1436" s="6"/>
      <c r="I1436" s="28"/>
      <c r="J1436" s="6"/>
      <c r="K1436" s="14">
        <v>41486</v>
      </c>
      <c r="L1436" s="3">
        <f t="shared" si="89"/>
        <v>0</v>
      </c>
      <c r="M1436" s="33">
        <f t="shared" si="90"/>
        <v>0</v>
      </c>
      <c r="N1436" s="44">
        <f t="shared" si="91"/>
        <v>0</v>
      </c>
      <c r="O1436" s="42" t="e">
        <f t="shared" si="92"/>
        <v>#DIV/0!</v>
      </c>
    </row>
    <row r="1437" spans="1:15" ht="15">
      <c r="A1437" s="7"/>
      <c r="B1437" s="7"/>
      <c r="C1437" s="13"/>
      <c r="D1437" s="7"/>
      <c r="E1437" s="37"/>
      <c r="F1437" s="28"/>
      <c r="G1437" s="6"/>
      <c r="H1437" s="6"/>
      <c r="I1437" s="28"/>
      <c r="J1437" s="6"/>
      <c r="K1437" s="14">
        <v>41486</v>
      </c>
      <c r="L1437" s="3">
        <f t="shared" si="89"/>
        <v>0</v>
      </c>
      <c r="M1437" s="33">
        <f t="shared" si="90"/>
        <v>0</v>
      </c>
      <c r="N1437" s="44">
        <f t="shared" si="91"/>
        <v>0</v>
      </c>
      <c r="O1437" s="42" t="e">
        <f t="shared" si="92"/>
        <v>#DIV/0!</v>
      </c>
    </row>
    <row r="1438" spans="1:15" ht="15">
      <c r="A1438" s="7"/>
      <c r="B1438" s="7"/>
      <c r="C1438" s="13"/>
      <c r="D1438" s="7"/>
      <c r="E1438" s="37"/>
      <c r="F1438" s="28"/>
      <c r="G1438" s="6"/>
      <c r="H1438" s="6"/>
      <c r="I1438" s="28"/>
      <c r="J1438" s="6"/>
      <c r="K1438" s="14">
        <v>41486</v>
      </c>
      <c r="L1438" s="3">
        <f t="shared" si="89"/>
        <v>0</v>
      </c>
      <c r="M1438" s="33">
        <f t="shared" si="90"/>
        <v>0</v>
      </c>
      <c r="N1438" s="44">
        <f t="shared" si="91"/>
        <v>0</v>
      </c>
      <c r="O1438" s="42" t="e">
        <f t="shared" si="92"/>
        <v>#DIV/0!</v>
      </c>
    </row>
    <row r="1439" spans="1:15" ht="15">
      <c r="A1439" s="7"/>
      <c r="B1439" s="7"/>
      <c r="C1439" s="13"/>
      <c r="D1439" s="7"/>
      <c r="E1439" s="37"/>
      <c r="F1439" s="28"/>
      <c r="G1439" s="6"/>
      <c r="H1439" s="6"/>
      <c r="I1439" s="28"/>
      <c r="J1439" s="6"/>
      <c r="K1439" s="14">
        <v>41486</v>
      </c>
      <c r="L1439" s="3">
        <f t="shared" si="89"/>
        <v>0</v>
      </c>
      <c r="M1439" s="33">
        <f t="shared" si="90"/>
        <v>0</v>
      </c>
      <c r="N1439" s="44">
        <f t="shared" si="91"/>
        <v>0</v>
      </c>
      <c r="O1439" s="42" t="e">
        <f t="shared" si="92"/>
        <v>#DIV/0!</v>
      </c>
    </row>
    <row r="1440" spans="1:15" ht="15">
      <c r="A1440" s="7"/>
      <c r="B1440" s="7"/>
      <c r="C1440" s="13"/>
      <c r="D1440" s="7"/>
      <c r="E1440" s="37"/>
      <c r="F1440" s="28"/>
      <c r="G1440" s="6"/>
      <c r="H1440" s="6"/>
      <c r="I1440" s="28"/>
      <c r="J1440" s="6"/>
      <c r="K1440" s="14">
        <v>41486</v>
      </c>
      <c r="L1440" s="3">
        <f t="shared" si="89"/>
        <v>0</v>
      </c>
      <c r="M1440" s="33">
        <f t="shared" si="90"/>
        <v>0</v>
      </c>
      <c r="N1440" s="44">
        <f t="shared" si="91"/>
        <v>0</v>
      </c>
      <c r="O1440" s="42" t="e">
        <f t="shared" si="92"/>
        <v>#DIV/0!</v>
      </c>
    </row>
    <row r="1441" spans="1:15" ht="15">
      <c r="A1441" s="7"/>
      <c r="B1441" s="7"/>
      <c r="C1441" s="13"/>
      <c r="D1441" s="7"/>
      <c r="E1441" s="37"/>
      <c r="F1441" s="28"/>
      <c r="G1441" s="6"/>
      <c r="H1441" s="6"/>
      <c r="I1441" s="28"/>
      <c r="J1441" s="6"/>
      <c r="K1441" s="14">
        <v>41486</v>
      </c>
      <c r="L1441" s="3">
        <f t="shared" si="89"/>
        <v>0</v>
      </c>
      <c r="M1441" s="33">
        <f t="shared" si="90"/>
        <v>0</v>
      </c>
      <c r="N1441" s="44">
        <f t="shared" si="91"/>
        <v>0</v>
      </c>
      <c r="O1441" s="42" t="e">
        <f t="shared" si="92"/>
        <v>#DIV/0!</v>
      </c>
    </row>
    <row r="1442" spans="1:15" ht="15">
      <c r="A1442" s="7"/>
      <c r="B1442" s="7"/>
      <c r="C1442" s="13"/>
      <c r="D1442" s="7"/>
      <c r="E1442" s="37"/>
      <c r="F1442" s="28"/>
      <c r="G1442" s="6"/>
      <c r="H1442" s="6"/>
      <c r="I1442" s="28"/>
      <c r="J1442" s="6"/>
      <c r="K1442" s="14">
        <v>41486</v>
      </c>
      <c r="L1442" s="3">
        <f t="shared" si="89"/>
        <v>0</v>
      </c>
      <c r="M1442" s="33">
        <f t="shared" si="90"/>
        <v>0</v>
      </c>
      <c r="N1442" s="44">
        <f t="shared" si="91"/>
        <v>0</v>
      </c>
      <c r="O1442" s="42" t="e">
        <f t="shared" si="92"/>
        <v>#DIV/0!</v>
      </c>
    </row>
    <row r="1443" spans="1:15" ht="15">
      <c r="A1443" s="7"/>
      <c r="B1443" s="7"/>
      <c r="C1443" s="13"/>
      <c r="D1443" s="7"/>
      <c r="E1443" s="37"/>
      <c r="F1443" s="28"/>
      <c r="G1443" s="6"/>
      <c r="H1443" s="6"/>
      <c r="I1443" s="28"/>
      <c r="J1443" s="6"/>
      <c r="K1443" s="14">
        <v>41486</v>
      </c>
      <c r="L1443" s="3">
        <f t="shared" si="89"/>
        <v>0</v>
      </c>
      <c r="M1443" s="33">
        <f t="shared" si="90"/>
        <v>0</v>
      </c>
      <c r="N1443" s="44">
        <f t="shared" si="91"/>
        <v>0</v>
      </c>
      <c r="O1443" s="42" t="e">
        <f t="shared" si="92"/>
        <v>#DIV/0!</v>
      </c>
    </row>
    <row r="1444" spans="1:15" ht="15">
      <c r="A1444" s="7"/>
      <c r="B1444" s="7"/>
      <c r="C1444" s="13"/>
      <c r="D1444" s="7"/>
      <c r="E1444" s="37"/>
      <c r="F1444" s="28"/>
      <c r="G1444" s="6"/>
      <c r="H1444" s="6"/>
      <c r="I1444" s="28"/>
      <c r="J1444" s="6"/>
      <c r="K1444" s="14">
        <v>41486</v>
      </c>
      <c r="L1444" s="3">
        <f t="shared" si="89"/>
        <v>0</v>
      </c>
      <c r="M1444" s="33">
        <f t="shared" si="90"/>
        <v>0</v>
      </c>
      <c r="N1444" s="44">
        <f t="shared" si="91"/>
        <v>0</v>
      </c>
      <c r="O1444" s="42" t="e">
        <f t="shared" si="92"/>
        <v>#DIV/0!</v>
      </c>
    </row>
    <row r="1445" spans="1:15" ht="15">
      <c r="A1445" s="7"/>
      <c r="B1445" s="7"/>
      <c r="C1445" s="13"/>
      <c r="D1445" s="7"/>
      <c r="E1445" s="37"/>
      <c r="F1445" s="28"/>
      <c r="G1445" s="6"/>
      <c r="H1445" s="6"/>
      <c r="I1445" s="28"/>
      <c r="J1445" s="6"/>
      <c r="K1445" s="14">
        <v>41486</v>
      </c>
      <c r="L1445" s="3">
        <f t="shared" si="89"/>
        <v>0</v>
      </c>
      <c r="M1445" s="33">
        <f t="shared" si="90"/>
        <v>0</v>
      </c>
      <c r="N1445" s="44">
        <f t="shared" si="91"/>
        <v>0</v>
      </c>
      <c r="O1445" s="42" t="e">
        <f t="shared" si="92"/>
        <v>#DIV/0!</v>
      </c>
    </row>
    <row r="1446" spans="1:15" ht="15">
      <c r="A1446" s="7"/>
      <c r="B1446" s="7"/>
      <c r="C1446" s="13"/>
      <c r="D1446" s="7"/>
      <c r="E1446" s="37"/>
      <c r="F1446" s="28"/>
      <c r="G1446" s="6"/>
      <c r="H1446" s="6"/>
      <c r="I1446" s="28"/>
      <c r="J1446" s="6"/>
      <c r="K1446" s="14">
        <v>41486</v>
      </c>
      <c r="L1446" s="3">
        <f t="shared" si="89"/>
        <v>0</v>
      </c>
      <c r="M1446" s="33">
        <f t="shared" si="90"/>
        <v>0</v>
      </c>
      <c r="N1446" s="44">
        <f t="shared" si="91"/>
        <v>0</v>
      </c>
      <c r="O1446" s="42" t="e">
        <f t="shared" si="92"/>
        <v>#DIV/0!</v>
      </c>
    </row>
    <row r="1447" spans="1:15" ht="15">
      <c r="A1447" s="7"/>
      <c r="B1447" s="7"/>
      <c r="C1447" s="13"/>
      <c r="D1447" s="7"/>
      <c r="E1447" s="37"/>
      <c r="F1447" s="28"/>
      <c r="G1447" s="6"/>
      <c r="H1447" s="6"/>
      <c r="I1447" s="28"/>
      <c r="J1447" s="6"/>
      <c r="K1447" s="14">
        <v>41486</v>
      </c>
      <c r="L1447" s="3">
        <f t="shared" si="89"/>
        <v>0</v>
      </c>
      <c r="M1447" s="33">
        <f t="shared" si="90"/>
        <v>0</v>
      </c>
      <c r="N1447" s="44">
        <f t="shared" si="91"/>
        <v>0</v>
      </c>
      <c r="O1447" s="42" t="e">
        <f t="shared" si="92"/>
        <v>#DIV/0!</v>
      </c>
    </row>
    <row r="1448" spans="1:15" ht="15">
      <c r="A1448" s="7"/>
      <c r="B1448" s="7"/>
      <c r="C1448" s="13"/>
      <c r="D1448" s="7"/>
      <c r="E1448" s="37"/>
      <c r="F1448" s="28"/>
      <c r="G1448" s="6"/>
      <c r="H1448" s="6"/>
      <c r="I1448" s="28"/>
      <c r="J1448" s="6"/>
      <c r="K1448" s="14">
        <v>41486</v>
      </c>
      <c r="L1448" s="3">
        <f t="shared" si="89"/>
        <v>0</v>
      </c>
      <c r="M1448" s="33">
        <f t="shared" si="90"/>
        <v>0</v>
      </c>
      <c r="N1448" s="44">
        <f t="shared" si="91"/>
        <v>0</v>
      </c>
      <c r="O1448" s="42" t="e">
        <f t="shared" si="92"/>
        <v>#DIV/0!</v>
      </c>
    </row>
    <row r="1449" spans="1:15" ht="15">
      <c r="A1449" s="7"/>
      <c r="B1449" s="7"/>
      <c r="C1449" s="13"/>
      <c r="D1449" s="7"/>
      <c r="E1449" s="37"/>
      <c r="F1449" s="28"/>
      <c r="G1449" s="6"/>
      <c r="H1449" s="6"/>
      <c r="I1449" s="28"/>
      <c r="J1449" s="6"/>
      <c r="K1449" s="14">
        <v>41486</v>
      </c>
      <c r="L1449" s="3">
        <f t="shared" si="89"/>
        <v>0</v>
      </c>
      <c r="M1449" s="33">
        <f t="shared" si="90"/>
        <v>0</v>
      </c>
      <c r="N1449" s="44">
        <f t="shared" si="91"/>
        <v>0</v>
      </c>
      <c r="O1449" s="42" t="e">
        <f t="shared" si="92"/>
        <v>#DIV/0!</v>
      </c>
    </row>
    <row r="1450" spans="1:15" ht="15">
      <c r="A1450" s="7"/>
      <c r="B1450" s="7"/>
      <c r="C1450" s="13"/>
      <c r="D1450" s="7"/>
      <c r="E1450" s="37"/>
      <c r="F1450" s="28"/>
      <c r="G1450" s="6"/>
      <c r="H1450" s="6"/>
      <c r="I1450" s="28"/>
      <c r="J1450" s="6"/>
      <c r="K1450" s="14">
        <v>41486</v>
      </c>
      <c r="L1450" s="3">
        <f t="shared" si="89"/>
        <v>0</v>
      </c>
      <c r="M1450" s="33">
        <f t="shared" si="90"/>
        <v>0</v>
      </c>
      <c r="N1450" s="44">
        <f t="shared" si="91"/>
        <v>0</v>
      </c>
      <c r="O1450" s="42" t="e">
        <f t="shared" si="92"/>
        <v>#DIV/0!</v>
      </c>
    </row>
    <row r="1451" spans="1:15" ht="15">
      <c r="A1451" s="7"/>
      <c r="B1451" s="7"/>
      <c r="C1451" s="13"/>
      <c r="D1451" s="7"/>
      <c r="E1451" s="37"/>
      <c r="F1451" s="28"/>
      <c r="G1451" s="6"/>
      <c r="H1451" s="6"/>
      <c r="I1451" s="28"/>
      <c r="J1451" s="6"/>
      <c r="K1451" s="14">
        <v>41486</v>
      </c>
      <c r="L1451" s="3">
        <f t="shared" si="89"/>
        <v>0</v>
      </c>
      <c r="M1451" s="33">
        <f t="shared" si="90"/>
        <v>0</v>
      </c>
      <c r="N1451" s="44">
        <f t="shared" si="91"/>
        <v>0</v>
      </c>
      <c r="O1451" s="42" t="e">
        <f t="shared" si="92"/>
        <v>#DIV/0!</v>
      </c>
    </row>
    <row r="1452" spans="1:15" ht="15">
      <c r="A1452" s="7"/>
      <c r="B1452" s="7"/>
      <c r="C1452" s="13"/>
      <c r="D1452" s="7"/>
      <c r="E1452" s="37"/>
      <c r="F1452" s="28"/>
      <c r="G1452" s="6"/>
      <c r="H1452" s="6"/>
      <c r="I1452" s="28"/>
      <c r="J1452" s="6"/>
      <c r="K1452" s="14">
        <v>41486</v>
      </c>
      <c r="L1452" s="3">
        <f t="shared" si="89"/>
        <v>0</v>
      </c>
      <c r="M1452" s="33">
        <f t="shared" si="90"/>
        <v>0</v>
      </c>
      <c r="N1452" s="44">
        <f t="shared" si="91"/>
        <v>0</v>
      </c>
      <c r="O1452" s="42" t="e">
        <f t="shared" si="92"/>
        <v>#DIV/0!</v>
      </c>
    </row>
    <row r="1453" spans="1:15" ht="15">
      <c r="A1453" s="7"/>
      <c r="B1453" s="7"/>
      <c r="C1453" s="13"/>
      <c r="D1453" s="7"/>
      <c r="E1453" s="37"/>
      <c r="F1453" s="28"/>
      <c r="G1453" s="6"/>
      <c r="H1453" s="6"/>
      <c r="I1453" s="28"/>
      <c r="J1453" s="6"/>
      <c r="K1453" s="14">
        <v>41486</v>
      </c>
      <c r="L1453" s="3">
        <f t="shared" si="89"/>
        <v>0</v>
      </c>
      <c r="M1453" s="33">
        <f t="shared" si="90"/>
        <v>0</v>
      </c>
      <c r="N1453" s="44">
        <f t="shared" si="91"/>
        <v>0</v>
      </c>
      <c r="O1453" s="42" t="e">
        <f t="shared" si="92"/>
        <v>#DIV/0!</v>
      </c>
    </row>
    <row r="1454" spans="1:15" ht="15">
      <c r="A1454" s="7"/>
      <c r="B1454" s="7"/>
      <c r="C1454" s="13"/>
      <c r="D1454" s="7"/>
      <c r="E1454" s="37"/>
      <c r="F1454" s="28"/>
      <c r="G1454" s="6"/>
      <c r="H1454" s="6"/>
      <c r="I1454" s="28"/>
      <c r="J1454" s="6"/>
      <c r="K1454" s="14">
        <v>41486</v>
      </c>
      <c r="L1454" s="3">
        <f t="shared" si="89"/>
        <v>0</v>
      </c>
      <c r="M1454" s="33">
        <f t="shared" si="90"/>
        <v>0</v>
      </c>
      <c r="N1454" s="44">
        <f t="shared" si="91"/>
        <v>0</v>
      </c>
      <c r="O1454" s="42" t="e">
        <f t="shared" si="92"/>
        <v>#DIV/0!</v>
      </c>
    </row>
    <row r="1455" spans="1:15" ht="15">
      <c r="A1455" s="7"/>
      <c r="B1455" s="7"/>
      <c r="C1455" s="13"/>
      <c r="D1455" s="7"/>
      <c r="E1455" s="37"/>
      <c r="F1455" s="28"/>
      <c r="G1455" s="6"/>
      <c r="H1455" s="6"/>
      <c r="I1455" s="28"/>
      <c r="J1455" s="6"/>
      <c r="K1455" s="14">
        <v>41486</v>
      </c>
      <c r="L1455" s="3">
        <f t="shared" si="89"/>
        <v>0</v>
      </c>
      <c r="M1455" s="33">
        <f t="shared" si="90"/>
        <v>0</v>
      </c>
      <c r="N1455" s="44">
        <f t="shared" si="91"/>
        <v>0</v>
      </c>
      <c r="O1455" s="42" t="e">
        <f t="shared" si="92"/>
        <v>#DIV/0!</v>
      </c>
    </row>
    <row r="1456" spans="1:15" ht="15">
      <c r="A1456" s="7"/>
      <c r="B1456" s="7"/>
      <c r="C1456" s="13"/>
      <c r="D1456" s="7"/>
      <c r="E1456" s="37"/>
      <c r="F1456" s="28"/>
      <c r="G1456" s="6"/>
      <c r="H1456" s="6"/>
      <c r="I1456" s="28"/>
      <c r="J1456" s="6"/>
      <c r="K1456" s="14">
        <v>41486</v>
      </c>
      <c r="L1456" s="3">
        <f t="shared" si="89"/>
        <v>0</v>
      </c>
      <c r="M1456" s="33">
        <f t="shared" si="90"/>
        <v>0</v>
      </c>
      <c r="N1456" s="44">
        <f t="shared" si="91"/>
        <v>0</v>
      </c>
      <c r="O1456" s="42" t="e">
        <f t="shared" si="92"/>
        <v>#DIV/0!</v>
      </c>
    </row>
    <row r="1457" spans="1:15" ht="15">
      <c r="A1457" s="7"/>
      <c r="B1457" s="7"/>
      <c r="C1457" s="13"/>
      <c r="D1457" s="7"/>
      <c r="E1457" s="37"/>
      <c r="F1457" s="28"/>
      <c r="G1457" s="6"/>
      <c r="H1457" s="6"/>
      <c r="I1457" s="28"/>
      <c r="J1457" s="6"/>
      <c r="K1457" s="14">
        <v>41486</v>
      </c>
      <c r="L1457" s="3">
        <f t="shared" si="89"/>
        <v>0</v>
      </c>
      <c r="M1457" s="33">
        <f t="shared" si="90"/>
        <v>0</v>
      </c>
      <c r="N1457" s="44">
        <f t="shared" si="91"/>
        <v>0</v>
      </c>
      <c r="O1457" s="42" t="e">
        <f t="shared" si="92"/>
        <v>#DIV/0!</v>
      </c>
    </row>
    <row r="1458" spans="1:15" ht="15">
      <c r="A1458" s="7"/>
      <c r="B1458" s="7"/>
      <c r="C1458" s="13"/>
      <c r="D1458" s="7"/>
      <c r="E1458" s="37"/>
      <c r="F1458" s="28"/>
      <c r="G1458" s="6"/>
      <c r="H1458" s="6"/>
      <c r="I1458" s="28"/>
      <c r="J1458" s="6"/>
      <c r="K1458" s="14">
        <v>41486</v>
      </c>
      <c r="L1458" s="3">
        <f t="shared" si="89"/>
        <v>0</v>
      </c>
      <c r="M1458" s="33">
        <f t="shared" si="90"/>
        <v>0</v>
      </c>
      <c r="N1458" s="44">
        <f t="shared" si="91"/>
        <v>0</v>
      </c>
      <c r="O1458" s="42" t="e">
        <f t="shared" si="92"/>
        <v>#DIV/0!</v>
      </c>
    </row>
    <row r="1459" spans="1:15" ht="15">
      <c r="A1459" s="7"/>
      <c r="B1459" s="7"/>
      <c r="C1459" s="13"/>
      <c r="D1459" s="7"/>
      <c r="E1459" s="37"/>
      <c r="F1459" s="28"/>
      <c r="G1459" s="6"/>
      <c r="H1459" s="6"/>
      <c r="I1459" s="28"/>
      <c r="J1459" s="6"/>
      <c r="K1459" s="14">
        <v>41486</v>
      </c>
      <c r="L1459" s="3">
        <f t="shared" si="89"/>
        <v>0</v>
      </c>
      <c r="M1459" s="33">
        <f t="shared" si="90"/>
        <v>0</v>
      </c>
      <c r="N1459" s="44">
        <f t="shared" si="91"/>
        <v>0</v>
      </c>
      <c r="O1459" s="42" t="e">
        <f t="shared" si="92"/>
        <v>#DIV/0!</v>
      </c>
    </row>
    <row r="1460" spans="1:15" ht="15">
      <c r="A1460" s="7"/>
      <c r="B1460" s="7"/>
      <c r="C1460" s="13"/>
      <c r="D1460" s="7"/>
      <c r="E1460" s="37"/>
      <c r="F1460" s="28"/>
      <c r="G1460" s="6"/>
      <c r="H1460" s="6"/>
      <c r="I1460" s="28"/>
      <c r="J1460" s="6"/>
      <c r="K1460" s="14">
        <v>41486</v>
      </c>
      <c r="L1460" s="3">
        <f t="shared" si="89"/>
        <v>0</v>
      </c>
      <c r="M1460" s="33">
        <f t="shared" si="90"/>
        <v>0</v>
      </c>
      <c r="N1460" s="44">
        <f t="shared" si="91"/>
        <v>0</v>
      </c>
      <c r="O1460" s="42" t="e">
        <f t="shared" si="92"/>
        <v>#DIV/0!</v>
      </c>
    </row>
    <row r="1461" spans="1:15" ht="15">
      <c r="A1461" s="7"/>
      <c r="B1461" s="7"/>
      <c r="C1461" s="13"/>
      <c r="D1461" s="7"/>
      <c r="E1461" s="37"/>
      <c r="F1461" s="28"/>
      <c r="G1461" s="6"/>
      <c r="H1461" s="6"/>
      <c r="I1461" s="28"/>
      <c r="J1461" s="6"/>
      <c r="K1461" s="14">
        <v>41486</v>
      </c>
      <c r="L1461" s="3">
        <f t="shared" si="89"/>
        <v>0</v>
      </c>
      <c r="M1461" s="33">
        <f t="shared" si="90"/>
        <v>0</v>
      </c>
      <c r="N1461" s="44">
        <f t="shared" si="91"/>
        <v>0</v>
      </c>
      <c r="O1461" s="42" t="e">
        <f t="shared" si="92"/>
        <v>#DIV/0!</v>
      </c>
    </row>
    <row r="1462" spans="1:15" ht="15">
      <c r="A1462" s="7"/>
      <c r="B1462" s="7"/>
      <c r="C1462" s="13"/>
      <c r="D1462" s="7"/>
      <c r="E1462" s="37"/>
      <c r="F1462" s="28"/>
      <c r="G1462" s="6"/>
      <c r="H1462" s="6"/>
      <c r="I1462" s="28"/>
      <c r="J1462" s="6"/>
      <c r="K1462" s="14">
        <v>41486</v>
      </c>
      <c r="L1462" s="3">
        <f t="shared" si="89"/>
        <v>0</v>
      </c>
      <c r="M1462" s="33">
        <f t="shared" si="90"/>
        <v>0</v>
      </c>
      <c r="N1462" s="44">
        <f t="shared" si="91"/>
        <v>0</v>
      </c>
      <c r="O1462" s="42" t="e">
        <f t="shared" si="92"/>
        <v>#DIV/0!</v>
      </c>
    </row>
    <row r="1463" spans="1:15" ht="15">
      <c r="A1463" s="7"/>
      <c r="B1463" s="7"/>
      <c r="C1463" s="13"/>
      <c r="D1463" s="7"/>
      <c r="E1463" s="37"/>
      <c r="F1463" s="28"/>
      <c r="G1463" s="6"/>
      <c r="H1463" s="6"/>
      <c r="I1463" s="28"/>
      <c r="J1463" s="6"/>
      <c r="K1463" s="14">
        <v>41486</v>
      </c>
      <c r="L1463" s="3">
        <f t="shared" si="89"/>
        <v>0</v>
      </c>
      <c r="M1463" s="33">
        <f t="shared" si="90"/>
        <v>0</v>
      </c>
      <c r="N1463" s="44">
        <f t="shared" si="91"/>
        <v>0</v>
      </c>
      <c r="O1463" s="42" t="e">
        <f t="shared" si="92"/>
        <v>#DIV/0!</v>
      </c>
    </row>
    <row r="1464" spans="1:15" ht="15">
      <c r="A1464" s="7"/>
      <c r="B1464" s="7"/>
      <c r="C1464" s="13"/>
      <c r="D1464" s="7"/>
      <c r="E1464" s="37"/>
      <c r="F1464" s="28"/>
      <c r="G1464" s="6"/>
      <c r="H1464" s="6"/>
      <c r="I1464" s="28"/>
      <c r="J1464" s="6"/>
      <c r="K1464" s="14">
        <v>41486</v>
      </c>
      <c r="L1464" s="3">
        <f t="shared" si="89"/>
        <v>0</v>
      </c>
      <c r="M1464" s="33">
        <f t="shared" si="90"/>
        <v>0</v>
      </c>
      <c r="N1464" s="44">
        <f t="shared" si="91"/>
        <v>0</v>
      </c>
      <c r="O1464" s="42" t="e">
        <f t="shared" si="92"/>
        <v>#DIV/0!</v>
      </c>
    </row>
    <row r="1465" spans="1:15" ht="15">
      <c r="A1465" s="7"/>
      <c r="B1465" s="7"/>
      <c r="C1465" s="13"/>
      <c r="D1465" s="7"/>
      <c r="E1465" s="37"/>
      <c r="F1465" s="28"/>
      <c r="G1465" s="6"/>
      <c r="H1465" s="6"/>
      <c r="I1465" s="28"/>
      <c r="J1465" s="6"/>
      <c r="K1465" s="14">
        <v>41486</v>
      </c>
      <c r="L1465" s="3">
        <f t="shared" si="89"/>
        <v>0</v>
      </c>
      <c r="M1465" s="33">
        <f t="shared" si="90"/>
        <v>0</v>
      </c>
      <c r="N1465" s="44">
        <f t="shared" si="91"/>
        <v>0</v>
      </c>
      <c r="O1465" s="42" t="e">
        <f t="shared" si="92"/>
        <v>#DIV/0!</v>
      </c>
    </row>
    <row r="1466" spans="1:15" ht="15">
      <c r="A1466" s="7"/>
      <c r="B1466" s="7"/>
      <c r="C1466" s="13"/>
      <c r="D1466" s="7"/>
      <c r="E1466" s="37"/>
      <c r="F1466" s="28"/>
      <c r="G1466" s="6"/>
      <c r="H1466" s="6"/>
      <c r="I1466" s="28"/>
      <c r="J1466" s="6"/>
      <c r="K1466" s="14">
        <v>41486</v>
      </c>
      <c r="L1466" s="3">
        <f t="shared" si="89"/>
        <v>0</v>
      </c>
      <c r="M1466" s="33">
        <f t="shared" si="90"/>
        <v>0</v>
      </c>
      <c r="N1466" s="44">
        <f t="shared" si="91"/>
        <v>0</v>
      </c>
      <c r="O1466" s="42" t="e">
        <f t="shared" si="92"/>
        <v>#DIV/0!</v>
      </c>
    </row>
    <row r="1467" spans="1:15" ht="15">
      <c r="A1467" s="7"/>
      <c r="B1467" s="7"/>
      <c r="C1467" s="13"/>
      <c r="D1467" s="7"/>
      <c r="E1467" s="37"/>
      <c r="F1467" s="28"/>
      <c r="G1467" s="6"/>
      <c r="H1467" s="6"/>
      <c r="I1467" s="28"/>
      <c r="J1467" s="6"/>
      <c r="K1467" s="14">
        <v>41486</v>
      </c>
      <c r="L1467" s="3">
        <f t="shared" si="89"/>
        <v>0</v>
      </c>
      <c r="M1467" s="33">
        <f t="shared" si="90"/>
        <v>0</v>
      </c>
      <c r="N1467" s="44">
        <f t="shared" si="91"/>
        <v>0</v>
      </c>
      <c r="O1467" s="42" t="e">
        <f t="shared" si="92"/>
        <v>#DIV/0!</v>
      </c>
    </row>
    <row r="1468" spans="1:15" ht="15">
      <c r="A1468" s="7"/>
      <c r="B1468" s="7"/>
      <c r="C1468" s="13"/>
      <c r="D1468" s="7"/>
      <c r="E1468" s="37"/>
      <c r="F1468" s="28"/>
      <c r="G1468" s="6"/>
      <c r="H1468" s="6"/>
      <c r="I1468" s="28"/>
      <c r="J1468" s="6"/>
      <c r="K1468" s="14">
        <v>41486</v>
      </c>
      <c r="L1468" s="3">
        <f t="shared" si="89"/>
        <v>0</v>
      </c>
      <c r="M1468" s="33">
        <f t="shared" si="90"/>
        <v>0</v>
      </c>
      <c r="N1468" s="44">
        <f t="shared" si="91"/>
        <v>0</v>
      </c>
      <c r="O1468" s="42" t="e">
        <f t="shared" si="92"/>
        <v>#DIV/0!</v>
      </c>
    </row>
    <row r="1469" spans="1:15" ht="15">
      <c r="A1469" s="7"/>
      <c r="B1469" s="7"/>
      <c r="C1469" s="13"/>
      <c r="D1469" s="7"/>
      <c r="E1469" s="37"/>
      <c r="F1469" s="28"/>
      <c r="G1469" s="6"/>
      <c r="H1469" s="6"/>
      <c r="I1469" s="28"/>
      <c r="J1469" s="6"/>
      <c r="K1469" s="14">
        <v>41486</v>
      </c>
      <c r="L1469" s="3">
        <f t="shared" si="89"/>
        <v>0</v>
      </c>
      <c r="M1469" s="33">
        <f t="shared" si="90"/>
        <v>0</v>
      </c>
      <c r="N1469" s="44">
        <f t="shared" si="91"/>
        <v>0</v>
      </c>
      <c r="O1469" s="42" t="e">
        <f t="shared" si="92"/>
        <v>#DIV/0!</v>
      </c>
    </row>
    <row r="1470" spans="1:15" ht="15">
      <c r="A1470" s="7"/>
      <c r="B1470" s="7"/>
      <c r="C1470" s="13"/>
      <c r="D1470" s="7"/>
      <c r="E1470" s="37"/>
      <c r="F1470" s="28"/>
      <c r="G1470" s="6"/>
      <c r="H1470" s="6"/>
      <c r="I1470" s="28"/>
      <c r="J1470" s="6"/>
      <c r="K1470" s="14">
        <v>41486</v>
      </c>
      <c r="L1470" s="3">
        <f t="shared" si="89"/>
        <v>0</v>
      </c>
      <c r="M1470" s="33">
        <f t="shared" si="90"/>
        <v>0</v>
      </c>
      <c r="N1470" s="44">
        <f t="shared" si="91"/>
        <v>0</v>
      </c>
      <c r="O1470" s="42" t="e">
        <f t="shared" si="92"/>
        <v>#DIV/0!</v>
      </c>
    </row>
    <row r="1471" spans="1:15" ht="15">
      <c r="A1471" s="7"/>
      <c r="B1471" s="7"/>
      <c r="C1471" s="13"/>
      <c r="D1471" s="7"/>
      <c r="E1471" s="37"/>
      <c r="F1471" s="28"/>
      <c r="G1471" s="6"/>
      <c r="H1471" s="6"/>
      <c r="I1471" s="28"/>
      <c r="J1471" s="6"/>
      <c r="K1471" s="14">
        <v>41486</v>
      </c>
      <c r="L1471" s="3">
        <f t="shared" si="89"/>
        <v>0</v>
      </c>
      <c r="M1471" s="33">
        <f t="shared" si="90"/>
        <v>0</v>
      </c>
      <c r="N1471" s="44">
        <f t="shared" si="91"/>
        <v>0</v>
      </c>
      <c r="O1471" s="42" t="e">
        <f t="shared" si="92"/>
        <v>#DIV/0!</v>
      </c>
    </row>
    <row r="1472" spans="1:15" ht="15">
      <c r="A1472" s="7"/>
      <c r="B1472" s="7"/>
      <c r="C1472" s="13"/>
      <c r="D1472" s="7"/>
      <c r="E1472" s="37"/>
      <c r="F1472" s="28"/>
      <c r="G1472" s="6"/>
      <c r="H1472" s="6"/>
      <c r="I1472" s="28"/>
      <c r="J1472" s="6"/>
      <c r="K1472" s="14">
        <v>41486</v>
      </c>
      <c r="L1472" s="3">
        <f t="shared" si="89"/>
        <v>0</v>
      </c>
      <c r="M1472" s="33">
        <f t="shared" si="90"/>
        <v>0</v>
      </c>
      <c r="N1472" s="44">
        <f t="shared" si="91"/>
        <v>0</v>
      </c>
      <c r="O1472" s="42" t="e">
        <f t="shared" si="92"/>
        <v>#DIV/0!</v>
      </c>
    </row>
    <row r="1473" spans="1:15" ht="15">
      <c r="A1473" s="7"/>
      <c r="B1473" s="7"/>
      <c r="C1473" s="13"/>
      <c r="D1473" s="7"/>
      <c r="E1473" s="37"/>
      <c r="F1473" s="28"/>
      <c r="G1473" s="6"/>
      <c r="H1473" s="6"/>
      <c r="I1473" s="28"/>
      <c r="J1473" s="6"/>
      <c r="K1473" s="14">
        <v>41486</v>
      </c>
      <c r="L1473" s="3">
        <f t="shared" si="89"/>
        <v>0</v>
      </c>
      <c r="M1473" s="33">
        <f t="shared" si="90"/>
        <v>0</v>
      </c>
      <c r="N1473" s="44">
        <f t="shared" si="91"/>
        <v>0</v>
      </c>
      <c r="O1473" s="42" t="e">
        <f t="shared" si="92"/>
        <v>#DIV/0!</v>
      </c>
    </row>
    <row r="1474" spans="1:15" ht="15">
      <c r="A1474" s="7"/>
      <c r="B1474" s="7"/>
      <c r="C1474" s="13"/>
      <c r="D1474" s="7"/>
      <c r="E1474" s="37"/>
      <c r="F1474" s="28"/>
      <c r="G1474" s="6"/>
      <c r="H1474" s="6"/>
      <c r="I1474" s="28"/>
      <c r="J1474" s="6"/>
      <c r="K1474" s="14">
        <v>41486</v>
      </c>
      <c r="L1474" s="3">
        <f t="shared" ref="L1474:L1537" si="93">F1474*I1474</f>
        <v>0</v>
      </c>
      <c r="M1474" s="33">
        <f t="shared" ref="M1474:M1537" si="94">E1474+J1474</f>
        <v>0</v>
      </c>
      <c r="N1474" s="44">
        <f t="shared" ref="N1474:N1537" si="95">E1474/1000</f>
        <v>0</v>
      </c>
      <c r="O1474" s="42" t="e">
        <f t="shared" ref="O1474:O1537" si="96">E1474/F1474</f>
        <v>#DIV/0!</v>
      </c>
    </row>
    <row r="1475" spans="1:15" ht="15">
      <c r="A1475" s="7"/>
      <c r="B1475" s="7"/>
      <c r="C1475" s="13"/>
      <c r="D1475" s="7"/>
      <c r="E1475" s="37"/>
      <c r="F1475" s="28"/>
      <c r="G1475" s="6"/>
      <c r="H1475" s="6"/>
      <c r="I1475" s="28"/>
      <c r="J1475" s="6"/>
      <c r="K1475" s="14">
        <v>41486</v>
      </c>
      <c r="L1475" s="3">
        <f t="shared" si="93"/>
        <v>0</v>
      </c>
      <c r="M1475" s="33">
        <f t="shared" si="94"/>
        <v>0</v>
      </c>
      <c r="N1475" s="44">
        <f t="shared" si="95"/>
        <v>0</v>
      </c>
      <c r="O1475" s="42" t="e">
        <f t="shared" si="96"/>
        <v>#DIV/0!</v>
      </c>
    </row>
    <row r="1476" spans="1:15" ht="15">
      <c r="A1476" s="7"/>
      <c r="B1476" s="7"/>
      <c r="C1476" s="13"/>
      <c r="D1476" s="7"/>
      <c r="E1476" s="37"/>
      <c r="F1476" s="28"/>
      <c r="G1476" s="6"/>
      <c r="H1476" s="6"/>
      <c r="I1476" s="28"/>
      <c r="J1476" s="6"/>
      <c r="K1476" s="14">
        <v>41486</v>
      </c>
      <c r="L1476" s="3">
        <f t="shared" si="93"/>
        <v>0</v>
      </c>
      <c r="M1476" s="33">
        <f t="shared" si="94"/>
        <v>0</v>
      </c>
      <c r="N1476" s="44">
        <f t="shared" si="95"/>
        <v>0</v>
      </c>
      <c r="O1476" s="42" t="e">
        <f t="shared" si="96"/>
        <v>#DIV/0!</v>
      </c>
    </row>
    <row r="1477" spans="1:15" ht="15">
      <c r="A1477" s="7"/>
      <c r="B1477" s="7"/>
      <c r="C1477" s="13"/>
      <c r="D1477" s="7"/>
      <c r="E1477" s="37"/>
      <c r="F1477" s="28"/>
      <c r="G1477" s="6"/>
      <c r="H1477" s="6"/>
      <c r="I1477" s="28"/>
      <c r="J1477" s="6"/>
      <c r="K1477" s="14">
        <v>41486</v>
      </c>
      <c r="L1477" s="3">
        <f t="shared" si="93"/>
        <v>0</v>
      </c>
      <c r="M1477" s="33">
        <f t="shared" si="94"/>
        <v>0</v>
      </c>
      <c r="N1477" s="44">
        <f t="shared" si="95"/>
        <v>0</v>
      </c>
      <c r="O1477" s="42" t="e">
        <f t="shared" si="96"/>
        <v>#DIV/0!</v>
      </c>
    </row>
    <row r="1478" spans="1:15" ht="15">
      <c r="A1478" s="7"/>
      <c r="B1478" s="7"/>
      <c r="C1478" s="13"/>
      <c r="D1478" s="7"/>
      <c r="E1478" s="37"/>
      <c r="F1478" s="28"/>
      <c r="G1478" s="6"/>
      <c r="H1478" s="6"/>
      <c r="I1478" s="28"/>
      <c r="J1478" s="6"/>
      <c r="K1478" s="14">
        <v>41486</v>
      </c>
      <c r="L1478" s="3">
        <f t="shared" si="93"/>
        <v>0</v>
      </c>
      <c r="M1478" s="33">
        <f t="shared" si="94"/>
        <v>0</v>
      </c>
      <c r="N1478" s="44">
        <f t="shared" si="95"/>
        <v>0</v>
      </c>
      <c r="O1478" s="42" t="e">
        <f t="shared" si="96"/>
        <v>#DIV/0!</v>
      </c>
    </row>
    <row r="1479" spans="1:15" ht="15">
      <c r="A1479" s="7"/>
      <c r="B1479" s="7"/>
      <c r="C1479" s="13"/>
      <c r="D1479" s="7"/>
      <c r="E1479" s="37"/>
      <c r="F1479" s="28"/>
      <c r="G1479" s="6"/>
      <c r="H1479" s="6"/>
      <c r="I1479" s="28"/>
      <c r="J1479" s="6"/>
      <c r="K1479" s="14">
        <v>41486</v>
      </c>
      <c r="L1479" s="3">
        <f t="shared" si="93"/>
        <v>0</v>
      </c>
      <c r="M1479" s="33">
        <f t="shared" si="94"/>
        <v>0</v>
      </c>
      <c r="N1479" s="44">
        <f t="shared" si="95"/>
        <v>0</v>
      </c>
      <c r="O1479" s="42" t="e">
        <f t="shared" si="96"/>
        <v>#DIV/0!</v>
      </c>
    </row>
    <row r="1480" spans="1:15" ht="15">
      <c r="A1480" s="7"/>
      <c r="B1480" s="7"/>
      <c r="C1480" s="13"/>
      <c r="D1480" s="7"/>
      <c r="E1480" s="37"/>
      <c r="F1480" s="28"/>
      <c r="G1480" s="6"/>
      <c r="H1480" s="6"/>
      <c r="I1480" s="28"/>
      <c r="J1480" s="6"/>
      <c r="K1480" s="14">
        <v>41486</v>
      </c>
      <c r="L1480" s="3">
        <f t="shared" si="93"/>
        <v>0</v>
      </c>
      <c r="M1480" s="33">
        <f t="shared" si="94"/>
        <v>0</v>
      </c>
      <c r="N1480" s="44">
        <f t="shared" si="95"/>
        <v>0</v>
      </c>
      <c r="O1480" s="42" t="e">
        <f t="shared" si="96"/>
        <v>#DIV/0!</v>
      </c>
    </row>
    <row r="1481" spans="1:15" ht="15">
      <c r="A1481" s="7"/>
      <c r="B1481" s="7"/>
      <c r="C1481" s="13"/>
      <c r="D1481" s="7"/>
      <c r="E1481" s="37"/>
      <c r="F1481" s="28"/>
      <c r="G1481" s="6"/>
      <c r="H1481" s="6"/>
      <c r="I1481" s="28"/>
      <c r="J1481" s="6"/>
      <c r="K1481" s="14">
        <v>41486</v>
      </c>
      <c r="L1481" s="3">
        <f t="shared" si="93"/>
        <v>0</v>
      </c>
      <c r="M1481" s="33">
        <f t="shared" si="94"/>
        <v>0</v>
      </c>
      <c r="N1481" s="44">
        <f t="shared" si="95"/>
        <v>0</v>
      </c>
      <c r="O1481" s="42" t="e">
        <f t="shared" si="96"/>
        <v>#DIV/0!</v>
      </c>
    </row>
    <row r="1482" spans="1:15" ht="15">
      <c r="A1482" s="7"/>
      <c r="B1482" s="7"/>
      <c r="C1482" s="13"/>
      <c r="D1482" s="7"/>
      <c r="E1482" s="37"/>
      <c r="F1482" s="28"/>
      <c r="G1482" s="6"/>
      <c r="H1482" s="6"/>
      <c r="I1482" s="28"/>
      <c r="J1482" s="6"/>
      <c r="K1482" s="14">
        <v>41486</v>
      </c>
      <c r="L1482" s="3">
        <f t="shared" si="93"/>
        <v>0</v>
      </c>
      <c r="M1482" s="33">
        <f t="shared" si="94"/>
        <v>0</v>
      </c>
      <c r="N1482" s="44">
        <f t="shared" si="95"/>
        <v>0</v>
      </c>
      <c r="O1482" s="42" t="e">
        <f t="shared" si="96"/>
        <v>#DIV/0!</v>
      </c>
    </row>
    <row r="1483" spans="1:15" ht="15">
      <c r="A1483" s="7"/>
      <c r="B1483" s="7"/>
      <c r="C1483" s="13"/>
      <c r="D1483" s="7"/>
      <c r="E1483" s="37"/>
      <c r="F1483" s="28"/>
      <c r="G1483" s="6"/>
      <c r="H1483" s="6"/>
      <c r="I1483" s="28"/>
      <c r="J1483" s="6"/>
      <c r="K1483" s="14">
        <v>41486</v>
      </c>
      <c r="L1483" s="3">
        <f t="shared" si="93"/>
        <v>0</v>
      </c>
      <c r="M1483" s="33">
        <f t="shared" si="94"/>
        <v>0</v>
      </c>
      <c r="N1483" s="44">
        <f t="shared" si="95"/>
        <v>0</v>
      </c>
      <c r="O1483" s="42" t="e">
        <f t="shared" si="96"/>
        <v>#DIV/0!</v>
      </c>
    </row>
    <row r="1484" spans="1:15" ht="15">
      <c r="A1484" s="7"/>
      <c r="B1484" s="7"/>
      <c r="C1484" s="13"/>
      <c r="D1484" s="7"/>
      <c r="E1484" s="37"/>
      <c r="F1484" s="28"/>
      <c r="G1484" s="6"/>
      <c r="H1484" s="6"/>
      <c r="I1484" s="28"/>
      <c r="J1484" s="6"/>
      <c r="K1484" s="14">
        <v>41486</v>
      </c>
      <c r="L1484" s="3">
        <f t="shared" si="93"/>
        <v>0</v>
      </c>
      <c r="M1484" s="33">
        <f t="shared" si="94"/>
        <v>0</v>
      </c>
      <c r="N1484" s="44">
        <f t="shared" si="95"/>
        <v>0</v>
      </c>
      <c r="O1484" s="42" t="e">
        <f t="shared" si="96"/>
        <v>#DIV/0!</v>
      </c>
    </row>
    <row r="1485" spans="1:15" ht="15">
      <c r="A1485" s="7"/>
      <c r="B1485" s="7"/>
      <c r="C1485" s="13"/>
      <c r="D1485" s="7"/>
      <c r="E1485" s="37"/>
      <c r="F1485" s="28"/>
      <c r="G1485" s="6"/>
      <c r="H1485" s="6"/>
      <c r="I1485" s="28"/>
      <c r="J1485" s="6"/>
      <c r="K1485" s="14">
        <v>41486</v>
      </c>
      <c r="L1485" s="3">
        <f t="shared" si="93"/>
        <v>0</v>
      </c>
      <c r="M1485" s="33">
        <f t="shared" si="94"/>
        <v>0</v>
      </c>
      <c r="N1485" s="44">
        <f t="shared" si="95"/>
        <v>0</v>
      </c>
      <c r="O1485" s="42" t="e">
        <f t="shared" si="96"/>
        <v>#DIV/0!</v>
      </c>
    </row>
    <row r="1486" spans="1:15" ht="15">
      <c r="A1486" s="7"/>
      <c r="B1486" s="7"/>
      <c r="C1486" s="13"/>
      <c r="D1486" s="7"/>
      <c r="E1486" s="37"/>
      <c r="F1486" s="28"/>
      <c r="G1486" s="6"/>
      <c r="H1486" s="6"/>
      <c r="I1486" s="28"/>
      <c r="J1486" s="6"/>
      <c r="K1486" s="14">
        <v>41486</v>
      </c>
      <c r="L1486" s="3">
        <f t="shared" si="93"/>
        <v>0</v>
      </c>
      <c r="M1486" s="33">
        <f t="shared" si="94"/>
        <v>0</v>
      </c>
      <c r="N1486" s="44">
        <f t="shared" si="95"/>
        <v>0</v>
      </c>
      <c r="O1486" s="42" t="e">
        <f t="shared" si="96"/>
        <v>#DIV/0!</v>
      </c>
    </row>
    <row r="1487" spans="1:15" ht="15">
      <c r="A1487" s="7"/>
      <c r="B1487" s="7"/>
      <c r="C1487" s="13"/>
      <c r="D1487" s="7"/>
      <c r="E1487" s="37"/>
      <c r="F1487" s="28"/>
      <c r="G1487" s="6"/>
      <c r="H1487" s="6"/>
      <c r="I1487" s="28"/>
      <c r="J1487" s="6"/>
      <c r="K1487" s="14">
        <v>41486</v>
      </c>
      <c r="L1487" s="3">
        <f t="shared" si="93"/>
        <v>0</v>
      </c>
      <c r="M1487" s="33">
        <f t="shared" si="94"/>
        <v>0</v>
      </c>
      <c r="N1487" s="44">
        <f t="shared" si="95"/>
        <v>0</v>
      </c>
      <c r="O1487" s="42" t="e">
        <f t="shared" si="96"/>
        <v>#DIV/0!</v>
      </c>
    </row>
    <row r="1488" spans="1:15" ht="15">
      <c r="A1488" s="7"/>
      <c r="B1488" s="7"/>
      <c r="C1488" s="13"/>
      <c r="D1488" s="7"/>
      <c r="E1488" s="37"/>
      <c r="F1488" s="28"/>
      <c r="G1488" s="6"/>
      <c r="H1488" s="6"/>
      <c r="I1488" s="28"/>
      <c r="J1488" s="6"/>
      <c r="K1488" s="14">
        <v>41486</v>
      </c>
      <c r="L1488" s="3">
        <f t="shared" si="93"/>
        <v>0</v>
      </c>
      <c r="M1488" s="33">
        <f t="shared" si="94"/>
        <v>0</v>
      </c>
      <c r="N1488" s="44">
        <f t="shared" si="95"/>
        <v>0</v>
      </c>
      <c r="O1488" s="42" t="e">
        <f t="shared" si="96"/>
        <v>#DIV/0!</v>
      </c>
    </row>
    <row r="1489" spans="1:15" ht="15">
      <c r="A1489" s="7"/>
      <c r="B1489" s="7"/>
      <c r="C1489" s="13"/>
      <c r="D1489" s="7"/>
      <c r="E1489" s="37"/>
      <c r="F1489" s="28"/>
      <c r="G1489" s="6"/>
      <c r="H1489" s="6"/>
      <c r="I1489" s="28"/>
      <c r="J1489" s="6"/>
      <c r="K1489" s="14">
        <v>41486</v>
      </c>
      <c r="L1489" s="3">
        <f t="shared" si="93"/>
        <v>0</v>
      </c>
      <c r="M1489" s="33">
        <f t="shared" si="94"/>
        <v>0</v>
      </c>
      <c r="N1489" s="44">
        <f t="shared" si="95"/>
        <v>0</v>
      </c>
      <c r="O1489" s="42" t="e">
        <f t="shared" si="96"/>
        <v>#DIV/0!</v>
      </c>
    </row>
    <row r="1490" spans="1:15" ht="15">
      <c r="A1490" s="7"/>
      <c r="B1490" s="7"/>
      <c r="C1490" s="13"/>
      <c r="D1490" s="7"/>
      <c r="E1490" s="37"/>
      <c r="F1490" s="28"/>
      <c r="G1490" s="6"/>
      <c r="H1490" s="6"/>
      <c r="I1490" s="28"/>
      <c r="J1490" s="6"/>
      <c r="K1490" s="14">
        <v>41486</v>
      </c>
      <c r="L1490" s="3">
        <f t="shared" si="93"/>
        <v>0</v>
      </c>
      <c r="M1490" s="33">
        <f t="shared" si="94"/>
        <v>0</v>
      </c>
      <c r="N1490" s="44">
        <f t="shared" si="95"/>
        <v>0</v>
      </c>
      <c r="O1490" s="42" t="e">
        <f t="shared" si="96"/>
        <v>#DIV/0!</v>
      </c>
    </row>
    <row r="1491" spans="1:15" ht="15">
      <c r="A1491" s="7"/>
      <c r="B1491" s="7"/>
      <c r="C1491" s="13"/>
      <c r="D1491" s="7"/>
      <c r="E1491" s="37"/>
      <c r="F1491" s="28"/>
      <c r="G1491" s="6"/>
      <c r="H1491" s="6"/>
      <c r="I1491" s="28"/>
      <c r="J1491" s="6"/>
      <c r="K1491" s="14">
        <v>41486</v>
      </c>
      <c r="L1491" s="3">
        <f t="shared" si="93"/>
        <v>0</v>
      </c>
      <c r="M1491" s="33">
        <f t="shared" si="94"/>
        <v>0</v>
      </c>
      <c r="N1491" s="44">
        <f t="shared" si="95"/>
        <v>0</v>
      </c>
      <c r="O1491" s="42" t="e">
        <f t="shared" si="96"/>
        <v>#DIV/0!</v>
      </c>
    </row>
    <row r="1492" spans="1:15" ht="15">
      <c r="A1492" s="7"/>
      <c r="B1492" s="7"/>
      <c r="C1492" s="13"/>
      <c r="D1492" s="7"/>
      <c r="E1492" s="37"/>
      <c r="F1492" s="28"/>
      <c r="G1492" s="6"/>
      <c r="H1492" s="6"/>
      <c r="I1492" s="28"/>
      <c r="J1492" s="6"/>
      <c r="K1492" s="14">
        <v>41486</v>
      </c>
      <c r="L1492" s="3">
        <f t="shared" si="93"/>
        <v>0</v>
      </c>
      <c r="M1492" s="33">
        <f t="shared" si="94"/>
        <v>0</v>
      </c>
      <c r="N1492" s="44">
        <f t="shared" si="95"/>
        <v>0</v>
      </c>
      <c r="O1492" s="42" t="e">
        <f t="shared" si="96"/>
        <v>#DIV/0!</v>
      </c>
    </row>
    <row r="1493" spans="1:15" ht="15">
      <c r="A1493" s="7"/>
      <c r="B1493" s="7"/>
      <c r="C1493" s="13"/>
      <c r="D1493" s="7"/>
      <c r="E1493" s="37"/>
      <c r="F1493" s="28"/>
      <c r="G1493" s="6"/>
      <c r="H1493" s="6"/>
      <c r="I1493" s="28"/>
      <c r="J1493" s="6"/>
      <c r="K1493" s="14">
        <v>41486</v>
      </c>
      <c r="L1493" s="3">
        <f t="shared" si="93"/>
        <v>0</v>
      </c>
      <c r="M1493" s="33">
        <f t="shared" si="94"/>
        <v>0</v>
      </c>
      <c r="N1493" s="44">
        <f t="shared" si="95"/>
        <v>0</v>
      </c>
      <c r="O1493" s="42" t="e">
        <f t="shared" si="96"/>
        <v>#DIV/0!</v>
      </c>
    </row>
    <row r="1494" spans="1:15" ht="15">
      <c r="A1494" s="7"/>
      <c r="B1494" s="7"/>
      <c r="C1494" s="13"/>
      <c r="D1494" s="7"/>
      <c r="E1494" s="37"/>
      <c r="F1494" s="28"/>
      <c r="G1494" s="6"/>
      <c r="H1494" s="6"/>
      <c r="I1494" s="28"/>
      <c r="J1494" s="6"/>
      <c r="K1494" s="14">
        <v>41486</v>
      </c>
      <c r="L1494" s="3">
        <f t="shared" si="93"/>
        <v>0</v>
      </c>
      <c r="M1494" s="33">
        <f t="shared" si="94"/>
        <v>0</v>
      </c>
      <c r="N1494" s="44">
        <f t="shared" si="95"/>
        <v>0</v>
      </c>
      <c r="O1494" s="42" t="e">
        <f t="shared" si="96"/>
        <v>#DIV/0!</v>
      </c>
    </row>
    <row r="1495" spans="1:15" ht="15">
      <c r="A1495" s="7"/>
      <c r="B1495" s="7"/>
      <c r="C1495" s="13"/>
      <c r="D1495" s="7"/>
      <c r="E1495" s="37"/>
      <c r="F1495" s="28"/>
      <c r="G1495" s="6"/>
      <c r="H1495" s="6"/>
      <c r="I1495" s="28"/>
      <c r="J1495" s="6"/>
      <c r="K1495" s="14">
        <v>41486</v>
      </c>
      <c r="L1495" s="3">
        <f t="shared" si="93"/>
        <v>0</v>
      </c>
      <c r="M1495" s="33">
        <f t="shared" si="94"/>
        <v>0</v>
      </c>
      <c r="N1495" s="44">
        <f t="shared" si="95"/>
        <v>0</v>
      </c>
      <c r="O1495" s="42" t="e">
        <f t="shared" si="96"/>
        <v>#DIV/0!</v>
      </c>
    </row>
    <row r="1496" spans="1:15" ht="15">
      <c r="A1496" s="7"/>
      <c r="B1496" s="7"/>
      <c r="C1496" s="13"/>
      <c r="D1496" s="7"/>
      <c r="E1496" s="37"/>
      <c r="F1496" s="28"/>
      <c r="G1496" s="6"/>
      <c r="H1496" s="6"/>
      <c r="I1496" s="28"/>
      <c r="J1496" s="6"/>
      <c r="K1496" s="14">
        <v>41486</v>
      </c>
      <c r="L1496" s="3">
        <f t="shared" si="93"/>
        <v>0</v>
      </c>
      <c r="M1496" s="33">
        <f t="shared" si="94"/>
        <v>0</v>
      </c>
      <c r="N1496" s="44">
        <f t="shared" si="95"/>
        <v>0</v>
      </c>
      <c r="O1496" s="42" t="e">
        <f t="shared" si="96"/>
        <v>#DIV/0!</v>
      </c>
    </row>
    <row r="1497" spans="1:15" ht="15">
      <c r="A1497" s="7"/>
      <c r="B1497" s="7"/>
      <c r="C1497" s="13"/>
      <c r="D1497" s="7"/>
      <c r="E1497" s="37"/>
      <c r="F1497" s="28"/>
      <c r="G1497" s="6"/>
      <c r="H1497" s="6"/>
      <c r="I1497" s="28"/>
      <c r="J1497" s="6"/>
      <c r="K1497" s="14">
        <v>41486</v>
      </c>
      <c r="L1497" s="3">
        <f t="shared" si="93"/>
        <v>0</v>
      </c>
      <c r="M1497" s="33">
        <f t="shared" si="94"/>
        <v>0</v>
      </c>
      <c r="N1497" s="44">
        <f t="shared" si="95"/>
        <v>0</v>
      </c>
      <c r="O1497" s="42" t="e">
        <f t="shared" si="96"/>
        <v>#DIV/0!</v>
      </c>
    </row>
    <row r="1498" spans="1:15" ht="15">
      <c r="A1498" s="7"/>
      <c r="B1498" s="7"/>
      <c r="C1498" s="13"/>
      <c r="D1498" s="7"/>
      <c r="E1498" s="37"/>
      <c r="F1498" s="28"/>
      <c r="G1498" s="6"/>
      <c r="H1498" s="6"/>
      <c r="I1498" s="28"/>
      <c r="J1498" s="6"/>
      <c r="K1498" s="14">
        <v>41486</v>
      </c>
      <c r="L1498" s="3">
        <f t="shared" si="93"/>
        <v>0</v>
      </c>
      <c r="M1498" s="33">
        <f t="shared" si="94"/>
        <v>0</v>
      </c>
      <c r="N1498" s="44">
        <f t="shared" si="95"/>
        <v>0</v>
      </c>
      <c r="O1498" s="42" t="e">
        <f t="shared" si="96"/>
        <v>#DIV/0!</v>
      </c>
    </row>
    <row r="1499" spans="1:15" ht="15">
      <c r="A1499" s="7"/>
      <c r="B1499" s="7"/>
      <c r="C1499" s="13"/>
      <c r="D1499" s="7"/>
      <c r="E1499" s="37"/>
      <c r="F1499" s="28"/>
      <c r="G1499" s="6"/>
      <c r="H1499" s="6"/>
      <c r="I1499" s="28"/>
      <c r="J1499" s="6"/>
      <c r="K1499" s="14">
        <v>41486</v>
      </c>
      <c r="L1499" s="3">
        <f t="shared" si="93"/>
        <v>0</v>
      </c>
      <c r="M1499" s="33">
        <f t="shared" si="94"/>
        <v>0</v>
      </c>
      <c r="N1499" s="44">
        <f t="shared" si="95"/>
        <v>0</v>
      </c>
      <c r="O1499" s="42" t="e">
        <f t="shared" si="96"/>
        <v>#DIV/0!</v>
      </c>
    </row>
    <row r="1500" spans="1:15" ht="15">
      <c r="A1500" s="7"/>
      <c r="B1500" s="7"/>
      <c r="C1500" s="13"/>
      <c r="D1500" s="7"/>
      <c r="E1500" s="37"/>
      <c r="F1500" s="28"/>
      <c r="G1500" s="6"/>
      <c r="H1500" s="6"/>
      <c r="I1500" s="28"/>
      <c r="J1500" s="6"/>
      <c r="K1500" s="14">
        <v>41486</v>
      </c>
      <c r="L1500" s="3">
        <f t="shared" si="93"/>
        <v>0</v>
      </c>
      <c r="M1500" s="33">
        <f t="shared" si="94"/>
        <v>0</v>
      </c>
      <c r="N1500" s="44">
        <f t="shared" si="95"/>
        <v>0</v>
      </c>
      <c r="O1500" s="42" t="e">
        <f t="shared" si="96"/>
        <v>#DIV/0!</v>
      </c>
    </row>
    <row r="1501" spans="1:15" ht="15">
      <c r="A1501" s="7"/>
      <c r="B1501" s="7"/>
      <c r="C1501" s="13"/>
      <c r="D1501" s="7"/>
      <c r="E1501" s="37"/>
      <c r="F1501" s="28"/>
      <c r="G1501" s="6"/>
      <c r="H1501" s="6"/>
      <c r="I1501" s="28"/>
      <c r="J1501" s="6"/>
      <c r="K1501" s="14">
        <v>41486</v>
      </c>
      <c r="L1501" s="3">
        <f t="shared" si="93"/>
        <v>0</v>
      </c>
      <c r="M1501" s="33">
        <f t="shared" si="94"/>
        <v>0</v>
      </c>
      <c r="N1501" s="44">
        <f t="shared" si="95"/>
        <v>0</v>
      </c>
      <c r="O1501" s="42" t="e">
        <f t="shared" si="96"/>
        <v>#DIV/0!</v>
      </c>
    </row>
    <row r="1502" spans="1:15" ht="15">
      <c r="A1502" s="7"/>
      <c r="B1502" s="7"/>
      <c r="C1502" s="13"/>
      <c r="D1502" s="7"/>
      <c r="E1502" s="37"/>
      <c r="F1502" s="28"/>
      <c r="G1502" s="6"/>
      <c r="H1502" s="6"/>
      <c r="I1502" s="28"/>
      <c r="J1502" s="6"/>
      <c r="K1502" s="14">
        <v>41486</v>
      </c>
      <c r="L1502" s="3">
        <f t="shared" si="93"/>
        <v>0</v>
      </c>
      <c r="M1502" s="33">
        <f t="shared" si="94"/>
        <v>0</v>
      </c>
      <c r="N1502" s="44">
        <f t="shared" si="95"/>
        <v>0</v>
      </c>
      <c r="O1502" s="42" t="e">
        <f t="shared" si="96"/>
        <v>#DIV/0!</v>
      </c>
    </row>
    <row r="1503" spans="1:15" ht="15">
      <c r="A1503" s="7"/>
      <c r="B1503" s="7"/>
      <c r="C1503" s="13"/>
      <c r="D1503" s="7"/>
      <c r="E1503" s="37"/>
      <c r="F1503" s="28"/>
      <c r="G1503" s="6"/>
      <c r="H1503" s="6"/>
      <c r="I1503" s="28"/>
      <c r="J1503" s="6"/>
      <c r="K1503" s="14">
        <v>41486</v>
      </c>
      <c r="L1503" s="3">
        <f t="shared" si="93"/>
        <v>0</v>
      </c>
      <c r="M1503" s="33">
        <f t="shared" si="94"/>
        <v>0</v>
      </c>
      <c r="N1503" s="44">
        <f t="shared" si="95"/>
        <v>0</v>
      </c>
      <c r="O1503" s="42" t="e">
        <f t="shared" si="96"/>
        <v>#DIV/0!</v>
      </c>
    </row>
    <row r="1504" spans="1:15" ht="15">
      <c r="A1504" s="7"/>
      <c r="B1504" s="7"/>
      <c r="C1504" s="13"/>
      <c r="D1504" s="7"/>
      <c r="E1504" s="37"/>
      <c r="F1504" s="28"/>
      <c r="G1504" s="6"/>
      <c r="H1504" s="6"/>
      <c r="I1504" s="28"/>
      <c r="J1504" s="6"/>
      <c r="K1504" s="14">
        <v>41486</v>
      </c>
      <c r="L1504" s="3">
        <f t="shared" si="93"/>
        <v>0</v>
      </c>
      <c r="M1504" s="33">
        <f t="shared" si="94"/>
        <v>0</v>
      </c>
      <c r="N1504" s="44">
        <f t="shared" si="95"/>
        <v>0</v>
      </c>
      <c r="O1504" s="42" t="e">
        <f t="shared" si="96"/>
        <v>#DIV/0!</v>
      </c>
    </row>
    <row r="1505" spans="1:15" ht="15">
      <c r="A1505" s="7"/>
      <c r="B1505" s="7"/>
      <c r="C1505" s="13"/>
      <c r="D1505" s="7"/>
      <c r="E1505" s="37"/>
      <c r="F1505" s="28"/>
      <c r="G1505" s="6"/>
      <c r="H1505" s="6"/>
      <c r="I1505" s="28"/>
      <c r="J1505" s="6"/>
      <c r="K1505" s="14">
        <v>41486</v>
      </c>
      <c r="L1505" s="3">
        <f t="shared" si="93"/>
        <v>0</v>
      </c>
      <c r="M1505" s="33">
        <f t="shared" si="94"/>
        <v>0</v>
      </c>
      <c r="N1505" s="44">
        <f t="shared" si="95"/>
        <v>0</v>
      </c>
      <c r="O1505" s="42" t="e">
        <f t="shared" si="96"/>
        <v>#DIV/0!</v>
      </c>
    </row>
    <row r="1506" spans="1:15" ht="15">
      <c r="A1506" s="7"/>
      <c r="B1506" s="7"/>
      <c r="C1506" s="13"/>
      <c r="D1506" s="7"/>
      <c r="E1506" s="37"/>
      <c r="F1506" s="28"/>
      <c r="G1506" s="6"/>
      <c r="H1506" s="6"/>
      <c r="I1506" s="28"/>
      <c r="J1506" s="6"/>
      <c r="K1506" s="14">
        <v>41486</v>
      </c>
      <c r="L1506" s="3">
        <f t="shared" si="93"/>
        <v>0</v>
      </c>
      <c r="M1506" s="33">
        <f t="shared" si="94"/>
        <v>0</v>
      </c>
      <c r="N1506" s="44">
        <f t="shared" si="95"/>
        <v>0</v>
      </c>
      <c r="O1506" s="42" t="e">
        <f t="shared" si="96"/>
        <v>#DIV/0!</v>
      </c>
    </row>
    <row r="1507" spans="1:15" ht="15">
      <c r="A1507" s="7"/>
      <c r="B1507" s="7"/>
      <c r="C1507" s="13"/>
      <c r="D1507" s="7"/>
      <c r="E1507" s="37"/>
      <c r="F1507" s="28"/>
      <c r="G1507" s="6"/>
      <c r="H1507" s="6"/>
      <c r="I1507" s="28"/>
      <c r="J1507" s="6"/>
      <c r="K1507" s="14">
        <v>41486</v>
      </c>
      <c r="L1507" s="3">
        <f t="shared" si="93"/>
        <v>0</v>
      </c>
      <c r="M1507" s="33">
        <f t="shared" si="94"/>
        <v>0</v>
      </c>
      <c r="N1507" s="44">
        <f t="shared" si="95"/>
        <v>0</v>
      </c>
      <c r="O1507" s="42" t="e">
        <f t="shared" si="96"/>
        <v>#DIV/0!</v>
      </c>
    </row>
    <row r="1508" spans="1:15" ht="15">
      <c r="A1508" s="7"/>
      <c r="B1508" s="7"/>
      <c r="C1508" s="13"/>
      <c r="D1508" s="7"/>
      <c r="E1508" s="37"/>
      <c r="F1508" s="28"/>
      <c r="G1508" s="6"/>
      <c r="H1508" s="6"/>
      <c r="I1508" s="28"/>
      <c r="J1508" s="6"/>
      <c r="K1508" s="14">
        <v>41486</v>
      </c>
      <c r="L1508" s="3">
        <f t="shared" si="93"/>
        <v>0</v>
      </c>
      <c r="M1508" s="33">
        <f t="shared" si="94"/>
        <v>0</v>
      </c>
      <c r="N1508" s="44">
        <f t="shared" si="95"/>
        <v>0</v>
      </c>
      <c r="O1508" s="42" t="e">
        <f t="shared" si="96"/>
        <v>#DIV/0!</v>
      </c>
    </row>
    <row r="1509" spans="1:15" ht="15">
      <c r="A1509" s="7"/>
      <c r="B1509" s="7"/>
      <c r="C1509" s="13"/>
      <c r="D1509" s="7"/>
      <c r="E1509" s="37"/>
      <c r="F1509" s="28"/>
      <c r="G1509" s="6"/>
      <c r="H1509" s="6"/>
      <c r="I1509" s="28"/>
      <c r="J1509" s="6"/>
      <c r="K1509" s="14">
        <v>41486</v>
      </c>
      <c r="L1509" s="3">
        <f t="shared" si="93"/>
        <v>0</v>
      </c>
      <c r="M1509" s="33">
        <f t="shared" si="94"/>
        <v>0</v>
      </c>
      <c r="N1509" s="44">
        <f t="shared" si="95"/>
        <v>0</v>
      </c>
      <c r="O1509" s="42" t="e">
        <f t="shared" si="96"/>
        <v>#DIV/0!</v>
      </c>
    </row>
    <row r="1510" spans="1:15" ht="15">
      <c r="A1510" s="7"/>
      <c r="B1510" s="7"/>
      <c r="C1510" s="13"/>
      <c r="D1510" s="7"/>
      <c r="E1510" s="37"/>
      <c r="F1510" s="28"/>
      <c r="G1510" s="6"/>
      <c r="H1510" s="6"/>
      <c r="I1510" s="28"/>
      <c r="J1510" s="6"/>
      <c r="K1510" s="14">
        <v>41486</v>
      </c>
      <c r="L1510" s="3">
        <f t="shared" si="93"/>
        <v>0</v>
      </c>
      <c r="M1510" s="33">
        <f t="shared" si="94"/>
        <v>0</v>
      </c>
      <c r="N1510" s="44">
        <f t="shared" si="95"/>
        <v>0</v>
      </c>
      <c r="O1510" s="42" t="e">
        <f t="shared" si="96"/>
        <v>#DIV/0!</v>
      </c>
    </row>
    <row r="1511" spans="1:15" ht="15">
      <c r="A1511" s="7"/>
      <c r="B1511" s="7"/>
      <c r="C1511" s="13"/>
      <c r="D1511" s="7"/>
      <c r="E1511" s="37"/>
      <c r="F1511" s="28"/>
      <c r="G1511" s="6"/>
      <c r="H1511" s="6"/>
      <c r="I1511" s="28"/>
      <c r="J1511" s="6"/>
      <c r="K1511" s="14">
        <v>41486</v>
      </c>
      <c r="L1511" s="3">
        <f t="shared" si="93"/>
        <v>0</v>
      </c>
      <c r="M1511" s="33">
        <f t="shared" si="94"/>
        <v>0</v>
      </c>
      <c r="N1511" s="44">
        <f t="shared" si="95"/>
        <v>0</v>
      </c>
      <c r="O1511" s="42" t="e">
        <f t="shared" si="96"/>
        <v>#DIV/0!</v>
      </c>
    </row>
    <row r="1512" spans="1:15" ht="15">
      <c r="A1512" s="7"/>
      <c r="B1512" s="7"/>
      <c r="C1512" s="13"/>
      <c r="D1512" s="7"/>
      <c r="E1512" s="37"/>
      <c r="F1512" s="28"/>
      <c r="G1512" s="6"/>
      <c r="H1512" s="6"/>
      <c r="I1512" s="28"/>
      <c r="J1512" s="6"/>
      <c r="K1512" s="14">
        <v>41486</v>
      </c>
      <c r="L1512" s="3">
        <f t="shared" si="93"/>
        <v>0</v>
      </c>
      <c r="M1512" s="33">
        <f t="shared" si="94"/>
        <v>0</v>
      </c>
      <c r="N1512" s="44">
        <f t="shared" si="95"/>
        <v>0</v>
      </c>
      <c r="O1512" s="42" t="e">
        <f t="shared" si="96"/>
        <v>#DIV/0!</v>
      </c>
    </row>
    <row r="1513" spans="1:15" ht="15">
      <c r="A1513" s="7"/>
      <c r="B1513" s="7"/>
      <c r="C1513" s="13"/>
      <c r="D1513" s="7"/>
      <c r="E1513" s="37"/>
      <c r="F1513" s="28"/>
      <c r="G1513" s="6"/>
      <c r="H1513" s="6"/>
      <c r="I1513" s="28"/>
      <c r="J1513" s="6"/>
      <c r="K1513" s="14">
        <v>41486</v>
      </c>
      <c r="L1513" s="3">
        <f t="shared" si="93"/>
        <v>0</v>
      </c>
      <c r="M1513" s="33">
        <f t="shared" si="94"/>
        <v>0</v>
      </c>
      <c r="N1513" s="44">
        <f t="shared" si="95"/>
        <v>0</v>
      </c>
      <c r="O1513" s="42" t="e">
        <f t="shared" si="96"/>
        <v>#DIV/0!</v>
      </c>
    </row>
    <row r="1514" spans="1:15" ht="15">
      <c r="A1514" s="7"/>
      <c r="B1514" s="7"/>
      <c r="C1514" s="13"/>
      <c r="D1514" s="7"/>
      <c r="E1514" s="37"/>
      <c r="F1514" s="28"/>
      <c r="G1514" s="6"/>
      <c r="H1514" s="6"/>
      <c r="I1514" s="28"/>
      <c r="J1514" s="6"/>
      <c r="K1514" s="14">
        <v>41486</v>
      </c>
      <c r="L1514" s="3">
        <f t="shared" si="93"/>
        <v>0</v>
      </c>
      <c r="M1514" s="33">
        <f t="shared" si="94"/>
        <v>0</v>
      </c>
      <c r="N1514" s="44">
        <f t="shared" si="95"/>
        <v>0</v>
      </c>
      <c r="O1514" s="42" t="e">
        <f t="shared" si="96"/>
        <v>#DIV/0!</v>
      </c>
    </row>
    <row r="1515" spans="1:15" ht="15">
      <c r="A1515" s="7"/>
      <c r="B1515" s="7"/>
      <c r="C1515" s="13"/>
      <c r="D1515" s="7"/>
      <c r="E1515" s="37"/>
      <c r="F1515" s="28"/>
      <c r="G1515" s="6"/>
      <c r="H1515" s="6"/>
      <c r="I1515" s="28"/>
      <c r="J1515" s="6"/>
      <c r="K1515" s="14">
        <v>41486</v>
      </c>
      <c r="L1515" s="3">
        <f t="shared" si="93"/>
        <v>0</v>
      </c>
      <c r="M1515" s="33">
        <f t="shared" si="94"/>
        <v>0</v>
      </c>
      <c r="N1515" s="44">
        <f t="shared" si="95"/>
        <v>0</v>
      </c>
      <c r="O1515" s="42" t="e">
        <f t="shared" si="96"/>
        <v>#DIV/0!</v>
      </c>
    </row>
    <row r="1516" spans="1:15" ht="15">
      <c r="A1516" s="7"/>
      <c r="B1516" s="7"/>
      <c r="C1516" s="13"/>
      <c r="D1516" s="7"/>
      <c r="E1516" s="37"/>
      <c r="F1516" s="28"/>
      <c r="G1516" s="6"/>
      <c r="H1516" s="6"/>
      <c r="I1516" s="28"/>
      <c r="J1516" s="6"/>
      <c r="K1516" s="14">
        <v>41486</v>
      </c>
      <c r="L1516" s="3">
        <f t="shared" si="93"/>
        <v>0</v>
      </c>
      <c r="M1516" s="33">
        <f t="shared" si="94"/>
        <v>0</v>
      </c>
      <c r="N1516" s="44">
        <f t="shared" si="95"/>
        <v>0</v>
      </c>
      <c r="O1516" s="42" t="e">
        <f t="shared" si="96"/>
        <v>#DIV/0!</v>
      </c>
    </row>
    <row r="1517" spans="1:15" ht="15">
      <c r="A1517" s="7"/>
      <c r="B1517" s="7"/>
      <c r="C1517" s="13"/>
      <c r="D1517" s="7"/>
      <c r="E1517" s="37"/>
      <c r="F1517" s="28"/>
      <c r="G1517" s="6"/>
      <c r="H1517" s="6"/>
      <c r="I1517" s="28"/>
      <c r="J1517" s="6"/>
      <c r="K1517" s="14">
        <v>41486</v>
      </c>
      <c r="L1517" s="3">
        <f t="shared" si="93"/>
        <v>0</v>
      </c>
      <c r="M1517" s="33">
        <f t="shared" si="94"/>
        <v>0</v>
      </c>
      <c r="N1517" s="44">
        <f t="shared" si="95"/>
        <v>0</v>
      </c>
      <c r="O1517" s="42" t="e">
        <f t="shared" si="96"/>
        <v>#DIV/0!</v>
      </c>
    </row>
    <row r="1518" spans="1:15" ht="15">
      <c r="A1518" s="7"/>
      <c r="B1518" s="7"/>
      <c r="C1518" s="13"/>
      <c r="D1518" s="7"/>
      <c r="E1518" s="37"/>
      <c r="F1518" s="28"/>
      <c r="G1518" s="6"/>
      <c r="H1518" s="6"/>
      <c r="I1518" s="28"/>
      <c r="J1518" s="6"/>
      <c r="K1518" s="14">
        <v>41486</v>
      </c>
      <c r="L1518" s="3">
        <f t="shared" si="93"/>
        <v>0</v>
      </c>
      <c r="M1518" s="33">
        <f t="shared" si="94"/>
        <v>0</v>
      </c>
      <c r="N1518" s="44">
        <f t="shared" si="95"/>
        <v>0</v>
      </c>
      <c r="O1518" s="42" t="e">
        <f t="shared" si="96"/>
        <v>#DIV/0!</v>
      </c>
    </row>
    <row r="1519" spans="1:15" ht="15">
      <c r="A1519" s="7"/>
      <c r="B1519" s="7"/>
      <c r="C1519" s="13"/>
      <c r="D1519" s="7"/>
      <c r="E1519" s="37"/>
      <c r="F1519" s="28"/>
      <c r="G1519" s="6"/>
      <c r="H1519" s="6"/>
      <c r="I1519" s="28"/>
      <c r="J1519" s="6"/>
      <c r="K1519" s="14">
        <v>41486</v>
      </c>
      <c r="L1519" s="3">
        <f t="shared" si="93"/>
        <v>0</v>
      </c>
      <c r="M1519" s="33">
        <f t="shared" si="94"/>
        <v>0</v>
      </c>
      <c r="N1519" s="44">
        <f t="shared" si="95"/>
        <v>0</v>
      </c>
      <c r="O1519" s="42" t="e">
        <f t="shared" si="96"/>
        <v>#DIV/0!</v>
      </c>
    </row>
    <row r="1520" spans="1:15" ht="15">
      <c r="A1520" s="7"/>
      <c r="B1520" s="7"/>
      <c r="C1520" s="13"/>
      <c r="D1520" s="7"/>
      <c r="E1520" s="37"/>
      <c r="F1520" s="28"/>
      <c r="G1520" s="6"/>
      <c r="H1520" s="6"/>
      <c r="I1520" s="28"/>
      <c r="J1520" s="6"/>
      <c r="K1520" s="14">
        <v>41486</v>
      </c>
      <c r="L1520" s="3">
        <f t="shared" si="93"/>
        <v>0</v>
      </c>
      <c r="M1520" s="33">
        <f t="shared" si="94"/>
        <v>0</v>
      </c>
      <c r="N1520" s="44">
        <f t="shared" si="95"/>
        <v>0</v>
      </c>
      <c r="O1520" s="42" t="e">
        <f t="shared" si="96"/>
        <v>#DIV/0!</v>
      </c>
    </row>
    <row r="1521" spans="1:15" ht="15">
      <c r="A1521" s="7"/>
      <c r="B1521" s="7"/>
      <c r="C1521" s="13"/>
      <c r="D1521" s="7"/>
      <c r="E1521" s="37"/>
      <c r="F1521" s="28"/>
      <c r="G1521" s="6"/>
      <c r="H1521" s="6"/>
      <c r="I1521" s="28"/>
      <c r="J1521" s="6"/>
      <c r="K1521" s="14">
        <v>41486</v>
      </c>
      <c r="L1521" s="3">
        <f t="shared" si="93"/>
        <v>0</v>
      </c>
      <c r="M1521" s="33">
        <f t="shared" si="94"/>
        <v>0</v>
      </c>
      <c r="N1521" s="44">
        <f t="shared" si="95"/>
        <v>0</v>
      </c>
      <c r="O1521" s="42" t="e">
        <f t="shared" si="96"/>
        <v>#DIV/0!</v>
      </c>
    </row>
    <row r="1522" spans="1:15" ht="15">
      <c r="A1522" s="7"/>
      <c r="B1522" s="7"/>
      <c r="C1522" s="13"/>
      <c r="D1522" s="7"/>
      <c r="E1522" s="37"/>
      <c r="F1522" s="28"/>
      <c r="G1522" s="6"/>
      <c r="H1522" s="6"/>
      <c r="I1522" s="28"/>
      <c r="J1522" s="6"/>
      <c r="K1522" s="14">
        <v>41486</v>
      </c>
      <c r="L1522" s="3">
        <f t="shared" si="93"/>
        <v>0</v>
      </c>
      <c r="M1522" s="33">
        <f t="shared" si="94"/>
        <v>0</v>
      </c>
      <c r="N1522" s="44">
        <f t="shared" si="95"/>
        <v>0</v>
      </c>
      <c r="O1522" s="42" t="e">
        <f t="shared" si="96"/>
        <v>#DIV/0!</v>
      </c>
    </row>
    <row r="1523" spans="1:15" ht="15">
      <c r="A1523" s="7"/>
      <c r="B1523" s="7"/>
      <c r="C1523" s="13"/>
      <c r="D1523" s="7"/>
      <c r="E1523" s="37"/>
      <c r="F1523" s="28"/>
      <c r="G1523" s="6"/>
      <c r="H1523" s="6"/>
      <c r="I1523" s="28"/>
      <c r="J1523" s="6"/>
      <c r="K1523" s="14">
        <v>41486</v>
      </c>
      <c r="L1523" s="3">
        <f t="shared" si="93"/>
        <v>0</v>
      </c>
      <c r="M1523" s="33">
        <f t="shared" si="94"/>
        <v>0</v>
      </c>
      <c r="N1523" s="44">
        <f t="shared" si="95"/>
        <v>0</v>
      </c>
      <c r="O1523" s="42" t="e">
        <f t="shared" si="96"/>
        <v>#DIV/0!</v>
      </c>
    </row>
    <row r="1524" spans="1:15" ht="15">
      <c r="A1524" s="7"/>
      <c r="B1524" s="7"/>
      <c r="C1524" s="13"/>
      <c r="D1524" s="7"/>
      <c r="E1524" s="37"/>
      <c r="F1524" s="28"/>
      <c r="G1524" s="6"/>
      <c r="H1524" s="6"/>
      <c r="I1524" s="28"/>
      <c r="J1524" s="6"/>
      <c r="K1524" s="14">
        <v>41486</v>
      </c>
      <c r="L1524" s="3">
        <f t="shared" si="93"/>
        <v>0</v>
      </c>
      <c r="M1524" s="33">
        <f t="shared" si="94"/>
        <v>0</v>
      </c>
      <c r="N1524" s="44">
        <f t="shared" si="95"/>
        <v>0</v>
      </c>
      <c r="O1524" s="42" t="e">
        <f t="shared" si="96"/>
        <v>#DIV/0!</v>
      </c>
    </row>
    <row r="1525" spans="1:15" ht="15">
      <c r="A1525" s="7"/>
      <c r="B1525" s="7"/>
      <c r="C1525" s="13"/>
      <c r="D1525" s="7"/>
      <c r="E1525" s="37"/>
      <c r="F1525" s="28"/>
      <c r="G1525" s="6"/>
      <c r="H1525" s="6"/>
      <c r="I1525" s="28"/>
      <c r="J1525" s="6"/>
      <c r="K1525" s="14">
        <v>41486</v>
      </c>
      <c r="L1525" s="3">
        <f t="shared" si="93"/>
        <v>0</v>
      </c>
      <c r="M1525" s="33">
        <f t="shared" si="94"/>
        <v>0</v>
      </c>
      <c r="N1525" s="44">
        <f t="shared" si="95"/>
        <v>0</v>
      </c>
      <c r="O1525" s="42" t="e">
        <f t="shared" si="96"/>
        <v>#DIV/0!</v>
      </c>
    </row>
    <row r="1526" spans="1:15" ht="15">
      <c r="A1526" s="7"/>
      <c r="B1526" s="7"/>
      <c r="C1526" s="13"/>
      <c r="D1526" s="7"/>
      <c r="E1526" s="37"/>
      <c r="F1526" s="28"/>
      <c r="G1526" s="6"/>
      <c r="H1526" s="6"/>
      <c r="I1526" s="28"/>
      <c r="J1526" s="6"/>
      <c r="K1526" s="14">
        <v>41486</v>
      </c>
      <c r="L1526" s="3">
        <f t="shared" si="93"/>
        <v>0</v>
      </c>
      <c r="M1526" s="33">
        <f t="shared" si="94"/>
        <v>0</v>
      </c>
      <c r="N1526" s="44">
        <f t="shared" si="95"/>
        <v>0</v>
      </c>
      <c r="O1526" s="42" t="e">
        <f t="shared" si="96"/>
        <v>#DIV/0!</v>
      </c>
    </row>
    <row r="1527" spans="1:15" ht="15">
      <c r="A1527" s="7"/>
      <c r="B1527" s="7"/>
      <c r="C1527" s="13"/>
      <c r="D1527" s="7"/>
      <c r="E1527" s="37"/>
      <c r="F1527" s="28"/>
      <c r="G1527" s="6"/>
      <c r="H1527" s="6"/>
      <c r="I1527" s="28"/>
      <c r="J1527" s="6"/>
      <c r="K1527" s="14">
        <v>41486</v>
      </c>
      <c r="L1527" s="3">
        <f t="shared" si="93"/>
        <v>0</v>
      </c>
      <c r="M1527" s="33">
        <f t="shared" si="94"/>
        <v>0</v>
      </c>
      <c r="N1527" s="44">
        <f t="shared" si="95"/>
        <v>0</v>
      </c>
      <c r="O1527" s="42" t="e">
        <f t="shared" si="96"/>
        <v>#DIV/0!</v>
      </c>
    </row>
    <row r="1528" spans="1:15" ht="15">
      <c r="A1528" s="7"/>
      <c r="B1528" s="7"/>
      <c r="C1528" s="13"/>
      <c r="D1528" s="7"/>
      <c r="E1528" s="37"/>
      <c r="F1528" s="28"/>
      <c r="G1528" s="6"/>
      <c r="H1528" s="6"/>
      <c r="I1528" s="28"/>
      <c r="J1528" s="6"/>
      <c r="K1528" s="14">
        <v>41486</v>
      </c>
      <c r="L1528" s="3">
        <f t="shared" si="93"/>
        <v>0</v>
      </c>
      <c r="M1528" s="33">
        <f t="shared" si="94"/>
        <v>0</v>
      </c>
      <c r="N1528" s="44">
        <f t="shared" si="95"/>
        <v>0</v>
      </c>
      <c r="O1528" s="42" t="e">
        <f t="shared" si="96"/>
        <v>#DIV/0!</v>
      </c>
    </row>
    <row r="1529" spans="1:15" ht="15">
      <c r="A1529" s="7"/>
      <c r="B1529" s="7"/>
      <c r="C1529" s="13"/>
      <c r="D1529" s="7"/>
      <c r="E1529" s="37"/>
      <c r="F1529" s="28"/>
      <c r="G1529" s="6"/>
      <c r="H1529" s="6"/>
      <c r="I1529" s="28"/>
      <c r="J1529" s="6"/>
      <c r="K1529" s="14">
        <v>41486</v>
      </c>
      <c r="L1529" s="3">
        <f t="shared" si="93"/>
        <v>0</v>
      </c>
      <c r="M1529" s="33">
        <f t="shared" si="94"/>
        <v>0</v>
      </c>
      <c r="N1529" s="44">
        <f t="shared" si="95"/>
        <v>0</v>
      </c>
      <c r="O1529" s="42" t="e">
        <f t="shared" si="96"/>
        <v>#DIV/0!</v>
      </c>
    </row>
    <row r="1530" spans="1:15" ht="15">
      <c r="A1530" s="7"/>
      <c r="B1530" s="7"/>
      <c r="C1530" s="13"/>
      <c r="D1530" s="7"/>
      <c r="E1530" s="37"/>
      <c r="F1530" s="28"/>
      <c r="G1530" s="6"/>
      <c r="H1530" s="6"/>
      <c r="I1530" s="28"/>
      <c r="J1530" s="6"/>
      <c r="K1530" s="14">
        <v>41486</v>
      </c>
      <c r="L1530" s="3">
        <f t="shared" si="93"/>
        <v>0</v>
      </c>
      <c r="M1530" s="33">
        <f t="shared" si="94"/>
        <v>0</v>
      </c>
      <c r="N1530" s="44">
        <f t="shared" si="95"/>
        <v>0</v>
      </c>
      <c r="O1530" s="42" t="e">
        <f t="shared" si="96"/>
        <v>#DIV/0!</v>
      </c>
    </row>
    <row r="1531" spans="1:15" ht="15">
      <c r="A1531" s="7"/>
      <c r="B1531" s="7"/>
      <c r="C1531" s="13"/>
      <c r="D1531" s="7"/>
      <c r="E1531" s="37"/>
      <c r="F1531" s="28"/>
      <c r="G1531" s="6"/>
      <c r="H1531" s="6"/>
      <c r="I1531" s="28"/>
      <c r="J1531" s="6"/>
      <c r="K1531" s="14">
        <v>41486</v>
      </c>
      <c r="L1531" s="3">
        <f t="shared" si="93"/>
        <v>0</v>
      </c>
      <c r="M1531" s="33">
        <f t="shared" si="94"/>
        <v>0</v>
      </c>
      <c r="N1531" s="44">
        <f t="shared" si="95"/>
        <v>0</v>
      </c>
      <c r="O1531" s="42" t="e">
        <f t="shared" si="96"/>
        <v>#DIV/0!</v>
      </c>
    </row>
    <row r="1532" spans="1:15" ht="15">
      <c r="A1532" s="7"/>
      <c r="B1532" s="7"/>
      <c r="C1532" s="13"/>
      <c r="D1532" s="7"/>
      <c r="E1532" s="37"/>
      <c r="F1532" s="28"/>
      <c r="G1532" s="6"/>
      <c r="H1532" s="6"/>
      <c r="I1532" s="28"/>
      <c r="J1532" s="6"/>
      <c r="K1532" s="14">
        <v>41486</v>
      </c>
      <c r="L1532" s="3">
        <f t="shared" si="93"/>
        <v>0</v>
      </c>
      <c r="M1532" s="33">
        <f t="shared" si="94"/>
        <v>0</v>
      </c>
      <c r="N1532" s="44">
        <f t="shared" si="95"/>
        <v>0</v>
      </c>
      <c r="O1532" s="42" t="e">
        <f t="shared" si="96"/>
        <v>#DIV/0!</v>
      </c>
    </row>
    <row r="1533" spans="1:15" ht="15">
      <c r="A1533" s="7"/>
      <c r="B1533" s="7"/>
      <c r="C1533" s="13"/>
      <c r="D1533" s="7"/>
      <c r="E1533" s="37"/>
      <c r="F1533" s="28"/>
      <c r="G1533" s="6"/>
      <c r="H1533" s="6"/>
      <c r="I1533" s="28"/>
      <c r="J1533" s="6"/>
      <c r="K1533" s="14">
        <v>41486</v>
      </c>
      <c r="L1533" s="3">
        <f t="shared" si="93"/>
        <v>0</v>
      </c>
      <c r="M1533" s="33">
        <f t="shared" si="94"/>
        <v>0</v>
      </c>
      <c r="N1533" s="44">
        <f t="shared" si="95"/>
        <v>0</v>
      </c>
      <c r="O1533" s="42" t="e">
        <f t="shared" si="96"/>
        <v>#DIV/0!</v>
      </c>
    </row>
    <row r="1534" spans="1:15" ht="15">
      <c r="A1534" s="7"/>
      <c r="B1534" s="7"/>
      <c r="C1534" s="13"/>
      <c r="D1534" s="7"/>
      <c r="E1534" s="37"/>
      <c r="F1534" s="28"/>
      <c r="G1534" s="6"/>
      <c r="H1534" s="6"/>
      <c r="I1534" s="28"/>
      <c r="J1534" s="6"/>
      <c r="K1534" s="14">
        <v>41486</v>
      </c>
      <c r="L1534" s="3">
        <f t="shared" si="93"/>
        <v>0</v>
      </c>
      <c r="M1534" s="33">
        <f t="shared" si="94"/>
        <v>0</v>
      </c>
      <c r="N1534" s="44">
        <f t="shared" si="95"/>
        <v>0</v>
      </c>
      <c r="O1534" s="42" t="e">
        <f t="shared" si="96"/>
        <v>#DIV/0!</v>
      </c>
    </row>
    <row r="1535" spans="1:15" ht="15">
      <c r="A1535" s="7"/>
      <c r="B1535" s="7"/>
      <c r="C1535" s="13"/>
      <c r="D1535" s="7"/>
      <c r="E1535" s="37"/>
      <c r="F1535" s="28"/>
      <c r="G1535" s="6"/>
      <c r="H1535" s="6"/>
      <c r="I1535" s="28"/>
      <c r="J1535" s="6"/>
      <c r="K1535" s="14">
        <v>41486</v>
      </c>
      <c r="L1535" s="3">
        <f t="shared" si="93"/>
        <v>0</v>
      </c>
      <c r="M1535" s="33">
        <f t="shared" si="94"/>
        <v>0</v>
      </c>
      <c r="N1535" s="44">
        <f t="shared" si="95"/>
        <v>0</v>
      </c>
      <c r="O1535" s="42" t="e">
        <f t="shared" si="96"/>
        <v>#DIV/0!</v>
      </c>
    </row>
    <row r="1536" spans="1:15" ht="15">
      <c r="A1536" s="7"/>
      <c r="B1536" s="7"/>
      <c r="C1536" s="13"/>
      <c r="D1536" s="7"/>
      <c r="E1536" s="37"/>
      <c r="F1536" s="28"/>
      <c r="G1536" s="6"/>
      <c r="H1536" s="6"/>
      <c r="I1536" s="28"/>
      <c r="J1536" s="6"/>
      <c r="K1536" s="14">
        <v>41486</v>
      </c>
      <c r="L1536" s="3">
        <f t="shared" si="93"/>
        <v>0</v>
      </c>
      <c r="M1536" s="33">
        <f t="shared" si="94"/>
        <v>0</v>
      </c>
      <c r="N1536" s="44">
        <f t="shared" si="95"/>
        <v>0</v>
      </c>
      <c r="O1536" s="42" t="e">
        <f t="shared" si="96"/>
        <v>#DIV/0!</v>
      </c>
    </row>
    <row r="1537" spans="1:15" ht="15">
      <c r="A1537" s="7"/>
      <c r="B1537" s="7"/>
      <c r="C1537" s="13"/>
      <c r="D1537" s="7"/>
      <c r="E1537" s="37"/>
      <c r="F1537" s="28"/>
      <c r="G1537" s="6"/>
      <c r="H1537" s="6"/>
      <c r="I1537" s="28"/>
      <c r="J1537" s="6"/>
      <c r="K1537" s="14">
        <v>41486</v>
      </c>
      <c r="L1537" s="3">
        <f t="shared" si="93"/>
        <v>0</v>
      </c>
      <c r="M1537" s="33">
        <f t="shared" si="94"/>
        <v>0</v>
      </c>
      <c r="N1537" s="44">
        <f t="shared" si="95"/>
        <v>0</v>
      </c>
      <c r="O1537" s="42" t="e">
        <f t="shared" si="96"/>
        <v>#DIV/0!</v>
      </c>
    </row>
    <row r="1538" spans="1:15" ht="15">
      <c r="A1538" s="7"/>
      <c r="B1538" s="7"/>
      <c r="C1538" s="13"/>
      <c r="D1538" s="7"/>
      <c r="E1538" s="37"/>
      <c r="F1538" s="28"/>
      <c r="G1538" s="6"/>
      <c r="H1538" s="6"/>
      <c r="I1538" s="28"/>
      <c r="J1538" s="6"/>
      <c r="K1538" s="14">
        <v>41486</v>
      </c>
      <c r="L1538" s="3">
        <f t="shared" ref="L1538:L1601" si="97">F1538*I1538</f>
        <v>0</v>
      </c>
      <c r="M1538" s="33">
        <f t="shared" ref="M1538:M1601" si="98">E1538+J1538</f>
        <v>0</v>
      </c>
      <c r="N1538" s="44">
        <f t="shared" ref="N1538:N1601" si="99">E1538/1000</f>
        <v>0</v>
      </c>
      <c r="O1538" s="42" t="e">
        <f t="shared" ref="O1538:O1601" si="100">E1538/F1538</f>
        <v>#DIV/0!</v>
      </c>
    </row>
    <row r="1539" spans="1:15" ht="15">
      <c r="A1539" s="7"/>
      <c r="B1539" s="7"/>
      <c r="C1539" s="13"/>
      <c r="D1539" s="7"/>
      <c r="E1539" s="37"/>
      <c r="F1539" s="28"/>
      <c r="G1539" s="6"/>
      <c r="H1539" s="6"/>
      <c r="I1539" s="28"/>
      <c r="J1539" s="6"/>
      <c r="K1539" s="14">
        <v>41486</v>
      </c>
      <c r="L1539" s="3">
        <f t="shared" si="97"/>
        <v>0</v>
      </c>
      <c r="M1539" s="33">
        <f t="shared" si="98"/>
        <v>0</v>
      </c>
      <c r="N1539" s="44">
        <f t="shared" si="99"/>
        <v>0</v>
      </c>
      <c r="O1539" s="42" t="e">
        <f t="shared" si="100"/>
        <v>#DIV/0!</v>
      </c>
    </row>
    <row r="1540" spans="1:15" ht="15">
      <c r="A1540" s="7"/>
      <c r="B1540" s="7"/>
      <c r="C1540" s="13"/>
      <c r="D1540" s="7"/>
      <c r="E1540" s="37"/>
      <c r="F1540" s="28"/>
      <c r="G1540" s="6"/>
      <c r="H1540" s="6"/>
      <c r="I1540" s="28"/>
      <c r="J1540" s="6"/>
      <c r="K1540" s="14">
        <v>41486</v>
      </c>
      <c r="L1540" s="3">
        <f t="shared" si="97"/>
        <v>0</v>
      </c>
      <c r="M1540" s="33">
        <f t="shared" si="98"/>
        <v>0</v>
      </c>
      <c r="N1540" s="44">
        <f t="shared" si="99"/>
        <v>0</v>
      </c>
      <c r="O1540" s="42" t="e">
        <f t="shared" si="100"/>
        <v>#DIV/0!</v>
      </c>
    </row>
    <row r="1541" spans="1:15" ht="15">
      <c r="A1541" s="7"/>
      <c r="B1541" s="7"/>
      <c r="C1541" s="13"/>
      <c r="D1541" s="7"/>
      <c r="E1541" s="37"/>
      <c r="F1541" s="28"/>
      <c r="G1541" s="6"/>
      <c r="H1541" s="6"/>
      <c r="I1541" s="28"/>
      <c r="J1541" s="6"/>
      <c r="K1541" s="14">
        <v>41486</v>
      </c>
      <c r="L1541" s="3">
        <f t="shared" si="97"/>
        <v>0</v>
      </c>
      <c r="M1541" s="33">
        <f t="shared" si="98"/>
        <v>0</v>
      </c>
      <c r="N1541" s="44">
        <f t="shared" si="99"/>
        <v>0</v>
      </c>
      <c r="O1541" s="42" t="e">
        <f t="shared" si="100"/>
        <v>#DIV/0!</v>
      </c>
    </row>
    <row r="1542" spans="1:15" ht="15">
      <c r="A1542" s="7"/>
      <c r="B1542" s="7"/>
      <c r="C1542" s="13"/>
      <c r="D1542" s="7"/>
      <c r="E1542" s="37"/>
      <c r="F1542" s="28"/>
      <c r="G1542" s="6"/>
      <c r="H1542" s="6"/>
      <c r="I1542" s="28"/>
      <c r="J1542" s="6"/>
      <c r="K1542" s="14">
        <v>41486</v>
      </c>
      <c r="L1542" s="3">
        <f t="shared" si="97"/>
        <v>0</v>
      </c>
      <c r="M1542" s="33">
        <f t="shared" si="98"/>
        <v>0</v>
      </c>
      <c r="N1542" s="44">
        <f t="shared" si="99"/>
        <v>0</v>
      </c>
      <c r="O1542" s="42" t="e">
        <f t="shared" si="100"/>
        <v>#DIV/0!</v>
      </c>
    </row>
    <row r="1543" spans="1:15" ht="15">
      <c r="A1543" s="7"/>
      <c r="B1543" s="7"/>
      <c r="C1543" s="13"/>
      <c r="D1543" s="7"/>
      <c r="E1543" s="37"/>
      <c r="F1543" s="28"/>
      <c r="G1543" s="6"/>
      <c r="H1543" s="6"/>
      <c r="I1543" s="28"/>
      <c r="J1543" s="6"/>
      <c r="K1543" s="14">
        <v>41486</v>
      </c>
      <c r="L1543" s="3">
        <f t="shared" si="97"/>
        <v>0</v>
      </c>
      <c r="M1543" s="33">
        <f t="shared" si="98"/>
        <v>0</v>
      </c>
      <c r="N1543" s="44">
        <f t="shared" si="99"/>
        <v>0</v>
      </c>
      <c r="O1543" s="42" t="e">
        <f t="shared" si="100"/>
        <v>#DIV/0!</v>
      </c>
    </row>
    <row r="1544" spans="1:15" ht="15">
      <c r="A1544" s="7"/>
      <c r="B1544" s="7"/>
      <c r="C1544" s="13"/>
      <c r="D1544" s="7"/>
      <c r="E1544" s="37"/>
      <c r="F1544" s="28"/>
      <c r="G1544" s="6"/>
      <c r="H1544" s="6"/>
      <c r="I1544" s="28"/>
      <c r="J1544" s="6"/>
      <c r="K1544" s="14">
        <v>41486</v>
      </c>
      <c r="L1544" s="3">
        <f t="shared" si="97"/>
        <v>0</v>
      </c>
      <c r="M1544" s="33">
        <f t="shared" si="98"/>
        <v>0</v>
      </c>
      <c r="N1544" s="44">
        <f t="shared" si="99"/>
        <v>0</v>
      </c>
      <c r="O1544" s="42" t="e">
        <f t="shared" si="100"/>
        <v>#DIV/0!</v>
      </c>
    </row>
    <row r="1545" spans="1:15" ht="15">
      <c r="A1545" s="7"/>
      <c r="B1545" s="7"/>
      <c r="C1545" s="13"/>
      <c r="D1545" s="7"/>
      <c r="E1545" s="37"/>
      <c r="F1545" s="28"/>
      <c r="G1545" s="6"/>
      <c r="H1545" s="6"/>
      <c r="I1545" s="28"/>
      <c r="J1545" s="6"/>
      <c r="K1545" s="14">
        <v>41486</v>
      </c>
      <c r="L1545" s="3">
        <f t="shared" si="97"/>
        <v>0</v>
      </c>
      <c r="M1545" s="33">
        <f t="shared" si="98"/>
        <v>0</v>
      </c>
      <c r="N1545" s="44">
        <f t="shared" si="99"/>
        <v>0</v>
      </c>
      <c r="O1545" s="42" t="e">
        <f t="shared" si="100"/>
        <v>#DIV/0!</v>
      </c>
    </row>
    <row r="1546" spans="1:15" ht="15">
      <c r="A1546" s="7"/>
      <c r="B1546" s="7"/>
      <c r="C1546" s="13"/>
      <c r="D1546" s="7"/>
      <c r="E1546" s="37"/>
      <c r="F1546" s="28"/>
      <c r="G1546" s="6"/>
      <c r="H1546" s="6"/>
      <c r="I1546" s="28"/>
      <c r="J1546" s="6"/>
      <c r="K1546" s="14">
        <v>41486</v>
      </c>
      <c r="L1546" s="3">
        <f t="shared" si="97"/>
        <v>0</v>
      </c>
      <c r="M1546" s="33">
        <f t="shared" si="98"/>
        <v>0</v>
      </c>
      <c r="N1546" s="44">
        <f t="shared" si="99"/>
        <v>0</v>
      </c>
      <c r="O1546" s="42" t="e">
        <f t="shared" si="100"/>
        <v>#DIV/0!</v>
      </c>
    </row>
    <row r="1547" spans="1:15" ht="15">
      <c r="A1547" s="7"/>
      <c r="B1547" s="7"/>
      <c r="C1547" s="13"/>
      <c r="D1547" s="7"/>
      <c r="E1547" s="37"/>
      <c r="F1547" s="28"/>
      <c r="G1547" s="6"/>
      <c r="H1547" s="6"/>
      <c r="I1547" s="28"/>
      <c r="J1547" s="6"/>
      <c r="K1547" s="14">
        <v>41486</v>
      </c>
      <c r="L1547" s="3">
        <f t="shared" si="97"/>
        <v>0</v>
      </c>
      <c r="M1547" s="33">
        <f t="shared" si="98"/>
        <v>0</v>
      </c>
      <c r="N1547" s="44">
        <f t="shared" si="99"/>
        <v>0</v>
      </c>
      <c r="O1547" s="42" t="e">
        <f t="shared" si="100"/>
        <v>#DIV/0!</v>
      </c>
    </row>
    <row r="1548" spans="1:15" ht="15">
      <c r="A1548" s="7"/>
      <c r="B1548" s="7"/>
      <c r="C1548" s="13"/>
      <c r="D1548" s="7"/>
      <c r="E1548" s="37"/>
      <c r="F1548" s="28"/>
      <c r="G1548" s="6"/>
      <c r="H1548" s="6"/>
      <c r="I1548" s="28"/>
      <c r="J1548" s="6"/>
      <c r="K1548" s="14">
        <v>41486</v>
      </c>
      <c r="L1548" s="3">
        <f t="shared" si="97"/>
        <v>0</v>
      </c>
      <c r="M1548" s="33">
        <f t="shared" si="98"/>
        <v>0</v>
      </c>
      <c r="N1548" s="44">
        <f t="shared" si="99"/>
        <v>0</v>
      </c>
      <c r="O1548" s="42" t="e">
        <f t="shared" si="100"/>
        <v>#DIV/0!</v>
      </c>
    </row>
    <row r="1549" spans="1:15" ht="15">
      <c r="A1549" s="7"/>
      <c r="B1549" s="7"/>
      <c r="C1549" s="13"/>
      <c r="D1549" s="7"/>
      <c r="E1549" s="37"/>
      <c r="F1549" s="28"/>
      <c r="G1549" s="6"/>
      <c r="H1549" s="6"/>
      <c r="I1549" s="28"/>
      <c r="J1549" s="6"/>
      <c r="K1549" s="14">
        <v>41486</v>
      </c>
      <c r="L1549" s="3">
        <f t="shared" si="97"/>
        <v>0</v>
      </c>
      <c r="M1549" s="33">
        <f t="shared" si="98"/>
        <v>0</v>
      </c>
      <c r="N1549" s="44">
        <f t="shared" si="99"/>
        <v>0</v>
      </c>
      <c r="O1549" s="42" t="e">
        <f t="shared" si="100"/>
        <v>#DIV/0!</v>
      </c>
    </row>
    <row r="1550" spans="1:15" ht="15">
      <c r="A1550" s="7"/>
      <c r="B1550" s="7"/>
      <c r="C1550" s="13"/>
      <c r="D1550" s="7"/>
      <c r="E1550" s="37"/>
      <c r="F1550" s="28"/>
      <c r="G1550" s="6"/>
      <c r="H1550" s="6"/>
      <c r="I1550" s="28"/>
      <c r="J1550" s="6"/>
      <c r="K1550" s="14">
        <v>41486</v>
      </c>
      <c r="L1550" s="3">
        <f t="shared" si="97"/>
        <v>0</v>
      </c>
      <c r="M1550" s="33">
        <f t="shared" si="98"/>
        <v>0</v>
      </c>
      <c r="N1550" s="44">
        <f t="shared" si="99"/>
        <v>0</v>
      </c>
      <c r="O1550" s="42" t="e">
        <f t="shared" si="100"/>
        <v>#DIV/0!</v>
      </c>
    </row>
    <row r="1551" spans="1:15" ht="15">
      <c r="A1551" s="7"/>
      <c r="B1551" s="7"/>
      <c r="C1551" s="13"/>
      <c r="D1551" s="7"/>
      <c r="E1551" s="37"/>
      <c r="F1551" s="28"/>
      <c r="G1551" s="6"/>
      <c r="H1551" s="6"/>
      <c r="I1551" s="28"/>
      <c r="J1551" s="6"/>
      <c r="K1551" s="14">
        <v>41486</v>
      </c>
      <c r="L1551" s="3">
        <f t="shared" si="97"/>
        <v>0</v>
      </c>
      <c r="M1551" s="33">
        <f t="shared" si="98"/>
        <v>0</v>
      </c>
      <c r="N1551" s="44">
        <f t="shared" si="99"/>
        <v>0</v>
      </c>
      <c r="O1551" s="42" t="e">
        <f t="shared" si="100"/>
        <v>#DIV/0!</v>
      </c>
    </row>
    <row r="1552" spans="1:15" ht="15">
      <c r="A1552" s="7"/>
      <c r="B1552" s="7"/>
      <c r="C1552" s="13"/>
      <c r="D1552" s="7"/>
      <c r="E1552" s="37"/>
      <c r="F1552" s="28"/>
      <c r="G1552" s="6"/>
      <c r="H1552" s="6"/>
      <c r="I1552" s="28"/>
      <c r="J1552" s="6"/>
      <c r="K1552" s="14">
        <v>41486</v>
      </c>
      <c r="L1552" s="3">
        <f t="shared" si="97"/>
        <v>0</v>
      </c>
      <c r="M1552" s="33">
        <f t="shared" si="98"/>
        <v>0</v>
      </c>
      <c r="N1552" s="44">
        <f t="shared" si="99"/>
        <v>0</v>
      </c>
      <c r="O1552" s="42" t="e">
        <f t="shared" si="100"/>
        <v>#DIV/0!</v>
      </c>
    </row>
    <row r="1553" spans="1:15" ht="15">
      <c r="A1553" s="7"/>
      <c r="B1553" s="7"/>
      <c r="C1553" s="13"/>
      <c r="D1553" s="7"/>
      <c r="E1553" s="37"/>
      <c r="F1553" s="28"/>
      <c r="G1553" s="6"/>
      <c r="H1553" s="6"/>
      <c r="I1553" s="28"/>
      <c r="J1553" s="6"/>
      <c r="K1553" s="14">
        <v>41486</v>
      </c>
      <c r="L1553" s="3">
        <f t="shared" si="97"/>
        <v>0</v>
      </c>
      <c r="M1553" s="33">
        <f t="shared" si="98"/>
        <v>0</v>
      </c>
      <c r="N1553" s="44">
        <f t="shared" si="99"/>
        <v>0</v>
      </c>
      <c r="O1553" s="42" t="e">
        <f t="shared" si="100"/>
        <v>#DIV/0!</v>
      </c>
    </row>
    <row r="1554" spans="1:15" ht="15">
      <c r="A1554" s="7"/>
      <c r="B1554" s="7"/>
      <c r="C1554" s="13"/>
      <c r="D1554" s="7"/>
      <c r="E1554" s="37"/>
      <c r="F1554" s="28"/>
      <c r="G1554" s="6"/>
      <c r="H1554" s="6"/>
      <c r="I1554" s="28"/>
      <c r="J1554" s="6"/>
      <c r="K1554" s="14">
        <v>41486</v>
      </c>
      <c r="L1554" s="3">
        <f t="shared" si="97"/>
        <v>0</v>
      </c>
      <c r="M1554" s="33">
        <f t="shared" si="98"/>
        <v>0</v>
      </c>
      <c r="N1554" s="44">
        <f t="shared" si="99"/>
        <v>0</v>
      </c>
      <c r="O1554" s="42" t="e">
        <f t="shared" si="100"/>
        <v>#DIV/0!</v>
      </c>
    </row>
    <row r="1555" spans="1:15" ht="15">
      <c r="A1555" s="7"/>
      <c r="B1555" s="7"/>
      <c r="C1555" s="13"/>
      <c r="D1555" s="7"/>
      <c r="E1555" s="37"/>
      <c r="F1555" s="28"/>
      <c r="G1555" s="6"/>
      <c r="H1555" s="6"/>
      <c r="I1555" s="28"/>
      <c r="J1555" s="6"/>
      <c r="K1555" s="14">
        <v>41486</v>
      </c>
      <c r="L1555" s="3">
        <f t="shared" si="97"/>
        <v>0</v>
      </c>
      <c r="M1555" s="33">
        <f t="shared" si="98"/>
        <v>0</v>
      </c>
      <c r="N1555" s="44">
        <f t="shared" si="99"/>
        <v>0</v>
      </c>
      <c r="O1555" s="42" t="e">
        <f t="shared" si="100"/>
        <v>#DIV/0!</v>
      </c>
    </row>
    <row r="1556" spans="1:15" ht="15">
      <c r="A1556" s="7"/>
      <c r="B1556" s="7"/>
      <c r="C1556" s="13"/>
      <c r="D1556" s="7"/>
      <c r="E1556" s="37"/>
      <c r="F1556" s="28"/>
      <c r="G1556" s="6"/>
      <c r="H1556" s="6"/>
      <c r="I1556" s="28"/>
      <c r="J1556" s="6"/>
      <c r="K1556" s="14">
        <v>41486</v>
      </c>
      <c r="L1556" s="3">
        <f t="shared" si="97"/>
        <v>0</v>
      </c>
      <c r="M1556" s="33">
        <f t="shared" si="98"/>
        <v>0</v>
      </c>
      <c r="N1556" s="44">
        <f t="shared" si="99"/>
        <v>0</v>
      </c>
      <c r="O1556" s="42" t="e">
        <f t="shared" si="100"/>
        <v>#DIV/0!</v>
      </c>
    </row>
    <row r="1557" spans="1:15" ht="15">
      <c r="A1557" s="7"/>
      <c r="B1557" s="7"/>
      <c r="C1557" s="13"/>
      <c r="D1557" s="7"/>
      <c r="E1557" s="37"/>
      <c r="F1557" s="28"/>
      <c r="G1557" s="6"/>
      <c r="H1557" s="6"/>
      <c r="I1557" s="28"/>
      <c r="J1557" s="6"/>
      <c r="K1557" s="14">
        <v>41486</v>
      </c>
      <c r="L1557" s="3">
        <f t="shared" si="97"/>
        <v>0</v>
      </c>
      <c r="M1557" s="33">
        <f t="shared" si="98"/>
        <v>0</v>
      </c>
      <c r="N1557" s="44">
        <f t="shared" si="99"/>
        <v>0</v>
      </c>
      <c r="O1557" s="42" t="e">
        <f t="shared" si="100"/>
        <v>#DIV/0!</v>
      </c>
    </row>
    <row r="1558" spans="1:15" ht="15">
      <c r="A1558" s="7"/>
      <c r="B1558" s="7"/>
      <c r="C1558" s="13"/>
      <c r="D1558" s="7"/>
      <c r="E1558" s="37"/>
      <c r="F1558" s="28"/>
      <c r="G1558" s="6"/>
      <c r="H1558" s="6"/>
      <c r="I1558" s="28"/>
      <c r="J1558" s="6"/>
      <c r="K1558" s="14">
        <v>41486</v>
      </c>
      <c r="L1558" s="3">
        <f t="shared" si="97"/>
        <v>0</v>
      </c>
      <c r="M1558" s="33">
        <f t="shared" si="98"/>
        <v>0</v>
      </c>
      <c r="N1558" s="44">
        <f t="shared" si="99"/>
        <v>0</v>
      </c>
      <c r="O1558" s="42" t="e">
        <f t="shared" si="100"/>
        <v>#DIV/0!</v>
      </c>
    </row>
    <row r="1559" spans="1:15" ht="15">
      <c r="A1559" s="7"/>
      <c r="B1559" s="7"/>
      <c r="C1559" s="13"/>
      <c r="D1559" s="7"/>
      <c r="E1559" s="37"/>
      <c r="F1559" s="28"/>
      <c r="G1559" s="6"/>
      <c r="H1559" s="6"/>
      <c r="I1559" s="28"/>
      <c r="J1559" s="6"/>
      <c r="K1559" s="14">
        <v>41486</v>
      </c>
      <c r="L1559" s="3">
        <f t="shared" si="97"/>
        <v>0</v>
      </c>
      <c r="M1559" s="33">
        <f t="shared" si="98"/>
        <v>0</v>
      </c>
      <c r="N1559" s="44">
        <f t="shared" si="99"/>
        <v>0</v>
      </c>
      <c r="O1559" s="42" t="e">
        <f t="shared" si="100"/>
        <v>#DIV/0!</v>
      </c>
    </row>
    <row r="1560" spans="1:15" ht="15">
      <c r="A1560" s="7"/>
      <c r="B1560" s="7"/>
      <c r="C1560" s="13"/>
      <c r="D1560" s="7"/>
      <c r="E1560" s="37"/>
      <c r="F1560" s="28"/>
      <c r="G1560" s="6"/>
      <c r="H1560" s="6"/>
      <c r="I1560" s="28"/>
      <c r="J1560" s="6"/>
      <c r="K1560" s="14">
        <v>41486</v>
      </c>
      <c r="L1560" s="3">
        <f t="shared" si="97"/>
        <v>0</v>
      </c>
      <c r="M1560" s="33">
        <f t="shared" si="98"/>
        <v>0</v>
      </c>
      <c r="N1560" s="44">
        <f t="shared" si="99"/>
        <v>0</v>
      </c>
      <c r="O1560" s="42" t="e">
        <f t="shared" si="100"/>
        <v>#DIV/0!</v>
      </c>
    </row>
    <row r="1561" spans="1:15" ht="15">
      <c r="A1561" s="7"/>
      <c r="B1561" s="7"/>
      <c r="C1561" s="13"/>
      <c r="D1561" s="7"/>
      <c r="E1561" s="37"/>
      <c r="F1561" s="28"/>
      <c r="G1561" s="6"/>
      <c r="H1561" s="6"/>
      <c r="I1561" s="28"/>
      <c r="J1561" s="6"/>
      <c r="K1561" s="14">
        <v>41486</v>
      </c>
      <c r="L1561" s="3">
        <f t="shared" si="97"/>
        <v>0</v>
      </c>
      <c r="M1561" s="33">
        <f t="shared" si="98"/>
        <v>0</v>
      </c>
      <c r="N1561" s="44">
        <f t="shared" si="99"/>
        <v>0</v>
      </c>
      <c r="O1561" s="42" t="e">
        <f t="shared" si="100"/>
        <v>#DIV/0!</v>
      </c>
    </row>
    <row r="1562" spans="1:15" ht="15">
      <c r="A1562" s="7"/>
      <c r="B1562" s="7"/>
      <c r="C1562" s="13"/>
      <c r="D1562" s="7"/>
      <c r="E1562" s="37"/>
      <c r="F1562" s="28"/>
      <c r="G1562" s="6"/>
      <c r="H1562" s="6"/>
      <c r="I1562" s="28"/>
      <c r="J1562" s="6"/>
      <c r="K1562" s="14">
        <v>41486</v>
      </c>
      <c r="L1562" s="3">
        <f t="shared" si="97"/>
        <v>0</v>
      </c>
      <c r="M1562" s="33">
        <f t="shared" si="98"/>
        <v>0</v>
      </c>
      <c r="N1562" s="44">
        <f t="shared" si="99"/>
        <v>0</v>
      </c>
      <c r="O1562" s="42" t="e">
        <f t="shared" si="100"/>
        <v>#DIV/0!</v>
      </c>
    </row>
    <row r="1563" spans="1:15" ht="15">
      <c r="A1563" s="7"/>
      <c r="B1563" s="7"/>
      <c r="C1563" s="13"/>
      <c r="D1563" s="7"/>
      <c r="E1563" s="37"/>
      <c r="F1563" s="28"/>
      <c r="G1563" s="6"/>
      <c r="H1563" s="6"/>
      <c r="I1563" s="28"/>
      <c r="J1563" s="6"/>
      <c r="K1563" s="14">
        <v>41486</v>
      </c>
      <c r="L1563" s="3">
        <f t="shared" si="97"/>
        <v>0</v>
      </c>
      <c r="M1563" s="33">
        <f t="shared" si="98"/>
        <v>0</v>
      </c>
      <c r="N1563" s="44">
        <f t="shared" si="99"/>
        <v>0</v>
      </c>
      <c r="O1563" s="42" t="e">
        <f t="shared" si="100"/>
        <v>#DIV/0!</v>
      </c>
    </row>
    <row r="1564" spans="1:15" ht="15">
      <c r="A1564" s="7"/>
      <c r="B1564" s="7"/>
      <c r="C1564" s="13"/>
      <c r="D1564" s="7"/>
      <c r="E1564" s="37"/>
      <c r="F1564" s="28"/>
      <c r="G1564" s="6"/>
      <c r="H1564" s="6"/>
      <c r="I1564" s="28"/>
      <c r="J1564" s="6"/>
      <c r="K1564" s="14">
        <v>41486</v>
      </c>
      <c r="L1564" s="3">
        <f t="shared" si="97"/>
        <v>0</v>
      </c>
      <c r="M1564" s="33">
        <f t="shared" si="98"/>
        <v>0</v>
      </c>
      <c r="N1564" s="44">
        <f t="shared" si="99"/>
        <v>0</v>
      </c>
      <c r="O1564" s="42" t="e">
        <f t="shared" si="100"/>
        <v>#DIV/0!</v>
      </c>
    </row>
    <row r="1565" spans="1:15" ht="15">
      <c r="A1565" s="7"/>
      <c r="B1565" s="7"/>
      <c r="C1565" s="13"/>
      <c r="D1565" s="7"/>
      <c r="E1565" s="37"/>
      <c r="F1565" s="28"/>
      <c r="G1565" s="6"/>
      <c r="H1565" s="6"/>
      <c r="I1565" s="28"/>
      <c r="J1565" s="6"/>
      <c r="K1565" s="14">
        <v>41486</v>
      </c>
      <c r="L1565" s="3">
        <f t="shared" si="97"/>
        <v>0</v>
      </c>
      <c r="M1565" s="33">
        <f t="shared" si="98"/>
        <v>0</v>
      </c>
      <c r="N1565" s="44">
        <f t="shared" si="99"/>
        <v>0</v>
      </c>
      <c r="O1565" s="42" t="e">
        <f t="shared" si="100"/>
        <v>#DIV/0!</v>
      </c>
    </row>
    <row r="1566" spans="1:15" ht="15">
      <c r="A1566" s="7"/>
      <c r="B1566" s="7"/>
      <c r="C1566" s="13"/>
      <c r="D1566" s="7"/>
      <c r="E1566" s="37"/>
      <c r="F1566" s="28"/>
      <c r="G1566" s="6"/>
      <c r="H1566" s="6"/>
      <c r="I1566" s="28"/>
      <c r="J1566" s="6"/>
      <c r="K1566" s="14">
        <v>41486</v>
      </c>
      <c r="L1566" s="3">
        <f t="shared" si="97"/>
        <v>0</v>
      </c>
      <c r="M1566" s="33">
        <f t="shared" si="98"/>
        <v>0</v>
      </c>
      <c r="N1566" s="44">
        <f t="shared" si="99"/>
        <v>0</v>
      </c>
      <c r="O1566" s="42" t="e">
        <f t="shared" si="100"/>
        <v>#DIV/0!</v>
      </c>
    </row>
    <row r="1567" spans="1:15" ht="15">
      <c r="A1567" s="7"/>
      <c r="B1567" s="7"/>
      <c r="C1567" s="13"/>
      <c r="D1567" s="7"/>
      <c r="E1567" s="37"/>
      <c r="F1567" s="28"/>
      <c r="G1567" s="6"/>
      <c r="H1567" s="6"/>
      <c r="I1567" s="28"/>
      <c r="J1567" s="6"/>
      <c r="K1567" s="14">
        <v>41486</v>
      </c>
      <c r="L1567" s="3">
        <f t="shared" si="97"/>
        <v>0</v>
      </c>
      <c r="M1567" s="33">
        <f t="shared" si="98"/>
        <v>0</v>
      </c>
      <c r="N1567" s="44">
        <f t="shared" si="99"/>
        <v>0</v>
      </c>
      <c r="O1567" s="42" t="e">
        <f t="shared" si="100"/>
        <v>#DIV/0!</v>
      </c>
    </row>
    <row r="1568" spans="1:15" ht="15">
      <c r="A1568" s="7"/>
      <c r="B1568" s="7"/>
      <c r="C1568" s="13"/>
      <c r="D1568" s="7"/>
      <c r="E1568" s="37"/>
      <c r="F1568" s="28"/>
      <c r="G1568" s="6"/>
      <c r="H1568" s="6"/>
      <c r="I1568" s="28"/>
      <c r="J1568" s="6"/>
      <c r="K1568" s="14">
        <v>41486</v>
      </c>
      <c r="L1568" s="3">
        <f t="shared" si="97"/>
        <v>0</v>
      </c>
      <c r="M1568" s="33">
        <f t="shared" si="98"/>
        <v>0</v>
      </c>
      <c r="N1568" s="44">
        <f t="shared" si="99"/>
        <v>0</v>
      </c>
      <c r="O1568" s="42" t="e">
        <f t="shared" si="100"/>
        <v>#DIV/0!</v>
      </c>
    </row>
    <row r="1569" spans="1:15" ht="15">
      <c r="A1569" s="7"/>
      <c r="B1569" s="7"/>
      <c r="C1569" s="13"/>
      <c r="D1569" s="7"/>
      <c r="E1569" s="37"/>
      <c r="F1569" s="28"/>
      <c r="G1569" s="6"/>
      <c r="H1569" s="6"/>
      <c r="I1569" s="28"/>
      <c r="J1569" s="6"/>
      <c r="K1569" s="14">
        <v>41486</v>
      </c>
      <c r="L1569" s="3">
        <f t="shared" si="97"/>
        <v>0</v>
      </c>
      <c r="M1569" s="33">
        <f t="shared" si="98"/>
        <v>0</v>
      </c>
      <c r="N1569" s="44">
        <f t="shared" si="99"/>
        <v>0</v>
      </c>
      <c r="O1569" s="42" t="e">
        <f t="shared" si="100"/>
        <v>#DIV/0!</v>
      </c>
    </row>
    <row r="1570" spans="1:15" ht="15">
      <c r="A1570" s="7"/>
      <c r="B1570" s="7"/>
      <c r="C1570" s="13"/>
      <c r="D1570" s="7"/>
      <c r="E1570" s="37"/>
      <c r="F1570" s="28"/>
      <c r="G1570" s="6"/>
      <c r="H1570" s="6"/>
      <c r="I1570" s="28"/>
      <c r="J1570" s="6"/>
      <c r="K1570" s="14">
        <v>41486</v>
      </c>
      <c r="L1570" s="3">
        <f t="shared" si="97"/>
        <v>0</v>
      </c>
      <c r="M1570" s="33">
        <f t="shared" si="98"/>
        <v>0</v>
      </c>
      <c r="N1570" s="44">
        <f t="shared" si="99"/>
        <v>0</v>
      </c>
      <c r="O1570" s="42" t="e">
        <f t="shared" si="100"/>
        <v>#DIV/0!</v>
      </c>
    </row>
    <row r="1571" spans="1:15" ht="15">
      <c r="A1571" s="7"/>
      <c r="B1571" s="7"/>
      <c r="C1571" s="13"/>
      <c r="D1571" s="7"/>
      <c r="E1571" s="37"/>
      <c r="F1571" s="28"/>
      <c r="G1571" s="6"/>
      <c r="H1571" s="6"/>
      <c r="I1571" s="28"/>
      <c r="J1571" s="6"/>
      <c r="K1571" s="14">
        <v>41486</v>
      </c>
      <c r="L1571" s="3">
        <f t="shared" si="97"/>
        <v>0</v>
      </c>
      <c r="M1571" s="33">
        <f t="shared" si="98"/>
        <v>0</v>
      </c>
      <c r="N1571" s="44">
        <f t="shared" si="99"/>
        <v>0</v>
      </c>
      <c r="O1571" s="42" t="e">
        <f t="shared" si="100"/>
        <v>#DIV/0!</v>
      </c>
    </row>
    <row r="1572" spans="1:15" ht="15">
      <c r="A1572" s="7"/>
      <c r="B1572" s="7"/>
      <c r="C1572" s="13"/>
      <c r="D1572" s="7"/>
      <c r="E1572" s="37"/>
      <c r="F1572" s="28"/>
      <c r="G1572" s="6"/>
      <c r="H1572" s="6"/>
      <c r="I1572" s="28"/>
      <c r="J1572" s="6"/>
      <c r="K1572" s="14">
        <v>41486</v>
      </c>
      <c r="L1572" s="3">
        <f t="shared" si="97"/>
        <v>0</v>
      </c>
      <c r="M1572" s="33">
        <f t="shared" si="98"/>
        <v>0</v>
      </c>
      <c r="N1572" s="44">
        <f t="shared" si="99"/>
        <v>0</v>
      </c>
      <c r="O1572" s="42" t="e">
        <f t="shared" si="100"/>
        <v>#DIV/0!</v>
      </c>
    </row>
    <row r="1573" spans="1:15" ht="15">
      <c r="A1573" s="7"/>
      <c r="B1573" s="7"/>
      <c r="C1573" s="13"/>
      <c r="D1573" s="7"/>
      <c r="E1573" s="37"/>
      <c r="F1573" s="28"/>
      <c r="G1573" s="6"/>
      <c r="H1573" s="6"/>
      <c r="I1573" s="28"/>
      <c r="J1573" s="6"/>
      <c r="K1573" s="14">
        <v>41486</v>
      </c>
      <c r="L1573" s="3">
        <f t="shared" si="97"/>
        <v>0</v>
      </c>
      <c r="M1573" s="33">
        <f t="shared" si="98"/>
        <v>0</v>
      </c>
      <c r="N1573" s="44">
        <f t="shared" si="99"/>
        <v>0</v>
      </c>
      <c r="O1573" s="42" t="e">
        <f t="shared" si="100"/>
        <v>#DIV/0!</v>
      </c>
    </row>
    <row r="1574" spans="1:15" ht="15">
      <c r="A1574" s="7"/>
      <c r="B1574" s="7"/>
      <c r="C1574" s="13"/>
      <c r="D1574" s="7"/>
      <c r="E1574" s="37"/>
      <c r="F1574" s="28"/>
      <c r="G1574" s="6"/>
      <c r="H1574" s="6"/>
      <c r="I1574" s="28"/>
      <c r="J1574" s="6"/>
      <c r="K1574" s="14">
        <v>41486</v>
      </c>
      <c r="L1574" s="3">
        <f t="shared" si="97"/>
        <v>0</v>
      </c>
      <c r="M1574" s="33">
        <f t="shared" si="98"/>
        <v>0</v>
      </c>
      <c r="N1574" s="44">
        <f t="shared" si="99"/>
        <v>0</v>
      </c>
      <c r="O1574" s="42" t="e">
        <f t="shared" si="100"/>
        <v>#DIV/0!</v>
      </c>
    </row>
    <row r="1575" spans="1:15" ht="15">
      <c r="A1575" s="7"/>
      <c r="B1575" s="7"/>
      <c r="C1575" s="13"/>
      <c r="D1575" s="7"/>
      <c r="E1575" s="37"/>
      <c r="F1575" s="28"/>
      <c r="G1575" s="6"/>
      <c r="H1575" s="6"/>
      <c r="I1575" s="28"/>
      <c r="J1575" s="6"/>
      <c r="K1575" s="14">
        <v>41486</v>
      </c>
      <c r="L1575" s="3">
        <f t="shared" si="97"/>
        <v>0</v>
      </c>
      <c r="M1575" s="33">
        <f t="shared" si="98"/>
        <v>0</v>
      </c>
      <c r="N1575" s="44">
        <f t="shared" si="99"/>
        <v>0</v>
      </c>
      <c r="O1575" s="42" t="e">
        <f t="shared" si="100"/>
        <v>#DIV/0!</v>
      </c>
    </row>
    <row r="1576" spans="1:15" ht="15">
      <c r="A1576" s="7"/>
      <c r="B1576" s="7"/>
      <c r="C1576" s="13"/>
      <c r="D1576" s="7"/>
      <c r="E1576" s="37"/>
      <c r="F1576" s="28"/>
      <c r="G1576" s="6"/>
      <c r="H1576" s="6"/>
      <c r="I1576" s="28"/>
      <c r="J1576" s="6"/>
      <c r="K1576" s="14">
        <v>41486</v>
      </c>
      <c r="L1576" s="3">
        <f t="shared" si="97"/>
        <v>0</v>
      </c>
      <c r="M1576" s="33">
        <f t="shared" si="98"/>
        <v>0</v>
      </c>
      <c r="N1576" s="44">
        <f t="shared" si="99"/>
        <v>0</v>
      </c>
      <c r="O1576" s="42" t="e">
        <f t="shared" si="100"/>
        <v>#DIV/0!</v>
      </c>
    </row>
    <row r="1577" spans="1:15" ht="15">
      <c r="A1577" s="7"/>
      <c r="B1577" s="7"/>
      <c r="C1577" s="13"/>
      <c r="D1577" s="7"/>
      <c r="E1577" s="37"/>
      <c r="F1577" s="28"/>
      <c r="G1577" s="6"/>
      <c r="H1577" s="6"/>
      <c r="I1577" s="28"/>
      <c r="J1577" s="6"/>
      <c r="K1577" s="14">
        <v>41486</v>
      </c>
      <c r="L1577" s="3">
        <f t="shared" si="97"/>
        <v>0</v>
      </c>
      <c r="M1577" s="33">
        <f t="shared" si="98"/>
        <v>0</v>
      </c>
      <c r="N1577" s="44">
        <f t="shared" si="99"/>
        <v>0</v>
      </c>
      <c r="O1577" s="42" t="e">
        <f t="shared" si="100"/>
        <v>#DIV/0!</v>
      </c>
    </row>
    <row r="1578" spans="1:15" ht="15">
      <c r="A1578" s="7"/>
      <c r="B1578" s="7"/>
      <c r="C1578" s="13"/>
      <c r="D1578" s="7"/>
      <c r="E1578" s="37"/>
      <c r="F1578" s="28"/>
      <c r="G1578" s="6"/>
      <c r="H1578" s="6"/>
      <c r="I1578" s="28"/>
      <c r="J1578" s="6"/>
      <c r="K1578" s="14">
        <v>41486</v>
      </c>
      <c r="L1578" s="3">
        <f t="shared" si="97"/>
        <v>0</v>
      </c>
      <c r="M1578" s="33">
        <f t="shared" si="98"/>
        <v>0</v>
      </c>
      <c r="N1578" s="44">
        <f t="shared" si="99"/>
        <v>0</v>
      </c>
      <c r="O1578" s="42" t="e">
        <f t="shared" si="100"/>
        <v>#DIV/0!</v>
      </c>
    </row>
    <row r="1579" spans="1:15" ht="15">
      <c r="A1579" s="7"/>
      <c r="B1579" s="7"/>
      <c r="C1579" s="13"/>
      <c r="D1579" s="7"/>
      <c r="E1579" s="37"/>
      <c r="F1579" s="28"/>
      <c r="G1579" s="6"/>
      <c r="H1579" s="6"/>
      <c r="I1579" s="28"/>
      <c r="J1579" s="6"/>
      <c r="K1579" s="14">
        <v>41486</v>
      </c>
      <c r="L1579" s="3">
        <f t="shared" si="97"/>
        <v>0</v>
      </c>
      <c r="M1579" s="33">
        <f t="shared" si="98"/>
        <v>0</v>
      </c>
      <c r="N1579" s="44">
        <f t="shared" si="99"/>
        <v>0</v>
      </c>
      <c r="O1579" s="42" t="e">
        <f t="shared" si="100"/>
        <v>#DIV/0!</v>
      </c>
    </row>
    <row r="1580" spans="1:15" ht="15">
      <c r="A1580" s="7"/>
      <c r="B1580" s="7"/>
      <c r="C1580" s="13"/>
      <c r="D1580" s="7"/>
      <c r="E1580" s="37"/>
      <c r="F1580" s="28"/>
      <c r="G1580" s="6"/>
      <c r="H1580" s="6"/>
      <c r="I1580" s="28"/>
      <c r="J1580" s="6"/>
      <c r="K1580" s="14">
        <v>41486</v>
      </c>
      <c r="L1580" s="3">
        <f t="shared" si="97"/>
        <v>0</v>
      </c>
      <c r="M1580" s="33">
        <f t="shared" si="98"/>
        <v>0</v>
      </c>
      <c r="N1580" s="44">
        <f t="shared" si="99"/>
        <v>0</v>
      </c>
      <c r="O1580" s="42" t="e">
        <f t="shared" si="100"/>
        <v>#DIV/0!</v>
      </c>
    </row>
    <row r="1581" spans="1:15" ht="15">
      <c r="A1581" s="7"/>
      <c r="B1581" s="7"/>
      <c r="C1581" s="13"/>
      <c r="D1581" s="7"/>
      <c r="E1581" s="37"/>
      <c r="F1581" s="28"/>
      <c r="G1581" s="6"/>
      <c r="H1581" s="6"/>
      <c r="I1581" s="28"/>
      <c r="J1581" s="6"/>
      <c r="K1581" s="14">
        <v>41486</v>
      </c>
      <c r="L1581" s="3">
        <f t="shared" si="97"/>
        <v>0</v>
      </c>
      <c r="M1581" s="33">
        <f t="shared" si="98"/>
        <v>0</v>
      </c>
      <c r="N1581" s="44">
        <f t="shared" si="99"/>
        <v>0</v>
      </c>
      <c r="O1581" s="42" t="e">
        <f t="shared" si="100"/>
        <v>#DIV/0!</v>
      </c>
    </row>
    <row r="1582" spans="1:15" ht="15">
      <c r="A1582" s="7"/>
      <c r="B1582" s="7"/>
      <c r="C1582" s="13"/>
      <c r="D1582" s="7"/>
      <c r="E1582" s="37"/>
      <c r="F1582" s="28"/>
      <c r="G1582" s="6"/>
      <c r="H1582" s="6"/>
      <c r="I1582" s="28"/>
      <c r="J1582" s="6"/>
      <c r="K1582" s="14">
        <v>41486</v>
      </c>
      <c r="L1582" s="3">
        <f t="shared" si="97"/>
        <v>0</v>
      </c>
      <c r="M1582" s="33">
        <f t="shared" si="98"/>
        <v>0</v>
      </c>
      <c r="N1582" s="44">
        <f t="shared" si="99"/>
        <v>0</v>
      </c>
      <c r="O1582" s="42" t="e">
        <f t="shared" si="100"/>
        <v>#DIV/0!</v>
      </c>
    </row>
    <row r="1583" spans="1:15" ht="15">
      <c r="A1583" s="7"/>
      <c r="B1583" s="7"/>
      <c r="C1583" s="13"/>
      <c r="D1583" s="7"/>
      <c r="E1583" s="37"/>
      <c r="F1583" s="28"/>
      <c r="G1583" s="6"/>
      <c r="H1583" s="6"/>
      <c r="I1583" s="28"/>
      <c r="J1583" s="6"/>
      <c r="K1583" s="14">
        <v>41486</v>
      </c>
      <c r="L1583" s="3">
        <f t="shared" si="97"/>
        <v>0</v>
      </c>
      <c r="M1583" s="33">
        <f t="shared" si="98"/>
        <v>0</v>
      </c>
      <c r="N1583" s="44">
        <f t="shared" si="99"/>
        <v>0</v>
      </c>
      <c r="O1583" s="42" t="e">
        <f t="shared" si="100"/>
        <v>#DIV/0!</v>
      </c>
    </row>
    <row r="1584" spans="1:15" ht="15">
      <c r="A1584" s="7"/>
      <c r="B1584" s="7"/>
      <c r="C1584" s="13"/>
      <c r="D1584" s="7"/>
      <c r="E1584" s="37"/>
      <c r="F1584" s="28"/>
      <c r="G1584" s="6"/>
      <c r="H1584" s="6"/>
      <c r="I1584" s="28"/>
      <c r="J1584" s="6"/>
      <c r="K1584" s="14">
        <v>41486</v>
      </c>
      <c r="L1584" s="3">
        <f t="shared" si="97"/>
        <v>0</v>
      </c>
      <c r="M1584" s="33">
        <f t="shared" si="98"/>
        <v>0</v>
      </c>
      <c r="N1584" s="44">
        <f t="shared" si="99"/>
        <v>0</v>
      </c>
      <c r="O1584" s="42" t="e">
        <f t="shared" si="100"/>
        <v>#DIV/0!</v>
      </c>
    </row>
    <row r="1585" spans="1:15" ht="15">
      <c r="A1585" s="7"/>
      <c r="B1585" s="7"/>
      <c r="C1585" s="13"/>
      <c r="D1585" s="7"/>
      <c r="E1585" s="37"/>
      <c r="F1585" s="28"/>
      <c r="G1585" s="6"/>
      <c r="H1585" s="6"/>
      <c r="I1585" s="28"/>
      <c r="J1585" s="6"/>
      <c r="K1585" s="14">
        <v>41486</v>
      </c>
      <c r="L1585" s="3">
        <f t="shared" si="97"/>
        <v>0</v>
      </c>
      <c r="M1585" s="33">
        <f t="shared" si="98"/>
        <v>0</v>
      </c>
      <c r="N1585" s="44">
        <f t="shared" si="99"/>
        <v>0</v>
      </c>
      <c r="O1585" s="42" t="e">
        <f t="shared" si="100"/>
        <v>#DIV/0!</v>
      </c>
    </row>
    <row r="1586" spans="1:15" ht="15">
      <c r="A1586" s="7"/>
      <c r="B1586" s="7"/>
      <c r="C1586" s="13"/>
      <c r="D1586" s="7"/>
      <c r="E1586" s="37"/>
      <c r="F1586" s="28"/>
      <c r="G1586" s="6"/>
      <c r="H1586" s="6"/>
      <c r="I1586" s="28"/>
      <c r="J1586" s="6"/>
      <c r="K1586" s="14">
        <v>41486</v>
      </c>
      <c r="L1586" s="3">
        <f t="shared" si="97"/>
        <v>0</v>
      </c>
      <c r="M1586" s="33">
        <f t="shared" si="98"/>
        <v>0</v>
      </c>
      <c r="N1586" s="44">
        <f t="shared" si="99"/>
        <v>0</v>
      </c>
      <c r="O1586" s="42" t="e">
        <f t="shared" si="100"/>
        <v>#DIV/0!</v>
      </c>
    </row>
    <row r="1587" spans="1:15" ht="15">
      <c r="A1587" s="7"/>
      <c r="B1587" s="7"/>
      <c r="C1587" s="13"/>
      <c r="D1587" s="7"/>
      <c r="E1587" s="37"/>
      <c r="F1587" s="28"/>
      <c r="G1587" s="6"/>
      <c r="H1587" s="6"/>
      <c r="I1587" s="28"/>
      <c r="J1587" s="6"/>
      <c r="K1587" s="14">
        <v>41486</v>
      </c>
      <c r="L1587" s="3">
        <f t="shared" si="97"/>
        <v>0</v>
      </c>
      <c r="M1587" s="33">
        <f t="shared" si="98"/>
        <v>0</v>
      </c>
      <c r="N1587" s="44">
        <f t="shared" si="99"/>
        <v>0</v>
      </c>
      <c r="O1587" s="42" t="e">
        <f t="shared" si="100"/>
        <v>#DIV/0!</v>
      </c>
    </row>
    <row r="1588" spans="1:15" ht="15">
      <c r="A1588" s="7"/>
      <c r="B1588" s="7"/>
      <c r="C1588" s="13"/>
      <c r="D1588" s="7"/>
      <c r="E1588" s="37"/>
      <c r="F1588" s="28"/>
      <c r="G1588" s="6"/>
      <c r="H1588" s="6"/>
      <c r="I1588" s="28"/>
      <c r="J1588" s="6"/>
      <c r="K1588" s="14">
        <v>41486</v>
      </c>
      <c r="L1588" s="3">
        <f t="shared" si="97"/>
        <v>0</v>
      </c>
      <c r="M1588" s="33">
        <f t="shared" si="98"/>
        <v>0</v>
      </c>
      <c r="N1588" s="44">
        <f t="shared" si="99"/>
        <v>0</v>
      </c>
      <c r="O1588" s="42" t="e">
        <f t="shared" si="100"/>
        <v>#DIV/0!</v>
      </c>
    </row>
    <row r="1589" spans="1:15" ht="15">
      <c r="A1589" s="7"/>
      <c r="B1589" s="7"/>
      <c r="C1589" s="13"/>
      <c r="D1589" s="7"/>
      <c r="E1589" s="37"/>
      <c r="F1589" s="28"/>
      <c r="G1589" s="6"/>
      <c r="H1589" s="6"/>
      <c r="I1589" s="28"/>
      <c r="J1589" s="6"/>
      <c r="K1589" s="14">
        <v>41486</v>
      </c>
      <c r="L1589" s="3">
        <f t="shared" si="97"/>
        <v>0</v>
      </c>
      <c r="M1589" s="33">
        <f t="shared" si="98"/>
        <v>0</v>
      </c>
      <c r="N1589" s="44">
        <f t="shared" si="99"/>
        <v>0</v>
      </c>
      <c r="O1589" s="42" t="e">
        <f t="shared" si="100"/>
        <v>#DIV/0!</v>
      </c>
    </row>
    <row r="1590" spans="1:15" ht="15">
      <c r="A1590" s="7"/>
      <c r="B1590" s="7"/>
      <c r="C1590" s="13"/>
      <c r="D1590" s="7"/>
      <c r="E1590" s="37"/>
      <c r="F1590" s="28"/>
      <c r="G1590" s="6"/>
      <c r="H1590" s="6"/>
      <c r="I1590" s="28"/>
      <c r="J1590" s="6"/>
      <c r="K1590" s="14">
        <v>41486</v>
      </c>
      <c r="L1590" s="3">
        <f t="shared" si="97"/>
        <v>0</v>
      </c>
      <c r="M1590" s="33">
        <f t="shared" si="98"/>
        <v>0</v>
      </c>
      <c r="N1590" s="44">
        <f t="shared" si="99"/>
        <v>0</v>
      </c>
      <c r="O1590" s="42" t="e">
        <f t="shared" si="100"/>
        <v>#DIV/0!</v>
      </c>
    </row>
    <row r="1591" spans="1:15" ht="15">
      <c r="A1591" s="7"/>
      <c r="B1591" s="7"/>
      <c r="C1591" s="13"/>
      <c r="D1591" s="7"/>
      <c r="E1591" s="37"/>
      <c r="F1591" s="28"/>
      <c r="G1591" s="6"/>
      <c r="H1591" s="6"/>
      <c r="I1591" s="28"/>
      <c r="J1591" s="6"/>
      <c r="K1591" s="14">
        <v>41486</v>
      </c>
      <c r="L1591" s="3">
        <f t="shared" si="97"/>
        <v>0</v>
      </c>
      <c r="M1591" s="33">
        <f t="shared" si="98"/>
        <v>0</v>
      </c>
      <c r="N1591" s="44">
        <f t="shared" si="99"/>
        <v>0</v>
      </c>
      <c r="O1591" s="42" t="e">
        <f t="shared" si="100"/>
        <v>#DIV/0!</v>
      </c>
    </row>
    <row r="1592" spans="1:15" ht="15">
      <c r="A1592" s="7"/>
      <c r="B1592" s="7"/>
      <c r="C1592" s="13"/>
      <c r="D1592" s="7"/>
      <c r="E1592" s="37"/>
      <c r="F1592" s="28"/>
      <c r="G1592" s="6"/>
      <c r="H1592" s="6"/>
      <c r="I1592" s="28"/>
      <c r="J1592" s="6"/>
      <c r="K1592" s="14">
        <v>41486</v>
      </c>
      <c r="L1592" s="3">
        <f t="shared" si="97"/>
        <v>0</v>
      </c>
      <c r="M1592" s="33">
        <f t="shared" si="98"/>
        <v>0</v>
      </c>
      <c r="N1592" s="44">
        <f t="shared" si="99"/>
        <v>0</v>
      </c>
      <c r="O1592" s="42" t="e">
        <f t="shared" si="100"/>
        <v>#DIV/0!</v>
      </c>
    </row>
    <row r="1593" spans="1:15" ht="15">
      <c r="A1593" s="7"/>
      <c r="B1593" s="7"/>
      <c r="C1593" s="13"/>
      <c r="D1593" s="7"/>
      <c r="E1593" s="37"/>
      <c r="F1593" s="28"/>
      <c r="G1593" s="6"/>
      <c r="H1593" s="6"/>
      <c r="I1593" s="28"/>
      <c r="J1593" s="6"/>
      <c r="K1593" s="14">
        <v>41486</v>
      </c>
      <c r="L1593" s="3">
        <f t="shared" si="97"/>
        <v>0</v>
      </c>
      <c r="M1593" s="33">
        <f t="shared" si="98"/>
        <v>0</v>
      </c>
      <c r="N1593" s="44">
        <f t="shared" si="99"/>
        <v>0</v>
      </c>
      <c r="O1593" s="42" t="e">
        <f t="shared" si="100"/>
        <v>#DIV/0!</v>
      </c>
    </row>
    <row r="1594" spans="1:15" ht="15">
      <c r="A1594" s="7"/>
      <c r="B1594" s="7"/>
      <c r="C1594" s="13"/>
      <c r="D1594" s="7"/>
      <c r="E1594" s="37"/>
      <c r="F1594" s="28"/>
      <c r="G1594" s="6"/>
      <c r="H1594" s="6"/>
      <c r="I1594" s="28"/>
      <c r="J1594" s="6"/>
      <c r="K1594" s="14">
        <v>41486</v>
      </c>
      <c r="L1594" s="3">
        <f t="shared" si="97"/>
        <v>0</v>
      </c>
      <c r="M1594" s="33">
        <f t="shared" si="98"/>
        <v>0</v>
      </c>
      <c r="N1594" s="44">
        <f t="shared" si="99"/>
        <v>0</v>
      </c>
      <c r="O1594" s="42" t="e">
        <f t="shared" si="100"/>
        <v>#DIV/0!</v>
      </c>
    </row>
    <row r="1595" spans="1:15" ht="15">
      <c r="A1595" s="7"/>
      <c r="B1595" s="7"/>
      <c r="C1595" s="13"/>
      <c r="D1595" s="7"/>
      <c r="E1595" s="37"/>
      <c r="F1595" s="28"/>
      <c r="G1595" s="6"/>
      <c r="H1595" s="6"/>
      <c r="I1595" s="28"/>
      <c r="J1595" s="6"/>
      <c r="K1595" s="14">
        <v>41486</v>
      </c>
      <c r="L1595" s="3">
        <f t="shared" si="97"/>
        <v>0</v>
      </c>
      <c r="M1595" s="33">
        <f t="shared" si="98"/>
        <v>0</v>
      </c>
      <c r="N1595" s="44">
        <f t="shared" si="99"/>
        <v>0</v>
      </c>
      <c r="O1595" s="42" t="e">
        <f t="shared" si="100"/>
        <v>#DIV/0!</v>
      </c>
    </row>
    <row r="1596" spans="1:15" ht="15">
      <c r="A1596" s="7"/>
      <c r="B1596" s="7"/>
      <c r="C1596" s="13"/>
      <c r="D1596" s="7"/>
      <c r="E1596" s="37"/>
      <c r="F1596" s="28"/>
      <c r="G1596" s="6"/>
      <c r="H1596" s="6"/>
      <c r="I1596" s="28"/>
      <c r="J1596" s="6"/>
      <c r="K1596" s="14">
        <v>41486</v>
      </c>
      <c r="L1596" s="3">
        <f t="shared" si="97"/>
        <v>0</v>
      </c>
      <c r="M1596" s="33">
        <f t="shared" si="98"/>
        <v>0</v>
      </c>
      <c r="N1596" s="44">
        <f t="shared" si="99"/>
        <v>0</v>
      </c>
      <c r="O1596" s="42" t="e">
        <f t="shared" si="100"/>
        <v>#DIV/0!</v>
      </c>
    </row>
    <row r="1597" spans="1:15" ht="15">
      <c r="A1597" s="7"/>
      <c r="B1597" s="7"/>
      <c r="C1597" s="13"/>
      <c r="D1597" s="7"/>
      <c r="E1597" s="37"/>
      <c r="F1597" s="28"/>
      <c r="G1597" s="6"/>
      <c r="H1597" s="6"/>
      <c r="I1597" s="28"/>
      <c r="J1597" s="6"/>
      <c r="K1597" s="14">
        <v>41486</v>
      </c>
      <c r="L1597" s="3">
        <f t="shared" si="97"/>
        <v>0</v>
      </c>
      <c r="M1597" s="33">
        <f t="shared" si="98"/>
        <v>0</v>
      </c>
      <c r="N1597" s="44">
        <f t="shared" si="99"/>
        <v>0</v>
      </c>
      <c r="O1597" s="42" t="e">
        <f t="shared" si="100"/>
        <v>#DIV/0!</v>
      </c>
    </row>
    <row r="1598" spans="1:15" ht="15">
      <c r="A1598" s="7"/>
      <c r="B1598" s="7"/>
      <c r="C1598" s="13"/>
      <c r="D1598" s="7"/>
      <c r="E1598" s="37"/>
      <c r="F1598" s="28"/>
      <c r="G1598" s="6"/>
      <c r="H1598" s="6"/>
      <c r="I1598" s="28"/>
      <c r="J1598" s="6"/>
      <c r="K1598" s="14">
        <v>41486</v>
      </c>
      <c r="L1598" s="3">
        <f t="shared" si="97"/>
        <v>0</v>
      </c>
      <c r="M1598" s="33">
        <f t="shared" si="98"/>
        <v>0</v>
      </c>
      <c r="N1598" s="44">
        <f t="shared" si="99"/>
        <v>0</v>
      </c>
      <c r="O1598" s="42" t="e">
        <f t="shared" si="100"/>
        <v>#DIV/0!</v>
      </c>
    </row>
    <row r="1599" spans="1:15" ht="15">
      <c r="A1599" s="7"/>
      <c r="B1599" s="7"/>
      <c r="C1599" s="13"/>
      <c r="D1599" s="7"/>
      <c r="E1599" s="37"/>
      <c r="F1599" s="28"/>
      <c r="G1599" s="6"/>
      <c r="H1599" s="6"/>
      <c r="I1599" s="28"/>
      <c r="J1599" s="6"/>
      <c r="K1599" s="14">
        <v>41486</v>
      </c>
      <c r="L1599" s="3">
        <f t="shared" si="97"/>
        <v>0</v>
      </c>
      <c r="M1599" s="33">
        <f t="shared" si="98"/>
        <v>0</v>
      </c>
      <c r="N1599" s="44">
        <f t="shared" si="99"/>
        <v>0</v>
      </c>
      <c r="O1599" s="42" t="e">
        <f t="shared" si="100"/>
        <v>#DIV/0!</v>
      </c>
    </row>
    <row r="1600" spans="1:15" ht="15">
      <c r="A1600" s="7"/>
      <c r="B1600" s="7"/>
      <c r="C1600" s="13"/>
      <c r="D1600" s="7"/>
      <c r="E1600" s="37"/>
      <c r="F1600" s="28"/>
      <c r="G1600" s="6"/>
      <c r="H1600" s="6"/>
      <c r="I1600" s="28"/>
      <c r="J1600" s="6"/>
      <c r="K1600" s="14">
        <v>41486</v>
      </c>
      <c r="L1600" s="3">
        <f t="shared" si="97"/>
        <v>0</v>
      </c>
      <c r="M1600" s="33">
        <f t="shared" si="98"/>
        <v>0</v>
      </c>
      <c r="N1600" s="44">
        <f t="shared" si="99"/>
        <v>0</v>
      </c>
      <c r="O1600" s="42" t="e">
        <f t="shared" si="100"/>
        <v>#DIV/0!</v>
      </c>
    </row>
    <row r="1601" spans="1:15" ht="15">
      <c r="A1601" s="7"/>
      <c r="B1601" s="7"/>
      <c r="C1601" s="13"/>
      <c r="D1601" s="7"/>
      <c r="E1601" s="37"/>
      <c r="F1601" s="28"/>
      <c r="G1601" s="6"/>
      <c r="H1601" s="6"/>
      <c r="I1601" s="28"/>
      <c r="J1601" s="6"/>
      <c r="K1601" s="14">
        <v>41486</v>
      </c>
      <c r="L1601" s="3">
        <f t="shared" si="97"/>
        <v>0</v>
      </c>
      <c r="M1601" s="33">
        <f t="shared" si="98"/>
        <v>0</v>
      </c>
      <c r="N1601" s="44">
        <f t="shared" si="99"/>
        <v>0</v>
      </c>
      <c r="O1601" s="42" t="e">
        <f t="shared" si="100"/>
        <v>#DIV/0!</v>
      </c>
    </row>
    <row r="1602" spans="1:15" ht="15">
      <c r="A1602" s="7"/>
      <c r="B1602" s="7"/>
      <c r="C1602" s="13"/>
      <c r="D1602" s="7"/>
      <c r="E1602" s="37"/>
      <c r="F1602" s="28"/>
      <c r="G1602" s="6"/>
      <c r="H1602" s="6"/>
      <c r="I1602" s="28"/>
      <c r="J1602" s="6"/>
      <c r="K1602" s="14">
        <v>41486</v>
      </c>
      <c r="L1602" s="3">
        <f t="shared" ref="L1602:L1665" si="101">F1602*I1602</f>
        <v>0</v>
      </c>
      <c r="M1602" s="33">
        <f t="shared" ref="M1602:M1665" si="102">E1602+J1602</f>
        <v>0</v>
      </c>
      <c r="N1602" s="44">
        <f t="shared" ref="N1602:N1665" si="103">E1602/1000</f>
        <v>0</v>
      </c>
      <c r="O1602" s="42" t="e">
        <f t="shared" ref="O1602:O1665" si="104">E1602/F1602</f>
        <v>#DIV/0!</v>
      </c>
    </row>
    <row r="1603" spans="1:15" ht="15">
      <c r="A1603" s="7"/>
      <c r="B1603" s="7"/>
      <c r="C1603" s="13"/>
      <c r="D1603" s="7"/>
      <c r="E1603" s="37"/>
      <c r="F1603" s="28"/>
      <c r="G1603" s="6"/>
      <c r="H1603" s="6"/>
      <c r="I1603" s="28"/>
      <c r="J1603" s="6"/>
      <c r="K1603" s="14">
        <v>41486</v>
      </c>
      <c r="L1603" s="3">
        <f t="shared" si="101"/>
        <v>0</v>
      </c>
      <c r="M1603" s="33">
        <f t="shared" si="102"/>
        <v>0</v>
      </c>
      <c r="N1603" s="44">
        <f t="shared" si="103"/>
        <v>0</v>
      </c>
      <c r="O1603" s="42" t="e">
        <f t="shared" si="104"/>
        <v>#DIV/0!</v>
      </c>
    </row>
    <row r="1604" spans="1:15" ht="15">
      <c r="A1604" s="7"/>
      <c r="B1604" s="7"/>
      <c r="C1604" s="13"/>
      <c r="D1604" s="7"/>
      <c r="E1604" s="37"/>
      <c r="F1604" s="28"/>
      <c r="G1604" s="6"/>
      <c r="H1604" s="6"/>
      <c r="I1604" s="28"/>
      <c r="J1604" s="6"/>
      <c r="K1604" s="14">
        <v>41486</v>
      </c>
      <c r="L1604" s="3">
        <f t="shared" si="101"/>
        <v>0</v>
      </c>
      <c r="M1604" s="33">
        <f t="shared" si="102"/>
        <v>0</v>
      </c>
      <c r="N1604" s="44">
        <f t="shared" si="103"/>
        <v>0</v>
      </c>
      <c r="O1604" s="42" t="e">
        <f t="shared" si="104"/>
        <v>#DIV/0!</v>
      </c>
    </row>
    <row r="1605" spans="1:15" ht="15">
      <c r="A1605" s="7"/>
      <c r="B1605" s="7"/>
      <c r="C1605" s="13"/>
      <c r="D1605" s="7"/>
      <c r="E1605" s="37"/>
      <c r="F1605" s="28"/>
      <c r="G1605" s="6"/>
      <c r="H1605" s="6"/>
      <c r="I1605" s="28"/>
      <c r="J1605" s="6"/>
      <c r="K1605" s="14">
        <v>41486</v>
      </c>
      <c r="L1605" s="3">
        <f t="shared" si="101"/>
        <v>0</v>
      </c>
      <c r="M1605" s="33">
        <f t="shared" si="102"/>
        <v>0</v>
      </c>
      <c r="N1605" s="44">
        <f t="shared" si="103"/>
        <v>0</v>
      </c>
      <c r="O1605" s="42" t="e">
        <f t="shared" si="104"/>
        <v>#DIV/0!</v>
      </c>
    </row>
    <row r="1606" spans="1:15" ht="15">
      <c r="A1606" s="7"/>
      <c r="B1606" s="7"/>
      <c r="C1606" s="13"/>
      <c r="D1606" s="7"/>
      <c r="E1606" s="37"/>
      <c r="F1606" s="28"/>
      <c r="G1606" s="6"/>
      <c r="H1606" s="6"/>
      <c r="I1606" s="28"/>
      <c r="J1606" s="6"/>
      <c r="K1606" s="14">
        <v>41486</v>
      </c>
      <c r="L1606" s="3">
        <f t="shared" si="101"/>
        <v>0</v>
      </c>
      <c r="M1606" s="33">
        <f t="shared" si="102"/>
        <v>0</v>
      </c>
      <c r="N1606" s="44">
        <f t="shared" si="103"/>
        <v>0</v>
      </c>
      <c r="O1606" s="42" t="e">
        <f t="shared" si="104"/>
        <v>#DIV/0!</v>
      </c>
    </row>
    <row r="1607" spans="1:15" ht="15">
      <c r="A1607" s="7"/>
      <c r="B1607" s="7"/>
      <c r="C1607" s="13"/>
      <c r="D1607" s="7"/>
      <c r="E1607" s="37"/>
      <c r="F1607" s="28"/>
      <c r="G1607" s="6"/>
      <c r="H1607" s="6"/>
      <c r="I1607" s="28"/>
      <c r="J1607" s="6"/>
      <c r="K1607" s="14">
        <v>41486</v>
      </c>
      <c r="L1607" s="3">
        <f t="shared" si="101"/>
        <v>0</v>
      </c>
      <c r="M1607" s="33">
        <f t="shared" si="102"/>
        <v>0</v>
      </c>
      <c r="N1607" s="44">
        <f t="shared" si="103"/>
        <v>0</v>
      </c>
      <c r="O1607" s="42" t="e">
        <f t="shared" si="104"/>
        <v>#DIV/0!</v>
      </c>
    </row>
    <row r="1608" spans="1:15" ht="15">
      <c r="A1608" s="7"/>
      <c r="B1608" s="7"/>
      <c r="C1608" s="13"/>
      <c r="D1608" s="7"/>
      <c r="E1608" s="37"/>
      <c r="F1608" s="28"/>
      <c r="G1608" s="6"/>
      <c r="H1608" s="6"/>
      <c r="I1608" s="28"/>
      <c r="J1608" s="6"/>
      <c r="K1608" s="14">
        <v>41486</v>
      </c>
      <c r="L1608" s="3">
        <f t="shared" si="101"/>
        <v>0</v>
      </c>
      <c r="M1608" s="33">
        <f t="shared" si="102"/>
        <v>0</v>
      </c>
      <c r="N1608" s="44">
        <f t="shared" si="103"/>
        <v>0</v>
      </c>
      <c r="O1608" s="42" t="e">
        <f t="shared" si="104"/>
        <v>#DIV/0!</v>
      </c>
    </row>
    <row r="1609" spans="1:15" ht="15">
      <c r="A1609" s="7"/>
      <c r="B1609" s="7"/>
      <c r="C1609" s="13"/>
      <c r="D1609" s="7"/>
      <c r="E1609" s="37"/>
      <c r="F1609" s="28"/>
      <c r="G1609" s="6"/>
      <c r="H1609" s="6"/>
      <c r="I1609" s="28"/>
      <c r="J1609" s="6"/>
      <c r="K1609" s="14">
        <v>41486</v>
      </c>
      <c r="L1609" s="3">
        <f t="shared" si="101"/>
        <v>0</v>
      </c>
      <c r="M1609" s="33">
        <f t="shared" si="102"/>
        <v>0</v>
      </c>
      <c r="N1609" s="44">
        <f t="shared" si="103"/>
        <v>0</v>
      </c>
      <c r="O1609" s="42" t="e">
        <f t="shared" si="104"/>
        <v>#DIV/0!</v>
      </c>
    </row>
    <row r="1610" spans="1:15" ht="15">
      <c r="A1610" s="7"/>
      <c r="B1610" s="7"/>
      <c r="C1610" s="13"/>
      <c r="D1610" s="7"/>
      <c r="E1610" s="37"/>
      <c r="F1610" s="28"/>
      <c r="G1610" s="6"/>
      <c r="H1610" s="6"/>
      <c r="I1610" s="28"/>
      <c r="J1610" s="6"/>
      <c r="K1610" s="14">
        <v>41486</v>
      </c>
      <c r="L1610" s="3">
        <f t="shared" si="101"/>
        <v>0</v>
      </c>
      <c r="M1610" s="33">
        <f t="shared" si="102"/>
        <v>0</v>
      </c>
      <c r="N1610" s="44">
        <f t="shared" si="103"/>
        <v>0</v>
      </c>
      <c r="O1610" s="42" t="e">
        <f t="shared" si="104"/>
        <v>#DIV/0!</v>
      </c>
    </row>
    <row r="1611" spans="1:15" ht="15">
      <c r="A1611" s="7"/>
      <c r="B1611" s="7"/>
      <c r="C1611" s="13"/>
      <c r="D1611" s="7"/>
      <c r="E1611" s="37"/>
      <c r="F1611" s="28"/>
      <c r="G1611" s="6"/>
      <c r="H1611" s="6"/>
      <c r="I1611" s="28"/>
      <c r="J1611" s="6"/>
      <c r="K1611" s="14">
        <v>41486</v>
      </c>
      <c r="L1611" s="3">
        <f t="shared" si="101"/>
        <v>0</v>
      </c>
      <c r="M1611" s="33">
        <f t="shared" si="102"/>
        <v>0</v>
      </c>
      <c r="N1611" s="44">
        <f t="shared" si="103"/>
        <v>0</v>
      </c>
      <c r="O1611" s="42" t="e">
        <f t="shared" si="104"/>
        <v>#DIV/0!</v>
      </c>
    </row>
    <row r="1612" spans="1:15" ht="15">
      <c r="A1612" s="7"/>
      <c r="B1612" s="7"/>
      <c r="C1612" s="13"/>
      <c r="D1612" s="7"/>
      <c r="E1612" s="37"/>
      <c r="F1612" s="28"/>
      <c r="G1612" s="6"/>
      <c r="H1612" s="6"/>
      <c r="I1612" s="28"/>
      <c r="J1612" s="6"/>
      <c r="K1612" s="14">
        <v>41486</v>
      </c>
      <c r="L1612" s="3">
        <f t="shared" si="101"/>
        <v>0</v>
      </c>
      <c r="M1612" s="33">
        <f t="shared" si="102"/>
        <v>0</v>
      </c>
      <c r="N1612" s="44">
        <f t="shared" si="103"/>
        <v>0</v>
      </c>
      <c r="O1612" s="42" t="e">
        <f t="shared" si="104"/>
        <v>#DIV/0!</v>
      </c>
    </row>
    <row r="1613" spans="1:15" ht="15">
      <c r="A1613" s="7"/>
      <c r="B1613" s="7"/>
      <c r="C1613" s="13"/>
      <c r="D1613" s="7"/>
      <c r="E1613" s="37"/>
      <c r="F1613" s="28"/>
      <c r="G1613" s="6"/>
      <c r="H1613" s="6"/>
      <c r="I1613" s="28"/>
      <c r="J1613" s="6"/>
      <c r="K1613" s="14">
        <v>41486</v>
      </c>
      <c r="L1613" s="3">
        <f t="shared" si="101"/>
        <v>0</v>
      </c>
      <c r="M1613" s="33">
        <f t="shared" si="102"/>
        <v>0</v>
      </c>
      <c r="N1613" s="44">
        <f t="shared" si="103"/>
        <v>0</v>
      </c>
      <c r="O1613" s="42" t="e">
        <f t="shared" si="104"/>
        <v>#DIV/0!</v>
      </c>
    </row>
    <row r="1614" spans="1:15" ht="15">
      <c r="A1614" s="7"/>
      <c r="B1614" s="7"/>
      <c r="C1614" s="13"/>
      <c r="D1614" s="7"/>
      <c r="E1614" s="37"/>
      <c r="F1614" s="28"/>
      <c r="G1614" s="6"/>
      <c r="H1614" s="6"/>
      <c r="I1614" s="28"/>
      <c r="J1614" s="6"/>
      <c r="K1614" s="14">
        <v>41486</v>
      </c>
      <c r="L1614" s="3">
        <f t="shared" si="101"/>
        <v>0</v>
      </c>
      <c r="M1614" s="33">
        <f t="shared" si="102"/>
        <v>0</v>
      </c>
      <c r="N1614" s="44">
        <f t="shared" si="103"/>
        <v>0</v>
      </c>
      <c r="O1614" s="42" t="e">
        <f t="shared" si="104"/>
        <v>#DIV/0!</v>
      </c>
    </row>
    <row r="1615" spans="1:15" ht="15">
      <c r="A1615" s="7"/>
      <c r="B1615" s="7"/>
      <c r="C1615" s="13"/>
      <c r="D1615" s="7"/>
      <c r="E1615" s="37"/>
      <c r="F1615" s="28"/>
      <c r="G1615" s="6"/>
      <c r="H1615" s="6"/>
      <c r="I1615" s="28"/>
      <c r="J1615" s="6"/>
      <c r="K1615" s="14">
        <v>41486</v>
      </c>
      <c r="L1615" s="3">
        <f t="shared" si="101"/>
        <v>0</v>
      </c>
      <c r="M1615" s="33">
        <f t="shared" si="102"/>
        <v>0</v>
      </c>
      <c r="N1615" s="44">
        <f t="shared" si="103"/>
        <v>0</v>
      </c>
      <c r="O1615" s="42" t="e">
        <f t="shared" si="104"/>
        <v>#DIV/0!</v>
      </c>
    </row>
    <row r="1616" spans="1:15" ht="15">
      <c r="A1616" s="7"/>
      <c r="B1616" s="7"/>
      <c r="C1616" s="13"/>
      <c r="D1616" s="7"/>
      <c r="E1616" s="37"/>
      <c r="F1616" s="28"/>
      <c r="G1616" s="6"/>
      <c r="H1616" s="6"/>
      <c r="I1616" s="28"/>
      <c r="J1616" s="6"/>
      <c r="K1616" s="14">
        <v>41486</v>
      </c>
      <c r="L1616" s="3">
        <f t="shared" si="101"/>
        <v>0</v>
      </c>
      <c r="M1616" s="33">
        <f t="shared" si="102"/>
        <v>0</v>
      </c>
      <c r="N1616" s="44">
        <f t="shared" si="103"/>
        <v>0</v>
      </c>
      <c r="O1616" s="42" t="e">
        <f t="shared" si="104"/>
        <v>#DIV/0!</v>
      </c>
    </row>
    <row r="1617" spans="1:15" ht="15">
      <c r="A1617" s="7"/>
      <c r="B1617" s="7"/>
      <c r="C1617" s="13"/>
      <c r="D1617" s="7"/>
      <c r="E1617" s="37"/>
      <c r="F1617" s="28"/>
      <c r="G1617" s="6"/>
      <c r="H1617" s="6"/>
      <c r="I1617" s="28"/>
      <c r="J1617" s="6"/>
      <c r="K1617" s="14">
        <v>41486</v>
      </c>
      <c r="L1617" s="3">
        <f t="shared" si="101"/>
        <v>0</v>
      </c>
      <c r="M1617" s="33">
        <f t="shared" si="102"/>
        <v>0</v>
      </c>
      <c r="N1617" s="44">
        <f t="shared" si="103"/>
        <v>0</v>
      </c>
      <c r="O1617" s="42" t="e">
        <f t="shared" si="104"/>
        <v>#DIV/0!</v>
      </c>
    </row>
    <row r="1618" spans="1:15" ht="15">
      <c r="A1618" s="7"/>
      <c r="B1618" s="7"/>
      <c r="C1618" s="13"/>
      <c r="D1618" s="7"/>
      <c r="E1618" s="37"/>
      <c r="F1618" s="28"/>
      <c r="G1618" s="6"/>
      <c r="H1618" s="6"/>
      <c r="I1618" s="28"/>
      <c r="J1618" s="6"/>
      <c r="K1618" s="14">
        <v>41486</v>
      </c>
      <c r="L1618" s="3">
        <f t="shared" si="101"/>
        <v>0</v>
      </c>
      <c r="M1618" s="33">
        <f t="shared" si="102"/>
        <v>0</v>
      </c>
      <c r="N1618" s="44">
        <f t="shared" si="103"/>
        <v>0</v>
      </c>
      <c r="O1618" s="42" t="e">
        <f t="shared" si="104"/>
        <v>#DIV/0!</v>
      </c>
    </row>
    <row r="1619" spans="1:15" ht="15">
      <c r="A1619" s="7"/>
      <c r="B1619" s="7"/>
      <c r="C1619" s="13"/>
      <c r="D1619" s="7"/>
      <c r="E1619" s="37"/>
      <c r="F1619" s="28"/>
      <c r="G1619" s="6"/>
      <c r="H1619" s="6"/>
      <c r="I1619" s="28"/>
      <c r="J1619" s="6"/>
      <c r="K1619" s="14">
        <v>41486</v>
      </c>
      <c r="L1619" s="3">
        <f t="shared" si="101"/>
        <v>0</v>
      </c>
      <c r="M1619" s="33">
        <f t="shared" si="102"/>
        <v>0</v>
      </c>
      <c r="N1619" s="44">
        <f t="shared" si="103"/>
        <v>0</v>
      </c>
      <c r="O1619" s="42" t="e">
        <f t="shared" si="104"/>
        <v>#DIV/0!</v>
      </c>
    </row>
    <row r="1620" spans="1:15" ht="15">
      <c r="A1620" s="7"/>
      <c r="B1620" s="7"/>
      <c r="C1620" s="13"/>
      <c r="D1620" s="7"/>
      <c r="E1620" s="37"/>
      <c r="F1620" s="28"/>
      <c r="G1620" s="6"/>
      <c r="H1620" s="6"/>
      <c r="I1620" s="28"/>
      <c r="J1620" s="6"/>
      <c r="K1620" s="14">
        <v>41486</v>
      </c>
      <c r="L1620" s="3">
        <f t="shared" si="101"/>
        <v>0</v>
      </c>
      <c r="M1620" s="33">
        <f t="shared" si="102"/>
        <v>0</v>
      </c>
      <c r="N1620" s="44">
        <f t="shared" si="103"/>
        <v>0</v>
      </c>
      <c r="O1620" s="42" t="e">
        <f t="shared" si="104"/>
        <v>#DIV/0!</v>
      </c>
    </row>
    <row r="1621" spans="1:15" ht="15">
      <c r="A1621" s="7"/>
      <c r="B1621" s="7"/>
      <c r="C1621" s="13"/>
      <c r="D1621" s="7"/>
      <c r="E1621" s="37"/>
      <c r="F1621" s="28"/>
      <c r="G1621" s="6"/>
      <c r="H1621" s="6"/>
      <c r="I1621" s="28"/>
      <c r="J1621" s="6"/>
      <c r="K1621" s="14">
        <v>41486</v>
      </c>
      <c r="L1621" s="3">
        <f t="shared" si="101"/>
        <v>0</v>
      </c>
      <c r="M1621" s="33">
        <f t="shared" si="102"/>
        <v>0</v>
      </c>
      <c r="N1621" s="44">
        <f t="shared" si="103"/>
        <v>0</v>
      </c>
      <c r="O1621" s="42" t="e">
        <f t="shared" si="104"/>
        <v>#DIV/0!</v>
      </c>
    </row>
    <row r="1622" spans="1:15" ht="15">
      <c r="A1622" s="7"/>
      <c r="B1622" s="7"/>
      <c r="C1622" s="13"/>
      <c r="D1622" s="7"/>
      <c r="E1622" s="37"/>
      <c r="F1622" s="28"/>
      <c r="G1622" s="6"/>
      <c r="H1622" s="6"/>
      <c r="I1622" s="28"/>
      <c r="J1622" s="6"/>
      <c r="K1622" s="14">
        <v>41486</v>
      </c>
      <c r="L1622" s="3">
        <f t="shared" si="101"/>
        <v>0</v>
      </c>
      <c r="M1622" s="33">
        <f t="shared" si="102"/>
        <v>0</v>
      </c>
      <c r="N1622" s="44">
        <f t="shared" si="103"/>
        <v>0</v>
      </c>
      <c r="O1622" s="42" t="e">
        <f t="shared" si="104"/>
        <v>#DIV/0!</v>
      </c>
    </row>
    <row r="1623" spans="1:15" ht="15">
      <c r="A1623" s="7"/>
      <c r="B1623" s="7"/>
      <c r="C1623" s="13"/>
      <c r="D1623" s="7"/>
      <c r="E1623" s="37"/>
      <c r="F1623" s="28"/>
      <c r="G1623" s="6"/>
      <c r="H1623" s="6"/>
      <c r="I1623" s="28"/>
      <c r="J1623" s="6"/>
      <c r="K1623" s="14">
        <v>41486</v>
      </c>
      <c r="L1623" s="3">
        <f t="shared" si="101"/>
        <v>0</v>
      </c>
      <c r="M1623" s="33">
        <f t="shared" si="102"/>
        <v>0</v>
      </c>
      <c r="N1623" s="44">
        <f t="shared" si="103"/>
        <v>0</v>
      </c>
      <c r="O1623" s="42" t="e">
        <f t="shared" si="104"/>
        <v>#DIV/0!</v>
      </c>
    </row>
    <row r="1624" spans="1:15" ht="15">
      <c r="A1624" s="7"/>
      <c r="B1624" s="7"/>
      <c r="C1624" s="13"/>
      <c r="D1624" s="7"/>
      <c r="E1624" s="37"/>
      <c r="F1624" s="28"/>
      <c r="G1624" s="6"/>
      <c r="H1624" s="6"/>
      <c r="I1624" s="28"/>
      <c r="J1624" s="6"/>
      <c r="K1624" s="14">
        <v>41486</v>
      </c>
      <c r="L1624" s="3">
        <f t="shared" si="101"/>
        <v>0</v>
      </c>
      <c r="M1624" s="33">
        <f t="shared" si="102"/>
        <v>0</v>
      </c>
      <c r="N1624" s="44">
        <f t="shared" si="103"/>
        <v>0</v>
      </c>
      <c r="O1624" s="42" t="e">
        <f t="shared" si="104"/>
        <v>#DIV/0!</v>
      </c>
    </row>
    <row r="1625" spans="1:15" ht="15">
      <c r="A1625" s="7"/>
      <c r="B1625" s="7"/>
      <c r="C1625" s="13"/>
      <c r="D1625" s="7"/>
      <c r="E1625" s="37"/>
      <c r="F1625" s="28"/>
      <c r="G1625" s="6"/>
      <c r="H1625" s="6"/>
      <c r="I1625" s="28"/>
      <c r="J1625" s="6"/>
      <c r="K1625" s="14">
        <v>41486</v>
      </c>
      <c r="L1625" s="3">
        <f t="shared" si="101"/>
        <v>0</v>
      </c>
      <c r="M1625" s="33">
        <f t="shared" si="102"/>
        <v>0</v>
      </c>
      <c r="N1625" s="44">
        <f t="shared" si="103"/>
        <v>0</v>
      </c>
      <c r="O1625" s="42" t="e">
        <f t="shared" si="104"/>
        <v>#DIV/0!</v>
      </c>
    </row>
    <row r="1626" spans="1:15" ht="15">
      <c r="A1626" s="7"/>
      <c r="B1626" s="7"/>
      <c r="C1626" s="13"/>
      <c r="D1626" s="7"/>
      <c r="E1626" s="37"/>
      <c r="F1626" s="28"/>
      <c r="G1626" s="6"/>
      <c r="H1626" s="6"/>
      <c r="I1626" s="28"/>
      <c r="J1626" s="6"/>
      <c r="K1626" s="14">
        <v>41486</v>
      </c>
      <c r="L1626" s="3">
        <f t="shared" si="101"/>
        <v>0</v>
      </c>
      <c r="M1626" s="33">
        <f t="shared" si="102"/>
        <v>0</v>
      </c>
      <c r="N1626" s="44">
        <f t="shared" si="103"/>
        <v>0</v>
      </c>
      <c r="O1626" s="42" t="e">
        <f t="shared" si="104"/>
        <v>#DIV/0!</v>
      </c>
    </row>
    <row r="1627" spans="1:15" ht="15">
      <c r="A1627" s="7"/>
      <c r="B1627" s="7"/>
      <c r="C1627" s="13"/>
      <c r="D1627" s="7"/>
      <c r="E1627" s="37"/>
      <c r="F1627" s="28"/>
      <c r="G1627" s="6"/>
      <c r="H1627" s="6"/>
      <c r="I1627" s="28"/>
      <c r="J1627" s="6"/>
      <c r="K1627" s="14">
        <v>41486</v>
      </c>
      <c r="L1627" s="3">
        <f t="shared" si="101"/>
        <v>0</v>
      </c>
      <c r="M1627" s="33">
        <f t="shared" si="102"/>
        <v>0</v>
      </c>
      <c r="N1627" s="44">
        <f t="shared" si="103"/>
        <v>0</v>
      </c>
      <c r="O1627" s="42" t="e">
        <f t="shared" si="104"/>
        <v>#DIV/0!</v>
      </c>
    </row>
    <row r="1628" spans="1:15" ht="15">
      <c r="A1628" s="7"/>
      <c r="B1628" s="7"/>
      <c r="C1628" s="13"/>
      <c r="D1628" s="7"/>
      <c r="E1628" s="37"/>
      <c r="F1628" s="28"/>
      <c r="G1628" s="6"/>
      <c r="H1628" s="6"/>
      <c r="I1628" s="28"/>
      <c r="J1628" s="6"/>
      <c r="K1628" s="14">
        <v>41486</v>
      </c>
      <c r="L1628" s="3">
        <f t="shared" si="101"/>
        <v>0</v>
      </c>
      <c r="M1628" s="33">
        <f t="shared" si="102"/>
        <v>0</v>
      </c>
      <c r="N1628" s="44">
        <f t="shared" si="103"/>
        <v>0</v>
      </c>
      <c r="O1628" s="42" t="e">
        <f t="shared" si="104"/>
        <v>#DIV/0!</v>
      </c>
    </row>
    <row r="1629" spans="1:15" ht="15">
      <c r="A1629" s="7"/>
      <c r="B1629" s="7"/>
      <c r="C1629" s="13"/>
      <c r="D1629" s="7"/>
      <c r="E1629" s="37"/>
      <c r="F1629" s="28"/>
      <c r="G1629" s="6"/>
      <c r="H1629" s="6"/>
      <c r="I1629" s="28"/>
      <c r="J1629" s="6"/>
      <c r="K1629" s="14">
        <v>41486</v>
      </c>
      <c r="L1629" s="3">
        <f t="shared" si="101"/>
        <v>0</v>
      </c>
      <c r="M1629" s="33">
        <f t="shared" si="102"/>
        <v>0</v>
      </c>
      <c r="N1629" s="44">
        <f t="shared" si="103"/>
        <v>0</v>
      </c>
      <c r="O1629" s="42" t="e">
        <f t="shared" si="104"/>
        <v>#DIV/0!</v>
      </c>
    </row>
    <row r="1630" spans="1:15" ht="15">
      <c r="A1630" s="7"/>
      <c r="B1630" s="7"/>
      <c r="C1630" s="13"/>
      <c r="D1630" s="7"/>
      <c r="E1630" s="37"/>
      <c r="F1630" s="28"/>
      <c r="G1630" s="6"/>
      <c r="H1630" s="6"/>
      <c r="I1630" s="28"/>
      <c r="J1630" s="6"/>
      <c r="K1630" s="14">
        <v>41486</v>
      </c>
      <c r="L1630" s="3">
        <f t="shared" si="101"/>
        <v>0</v>
      </c>
      <c r="M1630" s="33">
        <f t="shared" si="102"/>
        <v>0</v>
      </c>
      <c r="N1630" s="44">
        <f t="shared" si="103"/>
        <v>0</v>
      </c>
      <c r="O1630" s="42" t="e">
        <f t="shared" si="104"/>
        <v>#DIV/0!</v>
      </c>
    </row>
    <row r="1631" spans="1:15" ht="15">
      <c r="A1631" s="7"/>
      <c r="B1631" s="7"/>
      <c r="C1631" s="13"/>
      <c r="D1631" s="7"/>
      <c r="E1631" s="37"/>
      <c r="F1631" s="28"/>
      <c r="G1631" s="6"/>
      <c r="H1631" s="6"/>
      <c r="I1631" s="28"/>
      <c r="J1631" s="6"/>
      <c r="K1631" s="14">
        <v>41486</v>
      </c>
      <c r="L1631" s="3">
        <f t="shared" si="101"/>
        <v>0</v>
      </c>
      <c r="M1631" s="33">
        <f t="shared" si="102"/>
        <v>0</v>
      </c>
      <c r="N1631" s="44">
        <f t="shared" si="103"/>
        <v>0</v>
      </c>
      <c r="O1631" s="42" t="e">
        <f t="shared" si="104"/>
        <v>#DIV/0!</v>
      </c>
    </row>
    <row r="1632" spans="1:15" ht="15">
      <c r="A1632" s="7"/>
      <c r="B1632" s="7"/>
      <c r="C1632" s="13"/>
      <c r="D1632" s="7"/>
      <c r="E1632" s="37"/>
      <c r="F1632" s="28"/>
      <c r="G1632" s="6"/>
      <c r="H1632" s="6"/>
      <c r="I1632" s="28"/>
      <c r="J1632" s="6"/>
      <c r="K1632" s="14">
        <v>41486</v>
      </c>
      <c r="L1632" s="3">
        <f t="shared" si="101"/>
        <v>0</v>
      </c>
      <c r="M1632" s="33">
        <f t="shared" si="102"/>
        <v>0</v>
      </c>
      <c r="N1632" s="44">
        <f t="shared" si="103"/>
        <v>0</v>
      </c>
      <c r="O1632" s="42" t="e">
        <f t="shared" si="104"/>
        <v>#DIV/0!</v>
      </c>
    </row>
    <row r="1633" spans="1:15" ht="15">
      <c r="A1633" s="7"/>
      <c r="B1633" s="7"/>
      <c r="C1633" s="13"/>
      <c r="D1633" s="7"/>
      <c r="E1633" s="37"/>
      <c r="F1633" s="28"/>
      <c r="G1633" s="6"/>
      <c r="H1633" s="6"/>
      <c r="I1633" s="28"/>
      <c r="J1633" s="6"/>
      <c r="K1633" s="14">
        <v>41486</v>
      </c>
      <c r="L1633" s="3">
        <f t="shared" si="101"/>
        <v>0</v>
      </c>
      <c r="M1633" s="33">
        <f t="shared" si="102"/>
        <v>0</v>
      </c>
      <c r="N1633" s="44">
        <f t="shared" si="103"/>
        <v>0</v>
      </c>
      <c r="O1633" s="42" t="e">
        <f t="shared" si="104"/>
        <v>#DIV/0!</v>
      </c>
    </row>
    <row r="1634" spans="1:15" ht="15">
      <c r="A1634" s="7"/>
      <c r="B1634" s="7"/>
      <c r="C1634" s="13"/>
      <c r="D1634" s="7"/>
      <c r="E1634" s="37"/>
      <c r="F1634" s="28"/>
      <c r="G1634" s="6"/>
      <c r="H1634" s="6"/>
      <c r="I1634" s="28"/>
      <c r="J1634" s="6"/>
      <c r="K1634" s="14">
        <v>41486</v>
      </c>
      <c r="L1634" s="3">
        <f t="shared" si="101"/>
        <v>0</v>
      </c>
      <c r="M1634" s="33">
        <f t="shared" si="102"/>
        <v>0</v>
      </c>
      <c r="N1634" s="44">
        <f t="shared" si="103"/>
        <v>0</v>
      </c>
      <c r="O1634" s="42" t="e">
        <f t="shared" si="104"/>
        <v>#DIV/0!</v>
      </c>
    </row>
    <row r="1635" spans="1:15" ht="15">
      <c r="A1635" s="7"/>
      <c r="B1635" s="7"/>
      <c r="C1635" s="13"/>
      <c r="D1635" s="7"/>
      <c r="E1635" s="37"/>
      <c r="F1635" s="28"/>
      <c r="G1635" s="6"/>
      <c r="H1635" s="6"/>
      <c r="I1635" s="28"/>
      <c r="J1635" s="6"/>
      <c r="K1635" s="14">
        <v>41486</v>
      </c>
      <c r="L1635" s="3">
        <f t="shared" si="101"/>
        <v>0</v>
      </c>
      <c r="M1635" s="33">
        <f t="shared" si="102"/>
        <v>0</v>
      </c>
      <c r="N1635" s="44">
        <f t="shared" si="103"/>
        <v>0</v>
      </c>
      <c r="O1635" s="42" t="e">
        <f t="shared" si="104"/>
        <v>#DIV/0!</v>
      </c>
    </row>
    <row r="1636" spans="1:15" ht="15">
      <c r="A1636" s="7"/>
      <c r="B1636" s="7"/>
      <c r="C1636" s="13"/>
      <c r="D1636" s="7"/>
      <c r="E1636" s="37"/>
      <c r="F1636" s="28"/>
      <c r="G1636" s="6"/>
      <c r="H1636" s="6"/>
      <c r="I1636" s="28"/>
      <c r="J1636" s="6"/>
      <c r="K1636" s="14">
        <v>41486</v>
      </c>
      <c r="L1636" s="3">
        <f t="shared" si="101"/>
        <v>0</v>
      </c>
      <c r="M1636" s="33">
        <f t="shared" si="102"/>
        <v>0</v>
      </c>
      <c r="N1636" s="44">
        <f t="shared" si="103"/>
        <v>0</v>
      </c>
      <c r="O1636" s="42" t="e">
        <f t="shared" si="104"/>
        <v>#DIV/0!</v>
      </c>
    </row>
    <row r="1637" spans="1:15" ht="15">
      <c r="A1637" s="7"/>
      <c r="B1637" s="7"/>
      <c r="C1637" s="13"/>
      <c r="D1637" s="7"/>
      <c r="E1637" s="37"/>
      <c r="F1637" s="28"/>
      <c r="G1637" s="6"/>
      <c r="H1637" s="6"/>
      <c r="I1637" s="28"/>
      <c r="J1637" s="6"/>
      <c r="K1637" s="14">
        <v>41486</v>
      </c>
      <c r="L1637" s="3">
        <f t="shared" si="101"/>
        <v>0</v>
      </c>
      <c r="M1637" s="33">
        <f t="shared" si="102"/>
        <v>0</v>
      </c>
      <c r="N1637" s="44">
        <f t="shared" si="103"/>
        <v>0</v>
      </c>
      <c r="O1637" s="42" t="e">
        <f t="shared" si="104"/>
        <v>#DIV/0!</v>
      </c>
    </row>
    <row r="1638" spans="1:15" ht="15">
      <c r="A1638" s="7"/>
      <c r="B1638" s="7"/>
      <c r="C1638" s="13"/>
      <c r="D1638" s="7"/>
      <c r="E1638" s="37"/>
      <c r="F1638" s="28"/>
      <c r="G1638" s="6"/>
      <c r="H1638" s="6"/>
      <c r="I1638" s="28"/>
      <c r="J1638" s="6"/>
      <c r="K1638" s="14">
        <v>41486</v>
      </c>
      <c r="L1638" s="3">
        <f t="shared" si="101"/>
        <v>0</v>
      </c>
      <c r="M1638" s="33">
        <f t="shared" si="102"/>
        <v>0</v>
      </c>
      <c r="N1638" s="44">
        <f t="shared" si="103"/>
        <v>0</v>
      </c>
      <c r="O1638" s="42" t="e">
        <f t="shared" si="104"/>
        <v>#DIV/0!</v>
      </c>
    </row>
    <row r="1639" spans="1:15" ht="15">
      <c r="A1639" s="7"/>
      <c r="B1639" s="7"/>
      <c r="C1639" s="13"/>
      <c r="D1639" s="7"/>
      <c r="E1639" s="37"/>
      <c r="F1639" s="28"/>
      <c r="G1639" s="6"/>
      <c r="H1639" s="6"/>
      <c r="I1639" s="28"/>
      <c r="J1639" s="6"/>
      <c r="K1639" s="14">
        <v>41486</v>
      </c>
      <c r="L1639" s="3">
        <f t="shared" si="101"/>
        <v>0</v>
      </c>
      <c r="M1639" s="33">
        <f t="shared" si="102"/>
        <v>0</v>
      </c>
      <c r="N1639" s="44">
        <f t="shared" si="103"/>
        <v>0</v>
      </c>
      <c r="O1639" s="42" t="e">
        <f t="shared" si="104"/>
        <v>#DIV/0!</v>
      </c>
    </row>
    <row r="1640" spans="1:15" ht="15">
      <c r="A1640" s="7"/>
      <c r="B1640" s="7"/>
      <c r="C1640" s="13"/>
      <c r="D1640" s="7"/>
      <c r="E1640" s="37"/>
      <c r="F1640" s="28"/>
      <c r="G1640" s="6"/>
      <c r="H1640" s="6"/>
      <c r="I1640" s="28"/>
      <c r="J1640" s="6"/>
      <c r="K1640" s="14">
        <v>41486</v>
      </c>
      <c r="L1640" s="3">
        <f t="shared" si="101"/>
        <v>0</v>
      </c>
      <c r="M1640" s="33">
        <f t="shared" si="102"/>
        <v>0</v>
      </c>
      <c r="N1640" s="44">
        <f t="shared" si="103"/>
        <v>0</v>
      </c>
      <c r="O1640" s="42" t="e">
        <f t="shared" si="104"/>
        <v>#DIV/0!</v>
      </c>
    </row>
    <row r="1641" spans="1:15" ht="15">
      <c r="A1641" s="7"/>
      <c r="B1641" s="7"/>
      <c r="C1641" s="13"/>
      <c r="D1641" s="7"/>
      <c r="E1641" s="37"/>
      <c r="F1641" s="28"/>
      <c r="G1641" s="6"/>
      <c r="H1641" s="6"/>
      <c r="I1641" s="28"/>
      <c r="J1641" s="6"/>
      <c r="K1641" s="14">
        <v>41486</v>
      </c>
      <c r="L1641" s="3">
        <f t="shared" si="101"/>
        <v>0</v>
      </c>
      <c r="M1641" s="33">
        <f t="shared" si="102"/>
        <v>0</v>
      </c>
      <c r="N1641" s="44">
        <f t="shared" si="103"/>
        <v>0</v>
      </c>
      <c r="O1641" s="42" t="e">
        <f t="shared" si="104"/>
        <v>#DIV/0!</v>
      </c>
    </row>
    <row r="1642" spans="1:15" ht="15">
      <c r="A1642" s="7"/>
      <c r="B1642" s="7"/>
      <c r="C1642" s="13"/>
      <c r="D1642" s="7"/>
      <c r="E1642" s="37"/>
      <c r="F1642" s="28"/>
      <c r="G1642" s="6"/>
      <c r="H1642" s="6"/>
      <c r="I1642" s="28"/>
      <c r="J1642" s="6"/>
      <c r="K1642" s="14">
        <v>41486</v>
      </c>
      <c r="L1642" s="3">
        <f t="shared" si="101"/>
        <v>0</v>
      </c>
      <c r="M1642" s="33">
        <f t="shared" si="102"/>
        <v>0</v>
      </c>
      <c r="N1642" s="44">
        <f t="shared" si="103"/>
        <v>0</v>
      </c>
      <c r="O1642" s="42" t="e">
        <f t="shared" si="104"/>
        <v>#DIV/0!</v>
      </c>
    </row>
    <row r="1643" spans="1:15" ht="15">
      <c r="A1643" s="7"/>
      <c r="B1643" s="7"/>
      <c r="C1643" s="13"/>
      <c r="D1643" s="7"/>
      <c r="E1643" s="37"/>
      <c r="F1643" s="28"/>
      <c r="G1643" s="6"/>
      <c r="H1643" s="6"/>
      <c r="I1643" s="28"/>
      <c r="J1643" s="6"/>
      <c r="K1643" s="14">
        <v>41486</v>
      </c>
      <c r="L1643" s="3">
        <f t="shared" si="101"/>
        <v>0</v>
      </c>
      <c r="M1643" s="33">
        <f t="shared" si="102"/>
        <v>0</v>
      </c>
      <c r="N1643" s="44">
        <f t="shared" si="103"/>
        <v>0</v>
      </c>
      <c r="O1643" s="42" t="e">
        <f t="shared" si="104"/>
        <v>#DIV/0!</v>
      </c>
    </row>
    <row r="1644" spans="1:15" ht="15">
      <c r="A1644" s="7"/>
      <c r="B1644" s="7"/>
      <c r="C1644" s="13"/>
      <c r="D1644" s="7"/>
      <c r="E1644" s="37"/>
      <c r="F1644" s="28"/>
      <c r="G1644" s="6"/>
      <c r="H1644" s="6"/>
      <c r="I1644" s="28"/>
      <c r="J1644" s="6"/>
      <c r="K1644" s="14">
        <v>41486</v>
      </c>
      <c r="L1644" s="3">
        <f t="shared" si="101"/>
        <v>0</v>
      </c>
      <c r="M1644" s="33">
        <f t="shared" si="102"/>
        <v>0</v>
      </c>
      <c r="N1644" s="44">
        <f t="shared" si="103"/>
        <v>0</v>
      </c>
      <c r="O1644" s="42" t="e">
        <f t="shared" si="104"/>
        <v>#DIV/0!</v>
      </c>
    </row>
    <row r="1645" spans="1:15" ht="15">
      <c r="A1645" s="7"/>
      <c r="B1645" s="7"/>
      <c r="C1645" s="13"/>
      <c r="D1645" s="7"/>
      <c r="E1645" s="37"/>
      <c r="F1645" s="28"/>
      <c r="G1645" s="6"/>
      <c r="H1645" s="6"/>
      <c r="I1645" s="28"/>
      <c r="J1645" s="6"/>
      <c r="K1645" s="14">
        <v>41486</v>
      </c>
      <c r="L1645" s="3">
        <f t="shared" si="101"/>
        <v>0</v>
      </c>
      <c r="M1645" s="33">
        <f t="shared" si="102"/>
        <v>0</v>
      </c>
      <c r="N1645" s="44">
        <f t="shared" si="103"/>
        <v>0</v>
      </c>
      <c r="O1645" s="42" t="e">
        <f t="shared" si="104"/>
        <v>#DIV/0!</v>
      </c>
    </row>
    <row r="1646" spans="1:15" ht="15">
      <c r="A1646" s="7"/>
      <c r="B1646" s="7"/>
      <c r="C1646" s="13"/>
      <c r="D1646" s="7"/>
      <c r="E1646" s="37"/>
      <c r="F1646" s="28"/>
      <c r="G1646" s="6"/>
      <c r="H1646" s="6"/>
      <c r="I1646" s="28"/>
      <c r="J1646" s="6"/>
      <c r="K1646" s="14">
        <v>41486</v>
      </c>
      <c r="L1646" s="3">
        <f t="shared" si="101"/>
        <v>0</v>
      </c>
      <c r="M1646" s="33">
        <f t="shared" si="102"/>
        <v>0</v>
      </c>
      <c r="N1646" s="44">
        <f t="shared" si="103"/>
        <v>0</v>
      </c>
      <c r="O1646" s="42" t="e">
        <f t="shared" si="104"/>
        <v>#DIV/0!</v>
      </c>
    </row>
    <row r="1647" spans="1:15" ht="15">
      <c r="A1647" s="7"/>
      <c r="B1647" s="7"/>
      <c r="C1647" s="13"/>
      <c r="D1647" s="7"/>
      <c r="E1647" s="37"/>
      <c r="F1647" s="28"/>
      <c r="G1647" s="6"/>
      <c r="H1647" s="6"/>
      <c r="I1647" s="28"/>
      <c r="J1647" s="6"/>
      <c r="K1647" s="14">
        <v>41486</v>
      </c>
      <c r="L1647" s="3">
        <f t="shared" si="101"/>
        <v>0</v>
      </c>
      <c r="M1647" s="33">
        <f t="shared" si="102"/>
        <v>0</v>
      </c>
      <c r="N1647" s="44">
        <f t="shared" si="103"/>
        <v>0</v>
      </c>
      <c r="O1647" s="42" t="e">
        <f t="shared" si="104"/>
        <v>#DIV/0!</v>
      </c>
    </row>
    <row r="1648" spans="1:15" ht="15">
      <c r="A1648" s="7"/>
      <c r="B1648" s="7"/>
      <c r="C1648" s="13"/>
      <c r="D1648" s="7"/>
      <c r="E1648" s="37"/>
      <c r="F1648" s="28"/>
      <c r="G1648" s="6"/>
      <c r="H1648" s="6"/>
      <c r="I1648" s="28"/>
      <c r="J1648" s="6"/>
      <c r="K1648" s="14">
        <v>41486</v>
      </c>
      <c r="L1648" s="3">
        <f t="shared" si="101"/>
        <v>0</v>
      </c>
      <c r="M1648" s="33">
        <f t="shared" si="102"/>
        <v>0</v>
      </c>
      <c r="N1648" s="44">
        <f t="shared" si="103"/>
        <v>0</v>
      </c>
      <c r="O1648" s="42" t="e">
        <f t="shared" si="104"/>
        <v>#DIV/0!</v>
      </c>
    </row>
    <row r="1649" spans="1:15" ht="15">
      <c r="A1649" s="7"/>
      <c r="B1649" s="7"/>
      <c r="C1649" s="13"/>
      <c r="D1649" s="7"/>
      <c r="E1649" s="37"/>
      <c r="F1649" s="28"/>
      <c r="G1649" s="6"/>
      <c r="H1649" s="6"/>
      <c r="I1649" s="28"/>
      <c r="J1649" s="6"/>
      <c r="K1649" s="14">
        <v>41486</v>
      </c>
      <c r="L1649" s="3">
        <f t="shared" si="101"/>
        <v>0</v>
      </c>
      <c r="M1649" s="33">
        <f t="shared" si="102"/>
        <v>0</v>
      </c>
      <c r="N1649" s="44">
        <f t="shared" si="103"/>
        <v>0</v>
      </c>
      <c r="O1649" s="42" t="e">
        <f t="shared" si="104"/>
        <v>#DIV/0!</v>
      </c>
    </row>
    <row r="1650" spans="1:15" ht="15">
      <c r="A1650" s="7"/>
      <c r="B1650" s="7"/>
      <c r="C1650" s="13"/>
      <c r="D1650" s="7"/>
      <c r="E1650" s="37"/>
      <c r="F1650" s="28"/>
      <c r="G1650" s="6"/>
      <c r="H1650" s="6"/>
      <c r="I1650" s="28"/>
      <c r="J1650" s="6"/>
      <c r="K1650" s="14">
        <v>41486</v>
      </c>
      <c r="L1650" s="3">
        <f t="shared" si="101"/>
        <v>0</v>
      </c>
      <c r="M1650" s="33">
        <f t="shared" si="102"/>
        <v>0</v>
      </c>
      <c r="N1650" s="44">
        <f t="shared" si="103"/>
        <v>0</v>
      </c>
      <c r="O1650" s="42" t="e">
        <f t="shared" si="104"/>
        <v>#DIV/0!</v>
      </c>
    </row>
    <row r="1651" spans="1:15" ht="15">
      <c r="A1651" s="7"/>
      <c r="B1651" s="7"/>
      <c r="C1651" s="13"/>
      <c r="D1651" s="7"/>
      <c r="E1651" s="37"/>
      <c r="F1651" s="28"/>
      <c r="G1651" s="6"/>
      <c r="H1651" s="6"/>
      <c r="I1651" s="28"/>
      <c r="J1651" s="6"/>
      <c r="K1651" s="14">
        <v>41486</v>
      </c>
      <c r="L1651" s="3">
        <f t="shared" si="101"/>
        <v>0</v>
      </c>
      <c r="M1651" s="33">
        <f t="shared" si="102"/>
        <v>0</v>
      </c>
      <c r="N1651" s="44">
        <f t="shared" si="103"/>
        <v>0</v>
      </c>
      <c r="O1651" s="42" t="e">
        <f t="shared" si="104"/>
        <v>#DIV/0!</v>
      </c>
    </row>
    <row r="1652" spans="1:15" ht="15">
      <c r="A1652" s="7"/>
      <c r="B1652" s="7"/>
      <c r="C1652" s="13"/>
      <c r="D1652" s="7"/>
      <c r="E1652" s="37"/>
      <c r="F1652" s="28"/>
      <c r="G1652" s="6"/>
      <c r="H1652" s="6"/>
      <c r="I1652" s="28"/>
      <c r="J1652" s="6"/>
      <c r="K1652" s="14">
        <v>41486</v>
      </c>
      <c r="L1652" s="3">
        <f t="shared" si="101"/>
        <v>0</v>
      </c>
      <c r="M1652" s="33">
        <f t="shared" si="102"/>
        <v>0</v>
      </c>
      <c r="N1652" s="44">
        <f t="shared" si="103"/>
        <v>0</v>
      </c>
      <c r="O1652" s="42" t="e">
        <f t="shared" si="104"/>
        <v>#DIV/0!</v>
      </c>
    </row>
    <row r="1653" spans="1:15" ht="15">
      <c r="A1653" s="7"/>
      <c r="B1653" s="7"/>
      <c r="C1653" s="13"/>
      <c r="D1653" s="7"/>
      <c r="E1653" s="37"/>
      <c r="F1653" s="28"/>
      <c r="G1653" s="6"/>
      <c r="H1653" s="6"/>
      <c r="I1653" s="28"/>
      <c r="J1653" s="6"/>
      <c r="K1653" s="14">
        <v>41486</v>
      </c>
      <c r="L1653" s="3">
        <f t="shared" si="101"/>
        <v>0</v>
      </c>
      <c r="M1653" s="33">
        <f t="shared" si="102"/>
        <v>0</v>
      </c>
      <c r="N1653" s="44">
        <f t="shared" si="103"/>
        <v>0</v>
      </c>
      <c r="O1653" s="42" t="e">
        <f t="shared" si="104"/>
        <v>#DIV/0!</v>
      </c>
    </row>
    <row r="1654" spans="1:15" ht="15">
      <c r="A1654" s="7"/>
      <c r="B1654" s="7"/>
      <c r="C1654" s="13"/>
      <c r="D1654" s="7"/>
      <c r="E1654" s="37"/>
      <c r="F1654" s="28"/>
      <c r="G1654" s="6"/>
      <c r="H1654" s="6"/>
      <c r="I1654" s="28"/>
      <c r="J1654" s="6"/>
      <c r="K1654" s="14">
        <v>41486</v>
      </c>
      <c r="L1654" s="3">
        <f t="shared" si="101"/>
        <v>0</v>
      </c>
      <c r="M1654" s="33">
        <f t="shared" si="102"/>
        <v>0</v>
      </c>
      <c r="N1654" s="44">
        <f t="shared" si="103"/>
        <v>0</v>
      </c>
      <c r="O1654" s="42" t="e">
        <f t="shared" si="104"/>
        <v>#DIV/0!</v>
      </c>
    </row>
    <row r="1655" spans="1:15" ht="15">
      <c r="A1655" s="7"/>
      <c r="B1655" s="7"/>
      <c r="C1655" s="13"/>
      <c r="D1655" s="7"/>
      <c r="E1655" s="37"/>
      <c r="F1655" s="28"/>
      <c r="G1655" s="6"/>
      <c r="H1655" s="6"/>
      <c r="I1655" s="28"/>
      <c r="J1655" s="6"/>
      <c r="K1655" s="14">
        <v>41486</v>
      </c>
      <c r="L1655" s="3">
        <f t="shared" si="101"/>
        <v>0</v>
      </c>
      <c r="M1655" s="33">
        <f t="shared" si="102"/>
        <v>0</v>
      </c>
      <c r="N1655" s="44">
        <f t="shared" si="103"/>
        <v>0</v>
      </c>
      <c r="O1655" s="42" t="e">
        <f t="shared" si="104"/>
        <v>#DIV/0!</v>
      </c>
    </row>
    <row r="1656" spans="1:15" ht="15">
      <c r="A1656" s="7"/>
      <c r="B1656" s="7"/>
      <c r="C1656" s="13"/>
      <c r="D1656" s="7"/>
      <c r="E1656" s="37"/>
      <c r="F1656" s="28"/>
      <c r="G1656" s="6"/>
      <c r="H1656" s="6"/>
      <c r="I1656" s="28"/>
      <c r="J1656" s="6"/>
      <c r="K1656" s="14">
        <v>41486</v>
      </c>
      <c r="L1656" s="3">
        <f t="shared" si="101"/>
        <v>0</v>
      </c>
      <c r="M1656" s="33">
        <f t="shared" si="102"/>
        <v>0</v>
      </c>
      <c r="N1656" s="44">
        <f t="shared" si="103"/>
        <v>0</v>
      </c>
      <c r="O1656" s="42" t="e">
        <f t="shared" si="104"/>
        <v>#DIV/0!</v>
      </c>
    </row>
    <row r="1657" spans="1:15" ht="15">
      <c r="A1657" s="7"/>
      <c r="B1657" s="7"/>
      <c r="C1657" s="13"/>
      <c r="D1657" s="7"/>
      <c r="E1657" s="37"/>
      <c r="F1657" s="28"/>
      <c r="G1657" s="6"/>
      <c r="H1657" s="6"/>
      <c r="I1657" s="28"/>
      <c r="J1657" s="6"/>
      <c r="K1657" s="14">
        <v>41486</v>
      </c>
      <c r="L1657" s="3">
        <f t="shared" si="101"/>
        <v>0</v>
      </c>
      <c r="M1657" s="33">
        <f t="shared" si="102"/>
        <v>0</v>
      </c>
      <c r="N1657" s="44">
        <f t="shared" si="103"/>
        <v>0</v>
      </c>
      <c r="O1657" s="42" t="e">
        <f t="shared" si="104"/>
        <v>#DIV/0!</v>
      </c>
    </row>
    <row r="1658" spans="1:15" ht="15">
      <c r="A1658" s="7"/>
      <c r="B1658" s="7"/>
      <c r="C1658" s="13"/>
      <c r="D1658" s="7"/>
      <c r="E1658" s="37"/>
      <c r="F1658" s="28"/>
      <c r="G1658" s="6"/>
      <c r="H1658" s="6"/>
      <c r="I1658" s="28"/>
      <c r="J1658" s="6"/>
      <c r="K1658" s="14">
        <v>41486</v>
      </c>
      <c r="L1658" s="3">
        <f t="shared" si="101"/>
        <v>0</v>
      </c>
      <c r="M1658" s="33">
        <f t="shared" si="102"/>
        <v>0</v>
      </c>
      <c r="N1658" s="44">
        <f t="shared" si="103"/>
        <v>0</v>
      </c>
      <c r="O1658" s="42" t="e">
        <f t="shared" si="104"/>
        <v>#DIV/0!</v>
      </c>
    </row>
    <row r="1659" spans="1:15" ht="15">
      <c r="A1659" s="7"/>
      <c r="B1659" s="7"/>
      <c r="C1659" s="13"/>
      <c r="D1659" s="7"/>
      <c r="E1659" s="37"/>
      <c r="F1659" s="28"/>
      <c r="G1659" s="6"/>
      <c r="H1659" s="6"/>
      <c r="I1659" s="28"/>
      <c r="J1659" s="6"/>
      <c r="K1659" s="14">
        <v>41486</v>
      </c>
      <c r="L1659" s="3">
        <f t="shared" si="101"/>
        <v>0</v>
      </c>
      <c r="M1659" s="33">
        <f t="shared" si="102"/>
        <v>0</v>
      </c>
      <c r="N1659" s="44">
        <f t="shared" si="103"/>
        <v>0</v>
      </c>
      <c r="O1659" s="42" t="e">
        <f t="shared" si="104"/>
        <v>#DIV/0!</v>
      </c>
    </row>
    <row r="1660" spans="1:15" ht="15">
      <c r="A1660" s="7"/>
      <c r="B1660" s="7"/>
      <c r="C1660" s="13"/>
      <c r="D1660" s="7"/>
      <c r="E1660" s="37"/>
      <c r="F1660" s="28"/>
      <c r="G1660" s="6"/>
      <c r="H1660" s="6"/>
      <c r="I1660" s="28"/>
      <c r="J1660" s="6"/>
      <c r="K1660" s="14">
        <v>41486</v>
      </c>
      <c r="L1660" s="3">
        <f t="shared" si="101"/>
        <v>0</v>
      </c>
      <c r="M1660" s="33">
        <f t="shared" si="102"/>
        <v>0</v>
      </c>
      <c r="N1660" s="44">
        <f t="shared" si="103"/>
        <v>0</v>
      </c>
      <c r="O1660" s="42" t="e">
        <f t="shared" si="104"/>
        <v>#DIV/0!</v>
      </c>
    </row>
    <row r="1661" spans="1:15" ht="15">
      <c r="A1661" s="7"/>
      <c r="B1661" s="7"/>
      <c r="C1661" s="13"/>
      <c r="D1661" s="7"/>
      <c r="E1661" s="37"/>
      <c r="F1661" s="28"/>
      <c r="G1661" s="6"/>
      <c r="H1661" s="6"/>
      <c r="I1661" s="28"/>
      <c r="J1661" s="6"/>
      <c r="K1661" s="14">
        <v>41486</v>
      </c>
      <c r="L1661" s="3">
        <f t="shared" si="101"/>
        <v>0</v>
      </c>
      <c r="M1661" s="33">
        <f t="shared" si="102"/>
        <v>0</v>
      </c>
      <c r="N1661" s="44">
        <f t="shared" si="103"/>
        <v>0</v>
      </c>
      <c r="O1661" s="42" t="e">
        <f t="shared" si="104"/>
        <v>#DIV/0!</v>
      </c>
    </row>
    <row r="1662" spans="1:15" ht="15">
      <c r="A1662" s="7"/>
      <c r="B1662" s="7"/>
      <c r="C1662" s="13"/>
      <c r="D1662" s="7"/>
      <c r="E1662" s="37"/>
      <c r="F1662" s="28"/>
      <c r="G1662" s="6"/>
      <c r="H1662" s="6"/>
      <c r="I1662" s="28"/>
      <c r="J1662" s="6"/>
      <c r="K1662" s="14">
        <v>41486</v>
      </c>
      <c r="L1662" s="3">
        <f t="shared" si="101"/>
        <v>0</v>
      </c>
      <c r="M1662" s="33">
        <f t="shared" si="102"/>
        <v>0</v>
      </c>
      <c r="N1662" s="44">
        <f t="shared" si="103"/>
        <v>0</v>
      </c>
      <c r="O1662" s="42" t="e">
        <f t="shared" si="104"/>
        <v>#DIV/0!</v>
      </c>
    </row>
    <row r="1663" spans="1:15" ht="15">
      <c r="A1663" s="7"/>
      <c r="B1663" s="7"/>
      <c r="C1663" s="13"/>
      <c r="D1663" s="7"/>
      <c r="E1663" s="37"/>
      <c r="F1663" s="28"/>
      <c r="G1663" s="6"/>
      <c r="H1663" s="6"/>
      <c r="I1663" s="28"/>
      <c r="J1663" s="6"/>
      <c r="K1663" s="14">
        <v>41486</v>
      </c>
      <c r="L1663" s="3">
        <f t="shared" si="101"/>
        <v>0</v>
      </c>
      <c r="M1663" s="33">
        <f t="shared" si="102"/>
        <v>0</v>
      </c>
      <c r="N1663" s="44">
        <f t="shared" si="103"/>
        <v>0</v>
      </c>
      <c r="O1663" s="42" t="e">
        <f t="shared" si="104"/>
        <v>#DIV/0!</v>
      </c>
    </row>
    <row r="1664" spans="1:15" ht="15">
      <c r="A1664" s="7"/>
      <c r="B1664" s="7"/>
      <c r="C1664" s="13"/>
      <c r="D1664" s="7"/>
      <c r="E1664" s="37"/>
      <c r="F1664" s="28"/>
      <c r="G1664" s="6"/>
      <c r="H1664" s="6"/>
      <c r="I1664" s="28"/>
      <c r="J1664" s="6"/>
      <c r="K1664" s="14">
        <v>41486</v>
      </c>
      <c r="L1664" s="3">
        <f t="shared" si="101"/>
        <v>0</v>
      </c>
      <c r="M1664" s="33">
        <f t="shared" si="102"/>
        <v>0</v>
      </c>
      <c r="N1664" s="44">
        <f t="shared" si="103"/>
        <v>0</v>
      </c>
      <c r="O1664" s="42" t="e">
        <f t="shared" si="104"/>
        <v>#DIV/0!</v>
      </c>
    </row>
    <row r="1665" spans="1:15" ht="15">
      <c r="A1665" s="7"/>
      <c r="B1665" s="7"/>
      <c r="C1665" s="13"/>
      <c r="D1665" s="7"/>
      <c r="E1665" s="37"/>
      <c r="F1665" s="28"/>
      <c r="G1665" s="6"/>
      <c r="H1665" s="6"/>
      <c r="I1665" s="28"/>
      <c r="J1665" s="6"/>
      <c r="K1665" s="14">
        <v>41486</v>
      </c>
      <c r="L1665" s="3">
        <f t="shared" si="101"/>
        <v>0</v>
      </c>
      <c r="M1665" s="33">
        <f t="shared" si="102"/>
        <v>0</v>
      </c>
      <c r="N1665" s="44">
        <f t="shared" si="103"/>
        <v>0</v>
      </c>
      <c r="O1665" s="42" t="e">
        <f t="shared" si="104"/>
        <v>#DIV/0!</v>
      </c>
    </row>
    <row r="1666" spans="1:15" ht="15">
      <c r="A1666" s="7"/>
      <c r="B1666" s="7"/>
      <c r="C1666" s="13"/>
      <c r="D1666" s="7"/>
      <c r="E1666" s="37"/>
      <c r="F1666" s="28"/>
      <c r="G1666" s="6"/>
      <c r="H1666" s="6"/>
      <c r="I1666" s="28"/>
      <c r="J1666" s="6"/>
      <c r="K1666" s="14">
        <v>41486</v>
      </c>
      <c r="L1666" s="3">
        <f t="shared" ref="L1666:L1729" si="105">F1666*I1666</f>
        <v>0</v>
      </c>
      <c r="M1666" s="33">
        <f t="shared" ref="M1666:M1729" si="106">E1666+J1666</f>
        <v>0</v>
      </c>
      <c r="N1666" s="44">
        <f t="shared" ref="N1666:N1729" si="107">E1666/1000</f>
        <v>0</v>
      </c>
      <c r="O1666" s="42" t="e">
        <f t="shared" ref="O1666:O1729" si="108">E1666/F1666</f>
        <v>#DIV/0!</v>
      </c>
    </row>
    <row r="1667" spans="1:15" ht="15">
      <c r="A1667" s="7"/>
      <c r="B1667" s="7"/>
      <c r="C1667" s="13"/>
      <c r="D1667" s="7"/>
      <c r="E1667" s="37"/>
      <c r="F1667" s="28"/>
      <c r="G1667" s="6"/>
      <c r="H1667" s="6"/>
      <c r="I1667" s="28"/>
      <c r="J1667" s="6"/>
      <c r="K1667" s="14">
        <v>41486</v>
      </c>
      <c r="L1667" s="3">
        <f t="shared" si="105"/>
        <v>0</v>
      </c>
      <c r="M1667" s="33">
        <f t="shared" si="106"/>
        <v>0</v>
      </c>
      <c r="N1667" s="44">
        <f t="shared" si="107"/>
        <v>0</v>
      </c>
      <c r="O1667" s="42" t="e">
        <f t="shared" si="108"/>
        <v>#DIV/0!</v>
      </c>
    </row>
    <row r="1668" spans="1:15" ht="15">
      <c r="A1668" s="7"/>
      <c r="B1668" s="7"/>
      <c r="C1668" s="13"/>
      <c r="D1668" s="7"/>
      <c r="E1668" s="37"/>
      <c r="F1668" s="28"/>
      <c r="G1668" s="6"/>
      <c r="H1668" s="6"/>
      <c r="I1668" s="28"/>
      <c r="J1668" s="6"/>
      <c r="K1668" s="14">
        <v>41486</v>
      </c>
      <c r="L1668" s="3">
        <f t="shared" si="105"/>
        <v>0</v>
      </c>
      <c r="M1668" s="33">
        <f t="shared" si="106"/>
        <v>0</v>
      </c>
      <c r="N1668" s="44">
        <f t="shared" si="107"/>
        <v>0</v>
      </c>
      <c r="O1668" s="42" t="e">
        <f t="shared" si="108"/>
        <v>#DIV/0!</v>
      </c>
    </row>
    <row r="1669" spans="1:15" ht="15">
      <c r="A1669" s="7"/>
      <c r="B1669" s="7"/>
      <c r="C1669" s="13"/>
      <c r="D1669" s="7"/>
      <c r="E1669" s="37"/>
      <c r="F1669" s="28"/>
      <c r="G1669" s="6"/>
      <c r="H1669" s="6"/>
      <c r="I1669" s="28"/>
      <c r="J1669" s="6"/>
      <c r="K1669" s="14">
        <v>41486</v>
      </c>
      <c r="L1669" s="3">
        <f t="shared" si="105"/>
        <v>0</v>
      </c>
      <c r="M1669" s="33">
        <f t="shared" si="106"/>
        <v>0</v>
      </c>
      <c r="N1669" s="44">
        <f t="shared" si="107"/>
        <v>0</v>
      </c>
      <c r="O1669" s="42" t="e">
        <f t="shared" si="108"/>
        <v>#DIV/0!</v>
      </c>
    </row>
    <row r="1670" spans="1:15" ht="15">
      <c r="A1670" s="7"/>
      <c r="B1670" s="7"/>
      <c r="C1670" s="13"/>
      <c r="D1670" s="7"/>
      <c r="E1670" s="37"/>
      <c r="F1670" s="28"/>
      <c r="G1670" s="6"/>
      <c r="H1670" s="6"/>
      <c r="I1670" s="28"/>
      <c r="J1670" s="6"/>
      <c r="K1670" s="14">
        <v>41486</v>
      </c>
      <c r="L1670" s="3">
        <f t="shared" si="105"/>
        <v>0</v>
      </c>
      <c r="M1670" s="33">
        <f t="shared" si="106"/>
        <v>0</v>
      </c>
      <c r="N1670" s="44">
        <f t="shared" si="107"/>
        <v>0</v>
      </c>
      <c r="O1670" s="42" t="e">
        <f t="shared" si="108"/>
        <v>#DIV/0!</v>
      </c>
    </row>
    <row r="1671" spans="1:15" ht="15">
      <c r="A1671" s="7"/>
      <c r="B1671" s="7"/>
      <c r="C1671" s="13"/>
      <c r="D1671" s="7"/>
      <c r="E1671" s="37"/>
      <c r="F1671" s="28"/>
      <c r="G1671" s="6"/>
      <c r="H1671" s="6"/>
      <c r="I1671" s="28"/>
      <c r="J1671" s="6"/>
      <c r="K1671" s="14">
        <v>41486</v>
      </c>
      <c r="L1671" s="3">
        <f t="shared" si="105"/>
        <v>0</v>
      </c>
      <c r="M1671" s="33">
        <f t="shared" si="106"/>
        <v>0</v>
      </c>
      <c r="N1671" s="44">
        <f t="shared" si="107"/>
        <v>0</v>
      </c>
      <c r="O1671" s="42" t="e">
        <f t="shared" si="108"/>
        <v>#DIV/0!</v>
      </c>
    </row>
    <row r="1672" spans="1:15" ht="15">
      <c r="A1672" s="7"/>
      <c r="B1672" s="7"/>
      <c r="C1672" s="13"/>
      <c r="D1672" s="7"/>
      <c r="E1672" s="37"/>
      <c r="F1672" s="28"/>
      <c r="G1672" s="6"/>
      <c r="H1672" s="6"/>
      <c r="I1672" s="28"/>
      <c r="J1672" s="6"/>
      <c r="K1672" s="14">
        <v>41486</v>
      </c>
      <c r="L1672" s="3">
        <f t="shared" si="105"/>
        <v>0</v>
      </c>
      <c r="M1672" s="33">
        <f t="shared" si="106"/>
        <v>0</v>
      </c>
      <c r="N1672" s="44">
        <f t="shared" si="107"/>
        <v>0</v>
      </c>
      <c r="O1672" s="42" t="e">
        <f t="shared" si="108"/>
        <v>#DIV/0!</v>
      </c>
    </row>
    <row r="1673" spans="1:15" ht="15">
      <c r="A1673" s="7"/>
      <c r="B1673" s="7"/>
      <c r="C1673" s="13"/>
      <c r="D1673" s="7"/>
      <c r="E1673" s="37"/>
      <c r="F1673" s="28"/>
      <c r="G1673" s="6"/>
      <c r="H1673" s="6"/>
      <c r="I1673" s="28"/>
      <c r="J1673" s="6"/>
      <c r="K1673" s="14">
        <v>41486</v>
      </c>
      <c r="L1673" s="3">
        <f t="shared" si="105"/>
        <v>0</v>
      </c>
      <c r="M1673" s="33">
        <f t="shared" si="106"/>
        <v>0</v>
      </c>
      <c r="N1673" s="44">
        <f t="shared" si="107"/>
        <v>0</v>
      </c>
      <c r="O1673" s="42" t="e">
        <f t="shared" si="108"/>
        <v>#DIV/0!</v>
      </c>
    </row>
    <row r="1674" spans="1:15" ht="15">
      <c r="A1674" s="7"/>
      <c r="B1674" s="7"/>
      <c r="C1674" s="13"/>
      <c r="D1674" s="7"/>
      <c r="E1674" s="37"/>
      <c r="F1674" s="28"/>
      <c r="G1674" s="6"/>
      <c r="H1674" s="6"/>
      <c r="I1674" s="28"/>
      <c r="J1674" s="6"/>
      <c r="K1674" s="14">
        <v>41486</v>
      </c>
      <c r="L1674" s="3">
        <f t="shared" si="105"/>
        <v>0</v>
      </c>
      <c r="M1674" s="33">
        <f t="shared" si="106"/>
        <v>0</v>
      </c>
      <c r="N1674" s="44">
        <f t="shared" si="107"/>
        <v>0</v>
      </c>
      <c r="O1674" s="42" t="e">
        <f t="shared" si="108"/>
        <v>#DIV/0!</v>
      </c>
    </row>
    <row r="1675" spans="1:15" ht="15">
      <c r="A1675" s="7"/>
      <c r="B1675" s="7"/>
      <c r="C1675" s="13"/>
      <c r="D1675" s="7"/>
      <c r="E1675" s="37"/>
      <c r="F1675" s="28"/>
      <c r="G1675" s="6"/>
      <c r="H1675" s="6"/>
      <c r="I1675" s="28"/>
      <c r="J1675" s="6"/>
      <c r="K1675" s="14">
        <v>41486</v>
      </c>
      <c r="L1675" s="3">
        <f t="shared" si="105"/>
        <v>0</v>
      </c>
      <c r="M1675" s="33">
        <f t="shared" si="106"/>
        <v>0</v>
      </c>
      <c r="N1675" s="44">
        <f t="shared" si="107"/>
        <v>0</v>
      </c>
      <c r="O1675" s="42" t="e">
        <f t="shared" si="108"/>
        <v>#DIV/0!</v>
      </c>
    </row>
    <row r="1676" spans="1:15" ht="15">
      <c r="A1676" s="7"/>
      <c r="B1676" s="7"/>
      <c r="C1676" s="13"/>
      <c r="D1676" s="7"/>
      <c r="E1676" s="37"/>
      <c r="F1676" s="28"/>
      <c r="G1676" s="6"/>
      <c r="H1676" s="6"/>
      <c r="I1676" s="28"/>
      <c r="J1676" s="6"/>
      <c r="K1676" s="14">
        <v>41486</v>
      </c>
      <c r="L1676" s="3">
        <f t="shared" si="105"/>
        <v>0</v>
      </c>
      <c r="M1676" s="33">
        <f t="shared" si="106"/>
        <v>0</v>
      </c>
      <c r="N1676" s="44">
        <f t="shared" si="107"/>
        <v>0</v>
      </c>
      <c r="O1676" s="42" t="e">
        <f t="shared" si="108"/>
        <v>#DIV/0!</v>
      </c>
    </row>
    <row r="1677" spans="1:15" ht="15">
      <c r="A1677" s="7"/>
      <c r="B1677" s="7"/>
      <c r="C1677" s="13"/>
      <c r="D1677" s="7"/>
      <c r="E1677" s="37"/>
      <c r="F1677" s="28"/>
      <c r="G1677" s="6"/>
      <c r="H1677" s="6"/>
      <c r="I1677" s="28"/>
      <c r="J1677" s="6"/>
      <c r="K1677" s="14">
        <v>41486</v>
      </c>
      <c r="L1677" s="3">
        <f t="shared" si="105"/>
        <v>0</v>
      </c>
      <c r="M1677" s="33">
        <f t="shared" si="106"/>
        <v>0</v>
      </c>
      <c r="N1677" s="44">
        <f t="shared" si="107"/>
        <v>0</v>
      </c>
      <c r="O1677" s="42" t="e">
        <f t="shared" si="108"/>
        <v>#DIV/0!</v>
      </c>
    </row>
    <row r="1678" spans="1:15" ht="15">
      <c r="A1678" s="7"/>
      <c r="B1678" s="7"/>
      <c r="C1678" s="13"/>
      <c r="D1678" s="7"/>
      <c r="E1678" s="37"/>
      <c r="F1678" s="28"/>
      <c r="G1678" s="6"/>
      <c r="H1678" s="6"/>
      <c r="I1678" s="28"/>
      <c r="J1678" s="6"/>
      <c r="K1678" s="14">
        <v>41486</v>
      </c>
      <c r="L1678" s="3">
        <f t="shared" si="105"/>
        <v>0</v>
      </c>
      <c r="M1678" s="33">
        <f t="shared" si="106"/>
        <v>0</v>
      </c>
      <c r="N1678" s="44">
        <f t="shared" si="107"/>
        <v>0</v>
      </c>
      <c r="O1678" s="42" t="e">
        <f t="shared" si="108"/>
        <v>#DIV/0!</v>
      </c>
    </row>
    <row r="1679" spans="1:15" ht="15">
      <c r="A1679" s="7"/>
      <c r="B1679" s="7"/>
      <c r="C1679" s="13"/>
      <c r="D1679" s="7"/>
      <c r="E1679" s="37"/>
      <c r="F1679" s="28"/>
      <c r="G1679" s="6"/>
      <c r="H1679" s="6"/>
      <c r="I1679" s="28"/>
      <c r="J1679" s="6"/>
      <c r="K1679" s="14">
        <v>41486</v>
      </c>
      <c r="L1679" s="3">
        <f t="shared" si="105"/>
        <v>0</v>
      </c>
      <c r="M1679" s="33">
        <f t="shared" si="106"/>
        <v>0</v>
      </c>
      <c r="N1679" s="44">
        <f t="shared" si="107"/>
        <v>0</v>
      </c>
      <c r="O1679" s="42" t="e">
        <f t="shared" si="108"/>
        <v>#DIV/0!</v>
      </c>
    </row>
    <row r="1680" spans="1:15" ht="15">
      <c r="A1680" s="7"/>
      <c r="B1680" s="7"/>
      <c r="C1680" s="13"/>
      <c r="D1680" s="7"/>
      <c r="E1680" s="37"/>
      <c r="F1680" s="28"/>
      <c r="G1680" s="6"/>
      <c r="H1680" s="6"/>
      <c r="I1680" s="28"/>
      <c r="J1680" s="6"/>
      <c r="K1680" s="14">
        <v>41486</v>
      </c>
      <c r="L1680" s="3">
        <f t="shared" si="105"/>
        <v>0</v>
      </c>
      <c r="M1680" s="33">
        <f t="shared" si="106"/>
        <v>0</v>
      </c>
      <c r="N1680" s="44">
        <f t="shared" si="107"/>
        <v>0</v>
      </c>
      <c r="O1680" s="42" t="e">
        <f t="shared" si="108"/>
        <v>#DIV/0!</v>
      </c>
    </row>
    <row r="1681" spans="1:15" ht="15">
      <c r="A1681" s="7"/>
      <c r="B1681" s="7"/>
      <c r="C1681" s="13"/>
      <c r="D1681" s="7"/>
      <c r="E1681" s="37"/>
      <c r="F1681" s="28"/>
      <c r="G1681" s="6"/>
      <c r="H1681" s="6"/>
      <c r="I1681" s="28"/>
      <c r="J1681" s="6"/>
      <c r="K1681" s="14">
        <v>41486</v>
      </c>
      <c r="L1681" s="3">
        <f t="shared" si="105"/>
        <v>0</v>
      </c>
      <c r="M1681" s="33">
        <f t="shared" si="106"/>
        <v>0</v>
      </c>
      <c r="N1681" s="44">
        <f t="shared" si="107"/>
        <v>0</v>
      </c>
      <c r="O1681" s="42" t="e">
        <f t="shared" si="108"/>
        <v>#DIV/0!</v>
      </c>
    </row>
    <row r="1682" spans="1:15" ht="15">
      <c r="A1682" s="7"/>
      <c r="B1682" s="7"/>
      <c r="C1682" s="13"/>
      <c r="D1682" s="7"/>
      <c r="E1682" s="37"/>
      <c r="F1682" s="28"/>
      <c r="G1682" s="6"/>
      <c r="H1682" s="6"/>
      <c r="I1682" s="28"/>
      <c r="J1682" s="6"/>
      <c r="K1682" s="14">
        <v>41486</v>
      </c>
      <c r="L1682" s="3">
        <f t="shared" si="105"/>
        <v>0</v>
      </c>
      <c r="M1682" s="33">
        <f t="shared" si="106"/>
        <v>0</v>
      </c>
      <c r="N1682" s="44">
        <f t="shared" si="107"/>
        <v>0</v>
      </c>
      <c r="O1682" s="42" t="e">
        <f t="shared" si="108"/>
        <v>#DIV/0!</v>
      </c>
    </row>
    <row r="1683" spans="1:15" ht="15">
      <c r="A1683" s="7"/>
      <c r="B1683" s="7"/>
      <c r="C1683" s="13"/>
      <c r="D1683" s="7"/>
      <c r="E1683" s="37"/>
      <c r="F1683" s="28"/>
      <c r="G1683" s="6"/>
      <c r="H1683" s="6"/>
      <c r="I1683" s="28"/>
      <c r="J1683" s="6"/>
      <c r="K1683" s="14">
        <v>41486</v>
      </c>
      <c r="L1683" s="3">
        <f t="shared" si="105"/>
        <v>0</v>
      </c>
      <c r="M1683" s="33">
        <f t="shared" si="106"/>
        <v>0</v>
      </c>
      <c r="N1683" s="44">
        <f t="shared" si="107"/>
        <v>0</v>
      </c>
      <c r="O1683" s="42" t="e">
        <f t="shared" si="108"/>
        <v>#DIV/0!</v>
      </c>
    </row>
    <row r="1684" spans="1:15" ht="15">
      <c r="A1684" s="7"/>
      <c r="B1684" s="7"/>
      <c r="C1684" s="13"/>
      <c r="D1684" s="7"/>
      <c r="E1684" s="37"/>
      <c r="F1684" s="28"/>
      <c r="G1684" s="6"/>
      <c r="H1684" s="6"/>
      <c r="I1684" s="28"/>
      <c r="J1684" s="6"/>
      <c r="K1684" s="14">
        <v>41486</v>
      </c>
      <c r="L1684" s="3">
        <f t="shared" si="105"/>
        <v>0</v>
      </c>
      <c r="M1684" s="33">
        <f t="shared" si="106"/>
        <v>0</v>
      </c>
      <c r="N1684" s="44">
        <f t="shared" si="107"/>
        <v>0</v>
      </c>
      <c r="O1684" s="42" t="e">
        <f t="shared" si="108"/>
        <v>#DIV/0!</v>
      </c>
    </row>
    <row r="1685" spans="1:15" ht="15">
      <c r="A1685" s="7"/>
      <c r="B1685" s="7"/>
      <c r="C1685" s="13"/>
      <c r="D1685" s="7"/>
      <c r="E1685" s="37"/>
      <c r="F1685" s="28"/>
      <c r="G1685" s="6"/>
      <c r="H1685" s="6"/>
      <c r="I1685" s="28"/>
      <c r="J1685" s="6"/>
      <c r="K1685" s="14">
        <v>41486</v>
      </c>
      <c r="L1685" s="3">
        <f t="shared" si="105"/>
        <v>0</v>
      </c>
      <c r="M1685" s="33">
        <f t="shared" si="106"/>
        <v>0</v>
      </c>
      <c r="N1685" s="44">
        <f t="shared" si="107"/>
        <v>0</v>
      </c>
      <c r="O1685" s="42" t="e">
        <f t="shared" si="108"/>
        <v>#DIV/0!</v>
      </c>
    </row>
    <row r="1686" spans="1:15" ht="15">
      <c r="A1686" s="7"/>
      <c r="B1686" s="7"/>
      <c r="C1686" s="13"/>
      <c r="D1686" s="7"/>
      <c r="E1686" s="37"/>
      <c r="F1686" s="28"/>
      <c r="G1686" s="6"/>
      <c r="H1686" s="6"/>
      <c r="I1686" s="28"/>
      <c r="J1686" s="6"/>
      <c r="K1686" s="14">
        <v>41486</v>
      </c>
      <c r="L1686" s="3">
        <f t="shared" si="105"/>
        <v>0</v>
      </c>
      <c r="M1686" s="33">
        <f t="shared" si="106"/>
        <v>0</v>
      </c>
      <c r="N1686" s="44">
        <f t="shared" si="107"/>
        <v>0</v>
      </c>
      <c r="O1686" s="42" t="e">
        <f t="shared" si="108"/>
        <v>#DIV/0!</v>
      </c>
    </row>
    <row r="1687" spans="1:15" ht="15">
      <c r="A1687" s="7"/>
      <c r="B1687" s="7"/>
      <c r="C1687" s="13"/>
      <c r="D1687" s="7"/>
      <c r="E1687" s="37"/>
      <c r="F1687" s="28"/>
      <c r="G1687" s="6"/>
      <c r="H1687" s="6"/>
      <c r="I1687" s="28"/>
      <c r="J1687" s="6"/>
      <c r="K1687" s="14">
        <v>41486</v>
      </c>
      <c r="L1687" s="3">
        <f t="shared" si="105"/>
        <v>0</v>
      </c>
      <c r="M1687" s="33">
        <f t="shared" si="106"/>
        <v>0</v>
      </c>
      <c r="N1687" s="44">
        <f t="shared" si="107"/>
        <v>0</v>
      </c>
      <c r="O1687" s="42" t="e">
        <f t="shared" si="108"/>
        <v>#DIV/0!</v>
      </c>
    </row>
    <row r="1688" spans="1:15" ht="15">
      <c r="A1688" s="7"/>
      <c r="B1688" s="7"/>
      <c r="C1688" s="13"/>
      <c r="D1688" s="7"/>
      <c r="E1688" s="37"/>
      <c r="F1688" s="28"/>
      <c r="G1688" s="6"/>
      <c r="H1688" s="6"/>
      <c r="I1688" s="28"/>
      <c r="J1688" s="6"/>
      <c r="K1688" s="14">
        <v>41486</v>
      </c>
      <c r="L1688" s="3">
        <f t="shared" si="105"/>
        <v>0</v>
      </c>
      <c r="M1688" s="33">
        <f t="shared" si="106"/>
        <v>0</v>
      </c>
      <c r="N1688" s="44">
        <f t="shared" si="107"/>
        <v>0</v>
      </c>
      <c r="O1688" s="42" t="e">
        <f t="shared" si="108"/>
        <v>#DIV/0!</v>
      </c>
    </row>
    <row r="1689" spans="1:15" ht="15">
      <c r="A1689" s="7"/>
      <c r="B1689" s="7"/>
      <c r="C1689" s="13"/>
      <c r="D1689" s="7"/>
      <c r="E1689" s="37"/>
      <c r="F1689" s="28"/>
      <c r="G1689" s="6"/>
      <c r="H1689" s="6"/>
      <c r="I1689" s="28"/>
      <c r="J1689" s="6"/>
      <c r="K1689" s="14">
        <v>41486</v>
      </c>
      <c r="L1689" s="3">
        <f t="shared" si="105"/>
        <v>0</v>
      </c>
      <c r="M1689" s="33">
        <f t="shared" si="106"/>
        <v>0</v>
      </c>
      <c r="N1689" s="44">
        <f t="shared" si="107"/>
        <v>0</v>
      </c>
      <c r="O1689" s="42" t="e">
        <f t="shared" si="108"/>
        <v>#DIV/0!</v>
      </c>
    </row>
    <row r="1690" spans="1:15" ht="15">
      <c r="A1690" s="7"/>
      <c r="B1690" s="7"/>
      <c r="C1690" s="13"/>
      <c r="D1690" s="7"/>
      <c r="E1690" s="37"/>
      <c r="F1690" s="28"/>
      <c r="G1690" s="6"/>
      <c r="H1690" s="6"/>
      <c r="I1690" s="28"/>
      <c r="J1690" s="6"/>
      <c r="K1690" s="14">
        <v>41486</v>
      </c>
      <c r="L1690" s="3">
        <f t="shared" si="105"/>
        <v>0</v>
      </c>
      <c r="M1690" s="33">
        <f t="shared" si="106"/>
        <v>0</v>
      </c>
      <c r="N1690" s="44">
        <f t="shared" si="107"/>
        <v>0</v>
      </c>
      <c r="O1690" s="42" t="e">
        <f t="shared" si="108"/>
        <v>#DIV/0!</v>
      </c>
    </row>
    <row r="1691" spans="1:15" ht="15">
      <c r="A1691" s="7"/>
      <c r="B1691" s="7"/>
      <c r="C1691" s="13"/>
      <c r="D1691" s="7"/>
      <c r="E1691" s="37"/>
      <c r="F1691" s="28"/>
      <c r="G1691" s="6"/>
      <c r="H1691" s="6"/>
      <c r="I1691" s="28"/>
      <c r="J1691" s="6"/>
      <c r="K1691" s="14">
        <v>41486</v>
      </c>
      <c r="L1691" s="3">
        <f t="shared" si="105"/>
        <v>0</v>
      </c>
      <c r="M1691" s="33">
        <f t="shared" si="106"/>
        <v>0</v>
      </c>
      <c r="N1691" s="44">
        <f t="shared" si="107"/>
        <v>0</v>
      </c>
      <c r="O1691" s="42" t="e">
        <f t="shared" si="108"/>
        <v>#DIV/0!</v>
      </c>
    </row>
    <row r="1692" spans="1:15" ht="15">
      <c r="A1692" s="7"/>
      <c r="B1692" s="7"/>
      <c r="C1692" s="13"/>
      <c r="D1692" s="7"/>
      <c r="E1692" s="37"/>
      <c r="F1692" s="28"/>
      <c r="G1692" s="6"/>
      <c r="H1692" s="6"/>
      <c r="I1692" s="28"/>
      <c r="J1692" s="6"/>
      <c r="K1692" s="14">
        <v>41486</v>
      </c>
      <c r="L1692" s="3">
        <f t="shared" si="105"/>
        <v>0</v>
      </c>
      <c r="M1692" s="33">
        <f t="shared" si="106"/>
        <v>0</v>
      </c>
      <c r="N1692" s="44">
        <f t="shared" si="107"/>
        <v>0</v>
      </c>
      <c r="O1692" s="42" t="e">
        <f t="shared" si="108"/>
        <v>#DIV/0!</v>
      </c>
    </row>
    <row r="1693" spans="1:15" ht="15">
      <c r="A1693" s="7"/>
      <c r="B1693" s="7"/>
      <c r="C1693" s="13"/>
      <c r="D1693" s="7"/>
      <c r="E1693" s="37"/>
      <c r="F1693" s="28"/>
      <c r="G1693" s="6"/>
      <c r="H1693" s="6"/>
      <c r="I1693" s="28"/>
      <c r="J1693" s="6"/>
      <c r="K1693" s="14">
        <v>41486</v>
      </c>
      <c r="L1693" s="3">
        <f t="shared" si="105"/>
        <v>0</v>
      </c>
      <c r="M1693" s="33">
        <f t="shared" si="106"/>
        <v>0</v>
      </c>
      <c r="N1693" s="44">
        <f t="shared" si="107"/>
        <v>0</v>
      </c>
      <c r="O1693" s="42" t="e">
        <f t="shared" si="108"/>
        <v>#DIV/0!</v>
      </c>
    </row>
    <row r="1694" spans="1:15" ht="15">
      <c r="A1694" s="7"/>
      <c r="B1694" s="7"/>
      <c r="C1694" s="13"/>
      <c r="D1694" s="7"/>
      <c r="E1694" s="37"/>
      <c r="F1694" s="28"/>
      <c r="G1694" s="6"/>
      <c r="H1694" s="6"/>
      <c r="I1694" s="28"/>
      <c r="J1694" s="6"/>
      <c r="K1694" s="14">
        <v>41486</v>
      </c>
      <c r="L1694" s="3">
        <f t="shared" si="105"/>
        <v>0</v>
      </c>
      <c r="M1694" s="33">
        <f t="shared" si="106"/>
        <v>0</v>
      </c>
      <c r="N1694" s="44">
        <f t="shared" si="107"/>
        <v>0</v>
      </c>
      <c r="O1694" s="42" t="e">
        <f t="shared" si="108"/>
        <v>#DIV/0!</v>
      </c>
    </row>
    <row r="1695" spans="1:15" ht="15">
      <c r="A1695" s="7"/>
      <c r="B1695" s="7"/>
      <c r="C1695" s="13"/>
      <c r="D1695" s="7"/>
      <c r="E1695" s="37"/>
      <c r="F1695" s="28"/>
      <c r="G1695" s="6"/>
      <c r="H1695" s="6"/>
      <c r="I1695" s="28"/>
      <c r="J1695" s="6"/>
      <c r="K1695" s="14">
        <v>41486</v>
      </c>
      <c r="L1695" s="3">
        <f t="shared" si="105"/>
        <v>0</v>
      </c>
      <c r="M1695" s="33">
        <f t="shared" si="106"/>
        <v>0</v>
      </c>
      <c r="N1695" s="44">
        <f t="shared" si="107"/>
        <v>0</v>
      </c>
      <c r="O1695" s="42" t="e">
        <f t="shared" si="108"/>
        <v>#DIV/0!</v>
      </c>
    </row>
    <row r="1696" spans="1:15" ht="15">
      <c r="A1696" s="7"/>
      <c r="B1696" s="7"/>
      <c r="C1696" s="13"/>
      <c r="D1696" s="7"/>
      <c r="E1696" s="37"/>
      <c r="F1696" s="28"/>
      <c r="G1696" s="6"/>
      <c r="H1696" s="6"/>
      <c r="I1696" s="28"/>
      <c r="J1696" s="6"/>
      <c r="K1696" s="14">
        <v>41486</v>
      </c>
      <c r="L1696" s="3">
        <f t="shared" si="105"/>
        <v>0</v>
      </c>
      <c r="M1696" s="33">
        <f t="shared" si="106"/>
        <v>0</v>
      </c>
      <c r="N1696" s="44">
        <f t="shared" si="107"/>
        <v>0</v>
      </c>
      <c r="O1696" s="42" t="e">
        <f t="shared" si="108"/>
        <v>#DIV/0!</v>
      </c>
    </row>
    <row r="1697" spans="1:15" ht="15">
      <c r="A1697" s="7"/>
      <c r="B1697" s="7"/>
      <c r="C1697" s="13"/>
      <c r="D1697" s="7"/>
      <c r="E1697" s="37"/>
      <c r="F1697" s="28"/>
      <c r="G1697" s="6"/>
      <c r="H1697" s="6"/>
      <c r="I1697" s="28"/>
      <c r="J1697" s="6"/>
      <c r="K1697" s="14">
        <v>41486</v>
      </c>
      <c r="L1697" s="3">
        <f t="shared" si="105"/>
        <v>0</v>
      </c>
      <c r="M1697" s="33">
        <f t="shared" si="106"/>
        <v>0</v>
      </c>
      <c r="N1697" s="44">
        <f t="shared" si="107"/>
        <v>0</v>
      </c>
      <c r="O1697" s="42" t="e">
        <f t="shared" si="108"/>
        <v>#DIV/0!</v>
      </c>
    </row>
    <row r="1698" spans="1:15" ht="15">
      <c r="A1698" s="7"/>
      <c r="B1698" s="7"/>
      <c r="C1698" s="13"/>
      <c r="D1698" s="7"/>
      <c r="E1698" s="37"/>
      <c r="F1698" s="28"/>
      <c r="G1698" s="6"/>
      <c r="H1698" s="6"/>
      <c r="I1698" s="28"/>
      <c r="J1698" s="6"/>
      <c r="K1698" s="14">
        <v>41486</v>
      </c>
      <c r="L1698" s="3">
        <f t="shared" si="105"/>
        <v>0</v>
      </c>
      <c r="M1698" s="33">
        <f t="shared" si="106"/>
        <v>0</v>
      </c>
      <c r="N1698" s="44">
        <f t="shared" si="107"/>
        <v>0</v>
      </c>
      <c r="O1698" s="42" t="e">
        <f t="shared" si="108"/>
        <v>#DIV/0!</v>
      </c>
    </row>
    <row r="1699" spans="1:15" ht="15">
      <c r="A1699" s="7"/>
      <c r="B1699" s="7"/>
      <c r="C1699" s="13"/>
      <c r="D1699" s="7"/>
      <c r="E1699" s="37"/>
      <c r="F1699" s="28"/>
      <c r="G1699" s="6"/>
      <c r="H1699" s="6"/>
      <c r="I1699" s="28"/>
      <c r="J1699" s="6"/>
      <c r="K1699" s="14">
        <v>41486</v>
      </c>
      <c r="L1699" s="3">
        <f t="shared" si="105"/>
        <v>0</v>
      </c>
      <c r="M1699" s="33">
        <f t="shared" si="106"/>
        <v>0</v>
      </c>
      <c r="N1699" s="44">
        <f t="shared" si="107"/>
        <v>0</v>
      </c>
      <c r="O1699" s="42" t="e">
        <f t="shared" si="108"/>
        <v>#DIV/0!</v>
      </c>
    </row>
    <row r="1700" spans="1:15" ht="15">
      <c r="A1700" s="7"/>
      <c r="B1700" s="7"/>
      <c r="C1700" s="13"/>
      <c r="D1700" s="7"/>
      <c r="E1700" s="37"/>
      <c r="F1700" s="28"/>
      <c r="G1700" s="6"/>
      <c r="H1700" s="6"/>
      <c r="I1700" s="28"/>
      <c r="J1700" s="6"/>
      <c r="K1700" s="14">
        <v>41486</v>
      </c>
      <c r="L1700" s="3">
        <f t="shared" si="105"/>
        <v>0</v>
      </c>
      <c r="M1700" s="33">
        <f t="shared" si="106"/>
        <v>0</v>
      </c>
      <c r="N1700" s="44">
        <f t="shared" si="107"/>
        <v>0</v>
      </c>
      <c r="O1700" s="42" t="e">
        <f t="shared" si="108"/>
        <v>#DIV/0!</v>
      </c>
    </row>
    <row r="1701" spans="1:15" ht="15">
      <c r="A1701" s="7"/>
      <c r="B1701" s="7"/>
      <c r="C1701" s="13"/>
      <c r="D1701" s="7"/>
      <c r="E1701" s="37"/>
      <c r="F1701" s="28"/>
      <c r="G1701" s="6"/>
      <c r="H1701" s="6"/>
      <c r="I1701" s="28"/>
      <c r="J1701" s="6"/>
      <c r="K1701" s="14">
        <v>41486</v>
      </c>
      <c r="L1701" s="3">
        <f t="shared" si="105"/>
        <v>0</v>
      </c>
      <c r="M1701" s="33">
        <f t="shared" si="106"/>
        <v>0</v>
      </c>
      <c r="N1701" s="44">
        <f t="shared" si="107"/>
        <v>0</v>
      </c>
      <c r="O1701" s="42" t="e">
        <f t="shared" si="108"/>
        <v>#DIV/0!</v>
      </c>
    </row>
    <row r="1702" spans="1:15" ht="15">
      <c r="A1702" s="7"/>
      <c r="B1702" s="7"/>
      <c r="C1702" s="13"/>
      <c r="D1702" s="7"/>
      <c r="E1702" s="37"/>
      <c r="F1702" s="28"/>
      <c r="G1702" s="6"/>
      <c r="H1702" s="6"/>
      <c r="I1702" s="28"/>
      <c r="J1702" s="6"/>
      <c r="K1702" s="14">
        <v>41486</v>
      </c>
      <c r="L1702" s="3">
        <f t="shared" si="105"/>
        <v>0</v>
      </c>
      <c r="M1702" s="33">
        <f t="shared" si="106"/>
        <v>0</v>
      </c>
      <c r="N1702" s="44">
        <f t="shared" si="107"/>
        <v>0</v>
      </c>
      <c r="O1702" s="42" t="e">
        <f t="shared" si="108"/>
        <v>#DIV/0!</v>
      </c>
    </row>
    <row r="1703" spans="1:15" ht="15">
      <c r="A1703" s="7"/>
      <c r="B1703" s="7"/>
      <c r="C1703" s="13"/>
      <c r="D1703" s="7"/>
      <c r="E1703" s="37"/>
      <c r="F1703" s="28"/>
      <c r="G1703" s="6"/>
      <c r="H1703" s="6"/>
      <c r="I1703" s="28"/>
      <c r="J1703" s="6"/>
      <c r="K1703" s="14">
        <v>41486</v>
      </c>
      <c r="L1703" s="3">
        <f t="shared" si="105"/>
        <v>0</v>
      </c>
      <c r="M1703" s="33">
        <f t="shared" si="106"/>
        <v>0</v>
      </c>
      <c r="N1703" s="44">
        <f t="shared" si="107"/>
        <v>0</v>
      </c>
      <c r="O1703" s="42" t="e">
        <f t="shared" si="108"/>
        <v>#DIV/0!</v>
      </c>
    </row>
    <row r="1704" spans="1:15" ht="15">
      <c r="A1704" s="7"/>
      <c r="B1704" s="7"/>
      <c r="C1704" s="13"/>
      <c r="D1704" s="7"/>
      <c r="E1704" s="37"/>
      <c r="F1704" s="28"/>
      <c r="G1704" s="6"/>
      <c r="H1704" s="6"/>
      <c r="I1704" s="28"/>
      <c r="J1704" s="6"/>
      <c r="K1704" s="14">
        <v>41486</v>
      </c>
      <c r="L1704" s="3">
        <f t="shared" si="105"/>
        <v>0</v>
      </c>
      <c r="M1704" s="33">
        <f t="shared" si="106"/>
        <v>0</v>
      </c>
      <c r="N1704" s="44">
        <f t="shared" si="107"/>
        <v>0</v>
      </c>
      <c r="O1704" s="42" t="e">
        <f t="shared" si="108"/>
        <v>#DIV/0!</v>
      </c>
    </row>
    <row r="1705" spans="1:15" ht="15">
      <c r="A1705" s="7"/>
      <c r="B1705" s="7"/>
      <c r="C1705" s="13"/>
      <c r="D1705" s="7"/>
      <c r="E1705" s="37"/>
      <c r="F1705" s="28"/>
      <c r="G1705" s="6"/>
      <c r="H1705" s="6"/>
      <c r="I1705" s="28"/>
      <c r="J1705" s="6"/>
      <c r="K1705" s="14">
        <v>41486</v>
      </c>
      <c r="L1705" s="3">
        <f t="shared" si="105"/>
        <v>0</v>
      </c>
      <c r="M1705" s="33">
        <f t="shared" si="106"/>
        <v>0</v>
      </c>
      <c r="N1705" s="44">
        <f t="shared" si="107"/>
        <v>0</v>
      </c>
      <c r="O1705" s="42" t="e">
        <f t="shared" si="108"/>
        <v>#DIV/0!</v>
      </c>
    </row>
    <row r="1706" spans="1:15" ht="15">
      <c r="A1706" s="7"/>
      <c r="B1706" s="7"/>
      <c r="C1706" s="13"/>
      <c r="D1706" s="7"/>
      <c r="E1706" s="37"/>
      <c r="F1706" s="28"/>
      <c r="G1706" s="6"/>
      <c r="H1706" s="6"/>
      <c r="I1706" s="28"/>
      <c r="J1706" s="6"/>
      <c r="K1706" s="14">
        <v>41486</v>
      </c>
      <c r="L1706" s="3">
        <f t="shared" si="105"/>
        <v>0</v>
      </c>
      <c r="M1706" s="33">
        <f t="shared" si="106"/>
        <v>0</v>
      </c>
      <c r="N1706" s="44">
        <f t="shared" si="107"/>
        <v>0</v>
      </c>
      <c r="O1706" s="42" t="e">
        <f t="shared" si="108"/>
        <v>#DIV/0!</v>
      </c>
    </row>
    <row r="1707" spans="1:15" ht="15">
      <c r="A1707" s="7"/>
      <c r="B1707" s="7"/>
      <c r="C1707" s="13"/>
      <c r="D1707" s="7"/>
      <c r="E1707" s="37"/>
      <c r="F1707" s="28"/>
      <c r="G1707" s="6"/>
      <c r="H1707" s="6"/>
      <c r="I1707" s="28"/>
      <c r="J1707" s="6"/>
      <c r="K1707" s="14">
        <v>41486</v>
      </c>
      <c r="L1707" s="3">
        <f t="shared" si="105"/>
        <v>0</v>
      </c>
      <c r="M1707" s="33">
        <f t="shared" si="106"/>
        <v>0</v>
      </c>
      <c r="N1707" s="44">
        <f t="shared" si="107"/>
        <v>0</v>
      </c>
      <c r="O1707" s="42" t="e">
        <f t="shared" si="108"/>
        <v>#DIV/0!</v>
      </c>
    </row>
    <row r="1708" spans="1:15" ht="15">
      <c r="A1708" s="7"/>
      <c r="B1708" s="7"/>
      <c r="C1708" s="13"/>
      <c r="D1708" s="7"/>
      <c r="E1708" s="37"/>
      <c r="F1708" s="28"/>
      <c r="G1708" s="6"/>
      <c r="H1708" s="6"/>
      <c r="I1708" s="28"/>
      <c r="J1708" s="6"/>
      <c r="K1708" s="14">
        <v>41486</v>
      </c>
      <c r="L1708" s="3">
        <f t="shared" si="105"/>
        <v>0</v>
      </c>
      <c r="M1708" s="33">
        <f t="shared" si="106"/>
        <v>0</v>
      </c>
      <c r="N1708" s="44">
        <f t="shared" si="107"/>
        <v>0</v>
      </c>
      <c r="O1708" s="42" t="e">
        <f t="shared" si="108"/>
        <v>#DIV/0!</v>
      </c>
    </row>
    <row r="1709" spans="1:15" ht="15">
      <c r="A1709" s="7"/>
      <c r="B1709" s="7"/>
      <c r="C1709" s="13"/>
      <c r="D1709" s="7"/>
      <c r="E1709" s="37"/>
      <c r="F1709" s="28"/>
      <c r="G1709" s="6"/>
      <c r="H1709" s="6"/>
      <c r="I1709" s="28"/>
      <c r="J1709" s="6"/>
      <c r="K1709" s="14">
        <v>41486</v>
      </c>
      <c r="L1709" s="3">
        <f t="shared" si="105"/>
        <v>0</v>
      </c>
      <c r="M1709" s="33">
        <f t="shared" si="106"/>
        <v>0</v>
      </c>
      <c r="N1709" s="44">
        <f t="shared" si="107"/>
        <v>0</v>
      </c>
      <c r="O1709" s="42" t="e">
        <f t="shared" si="108"/>
        <v>#DIV/0!</v>
      </c>
    </row>
    <row r="1710" spans="1:15" ht="15">
      <c r="A1710" s="7"/>
      <c r="B1710" s="7"/>
      <c r="C1710" s="13"/>
      <c r="D1710" s="7"/>
      <c r="E1710" s="37"/>
      <c r="F1710" s="28"/>
      <c r="G1710" s="6"/>
      <c r="H1710" s="6"/>
      <c r="I1710" s="28"/>
      <c r="J1710" s="6"/>
      <c r="K1710" s="14">
        <v>41486</v>
      </c>
      <c r="L1710" s="3">
        <f t="shared" si="105"/>
        <v>0</v>
      </c>
      <c r="M1710" s="33">
        <f t="shared" si="106"/>
        <v>0</v>
      </c>
      <c r="N1710" s="44">
        <f t="shared" si="107"/>
        <v>0</v>
      </c>
      <c r="O1710" s="42" t="e">
        <f t="shared" si="108"/>
        <v>#DIV/0!</v>
      </c>
    </row>
    <row r="1711" spans="1:15" ht="15">
      <c r="A1711" s="7"/>
      <c r="B1711" s="7"/>
      <c r="C1711" s="13"/>
      <c r="D1711" s="7"/>
      <c r="E1711" s="37"/>
      <c r="F1711" s="28"/>
      <c r="G1711" s="6"/>
      <c r="H1711" s="6"/>
      <c r="I1711" s="28"/>
      <c r="J1711" s="6"/>
      <c r="K1711" s="14">
        <v>41486</v>
      </c>
      <c r="L1711" s="3">
        <f t="shared" si="105"/>
        <v>0</v>
      </c>
      <c r="M1711" s="33">
        <f t="shared" si="106"/>
        <v>0</v>
      </c>
      <c r="N1711" s="44">
        <f t="shared" si="107"/>
        <v>0</v>
      </c>
      <c r="O1711" s="42" t="e">
        <f t="shared" si="108"/>
        <v>#DIV/0!</v>
      </c>
    </row>
    <row r="1712" spans="1:15" ht="15">
      <c r="A1712" s="7"/>
      <c r="B1712" s="7"/>
      <c r="C1712" s="13"/>
      <c r="D1712" s="7"/>
      <c r="E1712" s="37"/>
      <c r="F1712" s="28"/>
      <c r="G1712" s="6"/>
      <c r="H1712" s="6"/>
      <c r="I1712" s="28"/>
      <c r="J1712" s="6"/>
      <c r="K1712" s="14">
        <v>41486</v>
      </c>
      <c r="L1712" s="3">
        <f t="shared" si="105"/>
        <v>0</v>
      </c>
      <c r="M1712" s="33">
        <f t="shared" si="106"/>
        <v>0</v>
      </c>
      <c r="N1712" s="44">
        <f t="shared" si="107"/>
        <v>0</v>
      </c>
      <c r="O1712" s="42" t="e">
        <f t="shared" si="108"/>
        <v>#DIV/0!</v>
      </c>
    </row>
    <row r="1713" spans="1:15" ht="15">
      <c r="A1713" s="7"/>
      <c r="B1713" s="7"/>
      <c r="C1713" s="13"/>
      <c r="D1713" s="7"/>
      <c r="E1713" s="37"/>
      <c r="F1713" s="28"/>
      <c r="G1713" s="6"/>
      <c r="H1713" s="6"/>
      <c r="I1713" s="28"/>
      <c r="J1713" s="6"/>
      <c r="K1713" s="14">
        <v>41486</v>
      </c>
      <c r="L1713" s="3">
        <f t="shared" si="105"/>
        <v>0</v>
      </c>
      <c r="M1713" s="33">
        <f t="shared" si="106"/>
        <v>0</v>
      </c>
      <c r="N1713" s="44">
        <f t="shared" si="107"/>
        <v>0</v>
      </c>
      <c r="O1713" s="42" t="e">
        <f t="shared" si="108"/>
        <v>#DIV/0!</v>
      </c>
    </row>
    <row r="1714" spans="1:15" ht="15">
      <c r="A1714" s="7"/>
      <c r="B1714" s="7"/>
      <c r="C1714" s="13"/>
      <c r="D1714" s="7"/>
      <c r="E1714" s="37"/>
      <c r="F1714" s="28"/>
      <c r="G1714" s="6"/>
      <c r="H1714" s="6"/>
      <c r="I1714" s="28"/>
      <c r="J1714" s="6"/>
      <c r="K1714" s="14">
        <v>41486</v>
      </c>
      <c r="L1714" s="3">
        <f t="shared" si="105"/>
        <v>0</v>
      </c>
      <c r="M1714" s="33">
        <f t="shared" si="106"/>
        <v>0</v>
      </c>
      <c r="N1714" s="44">
        <f t="shared" si="107"/>
        <v>0</v>
      </c>
      <c r="O1714" s="42" t="e">
        <f t="shared" si="108"/>
        <v>#DIV/0!</v>
      </c>
    </row>
    <row r="1715" spans="1:15" ht="15">
      <c r="A1715" s="7"/>
      <c r="B1715" s="7"/>
      <c r="C1715" s="13"/>
      <c r="D1715" s="7"/>
      <c r="E1715" s="37"/>
      <c r="F1715" s="28"/>
      <c r="G1715" s="6"/>
      <c r="H1715" s="6"/>
      <c r="I1715" s="28"/>
      <c r="J1715" s="6"/>
      <c r="K1715" s="14">
        <v>41486</v>
      </c>
      <c r="L1715" s="3">
        <f t="shared" si="105"/>
        <v>0</v>
      </c>
      <c r="M1715" s="33">
        <f t="shared" si="106"/>
        <v>0</v>
      </c>
      <c r="N1715" s="44">
        <f t="shared" si="107"/>
        <v>0</v>
      </c>
      <c r="O1715" s="42" t="e">
        <f t="shared" si="108"/>
        <v>#DIV/0!</v>
      </c>
    </row>
    <row r="1716" spans="1:15" ht="15">
      <c r="A1716" s="7"/>
      <c r="B1716" s="7"/>
      <c r="C1716" s="13"/>
      <c r="D1716" s="7"/>
      <c r="E1716" s="37"/>
      <c r="F1716" s="28"/>
      <c r="G1716" s="6"/>
      <c r="H1716" s="6"/>
      <c r="I1716" s="28"/>
      <c r="J1716" s="6"/>
      <c r="K1716" s="14">
        <v>41486</v>
      </c>
      <c r="L1716" s="3">
        <f t="shared" si="105"/>
        <v>0</v>
      </c>
      <c r="M1716" s="33">
        <f t="shared" si="106"/>
        <v>0</v>
      </c>
      <c r="N1716" s="44">
        <f t="shared" si="107"/>
        <v>0</v>
      </c>
      <c r="O1716" s="42" t="e">
        <f t="shared" si="108"/>
        <v>#DIV/0!</v>
      </c>
    </row>
    <row r="1717" spans="1:15" ht="15">
      <c r="A1717" s="7"/>
      <c r="B1717" s="7"/>
      <c r="C1717" s="13"/>
      <c r="D1717" s="7"/>
      <c r="E1717" s="37"/>
      <c r="F1717" s="28"/>
      <c r="G1717" s="6"/>
      <c r="H1717" s="6"/>
      <c r="I1717" s="28"/>
      <c r="J1717" s="6"/>
      <c r="K1717" s="14">
        <v>41486</v>
      </c>
      <c r="L1717" s="3">
        <f t="shared" si="105"/>
        <v>0</v>
      </c>
      <c r="M1717" s="33">
        <f t="shared" si="106"/>
        <v>0</v>
      </c>
      <c r="N1717" s="44">
        <f t="shared" si="107"/>
        <v>0</v>
      </c>
      <c r="O1717" s="42" t="e">
        <f t="shared" si="108"/>
        <v>#DIV/0!</v>
      </c>
    </row>
    <row r="1718" spans="1:15" ht="15">
      <c r="A1718" s="7"/>
      <c r="B1718" s="7"/>
      <c r="C1718" s="13"/>
      <c r="D1718" s="7"/>
      <c r="E1718" s="37"/>
      <c r="F1718" s="28"/>
      <c r="G1718" s="6"/>
      <c r="H1718" s="6"/>
      <c r="I1718" s="28"/>
      <c r="J1718" s="6"/>
      <c r="K1718" s="14">
        <v>41486</v>
      </c>
      <c r="L1718" s="3">
        <f t="shared" si="105"/>
        <v>0</v>
      </c>
      <c r="M1718" s="33">
        <f t="shared" si="106"/>
        <v>0</v>
      </c>
      <c r="N1718" s="44">
        <f t="shared" si="107"/>
        <v>0</v>
      </c>
      <c r="O1718" s="42" t="e">
        <f t="shared" si="108"/>
        <v>#DIV/0!</v>
      </c>
    </row>
    <row r="1719" spans="1:15" ht="15">
      <c r="A1719" s="7"/>
      <c r="B1719" s="7"/>
      <c r="C1719" s="13"/>
      <c r="D1719" s="7"/>
      <c r="E1719" s="37"/>
      <c r="F1719" s="28"/>
      <c r="G1719" s="6"/>
      <c r="H1719" s="6"/>
      <c r="I1719" s="28"/>
      <c r="J1719" s="6"/>
      <c r="K1719" s="14">
        <v>41486</v>
      </c>
      <c r="L1719" s="3">
        <f t="shared" si="105"/>
        <v>0</v>
      </c>
      <c r="M1719" s="33">
        <f t="shared" si="106"/>
        <v>0</v>
      </c>
      <c r="N1719" s="44">
        <f t="shared" si="107"/>
        <v>0</v>
      </c>
      <c r="O1719" s="42" t="e">
        <f t="shared" si="108"/>
        <v>#DIV/0!</v>
      </c>
    </row>
    <row r="1720" spans="1:15" ht="15">
      <c r="A1720" s="7"/>
      <c r="B1720" s="7"/>
      <c r="C1720" s="13"/>
      <c r="D1720" s="7"/>
      <c r="E1720" s="37"/>
      <c r="F1720" s="28"/>
      <c r="G1720" s="6"/>
      <c r="H1720" s="6"/>
      <c r="I1720" s="28"/>
      <c r="J1720" s="6"/>
      <c r="K1720" s="14">
        <v>41486</v>
      </c>
      <c r="L1720" s="3">
        <f t="shared" si="105"/>
        <v>0</v>
      </c>
      <c r="M1720" s="33">
        <f t="shared" si="106"/>
        <v>0</v>
      </c>
      <c r="N1720" s="44">
        <f t="shared" si="107"/>
        <v>0</v>
      </c>
      <c r="O1720" s="42" t="e">
        <f t="shared" si="108"/>
        <v>#DIV/0!</v>
      </c>
    </row>
    <row r="1721" spans="1:15" ht="15">
      <c r="A1721" s="7"/>
      <c r="B1721" s="7"/>
      <c r="C1721" s="13"/>
      <c r="D1721" s="7"/>
      <c r="E1721" s="37"/>
      <c r="F1721" s="28"/>
      <c r="G1721" s="6"/>
      <c r="H1721" s="6"/>
      <c r="I1721" s="28"/>
      <c r="J1721" s="6"/>
      <c r="K1721" s="14">
        <v>41486</v>
      </c>
      <c r="L1721" s="3">
        <f t="shared" si="105"/>
        <v>0</v>
      </c>
      <c r="M1721" s="33">
        <f t="shared" si="106"/>
        <v>0</v>
      </c>
      <c r="N1721" s="44">
        <f t="shared" si="107"/>
        <v>0</v>
      </c>
      <c r="O1721" s="42" t="e">
        <f t="shared" si="108"/>
        <v>#DIV/0!</v>
      </c>
    </row>
    <row r="1722" spans="1:15" ht="15">
      <c r="A1722" s="7"/>
      <c r="B1722" s="7"/>
      <c r="C1722" s="13"/>
      <c r="D1722" s="7"/>
      <c r="E1722" s="37"/>
      <c r="F1722" s="28"/>
      <c r="G1722" s="6"/>
      <c r="H1722" s="6"/>
      <c r="I1722" s="28"/>
      <c r="J1722" s="6"/>
      <c r="K1722" s="14">
        <v>41486</v>
      </c>
      <c r="L1722" s="3">
        <f t="shared" si="105"/>
        <v>0</v>
      </c>
      <c r="M1722" s="33">
        <f t="shared" si="106"/>
        <v>0</v>
      </c>
      <c r="N1722" s="44">
        <f t="shared" si="107"/>
        <v>0</v>
      </c>
      <c r="O1722" s="42" t="e">
        <f t="shared" si="108"/>
        <v>#DIV/0!</v>
      </c>
    </row>
    <row r="1723" spans="1:15" ht="15">
      <c r="A1723" s="7"/>
      <c r="B1723" s="7"/>
      <c r="C1723" s="13"/>
      <c r="D1723" s="7"/>
      <c r="E1723" s="37"/>
      <c r="F1723" s="28"/>
      <c r="G1723" s="6"/>
      <c r="H1723" s="6"/>
      <c r="I1723" s="28"/>
      <c r="J1723" s="6"/>
      <c r="K1723" s="14">
        <v>41486</v>
      </c>
      <c r="L1723" s="3">
        <f t="shared" si="105"/>
        <v>0</v>
      </c>
      <c r="M1723" s="33">
        <f t="shared" si="106"/>
        <v>0</v>
      </c>
      <c r="N1723" s="44">
        <f t="shared" si="107"/>
        <v>0</v>
      </c>
      <c r="O1723" s="42" t="e">
        <f t="shared" si="108"/>
        <v>#DIV/0!</v>
      </c>
    </row>
    <row r="1724" spans="1:15" ht="15">
      <c r="A1724" s="7"/>
      <c r="B1724" s="7"/>
      <c r="C1724" s="13"/>
      <c r="D1724" s="7"/>
      <c r="E1724" s="37"/>
      <c r="F1724" s="28"/>
      <c r="G1724" s="6"/>
      <c r="H1724" s="6"/>
      <c r="I1724" s="28"/>
      <c r="J1724" s="6"/>
      <c r="K1724" s="14">
        <v>41486</v>
      </c>
      <c r="L1724" s="3">
        <f t="shared" si="105"/>
        <v>0</v>
      </c>
      <c r="M1724" s="33">
        <f t="shared" si="106"/>
        <v>0</v>
      </c>
      <c r="N1724" s="44">
        <f t="shared" si="107"/>
        <v>0</v>
      </c>
      <c r="O1724" s="42" t="e">
        <f t="shared" si="108"/>
        <v>#DIV/0!</v>
      </c>
    </row>
    <row r="1725" spans="1:15" ht="15">
      <c r="A1725" s="7"/>
      <c r="B1725" s="7"/>
      <c r="C1725" s="13"/>
      <c r="D1725" s="7"/>
      <c r="E1725" s="37"/>
      <c r="F1725" s="28"/>
      <c r="G1725" s="6"/>
      <c r="H1725" s="6"/>
      <c r="I1725" s="28"/>
      <c r="J1725" s="6"/>
      <c r="K1725" s="14">
        <v>41486</v>
      </c>
      <c r="L1725" s="3">
        <f t="shared" si="105"/>
        <v>0</v>
      </c>
      <c r="M1725" s="33">
        <f t="shared" si="106"/>
        <v>0</v>
      </c>
      <c r="N1725" s="44">
        <f t="shared" si="107"/>
        <v>0</v>
      </c>
      <c r="O1725" s="42" t="e">
        <f t="shared" si="108"/>
        <v>#DIV/0!</v>
      </c>
    </row>
    <row r="1726" spans="1:15" ht="15">
      <c r="A1726" s="7"/>
      <c r="B1726" s="7"/>
      <c r="C1726" s="13"/>
      <c r="D1726" s="7"/>
      <c r="E1726" s="37"/>
      <c r="F1726" s="28"/>
      <c r="G1726" s="6"/>
      <c r="H1726" s="6"/>
      <c r="I1726" s="28"/>
      <c r="J1726" s="6"/>
      <c r="K1726" s="14">
        <v>41486</v>
      </c>
      <c r="L1726" s="3">
        <f t="shared" si="105"/>
        <v>0</v>
      </c>
      <c r="M1726" s="33">
        <f t="shared" si="106"/>
        <v>0</v>
      </c>
      <c r="N1726" s="44">
        <f t="shared" si="107"/>
        <v>0</v>
      </c>
      <c r="O1726" s="42" t="e">
        <f t="shared" si="108"/>
        <v>#DIV/0!</v>
      </c>
    </row>
    <row r="1727" spans="1:15" ht="15">
      <c r="A1727" s="7"/>
      <c r="B1727" s="7"/>
      <c r="C1727" s="13"/>
      <c r="D1727" s="7"/>
      <c r="E1727" s="37"/>
      <c r="F1727" s="28"/>
      <c r="G1727" s="6"/>
      <c r="H1727" s="6"/>
      <c r="I1727" s="28"/>
      <c r="J1727" s="6"/>
      <c r="K1727" s="14">
        <v>41486</v>
      </c>
      <c r="L1727" s="3">
        <f t="shared" si="105"/>
        <v>0</v>
      </c>
      <c r="M1727" s="33">
        <f t="shared" si="106"/>
        <v>0</v>
      </c>
      <c r="N1727" s="44">
        <f t="shared" si="107"/>
        <v>0</v>
      </c>
      <c r="O1727" s="42" t="e">
        <f t="shared" si="108"/>
        <v>#DIV/0!</v>
      </c>
    </row>
    <row r="1728" spans="1:15" ht="15">
      <c r="A1728" s="7"/>
      <c r="B1728" s="7"/>
      <c r="C1728" s="13"/>
      <c r="D1728" s="7"/>
      <c r="E1728" s="37"/>
      <c r="F1728" s="28"/>
      <c r="G1728" s="6"/>
      <c r="H1728" s="6"/>
      <c r="I1728" s="28"/>
      <c r="J1728" s="6"/>
      <c r="K1728" s="14">
        <v>41486</v>
      </c>
      <c r="L1728" s="3">
        <f t="shared" si="105"/>
        <v>0</v>
      </c>
      <c r="M1728" s="33">
        <f t="shared" si="106"/>
        <v>0</v>
      </c>
      <c r="N1728" s="44">
        <f t="shared" si="107"/>
        <v>0</v>
      </c>
      <c r="O1728" s="42" t="e">
        <f t="shared" si="108"/>
        <v>#DIV/0!</v>
      </c>
    </row>
    <row r="1729" spans="1:15" ht="15">
      <c r="A1729" s="7"/>
      <c r="B1729" s="7"/>
      <c r="C1729" s="13"/>
      <c r="D1729" s="7"/>
      <c r="E1729" s="37"/>
      <c r="F1729" s="28"/>
      <c r="G1729" s="6"/>
      <c r="H1729" s="6"/>
      <c r="I1729" s="28"/>
      <c r="J1729" s="6"/>
      <c r="K1729" s="14">
        <v>41486</v>
      </c>
      <c r="L1729" s="3">
        <f t="shared" si="105"/>
        <v>0</v>
      </c>
      <c r="M1729" s="33">
        <f t="shared" si="106"/>
        <v>0</v>
      </c>
      <c r="N1729" s="44">
        <f t="shared" si="107"/>
        <v>0</v>
      </c>
      <c r="O1729" s="42" t="e">
        <f t="shared" si="108"/>
        <v>#DIV/0!</v>
      </c>
    </row>
    <row r="1730" spans="1:15" ht="15">
      <c r="A1730" s="7"/>
      <c r="B1730" s="7"/>
      <c r="C1730" s="13"/>
      <c r="D1730" s="7"/>
      <c r="E1730" s="37"/>
      <c r="F1730" s="28"/>
      <c r="G1730" s="6"/>
      <c r="H1730" s="6"/>
      <c r="I1730" s="28"/>
      <c r="J1730" s="6"/>
      <c r="K1730" s="14">
        <v>41486</v>
      </c>
      <c r="L1730" s="3">
        <f t="shared" ref="L1730:L1793" si="109">F1730*I1730</f>
        <v>0</v>
      </c>
      <c r="M1730" s="33">
        <f t="shared" ref="M1730:M1793" si="110">E1730+J1730</f>
        <v>0</v>
      </c>
      <c r="N1730" s="44">
        <f t="shared" ref="N1730:N1793" si="111">E1730/1000</f>
        <v>0</v>
      </c>
      <c r="O1730" s="42" t="e">
        <f t="shared" ref="O1730:O1793" si="112">E1730/F1730</f>
        <v>#DIV/0!</v>
      </c>
    </row>
    <row r="1731" spans="1:15" ht="15">
      <c r="A1731" s="7"/>
      <c r="B1731" s="7"/>
      <c r="C1731" s="13"/>
      <c r="D1731" s="7"/>
      <c r="E1731" s="37"/>
      <c r="F1731" s="28"/>
      <c r="G1731" s="6"/>
      <c r="H1731" s="6"/>
      <c r="I1731" s="28"/>
      <c r="J1731" s="6"/>
      <c r="K1731" s="14">
        <v>41486</v>
      </c>
      <c r="L1731" s="3">
        <f t="shared" si="109"/>
        <v>0</v>
      </c>
      <c r="M1731" s="33">
        <f t="shared" si="110"/>
        <v>0</v>
      </c>
      <c r="N1731" s="44">
        <f t="shared" si="111"/>
        <v>0</v>
      </c>
      <c r="O1731" s="42" t="e">
        <f t="shared" si="112"/>
        <v>#DIV/0!</v>
      </c>
    </row>
    <row r="1732" spans="1:15" ht="15">
      <c r="A1732" s="7"/>
      <c r="B1732" s="7"/>
      <c r="C1732" s="13"/>
      <c r="D1732" s="7"/>
      <c r="E1732" s="37"/>
      <c r="F1732" s="28"/>
      <c r="G1732" s="6"/>
      <c r="H1732" s="6"/>
      <c r="I1732" s="28"/>
      <c r="J1732" s="6"/>
      <c r="K1732" s="14">
        <v>41486</v>
      </c>
      <c r="L1732" s="3">
        <f t="shared" si="109"/>
        <v>0</v>
      </c>
      <c r="M1732" s="33">
        <f t="shared" si="110"/>
        <v>0</v>
      </c>
      <c r="N1732" s="44">
        <f t="shared" si="111"/>
        <v>0</v>
      </c>
      <c r="O1732" s="42" t="e">
        <f t="shared" si="112"/>
        <v>#DIV/0!</v>
      </c>
    </row>
    <row r="1733" spans="1:15" ht="15">
      <c r="A1733" s="7"/>
      <c r="B1733" s="7"/>
      <c r="C1733" s="13"/>
      <c r="D1733" s="7"/>
      <c r="E1733" s="37"/>
      <c r="F1733" s="28"/>
      <c r="G1733" s="6"/>
      <c r="H1733" s="6"/>
      <c r="I1733" s="28"/>
      <c r="J1733" s="6"/>
      <c r="K1733" s="14">
        <v>41486</v>
      </c>
      <c r="L1733" s="3">
        <f t="shared" si="109"/>
        <v>0</v>
      </c>
      <c r="M1733" s="33">
        <f t="shared" si="110"/>
        <v>0</v>
      </c>
      <c r="N1733" s="44">
        <f t="shared" si="111"/>
        <v>0</v>
      </c>
      <c r="O1733" s="42" t="e">
        <f t="shared" si="112"/>
        <v>#DIV/0!</v>
      </c>
    </row>
    <row r="1734" spans="1:15" ht="15">
      <c r="A1734" s="7"/>
      <c r="B1734" s="7"/>
      <c r="C1734" s="13"/>
      <c r="D1734" s="7"/>
      <c r="E1734" s="37"/>
      <c r="F1734" s="28"/>
      <c r="G1734" s="6"/>
      <c r="H1734" s="6"/>
      <c r="I1734" s="28"/>
      <c r="J1734" s="6"/>
      <c r="K1734" s="14">
        <v>41486</v>
      </c>
      <c r="L1734" s="3">
        <f t="shared" si="109"/>
        <v>0</v>
      </c>
      <c r="M1734" s="33">
        <f t="shared" si="110"/>
        <v>0</v>
      </c>
      <c r="N1734" s="44">
        <f t="shared" si="111"/>
        <v>0</v>
      </c>
      <c r="O1734" s="42" t="e">
        <f t="shared" si="112"/>
        <v>#DIV/0!</v>
      </c>
    </row>
    <row r="1735" spans="1:15" ht="15">
      <c r="A1735" s="7"/>
      <c r="B1735" s="7"/>
      <c r="C1735" s="13"/>
      <c r="D1735" s="7"/>
      <c r="E1735" s="37"/>
      <c r="F1735" s="28"/>
      <c r="G1735" s="6"/>
      <c r="H1735" s="6"/>
      <c r="I1735" s="28"/>
      <c r="J1735" s="6"/>
      <c r="K1735" s="14">
        <v>41486</v>
      </c>
      <c r="L1735" s="3">
        <f t="shared" si="109"/>
        <v>0</v>
      </c>
      <c r="M1735" s="33">
        <f t="shared" si="110"/>
        <v>0</v>
      </c>
      <c r="N1735" s="44">
        <f t="shared" si="111"/>
        <v>0</v>
      </c>
      <c r="O1735" s="42" t="e">
        <f t="shared" si="112"/>
        <v>#DIV/0!</v>
      </c>
    </row>
    <row r="1736" spans="1:15" ht="15">
      <c r="A1736" s="7"/>
      <c r="B1736" s="7"/>
      <c r="C1736" s="13"/>
      <c r="D1736" s="7"/>
      <c r="E1736" s="37"/>
      <c r="F1736" s="28"/>
      <c r="G1736" s="6"/>
      <c r="H1736" s="6"/>
      <c r="I1736" s="28"/>
      <c r="J1736" s="6"/>
      <c r="K1736" s="14">
        <v>41486</v>
      </c>
      <c r="L1736" s="3">
        <f t="shared" si="109"/>
        <v>0</v>
      </c>
      <c r="M1736" s="33">
        <f t="shared" si="110"/>
        <v>0</v>
      </c>
      <c r="N1736" s="44">
        <f t="shared" si="111"/>
        <v>0</v>
      </c>
      <c r="O1736" s="42" t="e">
        <f t="shared" si="112"/>
        <v>#DIV/0!</v>
      </c>
    </row>
    <row r="1737" spans="1:15" ht="15">
      <c r="A1737" s="7"/>
      <c r="B1737" s="7"/>
      <c r="C1737" s="13"/>
      <c r="D1737" s="7"/>
      <c r="E1737" s="37"/>
      <c r="F1737" s="28"/>
      <c r="G1737" s="6"/>
      <c r="H1737" s="6"/>
      <c r="I1737" s="28"/>
      <c r="J1737" s="6"/>
      <c r="K1737" s="14">
        <v>41486</v>
      </c>
      <c r="L1737" s="3">
        <f t="shared" si="109"/>
        <v>0</v>
      </c>
      <c r="M1737" s="33">
        <f t="shared" si="110"/>
        <v>0</v>
      </c>
      <c r="N1737" s="44">
        <f t="shared" si="111"/>
        <v>0</v>
      </c>
      <c r="O1737" s="42" t="e">
        <f t="shared" si="112"/>
        <v>#DIV/0!</v>
      </c>
    </row>
    <row r="1738" spans="1:15" ht="15">
      <c r="A1738" s="7"/>
      <c r="B1738" s="7"/>
      <c r="C1738" s="13"/>
      <c r="D1738" s="7"/>
      <c r="E1738" s="37"/>
      <c r="F1738" s="28"/>
      <c r="G1738" s="6"/>
      <c r="H1738" s="6"/>
      <c r="I1738" s="28"/>
      <c r="J1738" s="6"/>
      <c r="K1738" s="14">
        <v>41486</v>
      </c>
      <c r="L1738" s="3">
        <f t="shared" si="109"/>
        <v>0</v>
      </c>
      <c r="M1738" s="33">
        <f t="shared" si="110"/>
        <v>0</v>
      </c>
      <c r="N1738" s="44">
        <f t="shared" si="111"/>
        <v>0</v>
      </c>
      <c r="O1738" s="42" t="e">
        <f t="shared" si="112"/>
        <v>#DIV/0!</v>
      </c>
    </row>
    <row r="1739" spans="1:15" ht="15">
      <c r="A1739" s="7"/>
      <c r="B1739" s="7"/>
      <c r="C1739" s="13"/>
      <c r="D1739" s="7"/>
      <c r="E1739" s="37"/>
      <c r="F1739" s="28"/>
      <c r="G1739" s="6"/>
      <c r="H1739" s="6"/>
      <c r="I1739" s="28"/>
      <c r="J1739" s="6"/>
      <c r="K1739" s="14">
        <v>41486</v>
      </c>
      <c r="L1739" s="3">
        <f t="shared" si="109"/>
        <v>0</v>
      </c>
      <c r="M1739" s="33">
        <f t="shared" si="110"/>
        <v>0</v>
      </c>
      <c r="N1739" s="44">
        <f t="shared" si="111"/>
        <v>0</v>
      </c>
      <c r="O1739" s="42" t="e">
        <f t="shared" si="112"/>
        <v>#DIV/0!</v>
      </c>
    </row>
    <row r="1740" spans="1:15" ht="15">
      <c r="A1740" s="7"/>
      <c r="B1740" s="7"/>
      <c r="C1740" s="13"/>
      <c r="D1740" s="7"/>
      <c r="E1740" s="37"/>
      <c r="F1740" s="28"/>
      <c r="G1740" s="6"/>
      <c r="H1740" s="6"/>
      <c r="I1740" s="28"/>
      <c r="J1740" s="6"/>
      <c r="K1740" s="14">
        <v>41486</v>
      </c>
      <c r="L1740" s="3">
        <f t="shared" si="109"/>
        <v>0</v>
      </c>
      <c r="M1740" s="33">
        <f t="shared" si="110"/>
        <v>0</v>
      </c>
      <c r="N1740" s="44">
        <f t="shared" si="111"/>
        <v>0</v>
      </c>
      <c r="O1740" s="42" t="e">
        <f t="shared" si="112"/>
        <v>#DIV/0!</v>
      </c>
    </row>
    <row r="1741" spans="1:15" ht="15">
      <c r="A1741" s="7"/>
      <c r="B1741" s="7"/>
      <c r="C1741" s="13"/>
      <c r="D1741" s="7"/>
      <c r="E1741" s="37"/>
      <c r="F1741" s="28"/>
      <c r="G1741" s="6"/>
      <c r="H1741" s="6"/>
      <c r="I1741" s="28"/>
      <c r="J1741" s="6"/>
      <c r="K1741" s="14">
        <v>41486</v>
      </c>
      <c r="L1741" s="3">
        <f t="shared" si="109"/>
        <v>0</v>
      </c>
      <c r="M1741" s="33">
        <f t="shared" si="110"/>
        <v>0</v>
      </c>
      <c r="N1741" s="44">
        <f t="shared" si="111"/>
        <v>0</v>
      </c>
      <c r="O1741" s="42" t="e">
        <f t="shared" si="112"/>
        <v>#DIV/0!</v>
      </c>
    </row>
    <row r="1742" spans="1:15" ht="15">
      <c r="A1742" s="7"/>
      <c r="B1742" s="7"/>
      <c r="C1742" s="13"/>
      <c r="D1742" s="7"/>
      <c r="E1742" s="37"/>
      <c r="F1742" s="28"/>
      <c r="G1742" s="6"/>
      <c r="H1742" s="6"/>
      <c r="I1742" s="28"/>
      <c r="J1742" s="6"/>
      <c r="K1742" s="14">
        <v>41486</v>
      </c>
      <c r="L1742" s="3">
        <f t="shared" si="109"/>
        <v>0</v>
      </c>
      <c r="M1742" s="33">
        <f t="shared" si="110"/>
        <v>0</v>
      </c>
      <c r="N1742" s="44">
        <f t="shared" si="111"/>
        <v>0</v>
      </c>
      <c r="O1742" s="42" t="e">
        <f t="shared" si="112"/>
        <v>#DIV/0!</v>
      </c>
    </row>
    <row r="1743" spans="1:15" ht="15">
      <c r="A1743" s="7"/>
      <c r="B1743" s="7"/>
      <c r="C1743" s="13"/>
      <c r="D1743" s="7"/>
      <c r="E1743" s="37"/>
      <c r="F1743" s="28"/>
      <c r="G1743" s="6"/>
      <c r="H1743" s="6"/>
      <c r="I1743" s="28"/>
      <c r="J1743" s="6"/>
      <c r="K1743" s="14">
        <v>41486</v>
      </c>
      <c r="L1743" s="3">
        <f t="shared" si="109"/>
        <v>0</v>
      </c>
      <c r="M1743" s="33">
        <f t="shared" si="110"/>
        <v>0</v>
      </c>
      <c r="N1743" s="44">
        <f t="shared" si="111"/>
        <v>0</v>
      </c>
      <c r="O1743" s="42" t="e">
        <f t="shared" si="112"/>
        <v>#DIV/0!</v>
      </c>
    </row>
    <row r="1744" spans="1:15" ht="15">
      <c r="A1744" s="7"/>
      <c r="B1744" s="7"/>
      <c r="C1744" s="13"/>
      <c r="D1744" s="7"/>
      <c r="E1744" s="37"/>
      <c r="F1744" s="28"/>
      <c r="G1744" s="6"/>
      <c r="H1744" s="6"/>
      <c r="I1744" s="28"/>
      <c r="J1744" s="6"/>
      <c r="K1744" s="14">
        <v>41486</v>
      </c>
      <c r="L1744" s="3">
        <f t="shared" si="109"/>
        <v>0</v>
      </c>
      <c r="M1744" s="33">
        <f t="shared" si="110"/>
        <v>0</v>
      </c>
      <c r="N1744" s="44">
        <f t="shared" si="111"/>
        <v>0</v>
      </c>
      <c r="O1744" s="42" t="e">
        <f t="shared" si="112"/>
        <v>#DIV/0!</v>
      </c>
    </row>
    <row r="1745" spans="1:15" ht="15">
      <c r="A1745" s="7"/>
      <c r="B1745" s="7"/>
      <c r="C1745" s="13"/>
      <c r="D1745" s="7"/>
      <c r="E1745" s="37"/>
      <c r="F1745" s="28"/>
      <c r="G1745" s="6"/>
      <c r="H1745" s="6"/>
      <c r="I1745" s="28"/>
      <c r="J1745" s="6"/>
      <c r="K1745" s="14">
        <v>41486</v>
      </c>
      <c r="L1745" s="3">
        <f t="shared" si="109"/>
        <v>0</v>
      </c>
      <c r="M1745" s="33">
        <f t="shared" si="110"/>
        <v>0</v>
      </c>
      <c r="N1745" s="44">
        <f t="shared" si="111"/>
        <v>0</v>
      </c>
      <c r="O1745" s="42" t="e">
        <f t="shared" si="112"/>
        <v>#DIV/0!</v>
      </c>
    </row>
    <row r="1746" spans="1:15" ht="15">
      <c r="A1746" s="7"/>
      <c r="B1746" s="7"/>
      <c r="C1746" s="13"/>
      <c r="D1746" s="7"/>
      <c r="E1746" s="37"/>
      <c r="F1746" s="28"/>
      <c r="G1746" s="6"/>
      <c r="H1746" s="6"/>
      <c r="I1746" s="28"/>
      <c r="J1746" s="6"/>
      <c r="K1746" s="14">
        <v>41486</v>
      </c>
      <c r="L1746" s="3">
        <f t="shared" si="109"/>
        <v>0</v>
      </c>
      <c r="M1746" s="33">
        <f t="shared" si="110"/>
        <v>0</v>
      </c>
      <c r="N1746" s="44">
        <f t="shared" si="111"/>
        <v>0</v>
      </c>
      <c r="O1746" s="42" t="e">
        <f t="shared" si="112"/>
        <v>#DIV/0!</v>
      </c>
    </row>
    <row r="1747" spans="1:15" ht="15">
      <c r="A1747" s="7"/>
      <c r="B1747" s="7"/>
      <c r="C1747" s="13"/>
      <c r="D1747" s="7"/>
      <c r="E1747" s="37"/>
      <c r="F1747" s="28"/>
      <c r="G1747" s="6"/>
      <c r="H1747" s="6"/>
      <c r="I1747" s="28"/>
      <c r="J1747" s="6"/>
      <c r="K1747" s="14">
        <v>41486</v>
      </c>
      <c r="L1747" s="3">
        <f t="shared" si="109"/>
        <v>0</v>
      </c>
      <c r="M1747" s="33">
        <f t="shared" si="110"/>
        <v>0</v>
      </c>
      <c r="N1747" s="44">
        <f t="shared" si="111"/>
        <v>0</v>
      </c>
      <c r="O1747" s="42" t="e">
        <f t="shared" si="112"/>
        <v>#DIV/0!</v>
      </c>
    </row>
    <row r="1748" spans="1:15" ht="15">
      <c r="A1748" s="7"/>
      <c r="B1748" s="7"/>
      <c r="C1748" s="13"/>
      <c r="D1748" s="7"/>
      <c r="E1748" s="37"/>
      <c r="F1748" s="28"/>
      <c r="G1748" s="6"/>
      <c r="H1748" s="6"/>
      <c r="I1748" s="28"/>
      <c r="J1748" s="6"/>
      <c r="K1748" s="14">
        <v>41486</v>
      </c>
      <c r="L1748" s="3">
        <f t="shared" si="109"/>
        <v>0</v>
      </c>
      <c r="M1748" s="33">
        <f t="shared" si="110"/>
        <v>0</v>
      </c>
      <c r="N1748" s="44">
        <f t="shared" si="111"/>
        <v>0</v>
      </c>
      <c r="O1748" s="42" t="e">
        <f t="shared" si="112"/>
        <v>#DIV/0!</v>
      </c>
    </row>
    <row r="1749" spans="1:15" ht="15">
      <c r="A1749" s="7"/>
      <c r="B1749" s="7"/>
      <c r="C1749" s="13"/>
      <c r="D1749" s="7"/>
      <c r="E1749" s="37"/>
      <c r="F1749" s="28"/>
      <c r="G1749" s="6"/>
      <c r="H1749" s="6"/>
      <c r="I1749" s="28"/>
      <c r="J1749" s="6"/>
      <c r="K1749" s="14">
        <v>41486</v>
      </c>
      <c r="L1749" s="3">
        <f t="shared" si="109"/>
        <v>0</v>
      </c>
      <c r="M1749" s="33">
        <f t="shared" si="110"/>
        <v>0</v>
      </c>
      <c r="N1749" s="44">
        <f t="shared" si="111"/>
        <v>0</v>
      </c>
      <c r="O1749" s="42" t="e">
        <f t="shared" si="112"/>
        <v>#DIV/0!</v>
      </c>
    </row>
    <row r="1750" spans="1:15" ht="15">
      <c r="A1750" s="7"/>
      <c r="B1750" s="7"/>
      <c r="C1750" s="13"/>
      <c r="D1750" s="7"/>
      <c r="E1750" s="37"/>
      <c r="F1750" s="28"/>
      <c r="G1750" s="6"/>
      <c r="H1750" s="6"/>
      <c r="I1750" s="28"/>
      <c r="J1750" s="6"/>
      <c r="K1750" s="14">
        <v>41486</v>
      </c>
      <c r="L1750" s="3">
        <f t="shared" si="109"/>
        <v>0</v>
      </c>
      <c r="M1750" s="33">
        <f t="shared" si="110"/>
        <v>0</v>
      </c>
      <c r="N1750" s="44">
        <f t="shared" si="111"/>
        <v>0</v>
      </c>
      <c r="O1750" s="42" t="e">
        <f t="shared" si="112"/>
        <v>#DIV/0!</v>
      </c>
    </row>
    <row r="1751" spans="1:15" ht="15">
      <c r="A1751" s="7"/>
      <c r="B1751" s="7"/>
      <c r="C1751" s="13"/>
      <c r="D1751" s="7"/>
      <c r="E1751" s="37"/>
      <c r="F1751" s="28"/>
      <c r="G1751" s="6"/>
      <c r="H1751" s="6"/>
      <c r="I1751" s="28"/>
      <c r="J1751" s="6"/>
      <c r="K1751" s="14">
        <v>41486</v>
      </c>
      <c r="L1751" s="3">
        <f t="shared" si="109"/>
        <v>0</v>
      </c>
      <c r="M1751" s="33">
        <f t="shared" si="110"/>
        <v>0</v>
      </c>
      <c r="N1751" s="44">
        <f t="shared" si="111"/>
        <v>0</v>
      </c>
      <c r="O1751" s="42" t="e">
        <f t="shared" si="112"/>
        <v>#DIV/0!</v>
      </c>
    </row>
    <row r="1752" spans="1:15" ht="15">
      <c r="A1752" s="7"/>
      <c r="B1752" s="7"/>
      <c r="C1752" s="13"/>
      <c r="D1752" s="7"/>
      <c r="E1752" s="37"/>
      <c r="F1752" s="28"/>
      <c r="G1752" s="6"/>
      <c r="H1752" s="6"/>
      <c r="I1752" s="28"/>
      <c r="J1752" s="6"/>
      <c r="K1752" s="14">
        <v>41486</v>
      </c>
      <c r="L1752" s="3">
        <f t="shared" si="109"/>
        <v>0</v>
      </c>
      <c r="M1752" s="33">
        <f t="shared" si="110"/>
        <v>0</v>
      </c>
      <c r="N1752" s="44">
        <f t="shared" si="111"/>
        <v>0</v>
      </c>
      <c r="O1752" s="42" t="e">
        <f t="shared" si="112"/>
        <v>#DIV/0!</v>
      </c>
    </row>
    <row r="1753" spans="1:15" ht="15">
      <c r="A1753" s="7"/>
      <c r="B1753" s="7"/>
      <c r="C1753" s="13"/>
      <c r="D1753" s="7"/>
      <c r="E1753" s="37"/>
      <c r="F1753" s="28"/>
      <c r="G1753" s="6"/>
      <c r="H1753" s="6"/>
      <c r="I1753" s="28"/>
      <c r="J1753" s="6"/>
      <c r="K1753" s="14">
        <v>41486</v>
      </c>
      <c r="L1753" s="3">
        <f t="shared" si="109"/>
        <v>0</v>
      </c>
      <c r="M1753" s="33">
        <f t="shared" si="110"/>
        <v>0</v>
      </c>
      <c r="N1753" s="44">
        <f t="shared" si="111"/>
        <v>0</v>
      </c>
      <c r="O1753" s="42" t="e">
        <f t="shared" si="112"/>
        <v>#DIV/0!</v>
      </c>
    </row>
    <row r="1754" spans="1:15" ht="15">
      <c r="A1754" s="7"/>
      <c r="B1754" s="7"/>
      <c r="C1754" s="13"/>
      <c r="D1754" s="7"/>
      <c r="E1754" s="37"/>
      <c r="F1754" s="28"/>
      <c r="G1754" s="6"/>
      <c r="H1754" s="6"/>
      <c r="I1754" s="28"/>
      <c r="J1754" s="6"/>
      <c r="K1754" s="14">
        <v>41486</v>
      </c>
      <c r="L1754" s="3">
        <f t="shared" si="109"/>
        <v>0</v>
      </c>
      <c r="M1754" s="33">
        <f t="shared" si="110"/>
        <v>0</v>
      </c>
      <c r="N1754" s="44">
        <f t="shared" si="111"/>
        <v>0</v>
      </c>
      <c r="O1754" s="42" t="e">
        <f t="shared" si="112"/>
        <v>#DIV/0!</v>
      </c>
    </row>
    <row r="1755" spans="1:15" ht="15">
      <c r="A1755" s="7"/>
      <c r="B1755" s="7"/>
      <c r="C1755" s="13"/>
      <c r="D1755" s="7"/>
      <c r="E1755" s="37"/>
      <c r="F1755" s="28"/>
      <c r="G1755" s="6"/>
      <c r="H1755" s="6"/>
      <c r="I1755" s="28"/>
      <c r="J1755" s="6"/>
      <c r="K1755" s="14">
        <v>41486</v>
      </c>
      <c r="L1755" s="3">
        <f t="shared" si="109"/>
        <v>0</v>
      </c>
      <c r="M1755" s="33">
        <f t="shared" si="110"/>
        <v>0</v>
      </c>
      <c r="N1755" s="44">
        <f t="shared" si="111"/>
        <v>0</v>
      </c>
      <c r="O1755" s="42" t="e">
        <f t="shared" si="112"/>
        <v>#DIV/0!</v>
      </c>
    </row>
    <row r="1756" spans="1:15" ht="15">
      <c r="A1756" s="7"/>
      <c r="B1756" s="7"/>
      <c r="C1756" s="13"/>
      <c r="D1756" s="7"/>
      <c r="E1756" s="37"/>
      <c r="F1756" s="28"/>
      <c r="G1756" s="6"/>
      <c r="H1756" s="6"/>
      <c r="I1756" s="28"/>
      <c r="J1756" s="6"/>
      <c r="K1756" s="14">
        <v>41486</v>
      </c>
      <c r="L1756" s="3">
        <f t="shared" si="109"/>
        <v>0</v>
      </c>
      <c r="M1756" s="33">
        <f t="shared" si="110"/>
        <v>0</v>
      </c>
      <c r="N1756" s="44">
        <f t="shared" si="111"/>
        <v>0</v>
      </c>
      <c r="O1756" s="42" t="e">
        <f t="shared" si="112"/>
        <v>#DIV/0!</v>
      </c>
    </row>
    <row r="1757" spans="1:15" ht="15">
      <c r="A1757" s="7"/>
      <c r="B1757" s="7"/>
      <c r="C1757" s="13"/>
      <c r="D1757" s="7"/>
      <c r="E1757" s="37"/>
      <c r="F1757" s="28"/>
      <c r="G1757" s="6"/>
      <c r="H1757" s="6"/>
      <c r="I1757" s="28"/>
      <c r="J1757" s="6"/>
      <c r="K1757" s="14">
        <v>41486</v>
      </c>
      <c r="L1757" s="3">
        <f t="shared" si="109"/>
        <v>0</v>
      </c>
      <c r="M1757" s="33">
        <f t="shared" si="110"/>
        <v>0</v>
      </c>
      <c r="N1757" s="44">
        <f t="shared" si="111"/>
        <v>0</v>
      </c>
      <c r="O1757" s="42" t="e">
        <f t="shared" si="112"/>
        <v>#DIV/0!</v>
      </c>
    </row>
    <row r="1758" spans="1:15" ht="15">
      <c r="A1758" s="7"/>
      <c r="B1758" s="7"/>
      <c r="C1758" s="13"/>
      <c r="D1758" s="7"/>
      <c r="E1758" s="37"/>
      <c r="F1758" s="28"/>
      <c r="G1758" s="6"/>
      <c r="H1758" s="6"/>
      <c r="I1758" s="28"/>
      <c r="J1758" s="6"/>
      <c r="K1758" s="14">
        <v>41486</v>
      </c>
      <c r="L1758" s="3">
        <f t="shared" si="109"/>
        <v>0</v>
      </c>
      <c r="M1758" s="33">
        <f t="shared" si="110"/>
        <v>0</v>
      </c>
      <c r="N1758" s="44">
        <f t="shared" si="111"/>
        <v>0</v>
      </c>
      <c r="O1758" s="42" t="e">
        <f t="shared" si="112"/>
        <v>#DIV/0!</v>
      </c>
    </row>
    <row r="1759" spans="1:15" ht="15">
      <c r="A1759" s="7"/>
      <c r="B1759" s="7"/>
      <c r="C1759" s="13"/>
      <c r="D1759" s="7"/>
      <c r="E1759" s="37"/>
      <c r="F1759" s="28"/>
      <c r="G1759" s="6"/>
      <c r="H1759" s="6"/>
      <c r="I1759" s="28"/>
      <c r="J1759" s="6"/>
      <c r="K1759" s="14">
        <v>41486</v>
      </c>
      <c r="L1759" s="3">
        <f t="shared" si="109"/>
        <v>0</v>
      </c>
      <c r="M1759" s="33">
        <f t="shared" si="110"/>
        <v>0</v>
      </c>
      <c r="N1759" s="44">
        <f t="shared" si="111"/>
        <v>0</v>
      </c>
      <c r="O1759" s="42" t="e">
        <f t="shared" si="112"/>
        <v>#DIV/0!</v>
      </c>
    </row>
    <row r="1760" spans="1:15" ht="15">
      <c r="A1760" s="7"/>
      <c r="B1760" s="7"/>
      <c r="C1760" s="13"/>
      <c r="D1760" s="7"/>
      <c r="E1760" s="37"/>
      <c r="F1760" s="28"/>
      <c r="G1760" s="6"/>
      <c r="H1760" s="6"/>
      <c r="I1760" s="28"/>
      <c r="J1760" s="6"/>
      <c r="K1760" s="14">
        <v>41486</v>
      </c>
      <c r="L1760" s="3">
        <f t="shared" si="109"/>
        <v>0</v>
      </c>
      <c r="M1760" s="33">
        <f t="shared" si="110"/>
        <v>0</v>
      </c>
      <c r="N1760" s="44">
        <f t="shared" si="111"/>
        <v>0</v>
      </c>
      <c r="O1760" s="42" t="e">
        <f t="shared" si="112"/>
        <v>#DIV/0!</v>
      </c>
    </row>
    <row r="1761" spans="1:15" ht="15">
      <c r="A1761" s="7"/>
      <c r="B1761" s="7"/>
      <c r="C1761" s="13"/>
      <c r="D1761" s="7"/>
      <c r="E1761" s="37"/>
      <c r="F1761" s="28"/>
      <c r="G1761" s="6"/>
      <c r="H1761" s="6"/>
      <c r="I1761" s="28"/>
      <c r="J1761" s="6"/>
      <c r="K1761" s="14">
        <v>41486</v>
      </c>
      <c r="L1761" s="3">
        <f t="shared" si="109"/>
        <v>0</v>
      </c>
      <c r="M1761" s="33">
        <f t="shared" si="110"/>
        <v>0</v>
      </c>
      <c r="N1761" s="44">
        <f t="shared" si="111"/>
        <v>0</v>
      </c>
      <c r="O1761" s="42" t="e">
        <f t="shared" si="112"/>
        <v>#DIV/0!</v>
      </c>
    </row>
    <row r="1762" spans="1:15" ht="15">
      <c r="A1762" s="7"/>
      <c r="B1762" s="7"/>
      <c r="C1762" s="13"/>
      <c r="D1762" s="7"/>
      <c r="E1762" s="37"/>
      <c r="F1762" s="28"/>
      <c r="G1762" s="6"/>
      <c r="H1762" s="6"/>
      <c r="I1762" s="28"/>
      <c r="J1762" s="6"/>
      <c r="K1762" s="14">
        <v>41486</v>
      </c>
      <c r="L1762" s="3">
        <f t="shared" si="109"/>
        <v>0</v>
      </c>
      <c r="M1762" s="33">
        <f t="shared" si="110"/>
        <v>0</v>
      </c>
      <c r="N1762" s="44">
        <f t="shared" si="111"/>
        <v>0</v>
      </c>
      <c r="O1762" s="42" t="e">
        <f t="shared" si="112"/>
        <v>#DIV/0!</v>
      </c>
    </row>
    <row r="1763" spans="1:15" ht="15">
      <c r="A1763" s="7"/>
      <c r="B1763" s="7"/>
      <c r="C1763" s="13"/>
      <c r="D1763" s="7"/>
      <c r="E1763" s="37"/>
      <c r="F1763" s="28"/>
      <c r="G1763" s="6"/>
      <c r="H1763" s="6"/>
      <c r="I1763" s="28"/>
      <c r="J1763" s="6"/>
      <c r="K1763" s="14">
        <v>41486</v>
      </c>
      <c r="L1763" s="3">
        <f t="shared" si="109"/>
        <v>0</v>
      </c>
      <c r="M1763" s="33">
        <f t="shared" si="110"/>
        <v>0</v>
      </c>
      <c r="N1763" s="44">
        <f t="shared" si="111"/>
        <v>0</v>
      </c>
      <c r="O1763" s="42" t="e">
        <f t="shared" si="112"/>
        <v>#DIV/0!</v>
      </c>
    </row>
    <row r="1764" spans="1:15" ht="15">
      <c r="A1764" s="7"/>
      <c r="B1764" s="7"/>
      <c r="C1764" s="13"/>
      <c r="D1764" s="7"/>
      <c r="E1764" s="37"/>
      <c r="F1764" s="28"/>
      <c r="G1764" s="6"/>
      <c r="H1764" s="6"/>
      <c r="I1764" s="28"/>
      <c r="J1764" s="6"/>
      <c r="K1764" s="14">
        <v>41486</v>
      </c>
      <c r="L1764" s="3">
        <f t="shared" si="109"/>
        <v>0</v>
      </c>
      <c r="M1764" s="33">
        <f t="shared" si="110"/>
        <v>0</v>
      </c>
      <c r="N1764" s="44">
        <f t="shared" si="111"/>
        <v>0</v>
      </c>
      <c r="O1764" s="42" t="e">
        <f t="shared" si="112"/>
        <v>#DIV/0!</v>
      </c>
    </row>
    <row r="1765" spans="1:15" ht="15">
      <c r="A1765" s="7"/>
      <c r="B1765" s="7"/>
      <c r="C1765" s="13"/>
      <c r="D1765" s="7"/>
      <c r="E1765" s="37"/>
      <c r="F1765" s="28"/>
      <c r="G1765" s="6"/>
      <c r="H1765" s="6"/>
      <c r="I1765" s="28"/>
      <c r="J1765" s="6"/>
      <c r="K1765" s="14">
        <v>41486</v>
      </c>
      <c r="L1765" s="3">
        <f t="shared" si="109"/>
        <v>0</v>
      </c>
      <c r="M1765" s="33">
        <f t="shared" si="110"/>
        <v>0</v>
      </c>
      <c r="N1765" s="44">
        <f t="shared" si="111"/>
        <v>0</v>
      </c>
      <c r="O1765" s="42" t="e">
        <f t="shared" si="112"/>
        <v>#DIV/0!</v>
      </c>
    </row>
    <row r="1766" spans="1:15" ht="15">
      <c r="A1766" s="7"/>
      <c r="B1766" s="7"/>
      <c r="C1766" s="13"/>
      <c r="D1766" s="7"/>
      <c r="E1766" s="37"/>
      <c r="F1766" s="28"/>
      <c r="G1766" s="6"/>
      <c r="H1766" s="6"/>
      <c r="I1766" s="28"/>
      <c r="J1766" s="6"/>
      <c r="K1766" s="14">
        <v>41486</v>
      </c>
      <c r="L1766" s="3">
        <f t="shared" si="109"/>
        <v>0</v>
      </c>
      <c r="M1766" s="33">
        <f t="shared" si="110"/>
        <v>0</v>
      </c>
      <c r="N1766" s="44">
        <f t="shared" si="111"/>
        <v>0</v>
      </c>
      <c r="O1766" s="42" t="e">
        <f t="shared" si="112"/>
        <v>#DIV/0!</v>
      </c>
    </row>
    <row r="1767" spans="1:15" ht="15">
      <c r="A1767" s="7"/>
      <c r="B1767" s="7"/>
      <c r="C1767" s="13"/>
      <c r="D1767" s="7"/>
      <c r="E1767" s="37"/>
      <c r="F1767" s="28"/>
      <c r="G1767" s="6"/>
      <c r="H1767" s="6"/>
      <c r="I1767" s="28"/>
      <c r="J1767" s="6"/>
      <c r="K1767" s="14">
        <v>41486</v>
      </c>
      <c r="L1767" s="3">
        <f t="shared" si="109"/>
        <v>0</v>
      </c>
      <c r="M1767" s="33">
        <f t="shared" si="110"/>
        <v>0</v>
      </c>
      <c r="N1767" s="44">
        <f t="shared" si="111"/>
        <v>0</v>
      </c>
      <c r="O1767" s="42" t="e">
        <f t="shared" si="112"/>
        <v>#DIV/0!</v>
      </c>
    </row>
    <row r="1768" spans="1:15" ht="15">
      <c r="A1768" s="7"/>
      <c r="B1768" s="7"/>
      <c r="C1768" s="13"/>
      <c r="D1768" s="7"/>
      <c r="E1768" s="37"/>
      <c r="F1768" s="28"/>
      <c r="G1768" s="6"/>
      <c r="H1768" s="6"/>
      <c r="I1768" s="28"/>
      <c r="J1768" s="6"/>
      <c r="K1768" s="14">
        <v>41486</v>
      </c>
      <c r="L1768" s="3">
        <f t="shared" si="109"/>
        <v>0</v>
      </c>
      <c r="M1768" s="33">
        <f t="shared" si="110"/>
        <v>0</v>
      </c>
      <c r="N1768" s="44">
        <f t="shared" si="111"/>
        <v>0</v>
      </c>
      <c r="O1768" s="42" t="e">
        <f t="shared" si="112"/>
        <v>#DIV/0!</v>
      </c>
    </row>
    <row r="1769" spans="1:15" ht="15">
      <c r="A1769" s="7"/>
      <c r="B1769" s="7"/>
      <c r="C1769" s="13"/>
      <c r="D1769" s="7"/>
      <c r="E1769" s="37"/>
      <c r="F1769" s="28"/>
      <c r="G1769" s="6"/>
      <c r="H1769" s="6"/>
      <c r="I1769" s="28"/>
      <c r="J1769" s="6"/>
      <c r="K1769" s="14">
        <v>41486</v>
      </c>
      <c r="L1769" s="3">
        <f t="shared" si="109"/>
        <v>0</v>
      </c>
      <c r="M1769" s="33">
        <f t="shared" si="110"/>
        <v>0</v>
      </c>
      <c r="N1769" s="44">
        <f t="shared" si="111"/>
        <v>0</v>
      </c>
      <c r="O1769" s="42" t="e">
        <f t="shared" si="112"/>
        <v>#DIV/0!</v>
      </c>
    </row>
    <row r="1770" spans="1:15" ht="15">
      <c r="A1770" s="7"/>
      <c r="B1770" s="7"/>
      <c r="C1770" s="13"/>
      <c r="D1770" s="7"/>
      <c r="E1770" s="37"/>
      <c r="F1770" s="28"/>
      <c r="G1770" s="6"/>
      <c r="H1770" s="6"/>
      <c r="I1770" s="28"/>
      <c r="J1770" s="6"/>
      <c r="K1770" s="14">
        <v>41486</v>
      </c>
      <c r="L1770" s="3">
        <f t="shared" si="109"/>
        <v>0</v>
      </c>
      <c r="M1770" s="33">
        <f t="shared" si="110"/>
        <v>0</v>
      </c>
      <c r="N1770" s="44">
        <f t="shared" si="111"/>
        <v>0</v>
      </c>
      <c r="O1770" s="42" t="e">
        <f t="shared" si="112"/>
        <v>#DIV/0!</v>
      </c>
    </row>
    <row r="1771" spans="1:15" ht="15">
      <c r="A1771" s="7"/>
      <c r="B1771" s="7"/>
      <c r="C1771" s="13"/>
      <c r="D1771" s="7"/>
      <c r="E1771" s="37"/>
      <c r="F1771" s="28"/>
      <c r="G1771" s="6"/>
      <c r="H1771" s="6"/>
      <c r="I1771" s="28"/>
      <c r="J1771" s="6"/>
      <c r="K1771" s="14">
        <v>41486</v>
      </c>
      <c r="L1771" s="3">
        <f t="shared" si="109"/>
        <v>0</v>
      </c>
      <c r="M1771" s="33">
        <f t="shared" si="110"/>
        <v>0</v>
      </c>
      <c r="N1771" s="44">
        <f t="shared" si="111"/>
        <v>0</v>
      </c>
      <c r="O1771" s="42" t="e">
        <f t="shared" si="112"/>
        <v>#DIV/0!</v>
      </c>
    </row>
    <row r="1772" spans="1:15" ht="15">
      <c r="A1772" s="7"/>
      <c r="B1772" s="7"/>
      <c r="C1772" s="13"/>
      <c r="D1772" s="7"/>
      <c r="E1772" s="37"/>
      <c r="F1772" s="28"/>
      <c r="G1772" s="6"/>
      <c r="H1772" s="6"/>
      <c r="I1772" s="28"/>
      <c r="J1772" s="6"/>
      <c r="K1772" s="14">
        <v>41486</v>
      </c>
      <c r="L1772" s="3">
        <f t="shared" si="109"/>
        <v>0</v>
      </c>
      <c r="M1772" s="33">
        <f t="shared" si="110"/>
        <v>0</v>
      </c>
      <c r="N1772" s="44">
        <f t="shared" si="111"/>
        <v>0</v>
      </c>
      <c r="O1772" s="42" t="e">
        <f t="shared" si="112"/>
        <v>#DIV/0!</v>
      </c>
    </row>
    <row r="1773" spans="1:15" ht="15">
      <c r="A1773" s="7"/>
      <c r="B1773" s="7"/>
      <c r="C1773" s="13"/>
      <c r="D1773" s="7"/>
      <c r="E1773" s="37"/>
      <c r="F1773" s="28"/>
      <c r="G1773" s="6"/>
      <c r="H1773" s="6"/>
      <c r="I1773" s="28"/>
      <c r="J1773" s="6"/>
      <c r="K1773" s="14">
        <v>41486</v>
      </c>
      <c r="L1773" s="3">
        <f t="shared" si="109"/>
        <v>0</v>
      </c>
      <c r="M1773" s="33">
        <f t="shared" si="110"/>
        <v>0</v>
      </c>
      <c r="N1773" s="44">
        <f t="shared" si="111"/>
        <v>0</v>
      </c>
      <c r="O1773" s="42" t="e">
        <f t="shared" si="112"/>
        <v>#DIV/0!</v>
      </c>
    </row>
    <row r="1774" spans="1:15" ht="15">
      <c r="A1774" s="7"/>
      <c r="B1774" s="7"/>
      <c r="C1774" s="13"/>
      <c r="D1774" s="7"/>
      <c r="E1774" s="37"/>
      <c r="F1774" s="28"/>
      <c r="G1774" s="6"/>
      <c r="H1774" s="6"/>
      <c r="I1774" s="28"/>
      <c r="J1774" s="6"/>
      <c r="K1774" s="14">
        <v>41486</v>
      </c>
      <c r="L1774" s="3">
        <f t="shared" si="109"/>
        <v>0</v>
      </c>
      <c r="M1774" s="33">
        <f t="shared" si="110"/>
        <v>0</v>
      </c>
      <c r="N1774" s="44">
        <f t="shared" si="111"/>
        <v>0</v>
      </c>
      <c r="O1774" s="42" t="e">
        <f t="shared" si="112"/>
        <v>#DIV/0!</v>
      </c>
    </row>
    <row r="1775" spans="1:15" ht="15">
      <c r="A1775" s="7"/>
      <c r="B1775" s="7"/>
      <c r="C1775" s="13"/>
      <c r="D1775" s="7"/>
      <c r="E1775" s="37"/>
      <c r="F1775" s="28"/>
      <c r="G1775" s="6"/>
      <c r="H1775" s="6"/>
      <c r="I1775" s="28"/>
      <c r="J1775" s="6"/>
      <c r="K1775" s="14">
        <v>41486</v>
      </c>
      <c r="L1775" s="3">
        <f t="shared" si="109"/>
        <v>0</v>
      </c>
      <c r="M1775" s="33">
        <f t="shared" si="110"/>
        <v>0</v>
      </c>
      <c r="N1775" s="44">
        <f t="shared" si="111"/>
        <v>0</v>
      </c>
      <c r="O1775" s="42" t="e">
        <f t="shared" si="112"/>
        <v>#DIV/0!</v>
      </c>
    </row>
    <row r="1776" spans="1:15" ht="15">
      <c r="A1776" s="7"/>
      <c r="B1776" s="7"/>
      <c r="C1776" s="13"/>
      <c r="D1776" s="7"/>
      <c r="E1776" s="37"/>
      <c r="F1776" s="28"/>
      <c r="G1776" s="6"/>
      <c r="H1776" s="6"/>
      <c r="I1776" s="28"/>
      <c r="J1776" s="6"/>
      <c r="K1776" s="14">
        <v>41486</v>
      </c>
      <c r="L1776" s="3">
        <f t="shared" si="109"/>
        <v>0</v>
      </c>
      <c r="M1776" s="33">
        <f t="shared" si="110"/>
        <v>0</v>
      </c>
      <c r="N1776" s="44">
        <f t="shared" si="111"/>
        <v>0</v>
      </c>
      <c r="O1776" s="42" t="e">
        <f t="shared" si="112"/>
        <v>#DIV/0!</v>
      </c>
    </row>
    <row r="1777" spans="1:15" ht="15">
      <c r="A1777" s="7"/>
      <c r="B1777" s="7"/>
      <c r="C1777" s="13"/>
      <c r="D1777" s="7"/>
      <c r="E1777" s="37"/>
      <c r="F1777" s="28"/>
      <c r="G1777" s="6"/>
      <c r="H1777" s="6"/>
      <c r="I1777" s="28"/>
      <c r="J1777" s="6"/>
      <c r="K1777" s="14">
        <v>41486</v>
      </c>
      <c r="L1777" s="3">
        <f t="shared" si="109"/>
        <v>0</v>
      </c>
      <c r="M1777" s="33">
        <f t="shared" si="110"/>
        <v>0</v>
      </c>
      <c r="N1777" s="44">
        <f t="shared" si="111"/>
        <v>0</v>
      </c>
      <c r="O1777" s="42" t="e">
        <f t="shared" si="112"/>
        <v>#DIV/0!</v>
      </c>
    </row>
    <row r="1778" spans="1:15" ht="15">
      <c r="A1778" s="7"/>
      <c r="B1778" s="7"/>
      <c r="C1778" s="13"/>
      <c r="D1778" s="7"/>
      <c r="E1778" s="37"/>
      <c r="F1778" s="28"/>
      <c r="G1778" s="6"/>
      <c r="H1778" s="6"/>
      <c r="I1778" s="28"/>
      <c r="J1778" s="6"/>
      <c r="K1778" s="14">
        <v>41486</v>
      </c>
      <c r="L1778" s="3">
        <f t="shared" si="109"/>
        <v>0</v>
      </c>
      <c r="M1778" s="33">
        <f t="shared" si="110"/>
        <v>0</v>
      </c>
      <c r="N1778" s="44">
        <f t="shared" si="111"/>
        <v>0</v>
      </c>
      <c r="O1778" s="42" t="e">
        <f t="shared" si="112"/>
        <v>#DIV/0!</v>
      </c>
    </row>
    <row r="1779" spans="1:15" ht="15">
      <c r="A1779" s="7"/>
      <c r="B1779" s="7"/>
      <c r="C1779" s="13"/>
      <c r="D1779" s="7"/>
      <c r="E1779" s="37"/>
      <c r="F1779" s="28"/>
      <c r="G1779" s="6"/>
      <c r="H1779" s="6"/>
      <c r="I1779" s="28"/>
      <c r="J1779" s="6"/>
      <c r="K1779" s="14">
        <v>41486</v>
      </c>
      <c r="L1779" s="3">
        <f t="shared" si="109"/>
        <v>0</v>
      </c>
      <c r="M1779" s="33">
        <f t="shared" si="110"/>
        <v>0</v>
      </c>
      <c r="N1779" s="44">
        <f t="shared" si="111"/>
        <v>0</v>
      </c>
      <c r="O1779" s="42" t="e">
        <f t="shared" si="112"/>
        <v>#DIV/0!</v>
      </c>
    </row>
    <row r="1780" spans="1:15" ht="15">
      <c r="A1780" s="7"/>
      <c r="B1780" s="7"/>
      <c r="C1780" s="13"/>
      <c r="D1780" s="7"/>
      <c r="E1780" s="37"/>
      <c r="F1780" s="28"/>
      <c r="G1780" s="6"/>
      <c r="H1780" s="6"/>
      <c r="I1780" s="28"/>
      <c r="J1780" s="6"/>
      <c r="K1780" s="14">
        <v>41486</v>
      </c>
      <c r="L1780" s="3">
        <f t="shared" si="109"/>
        <v>0</v>
      </c>
      <c r="M1780" s="33">
        <f t="shared" si="110"/>
        <v>0</v>
      </c>
      <c r="N1780" s="44">
        <f t="shared" si="111"/>
        <v>0</v>
      </c>
      <c r="O1780" s="42" t="e">
        <f t="shared" si="112"/>
        <v>#DIV/0!</v>
      </c>
    </row>
    <row r="1781" spans="1:15" ht="15">
      <c r="A1781" s="7"/>
      <c r="B1781" s="7"/>
      <c r="C1781" s="13"/>
      <c r="D1781" s="7"/>
      <c r="E1781" s="37"/>
      <c r="F1781" s="28"/>
      <c r="G1781" s="6"/>
      <c r="H1781" s="6"/>
      <c r="I1781" s="28"/>
      <c r="J1781" s="6"/>
      <c r="K1781" s="14">
        <v>41486</v>
      </c>
      <c r="L1781" s="3">
        <f t="shared" si="109"/>
        <v>0</v>
      </c>
      <c r="M1781" s="33">
        <f t="shared" si="110"/>
        <v>0</v>
      </c>
      <c r="N1781" s="44">
        <f t="shared" si="111"/>
        <v>0</v>
      </c>
      <c r="O1781" s="42" t="e">
        <f t="shared" si="112"/>
        <v>#DIV/0!</v>
      </c>
    </row>
    <row r="1782" spans="1:15" ht="15">
      <c r="A1782" s="7"/>
      <c r="B1782" s="7"/>
      <c r="C1782" s="13"/>
      <c r="D1782" s="7"/>
      <c r="E1782" s="37"/>
      <c r="F1782" s="28"/>
      <c r="G1782" s="6"/>
      <c r="H1782" s="6"/>
      <c r="I1782" s="28"/>
      <c r="J1782" s="6"/>
      <c r="K1782" s="14">
        <v>41486</v>
      </c>
      <c r="L1782" s="3">
        <f t="shared" si="109"/>
        <v>0</v>
      </c>
      <c r="M1782" s="33">
        <f t="shared" si="110"/>
        <v>0</v>
      </c>
      <c r="N1782" s="44">
        <f t="shared" si="111"/>
        <v>0</v>
      </c>
      <c r="O1782" s="42" t="e">
        <f t="shared" si="112"/>
        <v>#DIV/0!</v>
      </c>
    </row>
    <row r="1783" spans="1:15" ht="15">
      <c r="A1783" s="7"/>
      <c r="B1783" s="7"/>
      <c r="C1783" s="13"/>
      <c r="D1783" s="7"/>
      <c r="E1783" s="37"/>
      <c r="F1783" s="28"/>
      <c r="G1783" s="6"/>
      <c r="H1783" s="6"/>
      <c r="I1783" s="28"/>
      <c r="J1783" s="6"/>
      <c r="K1783" s="14">
        <v>41486</v>
      </c>
      <c r="L1783" s="3">
        <f t="shared" si="109"/>
        <v>0</v>
      </c>
      <c r="M1783" s="33">
        <f t="shared" si="110"/>
        <v>0</v>
      </c>
      <c r="N1783" s="44">
        <f t="shared" si="111"/>
        <v>0</v>
      </c>
      <c r="O1783" s="42" t="e">
        <f t="shared" si="112"/>
        <v>#DIV/0!</v>
      </c>
    </row>
    <row r="1784" spans="1:15" ht="15">
      <c r="A1784" s="7"/>
      <c r="B1784" s="7"/>
      <c r="C1784" s="13"/>
      <c r="D1784" s="7"/>
      <c r="E1784" s="37"/>
      <c r="F1784" s="28"/>
      <c r="G1784" s="6"/>
      <c r="H1784" s="6"/>
      <c r="I1784" s="28"/>
      <c r="J1784" s="6"/>
      <c r="K1784" s="14">
        <v>41486</v>
      </c>
      <c r="L1784" s="3">
        <f t="shared" si="109"/>
        <v>0</v>
      </c>
      <c r="M1784" s="33">
        <f t="shared" si="110"/>
        <v>0</v>
      </c>
      <c r="N1784" s="44">
        <f t="shared" si="111"/>
        <v>0</v>
      </c>
      <c r="O1784" s="42" t="e">
        <f t="shared" si="112"/>
        <v>#DIV/0!</v>
      </c>
    </row>
    <row r="1785" spans="1:15" ht="15">
      <c r="A1785" s="7"/>
      <c r="B1785" s="7"/>
      <c r="C1785" s="13"/>
      <c r="D1785" s="7"/>
      <c r="E1785" s="37"/>
      <c r="F1785" s="28"/>
      <c r="G1785" s="6"/>
      <c r="H1785" s="6"/>
      <c r="I1785" s="28"/>
      <c r="J1785" s="6"/>
      <c r="K1785" s="14">
        <v>41486</v>
      </c>
      <c r="L1785" s="3">
        <f t="shared" si="109"/>
        <v>0</v>
      </c>
      <c r="M1785" s="33">
        <f t="shared" si="110"/>
        <v>0</v>
      </c>
      <c r="N1785" s="44">
        <f t="shared" si="111"/>
        <v>0</v>
      </c>
      <c r="O1785" s="42" t="e">
        <f t="shared" si="112"/>
        <v>#DIV/0!</v>
      </c>
    </row>
    <row r="1786" spans="1:15" ht="15">
      <c r="A1786" s="7"/>
      <c r="B1786" s="7"/>
      <c r="C1786" s="13"/>
      <c r="D1786" s="7"/>
      <c r="E1786" s="37"/>
      <c r="F1786" s="28"/>
      <c r="G1786" s="6"/>
      <c r="H1786" s="6"/>
      <c r="I1786" s="28"/>
      <c r="J1786" s="6"/>
      <c r="K1786" s="14">
        <v>41486</v>
      </c>
      <c r="L1786" s="3">
        <f t="shared" si="109"/>
        <v>0</v>
      </c>
      <c r="M1786" s="33">
        <f t="shared" si="110"/>
        <v>0</v>
      </c>
      <c r="N1786" s="44">
        <f t="shared" si="111"/>
        <v>0</v>
      </c>
      <c r="O1786" s="42" t="e">
        <f t="shared" si="112"/>
        <v>#DIV/0!</v>
      </c>
    </row>
    <row r="1787" spans="1:15" ht="15">
      <c r="A1787" s="7"/>
      <c r="B1787" s="7"/>
      <c r="C1787" s="13"/>
      <c r="D1787" s="7"/>
      <c r="E1787" s="37"/>
      <c r="F1787" s="28"/>
      <c r="G1787" s="6"/>
      <c r="H1787" s="6"/>
      <c r="I1787" s="28"/>
      <c r="J1787" s="6"/>
      <c r="K1787" s="14">
        <v>41486</v>
      </c>
      <c r="L1787" s="3">
        <f t="shared" si="109"/>
        <v>0</v>
      </c>
      <c r="M1787" s="33">
        <f t="shared" si="110"/>
        <v>0</v>
      </c>
      <c r="N1787" s="44">
        <f t="shared" si="111"/>
        <v>0</v>
      </c>
      <c r="O1787" s="42" t="e">
        <f t="shared" si="112"/>
        <v>#DIV/0!</v>
      </c>
    </row>
    <row r="1788" spans="1:15" ht="15">
      <c r="A1788" s="7"/>
      <c r="B1788" s="7"/>
      <c r="C1788" s="13"/>
      <c r="D1788" s="7"/>
      <c r="E1788" s="37"/>
      <c r="F1788" s="28"/>
      <c r="G1788" s="6"/>
      <c r="H1788" s="6"/>
      <c r="I1788" s="28"/>
      <c r="J1788" s="6"/>
      <c r="K1788" s="14">
        <v>41486</v>
      </c>
      <c r="L1788" s="3">
        <f t="shared" si="109"/>
        <v>0</v>
      </c>
      <c r="M1788" s="33">
        <f t="shared" si="110"/>
        <v>0</v>
      </c>
      <c r="N1788" s="44">
        <f t="shared" si="111"/>
        <v>0</v>
      </c>
      <c r="O1788" s="42" t="e">
        <f t="shared" si="112"/>
        <v>#DIV/0!</v>
      </c>
    </row>
    <row r="1789" spans="1:15" ht="15">
      <c r="A1789" s="7"/>
      <c r="B1789" s="7"/>
      <c r="C1789" s="13"/>
      <c r="D1789" s="7"/>
      <c r="E1789" s="37"/>
      <c r="F1789" s="28"/>
      <c r="G1789" s="6"/>
      <c r="H1789" s="6"/>
      <c r="I1789" s="28"/>
      <c r="J1789" s="6"/>
      <c r="K1789" s="14">
        <v>41486</v>
      </c>
      <c r="L1789" s="3">
        <f t="shared" si="109"/>
        <v>0</v>
      </c>
      <c r="M1789" s="33">
        <f t="shared" si="110"/>
        <v>0</v>
      </c>
      <c r="N1789" s="44">
        <f t="shared" si="111"/>
        <v>0</v>
      </c>
      <c r="O1789" s="42" t="e">
        <f t="shared" si="112"/>
        <v>#DIV/0!</v>
      </c>
    </row>
    <row r="1790" spans="1:15" ht="15">
      <c r="A1790" s="7"/>
      <c r="B1790" s="7"/>
      <c r="C1790" s="13"/>
      <c r="D1790" s="7"/>
      <c r="E1790" s="37"/>
      <c r="F1790" s="28"/>
      <c r="G1790" s="6"/>
      <c r="H1790" s="6"/>
      <c r="I1790" s="28"/>
      <c r="J1790" s="6"/>
      <c r="K1790" s="14">
        <v>41486</v>
      </c>
      <c r="L1790" s="3">
        <f t="shared" si="109"/>
        <v>0</v>
      </c>
      <c r="M1790" s="33">
        <f t="shared" si="110"/>
        <v>0</v>
      </c>
      <c r="N1790" s="44">
        <f t="shared" si="111"/>
        <v>0</v>
      </c>
      <c r="O1790" s="42" t="e">
        <f t="shared" si="112"/>
        <v>#DIV/0!</v>
      </c>
    </row>
    <row r="1791" spans="1:15" ht="15">
      <c r="A1791" s="7"/>
      <c r="B1791" s="7"/>
      <c r="C1791" s="13"/>
      <c r="D1791" s="7"/>
      <c r="E1791" s="37"/>
      <c r="F1791" s="28"/>
      <c r="G1791" s="6"/>
      <c r="H1791" s="6"/>
      <c r="I1791" s="28"/>
      <c r="J1791" s="6"/>
      <c r="K1791" s="14">
        <v>41486</v>
      </c>
      <c r="L1791" s="3">
        <f t="shared" si="109"/>
        <v>0</v>
      </c>
      <c r="M1791" s="33">
        <f t="shared" si="110"/>
        <v>0</v>
      </c>
      <c r="N1791" s="44">
        <f t="shared" si="111"/>
        <v>0</v>
      </c>
      <c r="O1791" s="42" t="e">
        <f t="shared" si="112"/>
        <v>#DIV/0!</v>
      </c>
    </row>
    <row r="1792" spans="1:15" ht="15">
      <c r="A1792" s="7"/>
      <c r="B1792" s="7"/>
      <c r="C1792" s="13"/>
      <c r="D1792" s="7"/>
      <c r="E1792" s="37"/>
      <c r="F1792" s="28"/>
      <c r="G1792" s="6"/>
      <c r="H1792" s="6"/>
      <c r="I1792" s="28"/>
      <c r="J1792" s="6"/>
      <c r="K1792" s="14">
        <v>41486</v>
      </c>
      <c r="L1792" s="3">
        <f t="shared" si="109"/>
        <v>0</v>
      </c>
      <c r="M1792" s="33">
        <f t="shared" si="110"/>
        <v>0</v>
      </c>
      <c r="N1792" s="44">
        <f t="shared" si="111"/>
        <v>0</v>
      </c>
      <c r="O1792" s="42" t="e">
        <f t="shared" si="112"/>
        <v>#DIV/0!</v>
      </c>
    </row>
    <row r="1793" spans="1:15" ht="15">
      <c r="A1793" s="7"/>
      <c r="B1793" s="7"/>
      <c r="C1793" s="13"/>
      <c r="D1793" s="7"/>
      <c r="E1793" s="37"/>
      <c r="F1793" s="28"/>
      <c r="G1793" s="6"/>
      <c r="H1793" s="6"/>
      <c r="I1793" s="28"/>
      <c r="J1793" s="6"/>
      <c r="K1793" s="14">
        <v>41486</v>
      </c>
      <c r="L1793" s="3">
        <f t="shared" si="109"/>
        <v>0</v>
      </c>
      <c r="M1793" s="33">
        <f t="shared" si="110"/>
        <v>0</v>
      </c>
      <c r="N1793" s="44">
        <f t="shared" si="111"/>
        <v>0</v>
      </c>
      <c r="O1793" s="42" t="e">
        <f t="shared" si="112"/>
        <v>#DIV/0!</v>
      </c>
    </row>
    <row r="1794" spans="1:15" ht="15">
      <c r="A1794" s="7"/>
      <c r="B1794" s="7"/>
      <c r="C1794" s="13"/>
      <c r="D1794" s="7"/>
      <c r="E1794" s="37"/>
      <c r="F1794" s="28"/>
      <c r="G1794" s="6"/>
      <c r="H1794" s="6"/>
      <c r="I1794" s="28"/>
      <c r="J1794" s="6"/>
      <c r="K1794" s="14">
        <v>41486</v>
      </c>
      <c r="L1794" s="3">
        <f t="shared" ref="L1794:L1799" si="113">F1794*I1794</f>
        <v>0</v>
      </c>
      <c r="M1794" s="33">
        <f t="shared" ref="M1794:M1799" si="114">E1794+J1794</f>
        <v>0</v>
      </c>
      <c r="N1794" s="44">
        <f t="shared" ref="N1794:N1799" si="115">E1794/1000</f>
        <v>0</v>
      </c>
      <c r="O1794" s="42" t="e">
        <f t="shared" ref="O1794:O1799" si="116">E1794/F1794</f>
        <v>#DIV/0!</v>
      </c>
    </row>
    <row r="1795" spans="1:15" ht="15">
      <c r="A1795" s="7"/>
      <c r="B1795" s="7"/>
      <c r="C1795" s="13"/>
      <c r="D1795" s="7"/>
      <c r="E1795" s="37"/>
      <c r="F1795" s="28"/>
      <c r="G1795" s="6"/>
      <c r="H1795" s="6"/>
      <c r="I1795" s="28"/>
      <c r="J1795" s="6"/>
      <c r="K1795" s="14">
        <v>41486</v>
      </c>
      <c r="L1795" s="3">
        <f t="shared" si="113"/>
        <v>0</v>
      </c>
      <c r="M1795" s="33">
        <f t="shared" si="114"/>
        <v>0</v>
      </c>
      <c r="N1795" s="44">
        <f t="shared" si="115"/>
        <v>0</v>
      </c>
      <c r="O1795" s="42" t="e">
        <f t="shared" si="116"/>
        <v>#DIV/0!</v>
      </c>
    </row>
    <row r="1796" spans="1:15" ht="15">
      <c r="A1796" s="7"/>
      <c r="B1796" s="7"/>
      <c r="C1796" s="13"/>
      <c r="D1796" s="7"/>
      <c r="E1796" s="37"/>
      <c r="F1796" s="28"/>
      <c r="G1796" s="6"/>
      <c r="H1796" s="6"/>
      <c r="I1796" s="28"/>
      <c r="J1796" s="6"/>
      <c r="K1796" s="14">
        <v>41486</v>
      </c>
      <c r="L1796" s="3">
        <f t="shared" si="113"/>
        <v>0</v>
      </c>
      <c r="M1796" s="33">
        <f t="shared" si="114"/>
        <v>0</v>
      </c>
      <c r="N1796" s="44">
        <f t="shared" si="115"/>
        <v>0</v>
      </c>
      <c r="O1796" s="42" t="e">
        <f t="shared" si="116"/>
        <v>#DIV/0!</v>
      </c>
    </row>
    <row r="1797" spans="1:15" ht="15">
      <c r="A1797" s="7"/>
      <c r="B1797" s="7"/>
      <c r="C1797" s="13"/>
      <c r="D1797" s="7"/>
      <c r="E1797" s="37"/>
      <c r="F1797" s="28"/>
      <c r="G1797" s="6"/>
      <c r="H1797" s="6"/>
      <c r="I1797" s="28"/>
      <c r="J1797" s="6"/>
      <c r="K1797" s="14">
        <v>41486</v>
      </c>
      <c r="L1797" s="3">
        <f t="shared" si="113"/>
        <v>0</v>
      </c>
      <c r="M1797" s="33">
        <f t="shared" si="114"/>
        <v>0</v>
      </c>
      <c r="N1797" s="44">
        <f t="shared" si="115"/>
        <v>0</v>
      </c>
      <c r="O1797" s="42" t="e">
        <f t="shared" si="116"/>
        <v>#DIV/0!</v>
      </c>
    </row>
    <row r="1798" spans="1:15" ht="15">
      <c r="A1798" s="7"/>
      <c r="B1798" s="7"/>
      <c r="C1798" s="13"/>
      <c r="D1798" s="7"/>
      <c r="E1798" s="37"/>
      <c r="F1798" s="28"/>
      <c r="G1798" s="6"/>
      <c r="H1798" s="6"/>
      <c r="I1798" s="28"/>
      <c r="J1798" s="6"/>
      <c r="K1798" s="14">
        <v>41486</v>
      </c>
      <c r="L1798" s="3">
        <f t="shared" si="113"/>
        <v>0</v>
      </c>
      <c r="M1798" s="33">
        <f t="shared" si="114"/>
        <v>0</v>
      </c>
      <c r="N1798" s="44">
        <f t="shared" si="115"/>
        <v>0</v>
      </c>
      <c r="O1798" s="42" t="e">
        <f t="shared" si="116"/>
        <v>#DIV/0!</v>
      </c>
    </row>
    <row r="1799" spans="1:15" ht="15">
      <c r="A1799" s="7"/>
      <c r="B1799" s="7"/>
      <c r="C1799" s="13"/>
      <c r="D1799" s="7"/>
      <c r="E1799" s="37"/>
      <c r="F1799" s="28"/>
      <c r="G1799" s="6"/>
      <c r="H1799" s="6"/>
      <c r="I1799" s="28"/>
      <c r="J1799" s="6"/>
      <c r="K1799" s="14">
        <v>41486</v>
      </c>
      <c r="L1799" s="3">
        <f t="shared" si="113"/>
        <v>0</v>
      </c>
      <c r="M1799" s="33">
        <f t="shared" si="114"/>
        <v>0</v>
      </c>
      <c r="N1799" s="44">
        <f t="shared" si="115"/>
        <v>0</v>
      </c>
      <c r="O1799" s="42" t="e">
        <f t="shared" si="116"/>
        <v>#DIV/0!</v>
      </c>
    </row>
  </sheetData>
  <autoFilter ref="A1:O1799">
    <filterColumn colId="3"/>
  </autoFilter>
  <sortState ref="A2:Q1799">
    <sortCondition ref="K2:K1799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"/>
  <sheetViews>
    <sheetView tabSelected="1" zoomScale="70" zoomScaleNormal="70" workbookViewId="0">
      <selection activeCell="G24" sqref="G24"/>
    </sheetView>
  </sheetViews>
  <sheetFormatPr baseColWidth="10" defaultRowHeight="15"/>
  <cols>
    <col min="1" max="1" width="27.28515625" bestFit="1" customWidth="1"/>
    <col min="2" max="2" width="14" customWidth="1"/>
    <col min="3" max="3" width="21.140625" bestFit="1" customWidth="1"/>
    <col min="4" max="4" width="21.7109375" bestFit="1" customWidth="1"/>
    <col min="5" max="5" width="36.42578125" bestFit="1" customWidth="1"/>
    <col min="6" max="6" width="18.28515625" bestFit="1" customWidth="1"/>
    <col min="7" max="7" width="27.42578125" bestFit="1" customWidth="1"/>
    <col min="8" max="8" width="29.140625" bestFit="1" customWidth="1"/>
    <col min="9" max="9" width="3.5703125" customWidth="1"/>
    <col min="10" max="10" width="12.28515625" customWidth="1"/>
    <col min="11" max="12" width="9.140625" customWidth="1"/>
    <col min="13" max="13" width="8.42578125" customWidth="1"/>
    <col min="14" max="14" width="9" customWidth="1"/>
    <col min="15" max="15" width="8.7109375" customWidth="1"/>
    <col min="16" max="16" width="9.5703125" customWidth="1"/>
  </cols>
  <sheetData>
    <row r="1" spans="1:16" ht="23.25">
      <c r="A1" s="111" t="s">
        <v>133</v>
      </c>
      <c r="B1" s="96" t="s">
        <v>12</v>
      </c>
      <c r="C1" s="108" t="s">
        <v>30</v>
      </c>
      <c r="D1" s="120" t="s">
        <v>34</v>
      </c>
      <c r="E1" s="112" t="s">
        <v>33</v>
      </c>
      <c r="F1" s="113">
        <f>SUMIF(Données!D:D,B2,Données!M:M)+SUMIF(Données!C:C,TCD!B3,Données!M:M)</f>
        <v>204074.8</v>
      </c>
      <c r="G1" s="96"/>
      <c r="H1" s="96"/>
      <c r="I1" s="96"/>
      <c r="J1" s="96"/>
      <c r="K1" s="96"/>
      <c r="M1" s="75"/>
      <c r="N1" s="75"/>
      <c r="O1" s="75"/>
      <c r="P1" s="75"/>
    </row>
    <row r="2" spans="1:16" ht="23.25">
      <c r="A2" s="111" t="s">
        <v>2</v>
      </c>
      <c r="B2" s="96" t="s">
        <v>12</v>
      </c>
      <c r="C2" s="109" t="s">
        <v>131</v>
      </c>
      <c r="D2" s="120"/>
      <c r="E2" s="112" t="s">
        <v>25</v>
      </c>
      <c r="F2" s="114">
        <f>+F1/SUM(Données!M:M)</f>
        <v>3.2516184678904304E-2</v>
      </c>
      <c r="G2" s="96"/>
      <c r="H2" s="96"/>
      <c r="I2" s="96"/>
      <c r="J2" s="96"/>
      <c r="K2" s="96"/>
      <c r="M2" s="96"/>
      <c r="N2" s="96"/>
      <c r="O2" s="96"/>
      <c r="P2" s="96"/>
    </row>
    <row r="3" spans="1:16" ht="23.25">
      <c r="A3" s="111" t="s">
        <v>3</v>
      </c>
      <c r="B3" s="96" t="s">
        <v>45</v>
      </c>
      <c r="C3" s="109" t="s">
        <v>132</v>
      </c>
      <c r="D3" s="120"/>
      <c r="E3" s="112" t="s">
        <v>26</v>
      </c>
      <c r="F3" s="114">
        <f>F1/(SUMIF(Données!D:D,VLOOKUP(B3,Données!C:D,2,FALSE),Données!M:M))</f>
        <v>0.34862696957988176</v>
      </c>
      <c r="G3" s="96"/>
      <c r="H3" s="96"/>
      <c r="I3" s="96"/>
      <c r="J3" s="96"/>
      <c r="K3" s="96"/>
    </row>
    <row r="4" spans="1:16" ht="22.5" customHeight="1" thickBot="1">
      <c r="A4" s="110"/>
    </row>
    <row r="5" spans="1:16" s="25" customFormat="1" ht="30.75" thickTop="1">
      <c r="B5" s="78" t="s">
        <v>22</v>
      </c>
      <c r="H5"/>
      <c r="J5" s="81"/>
      <c r="K5" s="115" t="s">
        <v>27</v>
      </c>
      <c r="L5" s="116"/>
      <c r="M5" s="117" t="s">
        <v>29</v>
      </c>
      <c r="N5" s="118"/>
      <c r="O5" s="118"/>
      <c r="P5" s="119"/>
    </row>
    <row r="6" spans="1:16" s="80" customFormat="1" ht="45">
      <c r="A6" s="79" t="s">
        <v>13</v>
      </c>
      <c r="B6" s="126" t="s">
        <v>17</v>
      </c>
      <c r="C6" s="126" t="s">
        <v>18</v>
      </c>
      <c r="D6" s="126" t="s">
        <v>19</v>
      </c>
      <c r="E6" s="126" t="s">
        <v>35</v>
      </c>
      <c r="F6" s="126" t="s">
        <v>36</v>
      </c>
      <c r="G6" s="126" t="s">
        <v>37</v>
      </c>
      <c r="H6"/>
      <c r="J6" s="83" t="s">
        <v>28</v>
      </c>
      <c r="K6" s="97" t="s">
        <v>31</v>
      </c>
      <c r="L6" s="93" t="s">
        <v>32</v>
      </c>
      <c r="M6" s="84" t="s">
        <v>134</v>
      </c>
      <c r="N6" s="85" t="s">
        <v>23</v>
      </c>
      <c r="O6" s="89" t="s">
        <v>135</v>
      </c>
      <c r="P6" s="90" t="s">
        <v>24</v>
      </c>
    </row>
    <row r="7" spans="1:16" ht="18" customHeight="1">
      <c r="A7" s="26">
        <v>41274</v>
      </c>
      <c r="B7" s="2">
        <v>808</v>
      </c>
      <c r="C7" s="2">
        <v>127</v>
      </c>
      <c r="D7" s="2">
        <v>255</v>
      </c>
      <c r="E7" s="2">
        <v>20071.8</v>
      </c>
      <c r="F7" s="125">
        <v>133.56930693069307</v>
      </c>
      <c r="G7" s="125">
        <v>24.841336633663367</v>
      </c>
      <c r="I7" s="77"/>
      <c r="J7" s="82">
        <f>A7</f>
        <v>41274</v>
      </c>
      <c r="K7" s="94">
        <v>116.82107229080307</v>
      </c>
      <c r="L7" s="95">
        <v>28.661243565799648</v>
      </c>
      <c r="M7" s="86"/>
      <c r="N7" s="87"/>
      <c r="O7" s="91"/>
      <c r="P7" s="92"/>
    </row>
    <row r="8" spans="1:16">
      <c r="A8" s="26">
        <v>41305</v>
      </c>
      <c r="B8" s="2">
        <v>753</v>
      </c>
      <c r="C8" s="2">
        <v>196</v>
      </c>
      <c r="D8" s="2">
        <v>236</v>
      </c>
      <c r="E8" s="2">
        <v>24324.3</v>
      </c>
      <c r="F8" s="125">
        <v>141.84860557768926</v>
      </c>
      <c r="G8" s="125">
        <v>33.134528552456835</v>
      </c>
      <c r="I8" s="77"/>
      <c r="J8" s="82">
        <f t="shared" ref="J8:J16" si="0">A8</f>
        <v>41305</v>
      </c>
      <c r="K8" s="94">
        <v>116.13418092015</v>
      </c>
      <c r="L8" s="95">
        <v>33.043282722034213</v>
      </c>
      <c r="M8" s="86"/>
      <c r="N8" s="88"/>
      <c r="O8" s="91"/>
      <c r="P8" s="92"/>
    </row>
    <row r="9" spans="1:16" ht="18" customHeight="1">
      <c r="A9" s="26">
        <v>41333</v>
      </c>
      <c r="B9" s="2">
        <v>742</v>
      </c>
      <c r="C9" s="2">
        <v>192</v>
      </c>
      <c r="D9" s="2">
        <v>269</v>
      </c>
      <c r="E9" s="2">
        <v>19160.55</v>
      </c>
      <c r="F9" s="125">
        <v>123.07008086253369</v>
      </c>
      <c r="G9" s="125">
        <v>25.822843665768193</v>
      </c>
      <c r="I9" s="77"/>
      <c r="J9" s="82">
        <f t="shared" si="0"/>
        <v>41333</v>
      </c>
      <c r="K9" s="94">
        <v>116.86066034704371</v>
      </c>
      <c r="L9" s="95">
        <v>25.275622991645232</v>
      </c>
      <c r="M9" s="86"/>
      <c r="N9" s="88"/>
      <c r="O9" s="91"/>
      <c r="P9" s="92"/>
    </row>
    <row r="10" spans="1:16" ht="18" customHeight="1">
      <c r="A10" s="26">
        <v>41364</v>
      </c>
      <c r="B10" s="2">
        <v>742</v>
      </c>
      <c r="C10" s="2">
        <v>192</v>
      </c>
      <c r="D10" s="2">
        <v>269</v>
      </c>
      <c r="E10" s="2">
        <v>19160.55</v>
      </c>
      <c r="F10" s="125">
        <v>123.07008086253369</v>
      </c>
      <c r="G10" s="125">
        <v>25.822843665768193</v>
      </c>
      <c r="I10" s="77"/>
      <c r="J10" s="82">
        <f t="shared" si="0"/>
        <v>41364</v>
      </c>
      <c r="K10" s="94">
        <v>116.86066034704371</v>
      </c>
      <c r="L10" s="95">
        <v>25.275622991645232</v>
      </c>
      <c r="M10" s="86"/>
      <c r="N10" s="88"/>
      <c r="O10" s="91"/>
      <c r="P10" s="92"/>
    </row>
    <row r="11" spans="1:16" ht="18" customHeight="1">
      <c r="A11" s="26">
        <v>41394</v>
      </c>
      <c r="B11" s="2">
        <v>745</v>
      </c>
      <c r="C11" s="2">
        <v>267</v>
      </c>
      <c r="D11" s="2">
        <v>323</v>
      </c>
      <c r="E11" s="2">
        <v>17382.600000000002</v>
      </c>
      <c r="F11" s="125">
        <v>114.11409395973155</v>
      </c>
      <c r="G11" s="125">
        <v>24.320268456375842</v>
      </c>
      <c r="I11" s="77"/>
      <c r="J11" s="82">
        <f t="shared" si="0"/>
        <v>41394</v>
      </c>
      <c r="K11" s="94">
        <v>118.02937116199362</v>
      </c>
      <c r="L11" s="95">
        <v>26.888789451135331</v>
      </c>
      <c r="M11" s="86"/>
      <c r="N11" s="88"/>
      <c r="O11" s="91"/>
      <c r="P11" s="92"/>
    </row>
    <row r="12" spans="1:16" ht="18" customHeight="1">
      <c r="A12" s="26">
        <v>41425</v>
      </c>
      <c r="B12" s="2">
        <v>743</v>
      </c>
      <c r="C12" s="2">
        <v>235</v>
      </c>
      <c r="D12" s="2">
        <v>277</v>
      </c>
      <c r="E12" s="2">
        <v>20169</v>
      </c>
      <c r="F12" s="125">
        <v>110.16419919246299</v>
      </c>
      <c r="G12" s="125">
        <v>27.145356662180351</v>
      </c>
      <c r="I12" s="77"/>
      <c r="J12" s="82">
        <f t="shared" si="0"/>
        <v>41425</v>
      </c>
      <c r="K12" s="94">
        <v>113.71520456523842</v>
      </c>
      <c r="L12" s="95">
        <v>31.924998549182707</v>
      </c>
      <c r="M12" s="86"/>
      <c r="N12" s="88"/>
      <c r="O12" s="91"/>
      <c r="P12" s="92"/>
    </row>
    <row r="13" spans="1:16" ht="18" customHeight="1">
      <c r="A13" s="26">
        <v>41455</v>
      </c>
      <c r="B13" s="2">
        <v>816</v>
      </c>
      <c r="C13" s="2">
        <v>242</v>
      </c>
      <c r="D13" s="2">
        <v>262</v>
      </c>
      <c r="E13" s="2">
        <v>18654.3</v>
      </c>
      <c r="F13" s="125">
        <v>107.10049019607843</v>
      </c>
      <c r="G13" s="125">
        <v>23.309191176470588</v>
      </c>
      <c r="I13" s="77"/>
      <c r="J13" s="82">
        <f t="shared" si="0"/>
        <v>41455</v>
      </c>
      <c r="K13" s="94">
        <v>111.68718227135876</v>
      </c>
      <c r="L13" s="95">
        <v>27.200040471842456</v>
      </c>
      <c r="M13" s="86"/>
      <c r="N13" s="88"/>
      <c r="O13" s="91"/>
      <c r="P13" s="92"/>
    </row>
    <row r="14" spans="1:16" ht="18" customHeight="1">
      <c r="A14" s="26">
        <v>41486</v>
      </c>
      <c r="B14" s="2">
        <v>833</v>
      </c>
      <c r="C14" s="2">
        <v>270</v>
      </c>
      <c r="D14" s="2">
        <v>301</v>
      </c>
      <c r="E14" s="2">
        <v>20266.199999999997</v>
      </c>
      <c r="F14" s="125">
        <v>110</v>
      </c>
      <c r="G14" s="125">
        <v>24.329171668667463</v>
      </c>
      <c r="I14" s="77"/>
      <c r="J14" s="82">
        <f t="shared" si="0"/>
        <v>41486</v>
      </c>
      <c r="K14" s="94">
        <v>117.1482544237207</v>
      </c>
      <c r="L14" s="95">
        <v>29.612636165577346</v>
      </c>
      <c r="M14" s="86"/>
      <c r="N14" s="88"/>
      <c r="O14" s="91"/>
      <c r="P14" s="92"/>
    </row>
    <row r="15" spans="1:16" ht="18" customHeight="1">
      <c r="A15" s="26">
        <v>41517</v>
      </c>
      <c r="B15" s="2">
        <v>849</v>
      </c>
      <c r="C15" s="2">
        <v>213</v>
      </c>
      <c r="D15" s="2"/>
      <c r="E15" s="2">
        <v>22477.5</v>
      </c>
      <c r="F15" s="125">
        <v>112</v>
      </c>
      <c r="G15" s="125">
        <v>26.852179034157832</v>
      </c>
      <c r="I15" s="77"/>
      <c r="J15" s="100">
        <f t="shared" si="0"/>
        <v>41517</v>
      </c>
      <c r="K15" s="102">
        <v>118.148254423721</v>
      </c>
      <c r="L15" s="101">
        <v>30.6126361655773</v>
      </c>
      <c r="M15" s="103"/>
      <c r="N15" s="104"/>
      <c r="O15" s="105"/>
      <c r="P15" s="106"/>
    </row>
    <row r="16" spans="1:16" s="107" customFormat="1">
      <c r="A16" s="26">
        <v>41547</v>
      </c>
      <c r="B16" s="2">
        <v>944</v>
      </c>
      <c r="C16" s="2">
        <v>319</v>
      </c>
      <c r="D16" s="2">
        <v>294</v>
      </c>
      <c r="E16" s="2">
        <v>19764</v>
      </c>
      <c r="F16" s="125">
        <v>102</v>
      </c>
      <c r="G16" s="125">
        <v>21.567796610169491</v>
      </c>
      <c r="H16"/>
      <c r="J16" s="100">
        <f t="shared" si="0"/>
        <v>41547</v>
      </c>
      <c r="K16" s="102">
        <v>119.148254423721</v>
      </c>
      <c r="L16" s="101">
        <v>31.6126361655773</v>
      </c>
      <c r="M16" s="121"/>
      <c r="N16" s="122"/>
      <c r="O16" s="123"/>
      <c r="P16" s="124"/>
    </row>
    <row r="17" spans="1:7">
      <c r="A17" s="1" t="s">
        <v>14</v>
      </c>
      <c r="B17" s="2">
        <v>7975</v>
      </c>
      <c r="C17" s="2">
        <v>2253</v>
      </c>
      <c r="D17" s="2">
        <v>2486</v>
      </c>
      <c r="E17" s="2">
        <v>201430.8</v>
      </c>
      <c r="F17" s="125">
        <v>117.19611285266458</v>
      </c>
      <c r="G17" s="125">
        <v>25.589316614420056</v>
      </c>
    </row>
  </sheetData>
  <mergeCells count="3">
    <mergeCell ref="D1:D3"/>
    <mergeCell ref="K5:L5"/>
    <mergeCell ref="M5:P5"/>
  </mergeCells>
  <pageMargins left="0.11811023622047245" right="0.11811023622047245" top="0.35433070866141736" bottom="0.55118110236220474" header="0.31496062992125984" footer="0.11811023622047245"/>
  <pageSetup paperSize="9" orientation="landscape" r:id="rId2"/>
  <headerFooter>
    <oddFooter>&amp;L&amp;F       &amp;A&amp;R&amp;P/&amp;N        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>EDF-DIT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KUDAH7</dc:creator>
  <cp:lastModifiedBy>e35852</cp:lastModifiedBy>
  <cp:lastPrinted>2013-09-27T11:08:25Z</cp:lastPrinted>
  <dcterms:created xsi:type="dcterms:W3CDTF">2010-08-24T07:14:05Z</dcterms:created>
  <dcterms:modified xsi:type="dcterms:W3CDTF">2013-11-05T17:57:27Z</dcterms:modified>
</cp:coreProperties>
</file>