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60" windowWidth="20730" windowHeight="9075"/>
  </bookViews>
  <sheets>
    <sheet name="Rationneur" sheetId="4" r:id="rId1"/>
    <sheet name="Fourrages" sheetId="1" r:id="rId2"/>
    <sheet name="Minéraux" sheetId="3" r:id="rId3"/>
    <sheet name="Concentrés" sheetId="2" r:id="rId4"/>
    <sheet name="Valorisé" sheetId="5" r:id="rId5"/>
  </sheets>
  <definedNames>
    <definedName name="_xlnm.Print_Area" localSheetId="0">Rationneur!$A$1:$M$30</definedName>
    <definedName name="_xlnm.Print_Area" localSheetId="4">Valorisé!$A$1:$N$50</definedName>
  </definedNames>
  <calcPr calcId="145621"/>
</workbook>
</file>

<file path=xl/calcChain.xml><?xml version="1.0" encoding="utf-8"?>
<calcChain xmlns="http://schemas.openxmlformats.org/spreadsheetml/2006/main">
  <c r="N23" i="4" l="1"/>
  <c r="N22" i="4"/>
  <c r="N21" i="4"/>
  <c r="E8" i="4" l="1"/>
  <c r="E9" i="4" s="1"/>
  <c r="D40" i="4" s="1"/>
  <c r="R31" i="4" s="1"/>
  <c r="J12" i="4"/>
  <c r="L12" i="4"/>
  <c r="N12" i="4"/>
  <c r="J13" i="4"/>
  <c r="K13" i="4" s="1"/>
  <c r="L13" i="4"/>
  <c r="N13" i="4"/>
  <c r="J14" i="4"/>
  <c r="K14" i="4" s="1"/>
  <c r="L14" i="4"/>
  <c r="N14" i="4"/>
  <c r="J15" i="4"/>
  <c r="M15" i="4" s="1"/>
  <c r="L15" i="4"/>
  <c r="N15" i="4"/>
  <c r="J16" i="4"/>
  <c r="K16" i="4" s="1"/>
  <c r="L16" i="4"/>
  <c r="N16" i="4"/>
  <c r="J17" i="4"/>
  <c r="K17" i="4" s="1"/>
  <c r="L17" i="4"/>
  <c r="N17" i="4"/>
  <c r="J18" i="4"/>
  <c r="K18" i="4" s="1"/>
  <c r="L18" i="4"/>
  <c r="N18" i="4"/>
  <c r="J19" i="4"/>
  <c r="K19" i="4" s="1"/>
  <c r="L19" i="4"/>
  <c r="N19" i="4"/>
  <c r="J20" i="4"/>
  <c r="K20" i="4" s="1"/>
  <c r="L20" i="4"/>
  <c r="N20" i="4"/>
  <c r="J21" i="4"/>
  <c r="M21" i="4" s="1"/>
  <c r="L21" i="4"/>
  <c r="O21" i="4"/>
  <c r="J22" i="4"/>
  <c r="K22" i="4" s="1"/>
  <c r="L22" i="4"/>
  <c r="J23" i="4"/>
  <c r="K23" i="4" s="1"/>
  <c r="L23" i="4"/>
  <c r="O23" i="4"/>
  <c r="P12" i="4"/>
  <c r="R12" i="4"/>
  <c r="P13" i="4"/>
  <c r="Q13" i="4"/>
  <c r="R13" i="4"/>
  <c r="S13" i="4"/>
  <c r="P14" i="4"/>
  <c r="Q14" i="4"/>
  <c r="R14" i="4"/>
  <c r="S14" i="4"/>
  <c r="P15" i="4"/>
  <c r="Q15" i="4"/>
  <c r="R15" i="4"/>
  <c r="S15" i="4"/>
  <c r="P16" i="4"/>
  <c r="Q16" i="4"/>
  <c r="R16" i="4"/>
  <c r="S16" i="4"/>
  <c r="P17" i="4"/>
  <c r="Q17" i="4"/>
  <c r="R17" i="4"/>
  <c r="S17" i="4"/>
  <c r="P18" i="4"/>
  <c r="Q18" i="4"/>
  <c r="R18" i="4"/>
  <c r="S18" i="4"/>
  <c r="P19" i="4"/>
  <c r="Q19" i="4"/>
  <c r="R19" i="4"/>
  <c r="S19" i="4"/>
  <c r="P20" i="4"/>
  <c r="Q20" i="4"/>
  <c r="R20" i="4"/>
  <c r="S20" i="4"/>
  <c r="P21" i="4"/>
  <c r="Q21" i="4"/>
  <c r="R21" i="4"/>
  <c r="S21" i="4"/>
  <c r="P22" i="4"/>
  <c r="Q22" i="4"/>
  <c r="R22" i="4"/>
  <c r="S22" i="4"/>
  <c r="P23" i="4"/>
  <c r="Q23" i="4"/>
  <c r="R23" i="4"/>
  <c r="S23" i="4"/>
  <c r="P24" i="4"/>
  <c r="Q24" i="4"/>
  <c r="R24" i="4"/>
  <c r="S24" i="4"/>
  <c r="P25" i="4"/>
  <c r="Q25" i="4"/>
  <c r="R25" i="4"/>
  <c r="S25" i="4"/>
  <c r="H12" i="4"/>
  <c r="H13" i="4"/>
  <c r="H14" i="4"/>
  <c r="H15" i="4"/>
  <c r="H16" i="4"/>
  <c r="H17" i="4"/>
  <c r="H18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D35" i="4"/>
  <c r="J31" i="4" s="1"/>
  <c r="D36" i="4"/>
  <c r="L31" i="4" s="1"/>
  <c r="K21" i="4" l="1"/>
  <c r="M13" i="4"/>
  <c r="N26" i="4"/>
  <c r="D38" i="4"/>
  <c r="M17" i="4"/>
  <c r="R26" i="4"/>
  <c r="O13" i="4"/>
  <c r="P26" i="4"/>
  <c r="O17" i="4"/>
  <c r="M23" i="4"/>
  <c r="M19" i="4"/>
  <c r="O15" i="4"/>
  <c r="K15" i="4"/>
  <c r="L26" i="4"/>
  <c r="O19" i="4"/>
  <c r="J26" i="4"/>
  <c r="D39" i="4"/>
  <c r="P31" i="4" s="1"/>
  <c r="D37" i="4"/>
  <c r="M22" i="4"/>
  <c r="M20" i="4"/>
  <c r="M18" i="4"/>
  <c r="M16" i="4"/>
  <c r="M14" i="4"/>
  <c r="O22" i="4"/>
  <c r="O20" i="4"/>
  <c r="O18" i="4"/>
  <c r="O16" i="4"/>
  <c r="O14" i="4"/>
  <c r="C3" i="5"/>
  <c r="C6" i="5" l="1"/>
  <c r="E11" i="5" l="1"/>
  <c r="E10" i="5"/>
  <c r="E34" i="5" l="1"/>
  <c r="D15" i="5" l="1"/>
  <c r="G34" i="5" s="1"/>
  <c r="G16" i="5" l="1"/>
  <c r="G17" i="5"/>
  <c r="G18" i="5"/>
  <c r="G19" i="5"/>
  <c r="G20" i="5"/>
  <c r="G21" i="5"/>
  <c r="G22" i="5"/>
  <c r="F22" i="5" s="1"/>
  <c r="J41" i="5" s="1"/>
  <c r="G23" i="5"/>
  <c r="F23" i="5" s="1"/>
  <c r="J42" i="5" s="1"/>
  <c r="G24" i="5"/>
  <c r="F24" i="5" s="1"/>
  <c r="J43" i="5" s="1"/>
  <c r="G25" i="5"/>
  <c r="F25" i="5" s="1"/>
  <c r="J44" i="5" s="1"/>
  <c r="G26" i="5"/>
  <c r="F26" i="5" s="1"/>
  <c r="J45" i="5" s="1"/>
  <c r="G27" i="5"/>
  <c r="F27" i="5" s="1"/>
  <c r="J46" i="5" s="1"/>
  <c r="K27" i="5"/>
  <c r="L27" i="5"/>
  <c r="G28" i="5"/>
  <c r="F28" i="5" s="1"/>
  <c r="J47" i="5" s="1"/>
  <c r="K28" i="5"/>
  <c r="L28" i="5"/>
  <c r="D16" i="5"/>
  <c r="D17" i="5"/>
  <c r="D18" i="5"/>
  <c r="D19" i="5"/>
  <c r="D20" i="5"/>
  <c r="D21" i="5"/>
  <c r="D22" i="5"/>
  <c r="G41" i="5" s="1"/>
  <c r="D23" i="5"/>
  <c r="G42" i="5" s="1"/>
  <c r="D24" i="5"/>
  <c r="G43" i="5" s="1"/>
  <c r="D25" i="5"/>
  <c r="G44" i="5" s="1"/>
  <c r="D26" i="5"/>
  <c r="G45" i="5" s="1"/>
  <c r="D27" i="5"/>
  <c r="G46" i="5" s="1"/>
  <c r="D28" i="5"/>
  <c r="G47" i="5" s="1"/>
  <c r="F21" i="5" l="1"/>
  <c r="J40" i="5" s="1"/>
  <c r="G40" i="5"/>
  <c r="F17" i="5"/>
  <c r="J36" i="5" s="1"/>
  <c r="G36" i="5"/>
  <c r="F20" i="5"/>
  <c r="J39" i="5" s="1"/>
  <c r="G39" i="5"/>
  <c r="F16" i="5"/>
  <c r="J35" i="5" s="1"/>
  <c r="G35" i="5"/>
  <c r="F19" i="5"/>
  <c r="J38" i="5" s="1"/>
  <c r="G38" i="5"/>
  <c r="F18" i="5"/>
  <c r="J37" i="5" s="1"/>
  <c r="G37" i="5"/>
  <c r="I26" i="5" l="1"/>
  <c r="I25" i="5"/>
  <c r="I24" i="5"/>
  <c r="I21" i="5"/>
  <c r="I20" i="5"/>
  <c r="I19" i="5"/>
  <c r="J6" i="5" l="1"/>
  <c r="J7" i="5" l="1"/>
  <c r="H24" i="5"/>
  <c r="H25" i="5"/>
  <c r="H26" i="5"/>
  <c r="J22" i="5"/>
  <c r="H19" i="5"/>
  <c r="H20" i="5"/>
  <c r="H21" i="5"/>
  <c r="E9" i="5"/>
  <c r="H17" i="5" l="1"/>
  <c r="I18" i="5"/>
  <c r="H18" i="5"/>
  <c r="H22" i="5"/>
  <c r="J9" i="5"/>
  <c r="J8" i="5"/>
  <c r="L23" i="5"/>
  <c r="L24" i="5"/>
  <c r="L25" i="5"/>
  <c r="L26" i="5"/>
  <c r="H23" i="5"/>
  <c r="L22" i="5"/>
  <c r="L16" i="5"/>
  <c r="L17" i="5"/>
  <c r="L18" i="5"/>
  <c r="L19" i="5"/>
  <c r="L20" i="5"/>
  <c r="L21" i="5"/>
  <c r="L15" i="5"/>
  <c r="H16" i="5"/>
  <c r="I17" i="5" l="1"/>
  <c r="I22" i="5"/>
  <c r="I23" i="5"/>
  <c r="I16" i="5"/>
  <c r="K22" i="5"/>
  <c r="K17" i="5"/>
  <c r="J17" i="5"/>
  <c r="J26" i="5"/>
  <c r="K20" i="5"/>
  <c r="J20" i="5"/>
  <c r="K16" i="5"/>
  <c r="J16" i="5"/>
  <c r="J25" i="5"/>
  <c r="J19" i="5"/>
  <c r="J24" i="5"/>
  <c r="J18" i="5"/>
  <c r="J23" i="5"/>
  <c r="K21" i="5"/>
  <c r="J21" i="5"/>
  <c r="J15" i="5"/>
  <c r="H15" i="5"/>
  <c r="K24" i="5"/>
  <c r="K25" i="5"/>
  <c r="K23" i="5"/>
  <c r="K19" i="5"/>
  <c r="K18" i="5"/>
  <c r="K26" i="5"/>
  <c r="J10" i="5" l="1"/>
  <c r="J11" i="5"/>
  <c r="L32" i="4"/>
  <c r="Q12" i="4"/>
  <c r="Q26" i="4" s="1"/>
  <c r="N32" i="4"/>
  <c r="P2" i="4"/>
  <c r="G15" i="5"/>
  <c r="J32" i="4"/>
  <c r="E26" i="4"/>
  <c r="G29" i="5" s="1"/>
  <c r="J33" i="4"/>
  <c r="H30" i="5"/>
  <c r="P33" i="4"/>
  <c r="K30" i="5" s="1"/>
  <c r="S12" i="4"/>
  <c r="S26" i="4" s="1"/>
  <c r="L29" i="5" s="1"/>
  <c r="M12" i="4"/>
  <c r="M26" i="4" s="1"/>
  <c r="I29" i="5" s="1"/>
  <c r="K12" i="4"/>
  <c r="K26" i="4" s="1"/>
  <c r="R33" i="4"/>
  <c r="L30" i="5" s="1"/>
  <c r="N33" i="4"/>
  <c r="J30" i="5" s="1"/>
  <c r="L33" i="4"/>
  <c r="I30" i="5" s="1"/>
  <c r="O12" i="4"/>
  <c r="O26" i="4" s="1"/>
  <c r="I12" i="4"/>
  <c r="I26" i="4" s="1"/>
  <c r="G12" i="4"/>
  <c r="I15" i="5" s="1"/>
  <c r="K15" i="5" l="1"/>
  <c r="G26" i="4"/>
  <c r="K9" i="4" s="1"/>
  <c r="F15" i="5"/>
  <c r="J29" i="4"/>
  <c r="K29" i="5"/>
  <c r="J27" i="4"/>
  <c r="J28" i="4"/>
  <c r="J29" i="5"/>
  <c r="J30" i="4" l="1"/>
  <c r="H29" i="5" s="1"/>
  <c r="F29" i="5"/>
  <c r="J34" i="5"/>
  <c r="J48" i="5" s="1"/>
</calcChain>
</file>

<file path=xl/sharedStrings.xml><?xml version="1.0" encoding="utf-8"?>
<sst xmlns="http://schemas.openxmlformats.org/spreadsheetml/2006/main" count="2423" uniqueCount="1721">
  <si>
    <t>N°</t>
  </si>
  <si>
    <t>NOM DU FOURRAGE</t>
  </si>
  <si>
    <t>% MS</t>
  </si>
  <si>
    <t>UFL</t>
  </si>
  <si>
    <t>UFV</t>
  </si>
  <si>
    <t>PDIN</t>
  </si>
  <si>
    <t>PDIE</t>
  </si>
  <si>
    <t>P</t>
  </si>
  <si>
    <t>Ca</t>
  </si>
  <si>
    <t>UEB</t>
  </si>
  <si>
    <t>Ens Blé, Laiteux-pâteux</t>
  </si>
  <si>
    <t>Ens Brome, 1C, cons, déb épi</t>
  </si>
  <si>
    <t>Ens Brome, 1C, cons, épi</t>
  </si>
  <si>
    <t>Ens Brome, 1C, cons, fin épi</t>
  </si>
  <si>
    <t>Ens Brome, 1C, Mi-fané, déb épi</t>
  </si>
  <si>
    <t>Ens Brome, 1C, Mi-fané, déb flo</t>
  </si>
  <si>
    <t>Ens Brome, 1C, Mi-fané, épi</t>
  </si>
  <si>
    <t>Ens Brome, 1C, Mi-fané, fin épi</t>
  </si>
  <si>
    <t>Ens Brome, 1C, préf., déb épi</t>
  </si>
  <si>
    <t>Ens Brome, 1C, préf., déb flo</t>
  </si>
  <si>
    <t>Ens Brome, 1C, préf., épi</t>
  </si>
  <si>
    <t>Ens Brome, 1C, préf., fin épi</t>
  </si>
  <si>
    <t>Ens Brome, 1C, ss cons, déb épi</t>
  </si>
  <si>
    <t>Ens Brome, 1C, ss cons, déb flo</t>
  </si>
  <si>
    <t>Ens Brome, 1C, ss cons, épi</t>
  </si>
  <si>
    <t>Ens Brome, 1C, ss cons, fin épi</t>
  </si>
  <si>
    <t>Ens Brome, 2C, cons, 6 sem</t>
  </si>
  <si>
    <t>Ens Brome, 2C, cons, 7 sem</t>
  </si>
  <si>
    <t>Ens Brome, 2C, Mi-fané, 6 sem</t>
  </si>
  <si>
    <t>Ens Brome, 2C, Mi-fané, 7 sem</t>
  </si>
  <si>
    <t>Ens Brome, 2C, préf., 6 sem</t>
  </si>
  <si>
    <t>Ens Brome, 2C, préf., 7 sem</t>
  </si>
  <si>
    <t>Ens Brome, 2C, ss cons, 6 sem</t>
  </si>
  <si>
    <t>Ens Brome, 2C, ss cons, 7 sem</t>
  </si>
  <si>
    <t>Ens Brome, 2C, ss cons, 8 sem</t>
  </si>
  <si>
    <t>Ens Choux, Moelliers et 1/2 moelliers</t>
  </si>
  <si>
    <t>Ens Dactyle, 1C, cons, déb épi</t>
  </si>
  <si>
    <t>Ens Dactyle, 1C, cons, épi</t>
  </si>
  <si>
    <t>Ens Dactyle, 1C, cons, fin épi</t>
  </si>
  <si>
    <t>Ens Dactyle, 1C, Mi-fané, déb épi</t>
  </si>
  <si>
    <t>Ens Dactyle, 1C, Mi-fané, déb flo</t>
  </si>
  <si>
    <t>Ens Dactyle, 1C, Mi-fané, épi</t>
  </si>
  <si>
    <t>Ens Dactyle, 1C, Mi-fané, fin épi</t>
  </si>
  <si>
    <t>Ens Dactyle, 1C, Mi-fané, flo</t>
  </si>
  <si>
    <t>Ens Dactyle, 1C, préf., déb épi</t>
  </si>
  <si>
    <t>Ens Dactyle, 1C, préf., déb flo</t>
  </si>
  <si>
    <t>Ens Dactyle, 1C, préf., épi</t>
  </si>
  <si>
    <t>Ens Dactyle, 1C, préf., fin épi</t>
  </si>
  <si>
    <t>Ens Dactyle, 1C, ss cons, déb épi</t>
  </si>
  <si>
    <t>Ens Dactyle, 1C, ss cons, déb flo</t>
  </si>
  <si>
    <t>Ens Dactyle, 1C, ss cons, épi</t>
  </si>
  <si>
    <t>Ens Dactyle, 1C, ss cons, fin épi</t>
  </si>
  <si>
    <t>Ens Dactyle, 2C, cons, 6 sem ap épi</t>
  </si>
  <si>
    <t>Ens Dactyle, 2C, cons, 7 sem ap épi</t>
  </si>
  <si>
    <t>Ens Dactyle, 2C, cons, 8 sem ap dépri</t>
  </si>
  <si>
    <t>Ens Dactyle, 2C, cons, 8 sem ap épi</t>
  </si>
  <si>
    <t>Ens Dactyle, 2C, Mi-fané, 6 sem ap épi</t>
  </si>
  <si>
    <t>Ens Dactyle, 2C, Mi-fané, 7 sem ap épi</t>
  </si>
  <si>
    <t>Ens Dactyle, 2C, Mi-fané, 8 sem ap dépri</t>
  </si>
  <si>
    <t>Ens Dactyle, 2C, Mi-fané, 8 sem ap épi</t>
  </si>
  <si>
    <t>Ens Dactyle, 2C, préf., 6 sem ap épi</t>
  </si>
  <si>
    <t>Ens Dactyle, 2C, préf., 7 sem ap épi</t>
  </si>
  <si>
    <t>Ens Dactyle, 2C, préf., 8 sem ap dépri</t>
  </si>
  <si>
    <t>Ens Dactyle, 2C, préf., 8 sem ap épi</t>
  </si>
  <si>
    <t>Ens Dactyle, 2C, ss cons, 6 sem ap épi</t>
  </si>
  <si>
    <t>Ens Dactyle, 2C, ss cons, 7 sem ap épi</t>
  </si>
  <si>
    <t>Ens Dactyle, 2C, ss cons, 8 sem ap dépri</t>
  </si>
  <si>
    <t>Ens Dactyle, 2C, ss cons, 8 sem ap épi</t>
  </si>
  <si>
    <t>Ens Epis complets maïs, Vitreux</t>
  </si>
  <si>
    <t>Ens Fétuque élev., 1C, cons, déb épi</t>
  </si>
  <si>
    <t>Ens Fétuque élev., 1C, cons, déb flo</t>
  </si>
  <si>
    <t>Ens Fétuque élev., 1C, cons, épi</t>
  </si>
  <si>
    <t>Ens Fétuque élev., 1C, cons, fin épi</t>
  </si>
  <si>
    <t>Ens Fétuque élev., 1C, Mi-fané, déb épi</t>
  </si>
  <si>
    <t>Ens Fétuque élev., 1C, Mi-fané, déb flo</t>
  </si>
  <si>
    <t>Ens Fétuque élev., 1C, Mi-fané, épi</t>
  </si>
  <si>
    <t>Ens Fétuque élev., 1C, Mi-fané, fin épi</t>
  </si>
  <si>
    <t>Ens Fétuque élev., 1C, Mi-fané, flo</t>
  </si>
  <si>
    <t>Ens Fétuque élev., 1C, préf., déb épi</t>
  </si>
  <si>
    <t>Ens Fétuque élev., 1C, préf., déb flo</t>
  </si>
  <si>
    <t>Ens Fétuque élev., 1C, préf., épi</t>
  </si>
  <si>
    <t>Ens Fétuque élev., 1C, préf., fin épi</t>
  </si>
  <si>
    <t>Ens Fétuque élev., 1C, ss cons, déb épi</t>
  </si>
  <si>
    <t>Ens Fétuque élev., 1C, ss cons, déb flo</t>
  </si>
  <si>
    <t>Ens Fétuque élev., 1C, ss cons, épi</t>
  </si>
  <si>
    <t>Ens Fétuque élev., 1C, ss cons, fin épi</t>
  </si>
  <si>
    <t>Ens Fétuque élev., 2C, cons, 5 sem</t>
  </si>
  <si>
    <t>Ens Fétuque élev., 2C, cons, 6 sem</t>
  </si>
  <si>
    <t>Ens Fétuque élev., 2C, cons, 7 sem</t>
  </si>
  <si>
    <t>Ens Fétuque élev., 2C, Mi-fané, 5 sem</t>
  </si>
  <si>
    <t>Ens Fétuque élev., 2C, Mi-fané, 6 sem</t>
  </si>
  <si>
    <t>Ens Fétuque élev., 2C, Mi-fané, 7 sem</t>
  </si>
  <si>
    <t>Ens Fétuque élev., 2C, préf., 5 sem</t>
  </si>
  <si>
    <t>Ens Fétuque élev., 2C, préf., 6 sem</t>
  </si>
  <si>
    <t>Ens Fétuque élev., 2C, préf., 7 sem</t>
  </si>
  <si>
    <t>Ens Fétuque élev., 2C, ss cons, 5 sem</t>
  </si>
  <si>
    <t>Ens Fétuque élev., 2C, ss cons, 6 sem</t>
  </si>
  <si>
    <t>Ens Fétuque élev., 2C, ss cons, 7 sem</t>
  </si>
  <si>
    <t>Ens Fèverole</t>
  </si>
  <si>
    <t>Ens Luzerne, 1C, cons, bourgeon</t>
  </si>
  <si>
    <t>Ens Luzerne, 1C, cons, déb bourgeon</t>
  </si>
  <si>
    <t>Ens Luzerne, 1C, cons, déb flo</t>
  </si>
  <si>
    <t>Ens Luzerne, 1C, Mi-fané, bourgeon</t>
  </si>
  <si>
    <t>Ens Luzerne, 1C, Mi-fané, déb bourgeon</t>
  </si>
  <si>
    <t>Ens Luzerne, 1C, Mi-fané, déb flo</t>
  </si>
  <si>
    <t>Ens Luzerne, 1C, Mi-fané, flo</t>
  </si>
  <si>
    <t>Ens Luzerne, 1C, préf., bourgeon</t>
  </si>
  <si>
    <t>Ens Luzerne, 1C, préf., déb bourgeon</t>
  </si>
  <si>
    <t>Ens Luzerne, 1C, préf., déb flo</t>
  </si>
  <si>
    <t>Ens Luzerne, 1C, ss cons, bourgeon</t>
  </si>
  <si>
    <t>Ens Luzerne, 1C, ss cons, déb bourgeon</t>
  </si>
  <si>
    <t>Ens Luzerne, 1C, ss cons, déb flo</t>
  </si>
  <si>
    <t>Ens Luzerne, 2C, cons, 5 sem</t>
  </si>
  <si>
    <t>Ens Luzerne, 2C, cons, 6 sem</t>
  </si>
  <si>
    <t>Ens Luzerne, 2C, cons, 7 sem</t>
  </si>
  <si>
    <t>Ens Luzerne, 2C, cons, 8 sem</t>
  </si>
  <si>
    <t>Ens Luzerne, 2C, cons, 9 sem</t>
  </si>
  <si>
    <t>Ens Luzerne, 2C, Mi-fané, 5 sem</t>
  </si>
  <si>
    <t>Ens Luzerne, 2C, Mi-fané, 6 sem</t>
  </si>
  <si>
    <t>Ens Luzerne, 2C, Mi-fané, 7 sem</t>
  </si>
  <si>
    <t>Ens Luzerne, 2C, Mi-fané, 8 sem</t>
  </si>
  <si>
    <t>Ens Luzerne, 2C, Mi-fané, 9 sem</t>
  </si>
  <si>
    <t>Ens Luzerne, 2C, préf., 5 sem</t>
  </si>
  <si>
    <t>Ens Luzerne, 2C, préf., 6 sem</t>
  </si>
  <si>
    <t>Ens Luzerne, 2C, préf., 7 sem</t>
  </si>
  <si>
    <t>Ens Luzerne, 2C, préf., 8 sem</t>
  </si>
  <si>
    <t>Ens Luzerne, 2C, préf., 9 sem</t>
  </si>
  <si>
    <t>Ens Luzerne, 2C, ss cons, 5 sem</t>
  </si>
  <si>
    <t>Ens Luzerne, 2C, ss cons, 6 sem</t>
  </si>
  <si>
    <t>Ens Luzerne, 2C, ss cons, 7 sem</t>
  </si>
  <si>
    <t>Ens Luzerne, 2C, ss cons, 8 sem</t>
  </si>
  <si>
    <t>Ens Luzerne, 2C, ss cons, 9 sem</t>
  </si>
  <si>
    <t>Ens Maïs Laiteux-pâteux, 25% MS</t>
  </si>
  <si>
    <t>Ens Maïs Pâteux, 30% MS</t>
  </si>
  <si>
    <t>Ens Maïs Vitreux, &gt;35% MS</t>
  </si>
  <si>
    <t>Ens Maïs Vitreux, 35% MS</t>
  </si>
  <si>
    <t>Ens Maïs Vitreux, 35% MS, &gt; 65% épis</t>
  </si>
  <si>
    <t>Ens Maïs, Gel stade laiteux-pateux</t>
  </si>
  <si>
    <t>Ens Maïs, Sécheresse, pauvre en épis</t>
  </si>
  <si>
    <t>Ens Maïs, T°c été insufF, récolte tardive</t>
  </si>
  <si>
    <t>Ens Orge, Laiteux-pâteux</t>
  </si>
  <si>
    <t>Ens Plaine, 1C, cons, 10/06 épi</t>
  </si>
  <si>
    <t>Ens Plaine, 1C, cons, 25/05 déb épi</t>
  </si>
  <si>
    <t>Ens Plaine, 1C, Mi-fané, 10/06 épi</t>
  </si>
  <si>
    <t>Ens Plaine, 1C, Mi-fané, 10/07 fin flo</t>
  </si>
  <si>
    <t>Ens Plaine, 1C, Mi-fané, 25/05 déb épi</t>
  </si>
  <si>
    <t>Ens Plaine, 1C, Mi-fané, 25/06 flo</t>
  </si>
  <si>
    <t>Ens Plaine, 1C, préf., 10/06 épi</t>
  </si>
  <si>
    <t>Ens Plaine, 1C, préf., 25/05 déb épi</t>
  </si>
  <si>
    <t>Ens Plaine, 1C, préf., 25/06 flo</t>
  </si>
  <si>
    <t>Ens Plaine, 1C, ss cons, 10/06 épi</t>
  </si>
  <si>
    <t>Ens Plaine, 1C, ss cons, 25/05 déb. épi</t>
  </si>
  <si>
    <t>Ens Plaine, 1C, ss cons, 25/06 flo</t>
  </si>
  <si>
    <t xml:space="preserve">Ens Plaine, 2C, cons, 5 sem ap dépri </t>
  </si>
  <si>
    <t xml:space="preserve">Ens Plaine, 2C, cons, 5 sem ap épi </t>
  </si>
  <si>
    <t xml:space="preserve">Ens Plaine, 2C, cons, 7 sem ap dépri </t>
  </si>
  <si>
    <t xml:space="preserve">Ens Plaine, 2C, cons, 7 sem ap épi </t>
  </si>
  <si>
    <t xml:space="preserve">Ens Plaine, 2C, cons, 9 sem ap épi </t>
  </si>
  <si>
    <t xml:space="preserve">Ens Plaine, 2C, Mi-fané, 5 sem ap dépri </t>
  </si>
  <si>
    <t xml:space="preserve">Ens Plaine, 2C, Mi-fané, 5 sem ap épi </t>
  </si>
  <si>
    <t xml:space="preserve">Ens Plaine, 2C, Mi-fané, 7 sem ap dépri </t>
  </si>
  <si>
    <t xml:space="preserve">Ens Plaine, 2C, Mi-fané, 7 sem ap épi </t>
  </si>
  <si>
    <t xml:space="preserve">Ens Plaine, 2C, Mi-fané, 9 sem ap dépri </t>
  </si>
  <si>
    <t xml:space="preserve">Ens Plaine, 2C, Mi-fané, 9 sem ap épi </t>
  </si>
  <si>
    <t xml:space="preserve">Ens Plaine, 2C, préf., 5 sem ap dépri </t>
  </si>
  <si>
    <t xml:space="preserve">Ens Plaine, 2C, préf., 5 sem ap épi </t>
  </si>
  <si>
    <t xml:space="preserve">Ens Plaine, 2C, préf., 7 sem ap dépri </t>
  </si>
  <si>
    <t xml:space="preserve">Ens Plaine, 2C, préf., 7 sem ap épi </t>
  </si>
  <si>
    <t xml:space="preserve">Ens Plaine, 2C, préf., 9 sem ap dépri </t>
  </si>
  <si>
    <t xml:space="preserve">Ens Plaine, 2C, préf., 9 sem ap épi </t>
  </si>
  <si>
    <t xml:space="preserve">Ens Plaine, 2C, ss cons, 5 sem ap dépri </t>
  </si>
  <si>
    <t xml:space="preserve">Ens Plaine, 2C, ss cons, 5 sem ap épi </t>
  </si>
  <si>
    <t xml:space="preserve">Ens Plaine, 2C, ss cons, 7 sem ap dépri </t>
  </si>
  <si>
    <t xml:space="preserve">Ens Plaine, 2C, ss cons, 7 sem ap épi </t>
  </si>
  <si>
    <t xml:space="preserve">Ens Plaine, 2C, ss cons, 9 sem ap dépri </t>
  </si>
  <si>
    <t xml:space="preserve">Ens Plaine, 2C, ss cons, 9 sem ap épi </t>
  </si>
  <si>
    <t>Ens Pois</t>
  </si>
  <si>
    <t>Ens RGA préc., 1C, cons, déb épi</t>
  </si>
  <si>
    <t>Ens RGA préc., 1C, cons, épi</t>
  </si>
  <si>
    <t>Ens RGA préc., 1C, cons, fin épi</t>
  </si>
  <si>
    <t>Ens RGA préc., 1C, Mi-fané, déb épi</t>
  </si>
  <si>
    <t>Ens RGA préc., 1C, Mi-fané, déb flo</t>
  </si>
  <si>
    <t>Ens RGA préc., 1C, Mi-fané, épi</t>
  </si>
  <si>
    <t>Ens RGA préc., 1C, Mi-fané, fin épi</t>
  </si>
  <si>
    <t>Ens RGA préc., 1C, Mi-fané, flo</t>
  </si>
  <si>
    <t>Ens RGA préc., 1C, préf., déb épi</t>
  </si>
  <si>
    <t>Ens RGA préc., 1C, préf., déb flo</t>
  </si>
  <si>
    <t>Ens RGA préc., 1C, préf., épi</t>
  </si>
  <si>
    <t>Ens RGA préc., 1C, préf., fin épi</t>
  </si>
  <si>
    <t>Ens RGA préc., 1C, ss cons, déb épi</t>
  </si>
  <si>
    <t>Ens RGA préc., 1C, ss cons, déb flo</t>
  </si>
  <si>
    <t>Ens RGA préc., 1C, ss cons, épi</t>
  </si>
  <si>
    <t>Ens RGA préc., 1C, ss cons, fin épi</t>
  </si>
  <si>
    <t>Ens RGA tard., 1C, cons, déb épi</t>
  </si>
  <si>
    <t>Ens RGA tard., 1C, cons, épi</t>
  </si>
  <si>
    <t>Ens RGA tard., 1C, cons, fin épi</t>
  </si>
  <si>
    <t>Ens RGA tard., 1C, Mi-fané, déb épi</t>
  </si>
  <si>
    <t>Ens RGA tard., 1C, Mi-fané, déb flo</t>
  </si>
  <si>
    <t>Ens RGA tard., 1C, Mi-fané, épi</t>
  </si>
  <si>
    <t>Ens RGA tard., 1C, Mi-fané, fin épi</t>
  </si>
  <si>
    <t>Ens RGA tard., 1C, préf., déb épi</t>
  </si>
  <si>
    <t>Ens RGA tard., 1C, préf., épi</t>
  </si>
  <si>
    <t>Ens RGA tard., 1C, préf., fin épi</t>
  </si>
  <si>
    <t>Ens RGA tard., 1C, ss cons, déb épi</t>
  </si>
  <si>
    <t>Ens RGA tard., 1C, ss cons, épi</t>
  </si>
  <si>
    <t>Ens RGA tard., 1C, ss cons, fin épi</t>
  </si>
  <si>
    <t>Ens RGA, 2C, cons,  feuil 6 sem</t>
  </si>
  <si>
    <t>Ens RGA, 2C, cons,  feuil 7 sem</t>
  </si>
  <si>
    <t>Ens RGA, 2C, cons,  feuil 8 sem</t>
  </si>
  <si>
    <t>Ens RGA, 2C, cons,  tiges 6 sem</t>
  </si>
  <si>
    <t>Ens RGA, 2C, cons,  tiges 7 sem</t>
  </si>
  <si>
    <t>Ens RGA, 2C, Mi-fané,  feuil 6 sem</t>
  </si>
  <si>
    <t>Ens RGA, 2C, Mi-fané,  feuil 7 sem</t>
  </si>
  <si>
    <t>Ens RGA, 2C, Mi-fané,  feuil 8 sem</t>
  </si>
  <si>
    <t>Ens RGA, 2C, Mi-fané,  tiges 6 sem</t>
  </si>
  <si>
    <t>Ens RGA, 2C, Mi-fané,  tiges 7 sem</t>
  </si>
  <si>
    <t>Ens RGA, 2C, préf.,  feuil 6 sem</t>
  </si>
  <si>
    <t>Ens RGA, 2C, préf.,  feuil 7 sem</t>
  </si>
  <si>
    <t>Ens RGA, 2C, préf.,  feuil 8 sem</t>
  </si>
  <si>
    <t>Ens RGA, 2C, préf.,  tiges 6 sem</t>
  </si>
  <si>
    <t>Ens RGA, 2C, préf.,  tiges 7 sem</t>
  </si>
  <si>
    <t>Ens RGA, 2C, ss cons</t>
  </si>
  <si>
    <t>Ens RGA, 2C, ss cons,  feuil 6 sem</t>
  </si>
  <si>
    <t>Ens RGA, 2C, ss cons,  feuil 7 sem</t>
  </si>
  <si>
    <t>Ens RGA, 2C, ss cons,  tiges 6 sem</t>
  </si>
  <si>
    <t>Ens RGA, 2C, ss cons,  tiges 7 sem</t>
  </si>
  <si>
    <t xml:space="preserve">Ens RGI alter, 1C, cons, déb épi </t>
  </si>
  <si>
    <t xml:space="preserve">Ens RGI alter, 1C, Mi-fané, déb épi </t>
  </si>
  <si>
    <t xml:space="preserve">Ens RGI alter, 1C, Mi-fané, déb flo </t>
  </si>
  <si>
    <t xml:space="preserve">Ens RGI alter, 1C, préf., déb épi </t>
  </si>
  <si>
    <t xml:space="preserve">Ens RGI alter, 1C, ss cons, déb épi </t>
  </si>
  <si>
    <t>Ens RGI alter, 2C, cons, 6 sem</t>
  </si>
  <si>
    <t>Ens RGI alter, 2C, Mi-fané, 6 sem</t>
  </si>
  <si>
    <t>Ens RGI alter, 2C, préf., 6 sem</t>
  </si>
  <si>
    <t>Ens RGI alter, 2C, ss cons, 6 sem</t>
  </si>
  <si>
    <t xml:space="preserve">Ens RGI, 1C, cons, déb épi </t>
  </si>
  <si>
    <t xml:space="preserve">Ens RGI, 1C, cons, épi </t>
  </si>
  <si>
    <t xml:space="preserve">Ens RGI, 1C, cons, fin épi </t>
  </si>
  <si>
    <t xml:space="preserve">Ens RGI, 1C, Mi-fané, déb épi </t>
  </si>
  <si>
    <t xml:space="preserve">Ens RGI, 1C, Mi-fané, déb flo </t>
  </si>
  <si>
    <t xml:space="preserve">Ens RGI, 1C, Mi-fané, épi </t>
  </si>
  <si>
    <t xml:space="preserve">Ens RGI, 1C, Mi-fané, fin épi </t>
  </si>
  <si>
    <t xml:space="preserve">Ens RGI, 1C, Mi-fané, flo </t>
  </si>
  <si>
    <t xml:space="preserve">Ens RGI, 1C, préf., déb épi </t>
  </si>
  <si>
    <t xml:space="preserve">Ens RGI, 1C, préf., déb flo </t>
  </si>
  <si>
    <t>Ens RGI, 1C, préf., épi</t>
  </si>
  <si>
    <t xml:space="preserve">Ens RGI, 1C, préf., fin épi </t>
  </si>
  <si>
    <t xml:space="preserve">Ens RGI, 1C, ss cons, déb épi </t>
  </si>
  <si>
    <t xml:space="preserve">Ens RGI, 1C, ss cons, déb flo </t>
  </si>
  <si>
    <t xml:space="preserve">Ens RGI, 1C, ss cons, épi </t>
  </si>
  <si>
    <t xml:space="preserve">Ens RGI, 1C, ss cons, fin épi </t>
  </si>
  <si>
    <t>Ens RGI, 2C, cons, 6 sem</t>
  </si>
  <si>
    <t>Ens RGI, 2C, cons, 7 sem</t>
  </si>
  <si>
    <t>Ens RGI, 2C, Mi-fané, 6 sem</t>
  </si>
  <si>
    <t>Ens RGI, 2C, Mi-fané, 7 sem</t>
  </si>
  <si>
    <t>Ens RGI, 2C, préf., 6 sem</t>
  </si>
  <si>
    <t>Ens RGI, 2C, préf., 7 sem</t>
  </si>
  <si>
    <t>Ens RGI, 2C, ss cons, 6 sem</t>
  </si>
  <si>
    <t>Ens RGI, 2C, ss cons, 7 sem</t>
  </si>
  <si>
    <t>Ens Tournesol</t>
  </si>
  <si>
    <t>Foin Brome, fané +10j., 1C, déb épi</t>
  </si>
  <si>
    <t>Foin Brome, fané +10j., 1C, déb flo</t>
  </si>
  <si>
    <t>Foin Brome, fané +10j., 1C, épi</t>
  </si>
  <si>
    <t>Foin Brome, fané +10j., 1C, fin épi</t>
  </si>
  <si>
    <t>Foin Brome, fané +10j., 2C, 6 sem</t>
  </si>
  <si>
    <t>Foin Brome, fané +10j., 2C, 7 sem</t>
  </si>
  <si>
    <t>Foin Brome, fané +10j., 2C, 8 sem</t>
  </si>
  <si>
    <t>Foin Brome, fané +10j., 3C, 6 sem</t>
  </si>
  <si>
    <t>Foin Brome, fané +10j., 3C, 7 sem</t>
  </si>
  <si>
    <t>Foin Brome, fané +10j., 3C, 8 sem</t>
  </si>
  <si>
    <t>Foin Brome, fané/beau tps, 1C, déb épi</t>
  </si>
  <si>
    <t>Foin Brome, fané/beau tps, 1C, déb flo</t>
  </si>
  <si>
    <t>Foin Brome, fané/beau tps, 1C, épi</t>
  </si>
  <si>
    <t>Foin Brome, fané/beau tps, 1C, fin épi</t>
  </si>
  <si>
    <t>Foin Brome, fané/beau tps, 2C, 6 sem</t>
  </si>
  <si>
    <t>Foin Brome, fané/beau tps, 2C, 7 sem</t>
  </si>
  <si>
    <t>Foin Brome, fané/beau tps, 2C, 8 sem</t>
  </si>
  <si>
    <t>Foin Brome, fané/beau tps, 3C, 6 sem</t>
  </si>
  <si>
    <t>Foin Brome, fané/beau tps, 3C, 7 sem</t>
  </si>
  <si>
    <t>Foin Brome, fané/beau tps, 3C, 8 sem</t>
  </si>
  <si>
    <t>Foin Dactyle, fané +10j., 1C, déb épi</t>
  </si>
  <si>
    <t>Foin Dactyle, fané +10j., 1C, déb flo</t>
  </si>
  <si>
    <t>Foin Dactyle, fané +10j., 1C, épi</t>
  </si>
  <si>
    <t>Foin Dactyle, fané +10j., 1C, fin épi</t>
  </si>
  <si>
    <t>Foin Dactyle, fané +10j., 1C, fin flo</t>
  </si>
  <si>
    <t>Foin Dactyle, fané +10j., 1C, flo</t>
  </si>
  <si>
    <t>Foin Dactyle, fané +10j., 2C, 6 sem ap épi</t>
  </si>
  <si>
    <t>Foin Dactyle, fané +10j., 2C, 7 sem ap épi</t>
  </si>
  <si>
    <t>Foin Dactyle, fané +10j., 2C, 8 sem ap dépri</t>
  </si>
  <si>
    <t>Foin Dactyle, fané +10j., 2C, 8 sem ap épi</t>
  </si>
  <si>
    <t>Foin Dactyle, fané +10j., 3C, 6 sem</t>
  </si>
  <si>
    <t>Foin Dactyle, fané +10j., 3C, 7 sem</t>
  </si>
  <si>
    <t>Foin Dactyle, fané +10j., 3C, 8 sem</t>
  </si>
  <si>
    <t>Foin Dactyle, fané/beau tps, 1C, déb épi</t>
  </si>
  <si>
    <t>Foin Dactyle, fané/beau tps, 1C, déb flo</t>
  </si>
  <si>
    <t>Foin Dactyle, fané/beau tps, 1C, épi</t>
  </si>
  <si>
    <t>Foin Dactyle, fané/beau tps, 1C, fin épi</t>
  </si>
  <si>
    <t>Foin Dactyle, fané/beau tps, 1C, fin flo</t>
  </si>
  <si>
    <t>Foin Dactyle, fané/beau tps, 1C, flo</t>
  </si>
  <si>
    <t>Foin Dactyle, fané/beau tps, 2C, 6 sem ap épi</t>
  </si>
  <si>
    <t>Foin Dactyle, fané/beau tps, 2C, 7 sem ap épi</t>
  </si>
  <si>
    <t>Foin Dactyle, fané/beau tps, 2C, 8 sem ap dépri</t>
  </si>
  <si>
    <t>Foin Dactyle, fané/beau tps, 2C, 8 sem ap épi</t>
  </si>
  <si>
    <t>Foin Dactyle, fané/beau tps, 3C, 6 sem</t>
  </si>
  <si>
    <t>Foin Dactyle, fané/beau tps, 3C, 7 sem</t>
  </si>
  <si>
    <t>Foin Dactyle, fané/beau tps, 3C, 8 sem</t>
  </si>
  <si>
    <t>Foin Dactyle, Ventilé, 1C, épi</t>
  </si>
  <si>
    <t>Foin Dactyle, Ventilé, 1C, flo</t>
  </si>
  <si>
    <t>Foin Dactyle, Ventilé, 2C, 7 sem</t>
  </si>
  <si>
    <t>Foin Fétuque élev., fané +10j., 1C, déb épi</t>
  </si>
  <si>
    <t>Foin Fétuque élev., fané +10j., 1C, déb flo</t>
  </si>
  <si>
    <t>Foin Fétuque élev., fané +10j., 1C, épi</t>
  </si>
  <si>
    <t>Foin Fétuque élev., fané +10j., 1C, fin épi</t>
  </si>
  <si>
    <t>Foin Fétuque élev., fané +10j., 1C, flo</t>
  </si>
  <si>
    <t>Foin Fétuque élev., fané +10j., 2C, 5 sem</t>
  </si>
  <si>
    <t>Foin Fétuque élev., fané +10j., 2C, 7 sem</t>
  </si>
  <si>
    <t>Foin Fétuque élev., fané +10j., 3C, 7 sem</t>
  </si>
  <si>
    <t>Foin Fétuque élev., fané/beau tps, 1C, déb épi</t>
  </si>
  <si>
    <t>Foin Fétuque élev., fané/beau tps, 1C, déb flo</t>
  </si>
  <si>
    <t>Foin Fétuque élev., fané/beau tps, 1C, épi</t>
  </si>
  <si>
    <t>Foin Fétuque élev., fané/beau tps, 1C, fin épi</t>
  </si>
  <si>
    <t>Foin Fétuque élev., fané/beau tps, 1C, flo</t>
  </si>
  <si>
    <t>Foin Fétuque élev., fané/beau tps, 2C, 5 sem</t>
  </si>
  <si>
    <t>Foin Fétuque élev., fané/beau tps, 2C, 7 sem</t>
  </si>
  <si>
    <t>Foin Fétuque élev., fané/beau tps, 3C, 7 sem</t>
  </si>
  <si>
    <t>Foin Fétuque élev., Ventilé, 1C, épi</t>
  </si>
  <si>
    <t>Foin Fétuque élev., Ventilé, 1C, flo</t>
  </si>
  <si>
    <t>Foin Fétuque élev., Ventilé, 2C, 7 sem</t>
  </si>
  <si>
    <t>Foin Luzerne, fané/beau tps, 1C, bourgeon</t>
  </si>
  <si>
    <t>Foin Luzerne, fané/beau tps, 1C, déb bourgeon</t>
  </si>
  <si>
    <t>Foin Luzerne, fané/beau tps, 1C, déb flo</t>
  </si>
  <si>
    <t>Foin Luzerne, fané/beau tps, 1C, flo</t>
  </si>
  <si>
    <t>Foin Luzerne, fané/beau tps, 2C, 6 sem</t>
  </si>
  <si>
    <t>Foin Luzerne, fané/beau tps, 2C, 7 sem</t>
  </si>
  <si>
    <t>Foin Luzerne, fané/beau tps, 2C, 8 sem</t>
  </si>
  <si>
    <t>Foin Luzerne, fané/beau tps, 3C, 6 sem</t>
  </si>
  <si>
    <t>Foin Luzerne, fané/beau tps, 3C, 7 sem</t>
  </si>
  <si>
    <t>Foin Luzerne, fané/beau tps, 3C, 8 sem</t>
  </si>
  <si>
    <t>Foin Luzerne, fané/tps pluie, 1C, bourgeon</t>
  </si>
  <si>
    <t>Foin Luzerne, fané/tps pluie, 1C, déb bourgeon</t>
  </si>
  <si>
    <t>Foin Luzerne, fané/tps pluie, 1C, déb flo</t>
  </si>
  <si>
    <t>Foin Luzerne, fané/tps pluie, 1C, flo</t>
  </si>
  <si>
    <t>Foin Luzerne, fané/tps pluie, 2C, 6 sem</t>
  </si>
  <si>
    <t>Foin Luzerne, fané/tps pluie, 2C, 7 sem</t>
  </si>
  <si>
    <t>Foin Luzerne, fané/tps pluie, 2C, 8 sem</t>
  </si>
  <si>
    <t>Foin Luzerne, fané/tps pluie, 3C, 6 sem</t>
  </si>
  <si>
    <t>Foin Luzerne, fané/tps pluie, 3C, 7 sem</t>
  </si>
  <si>
    <t>Foin Luzerne, fané/tps pluie, 3C, 8 sem</t>
  </si>
  <si>
    <t>Foin Luzerne, Ventilé, 1C, bourgeon</t>
  </si>
  <si>
    <t>Foin Luzerne, Ventilé, 1C, déb bourgeon</t>
  </si>
  <si>
    <t>Foin Luzerne, Ventilé, 1C, déb flo</t>
  </si>
  <si>
    <t>Foin Luzerne, Ventilé, 1C, flo</t>
  </si>
  <si>
    <t>Foin Luzerne, Ventilé, 2C, 6 sem ap bourgeon</t>
  </si>
  <si>
    <t>Foin Luzerne, Ventilé, 2C, 7 sem ap bourgeon</t>
  </si>
  <si>
    <t>Foin Luzerne, Ventilé, 2C, 8 sem ap bourgeon</t>
  </si>
  <si>
    <t>Foin Luzerne, Ventilé, 3C, 6 sem</t>
  </si>
  <si>
    <t>Foin Luzerne, Ventilé, 3C, 7 sem</t>
  </si>
  <si>
    <t>Foin Luzerne, Ventilé, 3C, 8 sem</t>
  </si>
  <si>
    <t>Foin Plaine, fané +10 j., 1C, 10/06 épi</t>
  </si>
  <si>
    <t>Foin Plaine, fané +10 j., 1C, 25/05 déb épi</t>
  </si>
  <si>
    <t>Foin Plaine, fané +10 j., 1C, 25/06 flo</t>
  </si>
  <si>
    <t>Foin Plaine, fané +10 j., 2C, 5 sem ap dépri</t>
  </si>
  <si>
    <t>Foin Plaine, fané +10 j., 2C, 5 sem ap épi</t>
  </si>
  <si>
    <t>Foin Plaine, fané +10 j., 2C, 7 sem ap dépri</t>
  </si>
  <si>
    <t>Foin Plaine, fané +10 j., 2C, 7 sem ap épi</t>
  </si>
  <si>
    <t>Foin Plaine, fané +10 j., 2C, 9 sem ap dépri</t>
  </si>
  <si>
    <t>Foin Plaine, fané +10 j., 3C, 6 sem</t>
  </si>
  <si>
    <t>Foin Plaine, fané +10 j., 3C, 8 sem</t>
  </si>
  <si>
    <t>Foin Plaine, fané/beau tps, 1C, 10/06 épi</t>
  </si>
  <si>
    <t>Foin Plaine, fané/beau tps, 1C, 25/05 déb épi</t>
  </si>
  <si>
    <t>Foin Plaine, fané/beau tps, 1C, 25/06 flo</t>
  </si>
  <si>
    <t>Foin Plaine, fané/beau tps, 2C, 5 sem ap dépri</t>
  </si>
  <si>
    <t>Foin Plaine, fané/beau tps, 2C, 5 sem ap épi</t>
  </si>
  <si>
    <t>Foin Plaine, fané/beau tps, 2C, 7 sem ap dépri</t>
  </si>
  <si>
    <t>Foin Plaine, fané/beau tps, 2C, 7 sem ap épi</t>
  </si>
  <si>
    <t>Foin Plaine, fané/beau tps, 2C, 9 sem ap dépri</t>
  </si>
  <si>
    <t>Foin Plaine, fané/beau tps, 3C, 6 sem</t>
  </si>
  <si>
    <t>Foin Plaine, fané/beau tps, 3C, 8 sem</t>
  </si>
  <si>
    <t>Foin Plaine, Ventilé, 1C, 10/05 Feuil</t>
  </si>
  <si>
    <t>Foin Plaine, Ventilé, 1C, 10/06 épi</t>
  </si>
  <si>
    <t>Foin Plaine, Ventilé, 1C, 25/05 déb épi</t>
  </si>
  <si>
    <t>Foin Plaine, Ventilé, 1C, 25/06 flo</t>
  </si>
  <si>
    <t>Foin Plaine, Ventilé, 2C, 7 sem</t>
  </si>
  <si>
    <t>Foin RGA préc., fané +10j., 1C, déb épi</t>
  </si>
  <si>
    <t>Foin RGA préc., fané +10j., 1C, déb flo</t>
  </si>
  <si>
    <t>Foin RGA préc., fané +10j., 1C, épi</t>
  </si>
  <si>
    <t>Foin RGA préc., fané +10j., 1C, fin épi</t>
  </si>
  <si>
    <t>Foin RGA préc., fané +10j., 1C, flo</t>
  </si>
  <si>
    <t>Foin RGA préc., fané/beau tps, 1C, déb épi</t>
  </si>
  <si>
    <t>Foin RGA préc., fané/beau tps, 1C, déb flo</t>
  </si>
  <si>
    <t>Foin RGA préc., fané/beau tps, 1C, épi</t>
  </si>
  <si>
    <t>Foin RGA préc., fané/beau tps, 1C, fin épi</t>
  </si>
  <si>
    <t>Foin RGA préc., fané/beau tps, 1C, flo</t>
  </si>
  <si>
    <t>Foin RGA préc., Ventilé, 1C, déb épi</t>
  </si>
  <si>
    <t>Foin RGA préc., Ventilé, 1C, déb flo</t>
  </si>
  <si>
    <t>Foin RGA préc., Ventilé, 1C, épi</t>
  </si>
  <si>
    <t>Foin RGA préc., Ventilé, 1C, fin épi</t>
  </si>
  <si>
    <t>Foin RGA préc., Ventilé, 1C, flo</t>
  </si>
  <si>
    <t>Foin RGA tard., fané +10j., 1C, déb épi</t>
  </si>
  <si>
    <t>Foin RGA tard., fané +10j., 1C, déb flo</t>
  </si>
  <si>
    <t>Foin RGA tard., fané +10j., 1C, épi</t>
  </si>
  <si>
    <t>Foin RGA tard., fané +10j., 1C, fin épi</t>
  </si>
  <si>
    <t>Foin RGA tard., fané/beau tps, 1C, déb épi</t>
  </si>
  <si>
    <t>Foin RGA tard., fané/beau tps, 1C, déb flo</t>
  </si>
  <si>
    <t>Foin RGA tard., fané/beau tps, 1C, épi</t>
  </si>
  <si>
    <t>Foin RGA tard., fané/beau tps, 1C, fin épi</t>
  </si>
  <si>
    <t>Foin RGA tard., Ventilé, 1C, déb épi</t>
  </si>
  <si>
    <t>Foin RGA tard., Ventilé, 1C, déb flo</t>
  </si>
  <si>
    <t>Foin RGA tard., Ventilé, 1C, épi</t>
  </si>
  <si>
    <t>Foin RGA tard., Ventilé, 1C, fin épi</t>
  </si>
  <si>
    <t>Foin RGA, fané +10j., 2C,  feuil 6 sem</t>
  </si>
  <si>
    <t>Foin RGA, fané +10j., 2C,  feuil 7 sem</t>
  </si>
  <si>
    <t>Foin RGA, fané +10j., 2C,  feuil 8 sem</t>
  </si>
  <si>
    <t>Foin RGA, fané +10j., 2C,  tiges 6 sem</t>
  </si>
  <si>
    <t>Foin RGA, fané +10j., 2C,  tiges 7 sem</t>
  </si>
  <si>
    <t>Foin RGA, fané +10j., 2C,  tiges 8 sem</t>
  </si>
  <si>
    <t>Foin RGA, fané +10j., 3C, 4 sem</t>
  </si>
  <si>
    <t>Foin RGA, fané +10j., 3C, 5 sem</t>
  </si>
  <si>
    <t>Foin RGA, fané +10j., 3C, 6 sem</t>
  </si>
  <si>
    <t>Foin RGA, fané +10j., 3C, 7 sem</t>
  </si>
  <si>
    <t>Foin RGA, fané +10j., 3C, 8 sem</t>
  </si>
  <si>
    <t>Foin RGA, fané/beau tps, 2C,  feuil 6 sem</t>
  </si>
  <si>
    <t>Foin RGA, fané/beau tps, 2C,  feuil 7 sem</t>
  </si>
  <si>
    <t>Foin RGA, fané/beau tps, 2C,  feuil 8 sem</t>
  </si>
  <si>
    <t>Foin RGA, fané/beau tps, 2C,  tiges 6 sem</t>
  </si>
  <si>
    <t>Foin RGA, fané/beau tps, 2C,  tiges 7 sem</t>
  </si>
  <si>
    <t>Foin RGA, fané/beau tps, 2C,  tiges 8 sem</t>
  </si>
  <si>
    <t>Foin RGA, fané/beau tps, 3C, 4 sem</t>
  </si>
  <si>
    <t>Foin RGA, fané/beau tps, 3C, 5 sem</t>
  </si>
  <si>
    <t>Foin RGA, fané/beau tps, 3C, 6 sem</t>
  </si>
  <si>
    <t>Foin RGA, fané/beau tps, 3C, 7 sem</t>
  </si>
  <si>
    <t>Foin RGA, fané/beau tps, 3C, 8 sem</t>
  </si>
  <si>
    <t>Foin RGA, Ventilé, 2C, 7 sem ap épi</t>
  </si>
  <si>
    <t>Foin RGI alter, fané +10j., 1C, déb épi</t>
  </si>
  <si>
    <t>Foin RGI alter, fané +10j., 1C, déb flo</t>
  </si>
  <si>
    <t>Foin RGI alter, fané +10j., 2C, 6 sem</t>
  </si>
  <si>
    <t>Foin RGI alter, fané +10j., 3C, 6 sem</t>
  </si>
  <si>
    <t>Foin RGI alter, fané/beau tps, 1C, déb épi</t>
  </si>
  <si>
    <t>Foin RGI alter, fané/beau tps, 1C, déb flo</t>
  </si>
  <si>
    <t>Foin RGI alter, fané/beau tps, 2C, 6 sem</t>
  </si>
  <si>
    <t>Foin RGI alter, fané/beau tps, 3C, 6 sem</t>
  </si>
  <si>
    <t>Foin RGI alter, Ventilé, 1C, déb épi</t>
  </si>
  <si>
    <t>Foin RGI alter, Ventilé, 1C, déb flo</t>
  </si>
  <si>
    <t>Foin RGI alter, Ventilé, 1C, Épi 10 cm du sol</t>
  </si>
  <si>
    <t>Foin RGI, fané +10j., 1C, déb épi</t>
  </si>
  <si>
    <t>Foin RGI, fané +10j., 1C, déb flo</t>
  </si>
  <si>
    <t>Foin RGI, fané +10j., 1C, épi</t>
  </si>
  <si>
    <t>Foin RGI, fané +10j., 1C, fin épi</t>
  </si>
  <si>
    <t>Foin RGI, fané +10j., 1C, flo</t>
  </si>
  <si>
    <t>Foin RGI, fané +10j., 2C, 6 sem</t>
  </si>
  <si>
    <t>Foin RGI, fané +10j., 2C, 7 sem</t>
  </si>
  <si>
    <t>Foin RGI, fané +10j., 2C, 8 sem</t>
  </si>
  <si>
    <t>Foin RGI, fané +10j., 3C, 6 sem</t>
  </si>
  <si>
    <t>Foin RGI, fané +10j., 3C, 7 sem</t>
  </si>
  <si>
    <t>Foin RGI, fané +10j., 3C, 8 sem</t>
  </si>
  <si>
    <t>Foin RGI, fané/beau tps, 1C, déb épi</t>
  </si>
  <si>
    <t>Foin RGI, fané/beau tps, 1C, déb flo</t>
  </si>
  <si>
    <t>Foin RGI, fané/beau tps, 1C, épi</t>
  </si>
  <si>
    <t>Foin RGI, fané/beau tps, 1C, fin épi</t>
  </si>
  <si>
    <t>Foin RGI, fané/beau tps, 1C, flo</t>
  </si>
  <si>
    <t>Foin RGI, fané/beau tps, 2C, 6 sem</t>
  </si>
  <si>
    <t>Foin RGI, fané/beau tps, 2C, 7 sem</t>
  </si>
  <si>
    <t>Foin RGI, fané/beau tps, 2C, 8 sem</t>
  </si>
  <si>
    <t>Foin RGI, fané/beau tps, 3C, 6 sem</t>
  </si>
  <si>
    <t>Foin RGI, fané/beau tps, 3C, 7 sem</t>
  </si>
  <si>
    <t>Foin RGI, fané/beau tps, 3C, 8 sem</t>
  </si>
  <si>
    <t>Foin RGI, Ventilé, 1C, déb épi</t>
  </si>
  <si>
    <t>Foin RGI, Ventilé, 1C, déb flo</t>
  </si>
  <si>
    <t>Foin RGI, Ventilé, 1C, épi</t>
  </si>
  <si>
    <t>Foin RGI, Ventilé, 1C, fin épi</t>
  </si>
  <si>
    <t>Foin RGI, Ventilé, 1C, flo</t>
  </si>
  <si>
    <t>Foin RGI, Ventilé, 2C, 7 sem</t>
  </si>
  <si>
    <t>FVert Brome, 1C, déb épi</t>
  </si>
  <si>
    <t>FVert Brome, 1C, déb flo</t>
  </si>
  <si>
    <t>FVert Brome, 1C, épi</t>
  </si>
  <si>
    <t>FVert Brome, 1C, Épi 10 cm du sol</t>
  </si>
  <si>
    <t>FVert Brome, 1C, fin épi</t>
  </si>
  <si>
    <t>FVert Brome, 2C, 6 sem ap épi</t>
  </si>
  <si>
    <t>FVert Brome, 2C, 7 sem ap épi</t>
  </si>
  <si>
    <t>FVert Brome, 2C, 8 sem ap épi</t>
  </si>
  <si>
    <t>FVert Brome, 3C, 6 sem</t>
  </si>
  <si>
    <t>FVert Brome, 3C, 7 sem</t>
  </si>
  <si>
    <t>FVert Brome, 3C, 8 sem</t>
  </si>
  <si>
    <t>FVert Choux, Cavaliers rouges</t>
  </si>
  <si>
    <t>FVert Choux, Feuils</t>
  </si>
  <si>
    <t>FVert Choux, Mille-têtes</t>
  </si>
  <si>
    <t>FVert Choux, Moelliers et 1/2 moelliers</t>
  </si>
  <si>
    <t>FVert Colza, dérobé, bourgeon</t>
  </si>
  <si>
    <t>FVert Colza, dérobé, Feuil</t>
  </si>
  <si>
    <t>FVert Colza, dérobé, flo</t>
  </si>
  <si>
    <t>FVert Colza, Immature, déb flo</t>
  </si>
  <si>
    <t>FVert Colza, Immature, Feuil</t>
  </si>
  <si>
    <t>FVert Colza, Immature, Format° siliques</t>
  </si>
  <si>
    <t>FVert Dactyle, 1C, déb épi</t>
  </si>
  <si>
    <t>FVert Dactyle, 1C, déb flo</t>
  </si>
  <si>
    <t>FVert Dactyle, 1C, épi</t>
  </si>
  <si>
    <t>FVert Dactyle, 1C, Épi 10 cm du sol</t>
  </si>
  <si>
    <t>FVert Dactyle, 1C, Feuil</t>
  </si>
  <si>
    <t>FVert Dactyle, 1C, fin épi</t>
  </si>
  <si>
    <t>FVert Dactyle, 1C, fin flo</t>
  </si>
  <si>
    <t>FVert Dactyle, 1C, flo</t>
  </si>
  <si>
    <t>FVert Dactyle, 2C, 4 sem ap épi</t>
  </si>
  <si>
    <t>FVert Dactyle, 2C, 5 sem ap épi</t>
  </si>
  <si>
    <t>FVert Dactyle, 2C, 6 sem ap épi</t>
  </si>
  <si>
    <t>FVert Dactyle, 2C, 7 sem ap épi</t>
  </si>
  <si>
    <t>FVert Dactyle, 2C, 8 sem ap dépri</t>
  </si>
  <si>
    <t>FVert Dactyle, 2C, 8 sem ap épi</t>
  </si>
  <si>
    <t>FVert Dactyle, 3C, 5 sem</t>
  </si>
  <si>
    <t>FVert Dactyle, 3C, 6 sem</t>
  </si>
  <si>
    <t>FVert Dactyle, 3C, 7 sem</t>
  </si>
  <si>
    <t>FVert Dactyle, 3C, 8 sem</t>
  </si>
  <si>
    <t>FVert Dactyle, 4C, 5 sem</t>
  </si>
  <si>
    <t>FVert Dactyle, 4C, 6 sem</t>
  </si>
  <si>
    <t>FVert Dactyle, 4C, 7 sem</t>
  </si>
  <si>
    <t>FVert Dactyle, 4C, 8 sem</t>
  </si>
  <si>
    <t>FVert Fétuque élev., 1C, déb épi</t>
  </si>
  <si>
    <t>FVert Fétuque élev., 1C, déb flo</t>
  </si>
  <si>
    <t>FVert Fétuque élev., 1C, épi</t>
  </si>
  <si>
    <t>FVert Fétuque élev., 1C, Épi 10 cm du sol</t>
  </si>
  <si>
    <t>FVert Fétuque élev., 1C, Feuil</t>
  </si>
  <si>
    <t>FVert Fétuque élev., 1C, fin épi</t>
  </si>
  <si>
    <t>FVert Fétuque élev., 1C, flo</t>
  </si>
  <si>
    <t>FVert Fétuque élev., 2C, 5 sem ap dépri</t>
  </si>
  <si>
    <t>FVert Fétuque élev., 2C, 5 sem ap épi</t>
  </si>
  <si>
    <t>FVert Fétuque élev., 2C, 6 sem ap épi</t>
  </si>
  <si>
    <t>FVert Fétuque élev., 2C, 7 sem ap épi</t>
  </si>
  <si>
    <t>FVert Fétuque élev., 3C, 6 sem</t>
  </si>
  <si>
    <t>FVert Fétuque élev., 3C, 7 sem</t>
  </si>
  <si>
    <t>FVert Fétuque élev., 3C, 8 sem</t>
  </si>
  <si>
    <t>FVert Fétuque prés, 1C, déb épi</t>
  </si>
  <si>
    <t>FVert Fétuque prés, 1C, déb flo</t>
  </si>
  <si>
    <t>FVert Fétuque prés, 1C, épi</t>
  </si>
  <si>
    <t>FVert Fétuque prés, 1C, Épi 10 cm du sol</t>
  </si>
  <si>
    <t>FVert Fétuque prés, 1C, Feuil</t>
  </si>
  <si>
    <t>FVert Fétuque prés, 2C, 6 sem ap dépri</t>
  </si>
  <si>
    <t>FVert Fétuque prés, 2C, 6 sem ap épi</t>
  </si>
  <si>
    <t>FVert Fétuque prés, 2C, 7 sem ap épi</t>
  </si>
  <si>
    <t>FVert Fétuque prés, 2C, 8 sem ap épi</t>
  </si>
  <si>
    <t>FVert Fétuque prés, 3C, 6 sem</t>
  </si>
  <si>
    <t>FVert Fétuque prés, 3C, 7 sem</t>
  </si>
  <si>
    <t>FVert Fétuque prés, 3C, 8 sem</t>
  </si>
  <si>
    <t>FVert Fléole, 1C, déb épi</t>
  </si>
  <si>
    <t>FVert Fléole, 1C, déb flo</t>
  </si>
  <si>
    <t>FVert Fléole, 1C, épi</t>
  </si>
  <si>
    <t>FVert Fléole, 1C, Épi 10 cm du sol</t>
  </si>
  <si>
    <t>FVert Fléole, 1C, Feuil</t>
  </si>
  <si>
    <t>FVert Fléole, 1C, fin épi</t>
  </si>
  <si>
    <t>FVert Fléole, 1C, flo</t>
  </si>
  <si>
    <t>FVert Fléole, 2C, 5 sem ap dépri</t>
  </si>
  <si>
    <t>FVert Fléole, 2C, 7 sem ap dépri</t>
  </si>
  <si>
    <t>FVert Fléole, 2C, 7 sem ap épi</t>
  </si>
  <si>
    <t>FVert Fléole, 2C, 8 sem ap épi</t>
  </si>
  <si>
    <t>FVert Fléole, 2C, 9 sem ap dépri</t>
  </si>
  <si>
    <t>FVert Fléole, 2C, 9 sem ap épi</t>
  </si>
  <si>
    <t>FVert Luzerne, 1C, bourgeon</t>
  </si>
  <si>
    <t>FVert Luzerne, 1C, déb bourgeon</t>
  </si>
  <si>
    <t>FVert Luzerne, 1C, déb flo</t>
  </si>
  <si>
    <t>FVert Luzerne, 1C, flo</t>
  </si>
  <si>
    <t>FVert Luzerne, 1C, Végétatif (30 cm)</t>
  </si>
  <si>
    <t>FVert Luzerne, 1C, Végétatif (60 cm)</t>
  </si>
  <si>
    <t>FVert Luzerne, 2C, 5 sem</t>
  </si>
  <si>
    <t>FVert Luzerne, 2C, 6 sem</t>
  </si>
  <si>
    <t>FVert Luzerne, 2C, 7 sem</t>
  </si>
  <si>
    <t>FVert Luzerne, 2C, 8 sem</t>
  </si>
  <si>
    <t>FVert Luzerne, 2C, 9 sem</t>
  </si>
  <si>
    <t>FVert Luzerne, 3C, 5 sem</t>
  </si>
  <si>
    <t>FVert Luzerne, 3C, 6 sem</t>
  </si>
  <si>
    <t>FVert Luzerne, 3C, 7 sem</t>
  </si>
  <si>
    <t>FVert Luzerne, 3C, 8 sem</t>
  </si>
  <si>
    <t>FVert Luzerne, 3C, 9 sem</t>
  </si>
  <si>
    <t>FVert Luzerne, 4C, 5 sem</t>
  </si>
  <si>
    <t>FVert Luzerne, 4C, 6 sem</t>
  </si>
  <si>
    <t>FVert Luzerne, 4C, 7 sem</t>
  </si>
  <si>
    <t>FVert Luzerne, 4C, 8 sem</t>
  </si>
  <si>
    <t>FVert Luzerne, 4C, 9 sem</t>
  </si>
  <si>
    <t>FVert RGA préc., 1C, 1 sem av. déb épi</t>
  </si>
  <si>
    <t>FVert RGA préc., 1C, déb épi</t>
  </si>
  <si>
    <t>FVert RGA préc., 1C, déb flo</t>
  </si>
  <si>
    <t>FVert RGA préc., 1C, épi</t>
  </si>
  <si>
    <t>FVert RGA préc., 1C, Épi 10 cm du sol</t>
  </si>
  <si>
    <t>FVert RGA préc., 1C, Feuil</t>
  </si>
  <si>
    <t>FVert RGA préc., 1C, fin épi</t>
  </si>
  <si>
    <t>FVert RGA préc., 1C, fin flo</t>
  </si>
  <si>
    <t>FVert RGA préc., 1C, flo</t>
  </si>
  <si>
    <t>FVert RGA tard., 1C, 1 sem av. déb épi</t>
  </si>
  <si>
    <t>FVert RGA tard., 1C, déb épi</t>
  </si>
  <si>
    <t>FVert RGA tard., 1C, déb flo</t>
  </si>
  <si>
    <t>FVert RGA tard., 1C, épi</t>
  </si>
  <si>
    <t>FVert RGA tard., 1C, Épi 10 cm du sol</t>
  </si>
  <si>
    <t>FVert RGA tard., 1C, Feuil</t>
  </si>
  <si>
    <t>FVert RGA tard., 1C, fin épi</t>
  </si>
  <si>
    <t>FVert RGA tard., 1C, flo</t>
  </si>
  <si>
    <t>FVert RGA, 1re exploit., 105 jours ap semis</t>
  </si>
  <si>
    <t>FVert RGA, 1re exploit., 75 jours ap semis</t>
  </si>
  <si>
    <t>FVert RGA, 2C,  feuil 6 sem</t>
  </si>
  <si>
    <t>FVert RGA, 2C,  feuil 7 sem</t>
  </si>
  <si>
    <t>FVert RGA, 2C,  feuil 8 sem</t>
  </si>
  <si>
    <t>FVert RGA, 2C,  tiges 4 sem</t>
  </si>
  <si>
    <t>FVert RGA, 2C,  tiges 5 sem</t>
  </si>
  <si>
    <t>FVert RGA, 2C,  tiges 6 sem</t>
  </si>
  <si>
    <t>FVert RGA, 2C,  tiges 7 sem</t>
  </si>
  <si>
    <t>FVert RGA, 2C,  tiges 8 sem</t>
  </si>
  <si>
    <t>FVert RGA, 2e exploit., Feuil</t>
  </si>
  <si>
    <t>FVert RGA, 3C,  feuil 4 sem</t>
  </si>
  <si>
    <t>FVert RGA, 3C,  feuil 5 sem</t>
  </si>
  <si>
    <t>FVert RGA, 3C,  feuil 6 sem</t>
  </si>
  <si>
    <t>FVert RGA, 3C,  feuil 7 sem</t>
  </si>
  <si>
    <t>FVert RGA, 3C,  feuil 8 sem</t>
  </si>
  <si>
    <t>FVert RGA, 3e exploit., Feuil</t>
  </si>
  <si>
    <t>FVert RGA, 4C,  feuil 5 sem</t>
  </si>
  <si>
    <t>FVert RGA, 4C,  feuil 6 sem</t>
  </si>
  <si>
    <t>FVert RGA, 4C,  feuil 7 sem</t>
  </si>
  <si>
    <t>FVert RGI, 1C, 1 sem av. déb épi</t>
  </si>
  <si>
    <t>FVert RGI, 1C, déb épi</t>
  </si>
  <si>
    <t>FVert RGI, 1C, épi</t>
  </si>
  <si>
    <t>FVert RGI, 1C, Épi 10 cm du sol</t>
  </si>
  <si>
    <t>FVert RGI, 1C, Feuil</t>
  </si>
  <si>
    <t>FVert RGI, 1C, fin épi</t>
  </si>
  <si>
    <t>FVert RGI, 2C, 5 sem ap épi</t>
  </si>
  <si>
    <t>FVert RGI, 2C, 6 sem ap épi</t>
  </si>
  <si>
    <t>FVert RGI, 2C, repous 7 sem</t>
  </si>
  <si>
    <t>FVert RGI, 2C, repous 8 sem</t>
  </si>
  <si>
    <t>FVert RGI, 3C, repous 6 sem</t>
  </si>
  <si>
    <t>FVert RGI, 3C, repous 7 sem</t>
  </si>
  <si>
    <t>FVert RGI, 3C, repous 8 sem</t>
  </si>
  <si>
    <t>FVert RGI, Feuil, 1re exploit.</t>
  </si>
  <si>
    <t>FVert RGI, Feuil, 2e exploit.</t>
  </si>
  <si>
    <t>FVert RGI, Feuil, 3e exploit.</t>
  </si>
  <si>
    <t>Paille Cannes de Maïs Ensilées</t>
  </si>
  <si>
    <t>Paille Cannes de Maïs Fraîches</t>
  </si>
  <si>
    <t>Paille Cannes de Maïs Traitées ammoniac</t>
  </si>
  <si>
    <t>Paille d'Avoine Seule</t>
  </si>
  <si>
    <t>Paille de Blé Seule</t>
  </si>
  <si>
    <t>Paille de Blé Traitée à l'ammoniac</t>
  </si>
  <si>
    <t>Paille de Féverole Seule</t>
  </si>
  <si>
    <t>Paille de Graminée fourragère</t>
  </si>
  <si>
    <t>Paille de Pois Seule</t>
  </si>
  <si>
    <t>Paille de Sorgho Seule</t>
  </si>
  <si>
    <t>Paille de Sorgho Traitée à l'ammoniac</t>
  </si>
  <si>
    <t>Paille d'Orge Seule</t>
  </si>
  <si>
    <t>Paille d'Orge Traitée à l'ammoniac</t>
  </si>
  <si>
    <t>Paille Spathes de Maïs Fraîches</t>
  </si>
  <si>
    <t>Paille Spathes de Maïs Traitées ammoniac</t>
  </si>
  <si>
    <t>Tuberc., Betteraves Fourragères</t>
  </si>
  <si>
    <t>Tuberc., Betteraves Fourragères riches MS</t>
  </si>
  <si>
    <t>Tuberc., Betteraves Sucrières</t>
  </si>
  <si>
    <t>Tuberc., Carottes</t>
  </si>
  <si>
    <t>Tuberc., Endives</t>
  </si>
  <si>
    <t>Tuberc., Ens. pulpes betteraves surpressées</t>
  </si>
  <si>
    <t>Tuberc., Feuilles+collets betteraves propres</t>
  </si>
  <si>
    <t>Tuberc., Feuilles+collets betteraves sales</t>
  </si>
  <si>
    <t>Tuberc., Navet</t>
  </si>
  <si>
    <t>Tuberc., Pommes de terre</t>
  </si>
  <si>
    <t>Tuberc., Rutabagas</t>
  </si>
  <si>
    <t>Tuberc., Topinambour</t>
  </si>
  <si>
    <t>Ensilage méteil</t>
  </si>
  <si>
    <t>Enrubannage luzerne</t>
  </si>
  <si>
    <t>NOM DU CONCENTRE</t>
  </si>
  <si>
    <t>ACTI 46 - PEIGNE</t>
  </si>
  <si>
    <t>ACTI'FIB - PEIGNE</t>
  </si>
  <si>
    <t>ACTIPRO - PEIGNE</t>
  </si>
  <si>
    <t>ALTER NAT - CECAB</t>
  </si>
  <si>
    <t>AMI/QUAL - VALOREX</t>
  </si>
  <si>
    <t>Amidon de maïs</t>
  </si>
  <si>
    <t>AMINOTEK 20 - Atlantic Aliments</t>
  </si>
  <si>
    <t>AMINOTEK 41 - Atlantic Aliments</t>
  </si>
  <si>
    <t>AMINOTEK EXTRA - EVEN</t>
  </si>
  <si>
    <t>AMINOTEK PRO - EVEN</t>
  </si>
  <si>
    <t>APETAL BLE - LE GOUESSANT</t>
  </si>
  <si>
    <t>APETAL BRIO - LE GOUESSANT</t>
  </si>
  <si>
    <t>APETAL DUO - LE GOUESSANT</t>
  </si>
  <si>
    <t>APETAL HERBE - LE GOUESSANT</t>
  </si>
  <si>
    <t>APETAL PULP - LE GOUESSANT</t>
  </si>
  <si>
    <t>APETAL SOLO - LE GOUESSANT</t>
  </si>
  <si>
    <t>APETAL TAUX - LE GOUESSANT</t>
  </si>
  <si>
    <t>APETAL UNIC - LE GOUESSANT</t>
  </si>
  <si>
    <t>APETALINE - LE GOUESSANT</t>
  </si>
  <si>
    <t>APETALINE 3 - LE GOUESSANT</t>
  </si>
  <si>
    <t>Avoine</t>
  </si>
  <si>
    <t>Avoine décortiquée</t>
  </si>
  <si>
    <t>Avoine floconnée</t>
  </si>
  <si>
    <t>Avoine toastée</t>
  </si>
  <si>
    <t>AZOLIS ENI - EVIALIS</t>
  </si>
  <si>
    <t>AZOLIS EXCEL - EVIALIS</t>
  </si>
  <si>
    <t>AZOLIS FLORE - EVIALIS</t>
  </si>
  <si>
    <t>AZOLIS FORCE - EVIALIS</t>
  </si>
  <si>
    <t>AZOLIS ISO - EVIALIS</t>
  </si>
  <si>
    <t>AZOLIS LAIT - EVIALIS</t>
  </si>
  <si>
    <t>AZOLIS PIC - EVIALIS</t>
  </si>
  <si>
    <t>AZOLIS PRO - EVIALIS</t>
  </si>
  <si>
    <t>AZOLIS PROTEINE - EVIALIS</t>
  </si>
  <si>
    <t>AZOLIS QUALI - EVIALIS</t>
  </si>
  <si>
    <t>AZOLIS SCORE - EVIALIS</t>
  </si>
  <si>
    <t>AZOLIS SOY - EVIALIS</t>
  </si>
  <si>
    <t>AZOLIS TAUX - EVIALIS</t>
  </si>
  <si>
    <t>AZOLIS TEMPO - EVIALIS</t>
  </si>
  <si>
    <t>AZOLIS TONIC - EVIALIS</t>
  </si>
  <si>
    <t>AZOLIS TURBO - EVIALIS</t>
  </si>
  <si>
    <t>BEEFFLIN - VALOREX</t>
  </si>
  <si>
    <t>BI-PRO croquette - VALOREX</t>
  </si>
  <si>
    <t>BI-PRO semoulette - VALOREX</t>
  </si>
  <si>
    <t>Blé humide</t>
  </si>
  <si>
    <t>Blé tendre</t>
  </si>
  <si>
    <t>Blé toasté</t>
  </si>
  <si>
    <t>Blé traité à l'ammoniac</t>
  </si>
  <si>
    <t>BLEREAL - LE GOUESSANT</t>
  </si>
  <si>
    <t>BLEREAL 2,5 L - LE GOUESSANT</t>
  </si>
  <si>
    <t>BLEREAL 3 L - LE GOUESSANT</t>
  </si>
  <si>
    <t>BOVI amidon - UFAB</t>
  </si>
  <si>
    <t>BOVI HP CEREALES - UFAB</t>
  </si>
  <si>
    <t>BOVI HP HERBE - UFAB</t>
  </si>
  <si>
    <t>BOVI MIXTE - UFAB</t>
  </si>
  <si>
    <t>BOVI production - UFAB</t>
  </si>
  <si>
    <t>BOVI protéine - UFAB</t>
  </si>
  <si>
    <t>BOVISTOCK - C.A.M.</t>
  </si>
  <si>
    <t>CAMA BOOSTER - C.A.M.</t>
  </si>
  <si>
    <t>CAMA production - C.A.M.</t>
  </si>
  <si>
    <t>CAMABLE - C.A.M.</t>
  </si>
  <si>
    <t>CAMAFOURRAGES - C.A.M.</t>
  </si>
  <si>
    <t>CAMAORGE - C.A.M.</t>
  </si>
  <si>
    <t>CAMAPROTEINES - C.A.M.</t>
  </si>
  <si>
    <t>CAMATANE - C.A.M.</t>
  </si>
  <si>
    <t>CAMATRITICALE - C.A.M.</t>
  </si>
  <si>
    <t>CARTAL 46 - LE GOUESSANT</t>
  </si>
  <si>
    <t>CARTAL 48 - LE GOUESSANT</t>
  </si>
  <si>
    <t>CARTAL 50 - LE GOUESSANT</t>
  </si>
  <si>
    <t>CARTAL 52 - LE GOUESSANT</t>
  </si>
  <si>
    <t>CARTAL AMIDON - LE GOUESSANT</t>
  </si>
  <si>
    <t>CARTAL DEBULAC - LE GOUESSANT</t>
  </si>
  <si>
    <t>CARTAL FOURRAGE - LE GOUESSANT</t>
  </si>
  <si>
    <t>CARTAL HERBE - LE GOUESSANT</t>
  </si>
  <si>
    <t>CARTAL MEL - LE GOUESSANT</t>
  </si>
  <si>
    <t>CARTAL MIX - LE GOUESSANT</t>
  </si>
  <si>
    <t>CARTAL PIC - LE GOUESSANT</t>
  </si>
  <si>
    <t>CARTAL TAN - LE GOUESSANT</t>
  </si>
  <si>
    <t>CECALAC 24 LIN - CECAB</t>
  </si>
  <si>
    <t>CECALAC 29 LIN - CECAB</t>
  </si>
  <si>
    <t>CECALAC MAXI LIN - CECAB</t>
  </si>
  <si>
    <t>CECALAC RC - CECAB</t>
  </si>
  <si>
    <t>CECAMAIS - CECAB</t>
  </si>
  <si>
    <t>CECAMIBLE - CECAB</t>
  </si>
  <si>
    <t>CECAMIDON - CECAB</t>
  </si>
  <si>
    <t>CECAMITOP - CECAB</t>
  </si>
  <si>
    <t>CECAREAL - CECAB</t>
  </si>
  <si>
    <t>CLAIRALIM 2,5 l AMI - LACTALIS</t>
  </si>
  <si>
    <t>Clairalim 2,5 l amidon - VALOREX</t>
  </si>
  <si>
    <t>Clairalim 2,5 l cellulose - VALOREX</t>
  </si>
  <si>
    <t>Clairalim 3 l amidon - VALOREX</t>
  </si>
  <si>
    <t>Clairalim 3 l cellulose - VALOREX</t>
  </si>
  <si>
    <t>Clairalim 3,2 l - VALOREX</t>
  </si>
  <si>
    <t>Clairalim 3,5 l - VALOREX</t>
  </si>
  <si>
    <t>CLAIRALIM ALLIANCE - LACTALIS</t>
  </si>
  <si>
    <t>CLAIRALIM AMI 3 L - LACTALIS</t>
  </si>
  <si>
    <t>Clairalim C. AZOTE - VALOREX</t>
  </si>
  <si>
    <t>Clairalim C405 - VALOREX</t>
  </si>
  <si>
    <t>Clairalim C410 - VALOREX</t>
  </si>
  <si>
    <t>Clairalim C430 - VALOREX</t>
  </si>
  <si>
    <t>Clairalim C435 - VALOREX</t>
  </si>
  <si>
    <t>Clairalim C445 - VALOREX</t>
  </si>
  <si>
    <t>Clairalim C485* - VALOREX</t>
  </si>
  <si>
    <t>Clairalim COCK 156 - VALOREX</t>
  </si>
  <si>
    <t>Clairalim COCK 271 - VALOREX</t>
  </si>
  <si>
    <t>Clairalim COLZADEX - VALOREX</t>
  </si>
  <si>
    <t>Clairalim COLZAMINE - VALOREX</t>
  </si>
  <si>
    <t>CLAIRALIM DEMARRAGE - LACTALIS</t>
  </si>
  <si>
    <t>Clairalim EXTRUHERBE - VALOREX</t>
  </si>
  <si>
    <t>Clairalim EXTRULIN - VALOREX</t>
  </si>
  <si>
    <t>Clairalim EXTRUMAIS - VALOREX</t>
  </si>
  <si>
    <t>CLAIRALIM EXTRUPRO croquette - LACTALIS</t>
  </si>
  <si>
    <t>CLAIRALIM EXTRUPRO croquette - VALOREX</t>
  </si>
  <si>
    <t>Clairalim EXTRUPRO semoulette - VALOREX</t>
  </si>
  <si>
    <t>Clairalim G.AZOTE - VALOREX</t>
  </si>
  <si>
    <t>Clairalim G405 - VALOREX</t>
  </si>
  <si>
    <t>Clairalim G410 - VALOREX</t>
  </si>
  <si>
    <t>Clairalim G415 - VALOREX</t>
  </si>
  <si>
    <t>Clairalim G430 - VALOREX</t>
  </si>
  <si>
    <t>Clairalim G435 - VALOREX</t>
  </si>
  <si>
    <t>CLAIRALIM JEUNESSE - LACTALIS</t>
  </si>
  <si>
    <t>Clairalim MASH 17 - VALOREX</t>
  </si>
  <si>
    <t>Clairalim MASH 18 - VALOREX</t>
  </si>
  <si>
    <t>Clairalim MASH 25 - VALOREX</t>
  </si>
  <si>
    <t>CLAIRALIM MASH PRODUCTION - LACTALIS</t>
  </si>
  <si>
    <t>CLAIRALIM MEGA 20 - LACTALIS</t>
  </si>
  <si>
    <t>CLAIRALIM MEGA 25 - LACTALIS</t>
  </si>
  <si>
    <t>CLAIRALIM MEGA 28 - LACTALIS</t>
  </si>
  <si>
    <t>CLAIRALIM MEGA 35 - LACTALIS</t>
  </si>
  <si>
    <t>CLAIRALIM MEGA 43 - LACTALIS</t>
  </si>
  <si>
    <t>CLAIRALIM MEGA PRO - LACTALIS</t>
  </si>
  <si>
    <t>CLAIRALIM MEGA TOP - LACTALIS</t>
  </si>
  <si>
    <t>Clairalim OMEGA - VALOREX</t>
  </si>
  <si>
    <t>Clairalim OMEGACROQ - VALOREX</t>
  </si>
  <si>
    <t>CLAIRALIM OPTIMA - LACTALIS</t>
  </si>
  <si>
    <t>CLAIRALIM PAROIS 2,5 L - LACTALIS</t>
  </si>
  <si>
    <t>CLAIRALIM PAROIS 3 L - LACTALIS</t>
  </si>
  <si>
    <t>Clairalim PERFECO - VALOREX</t>
  </si>
  <si>
    <t>Clairalim PROTEOCROQ - VALOREX</t>
  </si>
  <si>
    <t>Clairalim Repro T4+ - VALOREX</t>
  </si>
  <si>
    <t>Clairalim SOCODEX - VALOREX</t>
  </si>
  <si>
    <t>Clairalim SOCOMINE - VALOREX</t>
  </si>
  <si>
    <t>Clairalim Stimulac - VALOREX</t>
  </si>
  <si>
    <t>CLAIRALIM SYNERGIE - LACTALIS</t>
  </si>
  <si>
    <t>CLAIRALIM TOP GENISSE - LACTALIS</t>
  </si>
  <si>
    <t>CLAIRALIM TP - LACTALIS</t>
  </si>
  <si>
    <t>Clairalim uni T3 - VALOREX</t>
  </si>
  <si>
    <t>CLAIRALIM UNIMAIS - LACTALIS</t>
  </si>
  <si>
    <t>Clairalim unique herbe - VALOREX</t>
  </si>
  <si>
    <t>Clairalim unique maïs - VALOREX</t>
  </si>
  <si>
    <t>Clairalim VL Dex 15 - VALOREX</t>
  </si>
  <si>
    <t>CLARIS ACTIS - TERRENA</t>
  </si>
  <si>
    <t>CLARIS ALLIANCE - TERRENA</t>
  </si>
  <si>
    <t>CLARIS AMI 2,5 L - TERRENA</t>
  </si>
  <si>
    <t>CLARIS AMI 3 L - TERRENA</t>
  </si>
  <si>
    <t>CLARIS AQUILA - TERRENA</t>
  </si>
  <si>
    <t>CLARIS AZO+ - TERRENA</t>
  </si>
  <si>
    <t>CLARIS BOOSTER - TERRENA</t>
  </si>
  <si>
    <t>CLARIS COLUMBA - TERRENA</t>
  </si>
  <si>
    <t>CLARIS DL - TERRENA</t>
  </si>
  <si>
    <t>CLARIS ECOVIV - TERRENA</t>
  </si>
  <si>
    <t>CLARIS F7 - TERRENA</t>
  </si>
  <si>
    <t>CLARIS HERBE - TERRENA</t>
  </si>
  <si>
    <t>CLARIS LACTOMIN - TERRENA</t>
  </si>
  <si>
    <t>CLARIS LEADER - TERRENA</t>
  </si>
  <si>
    <t>CLARIS LIBRA - TERRENA</t>
  </si>
  <si>
    <t>CLARIS MATEA - TERRENA</t>
  </si>
  <si>
    <t>CLARIS OPTIMA - TERRENA</t>
  </si>
  <si>
    <t>CLARIS ORION - TERRENA</t>
  </si>
  <si>
    <t>CLARIS PAROIS 2,5 L - TERRENA</t>
  </si>
  <si>
    <t>CLARIS PAROIS 3L - TERRENA</t>
  </si>
  <si>
    <t>CLARIS PERFOMINE - TERRENA</t>
  </si>
  <si>
    <t>CLARIS PHENIX - TERRENA</t>
  </si>
  <si>
    <t>CLARIS PRIMALIM - TERRENA</t>
  </si>
  <si>
    <t>CLARIS PRO - TERRENA</t>
  </si>
  <si>
    <t>CLARIS ROBOLAIT - TERRENA</t>
  </si>
  <si>
    <t>CLARIS ROBOT 2,5 L - TERRENA</t>
  </si>
  <si>
    <t>CLARIS ROBOT BACA - TERRENA</t>
  </si>
  <si>
    <t>CLARIS ROBOT EQUILIBRE - TERRENA</t>
  </si>
  <si>
    <t>CLARIS SYNERGIE - TERRENA</t>
  </si>
  <si>
    <t>CLARIS TP - TERRENA</t>
  </si>
  <si>
    <t>CLARIS UNILAIT - TERRENA</t>
  </si>
  <si>
    <t>CLARIS UNIMAÏS - TERRENA</t>
  </si>
  <si>
    <t>COCKAIL 156 - VALOREX</t>
  </si>
  <si>
    <t>COCKTAIL 112 - VALOREX</t>
  </si>
  <si>
    <t>COCKTAIL 271 - VALOREX</t>
  </si>
  <si>
    <t>COCKTAIL 331 - VALOREX</t>
  </si>
  <si>
    <t>COCKTAIL 338 - VALOREX</t>
  </si>
  <si>
    <t>COLZA PRO - PEIGNE</t>
  </si>
  <si>
    <t>COLZADEX - VALOREX</t>
  </si>
  <si>
    <t>COLZAMINE - VALOREX</t>
  </si>
  <si>
    <t>COLZATANE 250 - C.A.M.</t>
  </si>
  <si>
    <t>COLZATANE 300 - C.A.M.</t>
  </si>
  <si>
    <t>Concentré protéique de luzerne</t>
  </si>
  <si>
    <t>Concentré protéique de pomme de terre</t>
  </si>
  <si>
    <t>Coques de cacao</t>
  </si>
  <si>
    <t>Coques de soja</t>
  </si>
  <si>
    <t>Corn gluten feed</t>
  </si>
  <si>
    <t>Corn gluten meal</t>
  </si>
  <si>
    <t>CORRAL 100 LABEL - C.A.M.</t>
  </si>
  <si>
    <t>CORRAL 160 - C.A.M.</t>
  </si>
  <si>
    <t>CORRAL 260 - C.A.M.</t>
  </si>
  <si>
    <t>CORRAL HP - C.A.M.</t>
  </si>
  <si>
    <t>CORRAL STABILI + - C.A.M.</t>
  </si>
  <si>
    <t>CORRAL TP+ - C.A.M.</t>
  </si>
  <si>
    <t>CORRAMAX 12/34 - C.A.M.</t>
  </si>
  <si>
    <t>CORRAMIX 12/34 - C.A.M.</t>
  </si>
  <si>
    <t>CROC HERBE - VALOREX</t>
  </si>
  <si>
    <t>CROQ'MAÏS - VALOREX</t>
  </si>
  <si>
    <t>CROUSTIVO HP - C.A.M.</t>
  </si>
  <si>
    <t>DAMI FIBRE 3L - DERVAL APPRO</t>
  </si>
  <si>
    <t>DAMI FIBRE 4 L - DERVAL APPRO</t>
  </si>
  <si>
    <t>DAMI K PASS - DERVAL APPRO</t>
  </si>
  <si>
    <t>DAMI KS - DERVAL APPRO</t>
  </si>
  <si>
    <t>DAMI RS - DERVAL APPRO</t>
  </si>
  <si>
    <t>DAMILIQ 42 - DERVAL APPRO</t>
  </si>
  <si>
    <t>DAMILIQ ENERGIE - DERVAL APPRO</t>
  </si>
  <si>
    <t>DEFI AMINE - CECAB</t>
  </si>
  <si>
    <t>DEFI FLORE - CECAB</t>
  </si>
  <si>
    <t>DEFI K. herbe - CECAB</t>
  </si>
  <si>
    <t>DEFI K.PASS - CECAB</t>
  </si>
  <si>
    <t>DEFI K.S. - CECAB</t>
  </si>
  <si>
    <t>DEFI LIN 37 MASH - CECAB</t>
  </si>
  <si>
    <t>DEFI LIN 42 MASH - CECAB</t>
  </si>
  <si>
    <t>DEFI MAIS - CECAB</t>
  </si>
  <si>
    <t>DEFI MIX 40 - CECAB</t>
  </si>
  <si>
    <t>DEFI MIX 43 - CECAB</t>
  </si>
  <si>
    <t>DEFI MIX 46 - CECAB</t>
  </si>
  <si>
    <t>DEFI PLUS - CECAB</t>
  </si>
  <si>
    <t>DEFI PRO - CECAB</t>
  </si>
  <si>
    <t>DEFI TANNE - CECAB</t>
  </si>
  <si>
    <t>DEFI TOURTO - CECAB</t>
  </si>
  <si>
    <t>DEFI UNIC - CECAB</t>
  </si>
  <si>
    <t>DEX 40 - VALOREX</t>
  </si>
  <si>
    <t>DEX PRO - VALOREX</t>
  </si>
  <si>
    <t>DIPRAZOTE LAIT - DIPRA 85</t>
  </si>
  <si>
    <t>Drèches de distillerie de blé amidon &lt; 7% sur brut</t>
  </si>
  <si>
    <t>Drèches de distillerie de blé amidon &gt; 7% sur brut</t>
  </si>
  <si>
    <t>Drèches d'orge de brasserie déshydratées</t>
  </si>
  <si>
    <t>Drèches et solubles de distillerie de maïs</t>
  </si>
  <si>
    <t>Energie PASS - PEIGNE</t>
  </si>
  <si>
    <t>ENERGIE TANNE - PEIGNE</t>
  </si>
  <si>
    <t>EXTRULIN E - VALOREX</t>
  </si>
  <si>
    <t>EXTRUMINE E - VALOREX</t>
  </si>
  <si>
    <t>Farine basse de blé tendre</t>
  </si>
  <si>
    <t>Farm 17 Orge - VEGAM</t>
  </si>
  <si>
    <t>FARM 2,5 l. maïs - VEGAM</t>
  </si>
  <si>
    <t>FERMI 80 % BLE - TERRENA</t>
  </si>
  <si>
    <t>FERMI 80% TRITICALE - TERRENA</t>
  </si>
  <si>
    <t>FERMI 80%ORGE - TERRENA</t>
  </si>
  <si>
    <t>FERMI MAIS 60 % - TERRENA</t>
  </si>
  <si>
    <t>FERMIBLE 2,5 L - TERRENA</t>
  </si>
  <si>
    <t>FERMIORGE 2,5 L - TERRENA</t>
  </si>
  <si>
    <t>FERMITRITICALE 2,5 L - TERRENA</t>
  </si>
  <si>
    <t>Fétuque élevée 1er cycle début épiaison</t>
  </si>
  <si>
    <t>Fétuque élevée 2e cycle 5 semaines</t>
  </si>
  <si>
    <t>Féverole à fleurs blanches</t>
  </si>
  <si>
    <t>Féverole à fleurs colorées</t>
  </si>
  <si>
    <t>Féverole extrudée</t>
  </si>
  <si>
    <t>Féverole toastée</t>
  </si>
  <si>
    <t>FIBROR 40 L - EVEN</t>
  </si>
  <si>
    <t>FIBROR BA 250 - EVEN</t>
  </si>
  <si>
    <t>FIBROR BS 300 - EVEN</t>
  </si>
  <si>
    <t>FIBROR ELEVAGE - EVEN</t>
  </si>
  <si>
    <t>FIBROR ENERGIE - EVEN</t>
  </si>
  <si>
    <t>FIBROR F 20 - 25 - EVEN</t>
  </si>
  <si>
    <t>FIBROR F 25 HM - EVEN</t>
  </si>
  <si>
    <t>FIBROR F COMPLET - EVEN</t>
  </si>
  <si>
    <t>FIBROR PROTEINE - EVEN</t>
  </si>
  <si>
    <t>FORAMINE - Atlantic Aliments</t>
  </si>
  <si>
    <t>FRAXIA NUTREX - GUYOMARC'H Bretagne</t>
  </si>
  <si>
    <t>FRAXIA PROCOL - GUYOMARC'H Bretagne</t>
  </si>
  <si>
    <t>FRAXIA REAL F - GUYOMARC'H Bretagne</t>
  </si>
  <si>
    <t>FRAXIA TOUR - GUYOMARC'H Bretagne</t>
  </si>
  <si>
    <t>FRAXIACCOR - GUYOMARC'H Bretagne</t>
  </si>
  <si>
    <t>FRAXIAMAIS - GUYOMARC'H Bretagne</t>
  </si>
  <si>
    <t>FRAXIAMEL - GUYOMARC'H Bretagne</t>
  </si>
  <si>
    <t>FRAXIAMITANE - GUYOMARC'H Bretagne</t>
  </si>
  <si>
    <t>FRAXIAPERF - GUYOMARC'H Bretagne</t>
  </si>
  <si>
    <t>FRAXIASTIM - GUYOMARC'H Bretagne</t>
  </si>
  <si>
    <t>FRAXIATAN - GUYOMARC'H Bretagne</t>
  </si>
  <si>
    <t>FRAXIATECH - GUYOMARC'H Bretagne</t>
  </si>
  <si>
    <t>FRAXIATOP - GUYOMARC'H Bretagne</t>
  </si>
  <si>
    <t>FRAXIATOURTO - GUYOMARC'H Bretagne</t>
  </si>
  <si>
    <t>FRAXIAZOTE - GUYOMARC'H Bretagne</t>
  </si>
  <si>
    <t>GALA B 19 - C.A.M.</t>
  </si>
  <si>
    <t>GALACTA 50 - C.A.M.</t>
  </si>
  <si>
    <t>GALACTA 65 - C.A.M.</t>
  </si>
  <si>
    <t>GALACTA 70/12 - C.A.M.</t>
  </si>
  <si>
    <t>GALACTA 70/4 - C.A.M.</t>
  </si>
  <si>
    <t>GALACTIS 2,5 L - C.A.M.</t>
  </si>
  <si>
    <t>GALACTIS Protéines - C.A.M.</t>
  </si>
  <si>
    <t>GALAFORCE 2.5 L - C.A.M.</t>
  </si>
  <si>
    <t>GALAFORCE 5 L - C.A.M.</t>
  </si>
  <si>
    <t>GALAJUNIOR HP - C.A.M.</t>
  </si>
  <si>
    <t>GALAMEGA 3 L - C.A.M.</t>
  </si>
  <si>
    <t>GALAMEGA HP 48 - C.A.M.</t>
  </si>
  <si>
    <t>GALAMEGA MAIS - C.A.M.</t>
  </si>
  <si>
    <t>GALAMEGA MIX - C.A.M.</t>
  </si>
  <si>
    <t>GALAMEGA TOP - C.A.M.</t>
  </si>
  <si>
    <t>GALANE 2,5 L - C.A.M.</t>
  </si>
  <si>
    <t>GALAPRO 330 - C.A.M.</t>
  </si>
  <si>
    <t>GALAPRO RM - C.A.M.</t>
  </si>
  <si>
    <t>GALATANE 7 L - C.A.M.</t>
  </si>
  <si>
    <t>GALATANE 900 - C.A.M.</t>
  </si>
  <si>
    <t>GALATARIE - C.A.M.</t>
  </si>
  <si>
    <t>GALAVIV MIX - C.A.M.</t>
  </si>
  <si>
    <t>GALAVIV' PATURE - C.A.M.</t>
  </si>
  <si>
    <t>GALAXEL 2 L - C.A.M.</t>
  </si>
  <si>
    <t>GALAXEL 2,5 L - C.A.M.</t>
  </si>
  <si>
    <t>GALAXEL 3 L - C.A.M.</t>
  </si>
  <si>
    <t>GALAXEL 40 - C.A.M.</t>
  </si>
  <si>
    <t>GALAXEL 90 B - C.A.M.</t>
  </si>
  <si>
    <t>GALAXEL 90 T - C.A.M.</t>
  </si>
  <si>
    <t>GALAXEL VIV' OR - C.A.M.</t>
  </si>
  <si>
    <t>GALAXEL VIV'120 - C.A.M.</t>
  </si>
  <si>
    <t>GALMEGA PERF - C.A.M.</t>
  </si>
  <si>
    <t>Gluten feed de blé amidon 25% sur brut</t>
  </si>
  <si>
    <t>Gluten feed de blé amidon 28% sur brut</t>
  </si>
  <si>
    <t>Graine de colza</t>
  </si>
  <si>
    <t>Graine de colza extrudée</t>
  </si>
  <si>
    <t>Graine de colza tannée</t>
  </si>
  <si>
    <t>Graine de coton</t>
  </si>
  <si>
    <t>Graine de coton extrudée</t>
  </si>
  <si>
    <t>Graine de lin</t>
  </si>
  <si>
    <t>Graine de lin extrudée</t>
  </si>
  <si>
    <t>Graine de soja extrudée</t>
  </si>
  <si>
    <t>Graine de soja floconnée</t>
  </si>
  <si>
    <t>Graine de soja tannée</t>
  </si>
  <si>
    <t>Graine de soja toastée</t>
  </si>
  <si>
    <t>Graine de tournesol</t>
  </si>
  <si>
    <t>Graminée déshydratée de bonne qualité</t>
  </si>
  <si>
    <t>GUYOTANE - GUYOMARC'H Bretagne</t>
  </si>
  <si>
    <t>Huile de colza</t>
  </si>
  <si>
    <t>Huile de coprah</t>
  </si>
  <si>
    <t>Huile de palme</t>
  </si>
  <si>
    <t>Huile de soja</t>
  </si>
  <si>
    <t>Huile de tournesol</t>
  </si>
  <si>
    <t>KILOBASE - Atlantic Aliments</t>
  </si>
  <si>
    <t>KILOMAT 18/90 - Atlantic Aliments</t>
  </si>
  <si>
    <t>KILOMAT 18/97 - Atlantic Aliments</t>
  </si>
  <si>
    <t>KILOMAT 19/100 - Atlantic Aliments</t>
  </si>
  <si>
    <t>KILOMAT 21 - Atlantic Aliments</t>
  </si>
  <si>
    <t>KILOMAT 21 Promax - Atlantic Aliments</t>
  </si>
  <si>
    <t>KILOMAT 40 - Atlantic Aliments</t>
  </si>
  <si>
    <t>KILOMAT FERTI ELITE - Atlantic Aliments</t>
  </si>
  <si>
    <t>KILOMAT FLOR - Atlantic Aliments</t>
  </si>
  <si>
    <t>KILOMAT-34 Promax - Atlantic Aliments</t>
  </si>
  <si>
    <t>KILOMAT-MAIS - Atlantic Aliments</t>
  </si>
  <si>
    <t>KILOMINE MAIS - Atlantic Aliments</t>
  </si>
  <si>
    <t>LACTAFLO - PEIGNE</t>
  </si>
  <si>
    <t>LACTAMAIS - PEIGNE</t>
  </si>
  <si>
    <t>LACTANE 42 - PEIGNE</t>
  </si>
  <si>
    <t>LACTANE PRO - PEIGNE</t>
  </si>
  <si>
    <t>LACTASOL - PEIGNE</t>
  </si>
  <si>
    <t>LACTAZOTE - PEIGNE</t>
  </si>
  <si>
    <t>LACTI 18-100 - COOPERL</t>
  </si>
  <si>
    <t>LACTI 2000 - COOPERL</t>
  </si>
  <si>
    <t>LACTI 22-100 - COOPERL</t>
  </si>
  <si>
    <t>LACTI LYS - COOPERL</t>
  </si>
  <si>
    <t>LACTIAZOTE - COOPERL</t>
  </si>
  <si>
    <t>LACTIBLE - COOPERL</t>
  </si>
  <si>
    <t>LACTIENERGIE - COOPERL</t>
  </si>
  <si>
    <t>LACTIFIBRE - COOPERL</t>
  </si>
  <si>
    <t>LACTIFIRST - COOPERL</t>
  </si>
  <si>
    <t>LACTILAC - COOPERL</t>
  </si>
  <si>
    <t>LACTIMILK - COOPERL</t>
  </si>
  <si>
    <t>LACTIPERFORMANCE - COOPERL</t>
  </si>
  <si>
    <t>LACTIPLUS 42 - COOPERL</t>
  </si>
  <si>
    <t>LACTIPRODUCTION - COOPERL</t>
  </si>
  <si>
    <t>LACTISTIM - COOPERL</t>
  </si>
  <si>
    <t>LACTITANNE 350 - COOPERL</t>
  </si>
  <si>
    <t>LACTITANNE 44 - COOPERL</t>
  </si>
  <si>
    <t>LACTITANNE PRO - COOPERL</t>
  </si>
  <si>
    <t>LACTIUNIQUE 28 - COOPERL</t>
  </si>
  <si>
    <t>Lactosérum</t>
  </si>
  <si>
    <t>Lactosérum acide déshydraté</t>
  </si>
  <si>
    <t>Lactosérum doux écrémé déshydraté</t>
  </si>
  <si>
    <t>LACTOSPRINT - LE GOUESSANT</t>
  </si>
  <si>
    <t>Levure de brasserie déshydratée</t>
  </si>
  <si>
    <t>Lupin blanc</t>
  </si>
  <si>
    <t>Lupin blanc extrudé</t>
  </si>
  <si>
    <t>Lupin bleu</t>
  </si>
  <si>
    <t>Lupin bleu toasté</t>
  </si>
  <si>
    <t>Luzerne MAT 17-18% sur sec</t>
  </si>
  <si>
    <t>Luzerne MAT 18-19% sur sec</t>
  </si>
  <si>
    <t>Luzerne MAT 22-25% sur sec</t>
  </si>
  <si>
    <t>LUZIPULPE - C.A.M.</t>
  </si>
  <si>
    <t>MACIBLE - Atlantic Aliments</t>
  </si>
  <si>
    <t>Maïs</t>
  </si>
  <si>
    <t>Maïs épis complet ensilé</t>
  </si>
  <si>
    <t>Maïs expansé</t>
  </si>
  <si>
    <t>Maïs extrudé</t>
  </si>
  <si>
    <t>Maïs floconné</t>
  </si>
  <si>
    <t>Maïs humide</t>
  </si>
  <si>
    <t>Maïs pellets</t>
  </si>
  <si>
    <t>MAIS REAL - LE GOUESSANT</t>
  </si>
  <si>
    <t>Maïs stade laiteux</t>
  </si>
  <si>
    <t>Maïs stade vitreux</t>
  </si>
  <si>
    <t>Maïs toasté</t>
  </si>
  <si>
    <t>Maïs traité à l'ammoniac</t>
  </si>
  <si>
    <t>Manioc amidon 67% sur brut</t>
  </si>
  <si>
    <t>Manioc amidon 72% sur brut</t>
  </si>
  <si>
    <t>MASH 17 - VALOREX</t>
  </si>
  <si>
    <t>MASH 18 - VALOREX</t>
  </si>
  <si>
    <t>MASH 25 - VALOREX</t>
  </si>
  <si>
    <t>MAXI CEREALES - TERRENA</t>
  </si>
  <si>
    <t>MAXI FIBRES - TERRENA</t>
  </si>
  <si>
    <t>MAXI MAIS - TERRENA</t>
  </si>
  <si>
    <t>MAXI PAROIS - TERRENA</t>
  </si>
  <si>
    <t>MAXI PRO - TERRENA</t>
  </si>
  <si>
    <t>MCP 302 - PEIGNE</t>
  </si>
  <si>
    <t>Mélange azoté 1 - SCA HERBAUGES</t>
  </si>
  <si>
    <t>Mélange azoté 2 - SCA HERBAUGES</t>
  </si>
  <si>
    <t>Mélange de production - SCA HERBAUGES</t>
  </si>
  <si>
    <t>Mélasse de betterave</t>
  </si>
  <si>
    <t>Mélasse de canne</t>
  </si>
  <si>
    <t>MELAZOTE - SAMAB</t>
  </si>
  <si>
    <t>MELITANE 220 - SAMAB</t>
  </si>
  <si>
    <t>MELITANE 700 - SAMAB</t>
  </si>
  <si>
    <t>MELITANE ACTIS - SAMAB</t>
  </si>
  <si>
    <t>MELITANE MATEA - SAMAB</t>
  </si>
  <si>
    <t>MELITANE PRO - SAMAB</t>
  </si>
  <si>
    <t>MELITANE TP - SAMAB</t>
  </si>
  <si>
    <t>MELIVIV ALLIANCE - SAMAB</t>
  </si>
  <si>
    <t>MELIVIV SYNERGIE - SAMAB</t>
  </si>
  <si>
    <t>MIX DIPRALAIT - DIPRA 85</t>
  </si>
  <si>
    <t>MODIF VIVOMEGA 3,5 L - VALOREX</t>
  </si>
  <si>
    <t>NATIV - CECAB</t>
  </si>
  <si>
    <t>NATIV ESPOIR - CECAB</t>
  </si>
  <si>
    <t>NATIV LIN - CECAB</t>
  </si>
  <si>
    <t>NATIV PRINTEMPS - CECAB</t>
  </si>
  <si>
    <t>NATURAVIV 100 - C.A.M.</t>
  </si>
  <si>
    <t>NATURAVIV 2,5 L - C.A.M.</t>
  </si>
  <si>
    <t>NATURAVIV 50 - C.A.M.</t>
  </si>
  <si>
    <t>NEGO 220 - DERVAL APPRO</t>
  </si>
  <si>
    <t>NEGO 310 - DERVAL APPRO</t>
  </si>
  <si>
    <t>NEGO 40 FAR - DERVAL APPRO</t>
  </si>
  <si>
    <t>NEGO 42 FAR - DERVAL APPRO</t>
  </si>
  <si>
    <t>NEGO 500 - DERVAL APPRO</t>
  </si>
  <si>
    <t>NEGO AMINE - DERVAL APPRO</t>
  </si>
  <si>
    <t>NEGO BOOSTER 2,5 L - DERVAL APPRO</t>
  </si>
  <si>
    <t>NEGO BOOSTER 3 L - DERVAL APPRO</t>
  </si>
  <si>
    <t>NEGO BOP 80 - DERVAL APPRO</t>
  </si>
  <si>
    <t>NEGO CER 95 - DERVAL APPRO</t>
  </si>
  <si>
    <t>NEGO CER MAIS - DERVAL APPRO</t>
  </si>
  <si>
    <t>NEGO CEREALES 2,5 L - DERVAL APPRO</t>
  </si>
  <si>
    <t>NEGO DOLBY - DERVAL APPRO</t>
  </si>
  <si>
    <t>NEGO FLORE - DERVAL APPRO</t>
  </si>
  <si>
    <t>NEGO LAIT 2,5 L - DERVAL APPRO</t>
  </si>
  <si>
    <t>NEGO MIXTE - DERVAL APPRO</t>
  </si>
  <si>
    <t>NEGO PRIM - DERVAL APPRO</t>
  </si>
  <si>
    <t>NEGO PRO - DERVAL APPRO</t>
  </si>
  <si>
    <t>NEGO TANNE - DERVAL APPRO</t>
  </si>
  <si>
    <t>NEGO TOURTO - DERVAL APPRO</t>
  </si>
  <si>
    <t>NOBIA COLZA - BELANNE</t>
  </si>
  <si>
    <t>NOBIA ECO - BELANNE</t>
  </si>
  <si>
    <t>NOBIA H P - BELANNE</t>
  </si>
  <si>
    <t>NOBIA MTX - BELANNE</t>
  </si>
  <si>
    <t>NOBIA OPTISOJA - BELANNE</t>
  </si>
  <si>
    <t>NOBIA TP Plus - BELANNE</t>
  </si>
  <si>
    <t>NOBIABASE - BELANNE</t>
  </si>
  <si>
    <t>NOBIABLE 14 - BELANNE</t>
  </si>
  <si>
    <t>NOBIABLE 19 - BELANNE</t>
  </si>
  <si>
    <t>NOBIACEREALES - BELANNE</t>
  </si>
  <si>
    <t>NOBIAENERGIE - BELANNE</t>
  </si>
  <si>
    <t>NOBIALAC 18 - BELANNE</t>
  </si>
  <si>
    <t>NOBIALAC 18 HE - BELANNE</t>
  </si>
  <si>
    <t>NOBIALAC 19 - BELANNE</t>
  </si>
  <si>
    <t>NOBIALAC 20 - BELANNE</t>
  </si>
  <si>
    <t>NOBIALAC 21 AMIDON - BELANNE</t>
  </si>
  <si>
    <t>NOBIALAC 24 - BELANNE</t>
  </si>
  <si>
    <t>NOBIALAC 33 - BELANNE</t>
  </si>
  <si>
    <t>NOBIALAC UNIC - BELANNE</t>
  </si>
  <si>
    <t>NOBIALEST - BELANNE</t>
  </si>
  <si>
    <t>NOBIAMAIS - BELANNE</t>
  </si>
  <si>
    <t>NOBIAMASH 40 - BELANNE</t>
  </si>
  <si>
    <t>NOBIAMASH 43 - BELANNE</t>
  </si>
  <si>
    <t>NOBIAMAX 48 - BELANNE</t>
  </si>
  <si>
    <t>NOBIAMEL 2000 - BELANNE</t>
  </si>
  <si>
    <t>NOBIAMEL 2500 - BELANNE</t>
  </si>
  <si>
    <t>NOBIAMEL 3000 - BELANNE</t>
  </si>
  <si>
    <t>NOBIAMINE - BELANNE</t>
  </si>
  <si>
    <t>NOBIAPASS - BELANNE</t>
  </si>
  <si>
    <t>NOBIAPRO 40 - BELANNE</t>
  </si>
  <si>
    <t>NOBIAPROTEINE - BELANNE</t>
  </si>
  <si>
    <t>NOBIASOJA - BELANNE</t>
  </si>
  <si>
    <t>NOBIASYNCHRO - BELANNE</t>
  </si>
  <si>
    <t>NOBIATEC 100 - BELANNE</t>
  </si>
  <si>
    <t>NOBIATECH 14 - BELANNE</t>
  </si>
  <si>
    <t>NOBIATOP MAIS - BELANNE</t>
  </si>
  <si>
    <t>NOBIATOURTEAU - BELANNE</t>
  </si>
  <si>
    <t>NOBIAZOMIX - BELANNE</t>
  </si>
  <si>
    <t>NRJ-REPRO - VALOREX</t>
  </si>
  <si>
    <t>NUTRIBLE - PEIGNE</t>
  </si>
  <si>
    <t>NUTRIMAÏS - PEIGNE</t>
  </si>
  <si>
    <t>OMEGA 3 Céréales - VALOREX</t>
  </si>
  <si>
    <t>OMEGACROQ - VALOREX</t>
  </si>
  <si>
    <t>OPTIMASH - DIPRA 85</t>
  </si>
  <si>
    <t>OPTIMASH 25 % - DIPRA 85</t>
  </si>
  <si>
    <t>OPTITANNE - PEIGNE</t>
  </si>
  <si>
    <t>OPTITEK 430 - EVEN</t>
  </si>
  <si>
    <t>Orge</t>
  </si>
  <si>
    <t>Orge toastée</t>
  </si>
  <si>
    <t>PERFECO - VALOREX</t>
  </si>
  <si>
    <t>PERTOEOCROQ - VALOREX</t>
  </si>
  <si>
    <t>PLEIN LAIT 2,5 L - PEIGNE</t>
  </si>
  <si>
    <t>PLEIN LAIT 3,0 L - PEIGNE</t>
  </si>
  <si>
    <t>plein lait 3,0 L ENERGIE - PEIGNE</t>
  </si>
  <si>
    <t>PLEINLAIT  CEREALES - PEIGNE</t>
  </si>
  <si>
    <t>PLEINLAIT 28 P - PEIGNE</t>
  </si>
  <si>
    <t>Pois</t>
  </si>
  <si>
    <t>Pois extrudé</t>
  </si>
  <si>
    <t>Pois toasté</t>
  </si>
  <si>
    <t>Pomme de terre entière déshydratée</t>
  </si>
  <si>
    <t>POPIVO - LACTALIS</t>
  </si>
  <si>
    <t>Poudre de lait écrémé</t>
  </si>
  <si>
    <t>Poudre de lait entier</t>
  </si>
  <si>
    <t>PRELEVAGE 350 - EVEN</t>
  </si>
  <si>
    <t>PRO FIBRE 3L - CECAB</t>
  </si>
  <si>
    <t>PRO FIBRE 4L - CECAB</t>
  </si>
  <si>
    <t>PRO FRESH - VEGAM</t>
  </si>
  <si>
    <t>PRODIGE - LE GOUESSANT</t>
  </si>
  <si>
    <t>PRODIGE PASS - LE GOUESSANT</t>
  </si>
  <si>
    <t>PROGRESS - VEGAM</t>
  </si>
  <si>
    <t>PROGRESS VG FORM - EVEN</t>
  </si>
  <si>
    <t>PROMIX - VALOREX</t>
  </si>
  <si>
    <t>PROTEK - BELANNE</t>
  </si>
  <si>
    <t>PROTEK 350 - EVEN</t>
  </si>
  <si>
    <t>PROTEK 38 - EVEN</t>
  </si>
  <si>
    <t>PROTEK 40 SP - Atlantic Aliments</t>
  </si>
  <si>
    <t>PROTEK FLOR - Atlantic Aliments</t>
  </si>
  <si>
    <t>PROTEK Maïs 45 - EVEN</t>
  </si>
  <si>
    <t>PROTEK PRODUCTION - EVEN</t>
  </si>
  <si>
    <t>PROTEK-38 LAIT - Atlantic Aliments</t>
  </si>
  <si>
    <t>PROTEKMAIS - BELANNE</t>
  </si>
  <si>
    <t>PROTEKMINE - Atlantic Aliments</t>
  </si>
  <si>
    <t>PROTIFLOR S - EVEN</t>
  </si>
  <si>
    <t>PROTIPASS - VALOREX</t>
  </si>
  <si>
    <t>PUISSANCE BLE - VALOREX</t>
  </si>
  <si>
    <t>Pulpe d'agrumes déshydratée</t>
  </si>
  <si>
    <t>Pulpe de betterave déshydratée</t>
  </si>
  <si>
    <t>Pulpe de betterave déshydratée mélassée</t>
  </si>
  <si>
    <t>Pulpe de betterave surpressée</t>
  </si>
  <si>
    <t>Pulpe de pomme de terre déshydratée</t>
  </si>
  <si>
    <t>Purée-pelures de pomme de terre</t>
  </si>
  <si>
    <t>Rafles de maïs</t>
  </si>
  <si>
    <t>REGAPRO - VALOREX</t>
  </si>
  <si>
    <t>REGAZOTE - VALOREX</t>
  </si>
  <si>
    <t>REGULAC - VALOREX</t>
  </si>
  <si>
    <t>Remoulage de blé dur</t>
  </si>
  <si>
    <t>RGI 5 semaines 2e cycle</t>
  </si>
  <si>
    <t>RGI début épiaison 1er cycle</t>
  </si>
  <si>
    <t>SABRI M 20 - EVEN</t>
  </si>
  <si>
    <t>SABRI M 30 - EVEN</t>
  </si>
  <si>
    <t>SABRI M 80 - EVEN</t>
  </si>
  <si>
    <t>SABRI MEGA 18 - EVEN</t>
  </si>
  <si>
    <t>SABRI MEGA 20 - EVEN</t>
  </si>
  <si>
    <t>SABRI MEGA 42 - EVEN</t>
  </si>
  <si>
    <t>SABRILAC  TP - EVEN</t>
  </si>
  <si>
    <t>SABRILAC 100 RS - EVEN</t>
  </si>
  <si>
    <t>SABRILAC 20 céréales - EVEN</t>
  </si>
  <si>
    <t>SABRILAC 250 Fibres - EVEN</t>
  </si>
  <si>
    <t>SABRILAC 3 litres + - EVEN</t>
  </si>
  <si>
    <t>SABRILAC 4 litres HE - EVEN</t>
  </si>
  <si>
    <t>SABRILAC 450 PA - EVEN</t>
  </si>
  <si>
    <t>SABRILAC 80 céréales - EVEN</t>
  </si>
  <si>
    <t>SABRILAC DEFI-TURBO - EVEN</t>
  </si>
  <si>
    <t>SABRILAC HP - EVEN</t>
  </si>
  <si>
    <t>SABRILAC MAIS - EVEN</t>
  </si>
  <si>
    <t>SABRILAC PRODUCTION A - EVEN</t>
  </si>
  <si>
    <t>SANDIAMINE - SANDERS Ouest</t>
  </si>
  <si>
    <t>SANDIBRIO - SANDERS Ouest</t>
  </si>
  <si>
    <t>SANDICEREALES - SANDERS Ouest</t>
  </si>
  <si>
    <t>SANDIDEAL - SANDERS Ouest</t>
  </si>
  <si>
    <t>SANDIENERGIE - SANDERS Ouest</t>
  </si>
  <si>
    <t>SANDIFEEDING - SANDERS Ouest</t>
  </si>
  <si>
    <t>SANDIFORT - SANDERS Ouest</t>
  </si>
  <si>
    <t>SANDIFOURRAGE - SANDERS Ouest</t>
  </si>
  <si>
    <t>SANDILAC - SANDERS Ouest</t>
  </si>
  <si>
    <t>SANDILAIT 3 L - SANDERS Ouest</t>
  </si>
  <si>
    <t>SANDIMaf blé 21/50 - SANDERS Ouest</t>
  </si>
  <si>
    <t>SANDIMAF MAIS 17/50 - SANDERS Ouest</t>
  </si>
  <si>
    <t>SANDIMaf Mais 23/50 - SANDERS Ouest</t>
  </si>
  <si>
    <t>SANDIMAF ORGE 17/50 - SANDERS Ouest</t>
  </si>
  <si>
    <t>SANDIMaf Orge 21/50 - SANDERS Ouest</t>
  </si>
  <si>
    <t>SANDIMAIS - SANDERS Ouest</t>
  </si>
  <si>
    <t>SANDIMASTER - SANDERS Ouest</t>
  </si>
  <si>
    <t>SANDIOPTI - SANDERS Ouest</t>
  </si>
  <si>
    <t>SANDIPREPART - SANDERS Ouest</t>
  </si>
  <si>
    <t>SANDIPRO - SANDERS Ouest</t>
  </si>
  <si>
    <t>SANDIPROFIL200 - SANDERS Ouest</t>
  </si>
  <si>
    <t>SANDIPROFIL600 - SANDERS Ouest</t>
  </si>
  <si>
    <t>SANDIQUATTRO - SANDERS Ouest</t>
  </si>
  <si>
    <t>SANDIREAM - SANDERS Ouest</t>
  </si>
  <si>
    <t>SANDISOJAGGLO - SANDERS Ouest</t>
  </si>
  <si>
    <t>SANDISOLO - SANDERS Ouest</t>
  </si>
  <si>
    <t>SANDITARIE - SANDERS Ouest</t>
  </si>
  <si>
    <t>SANDITEMPO - SANDERS Ouest</t>
  </si>
  <si>
    <t>SANDITOURTO - SANDERS Ouest</t>
  </si>
  <si>
    <t>SANDIVITAL - SANDERS Ouest</t>
  </si>
  <si>
    <t>SANFIMAF BLE 17/50 - SANDERS Ouest</t>
  </si>
  <si>
    <t>SANFIMAF BLE 26/50 - SANDERS Ouest</t>
  </si>
  <si>
    <t>SCORLAC 2,5 L - SAMAB</t>
  </si>
  <si>
    <t>SCORLAC 3 L - SAMAB</t>
  </si>
  <si>
    <t>SCORLAC BOOSTER - SAMAB</t>
  </si>
  <si>
    <t>SCORLAC DL - SAMAB</t>
  </si>
  <si>
    <t>SCORLAC ECOVIV - SAMAB</t>
  </si>
  <si>
    <t>SCORLAC HP - SAMAB</t>
  </si>
  <si>
    <t>SCORLAC Primalim - SAMAB</t>
  </si>
  <si>
    <t>SCORLAC UNILAIT - SAMAB</t>
  </si>
  <si>
    <t>SCORLAC UNIMAIS - SAMAB</t>
  </si>
  <si>
    <t>SCORLAC UNIMAÏS - SAMAB</t>
  </si>
  <si>
    <t>SCORLAXEL 2,5 L - SAMAB</t>
  </si>
  <si>
    <t>SCORLAXEL 3 L - SAMAB</t>
  </si>
  <si>
    <t>SCORLAXEL TOP - SAMAB</t>
  </si>
  <si>
    <t>SCORLAXION HERBE - SAMAB</t>
  </si>
  <si>
    <t>SDR 350 - PEIGNE</t>
  </si>
  <si>
    <t>SDR BLE - PEIGNE</t>
  </si>
  <si>
    <t>SDR MAÏS - PEIGNE</t>
  </si>
  <si>
    <t>Seigle</t>
  </si>
  <si>
    <t>SOCODEX - VALOREX</t>
  </si>
  <si>
    <t>SOCOMINE - VALOREX</t>
  </si>
  <si>
    <t>Soja pro - PEIGNE</t>
  </si>
  <si>
    <t>Son de blé dur</t>
  </si>
  <si>
    <t>Son de blé tendre</t>
  </si>
  <si>
    <t>Son de maïs</t>
  </si>
  <si>
    <t>Sorgho</t>
  </si>
  <si>
    <t>SOYA MELKILO - Atlantic Aliments</t>
  </si>
  <si>
    <t>SOYA MELPRO - Atlantic Aliments</t>
  </si>
  <si>
    <t>SPIRIT AMINE - VEGAM</t>
  </si>
  <si>
    <t>SPIRIT BOOSTER 2,5 l - VEGAM</t>
  </si>
  <si>
    <t>SPIRIT BOOSTER 3 l - VEGAM</t>
  </si>
  <si>
    <t>SPIRIT CEREALES 2,5 l - VEGAM</t>
  </si>
  <si>
    <t>SPIRIT ECO - VEGAM</t>
  </si>
  <si>
    <t>SPIRIT ENERGY BOP - VEGAM</t>
  </si>
  <si>
    <t>SPIRIT EQUILIBRE - VEGAM</t>
  </si>
  <si>
    <t>SPIRIT FORCE - VEGAM</t>
  </si>
  <si>
    <t>SPIRIT INFLUENCE BOP - VEGAM</t>
  </si>
  <si>
    <t>SPIRIT LACTY - VEGAM</t>
  </si>
  <si>
    <t>SPIRIT LAIT 2,5 l - VEGAM</t>
  </si>
  <si>
    <t>SPIRIT LAIT 3 l - VEGAM</t>
  </si>
  <si>
    <t>SPIRIT MAIS - VEGAM</t>
  </si>
  <si>
    <t>SPIRIT MAX - VEGAM</t>
  </si>
  <si>
    <t>SPIRIT OMEGA 3 l - VEGAM</t>
  </si>
  <si>
    <t>SPIRIT OMEGA 4 l - VEGAM</t>
  </si>
  <si>
    <t>SPIRIT OMEGA 90 - VEGAM</t>
  </si>
  <si>
    <t>SPIRIT OMEGA MAIS - VEGAM</t>
  </si>
  <si>
    <t>SPIRIT OMEGA PREMUIM - VEGAM</t>
  </si>
  <si>
    <t>SPIRIT OMEGA PRODIGE - VEGAM</t>
  </si>
  <si>
    <t>SPIRIT PECH - VEGAM</t>
  </si>
  <si>
    <t>SPIRIT PERFO - VEGAM</t>
  </si>
  <si>
    <t>SPIRIT PLUS - VEGAM</t>
  </si>
  <si>
    <t>SPIRIT PRIM - VEGAM</t>
  </si>
  <si>
    <t>SPIRIT PRO - VEGAM</t>
  </si>
  <si>
    <t>SPIRIT PRODUCTION - VEGAM</t>
  </si>
  <si>
    <t>SPIRIT QUATTRO - VEGAM</t>
  </si>
  <si>
    <t>SPIRIT STOCK - VEGAM</t>
  </si>
  <si>
    <t>SPIRIT TANE 350 - VEGAM</t>
  </si>
  <si>
    <t>SPIRIT TRIO - VEGAM</t>
  </si>
  <si>
    <t>SPIRIT UNIC - VEGAM</t>
  </si>
  <si>
    <t>STIMULAC - VALOREX</t>
  </si>
  <si>
    <t>Suif</t>
  </si>
  <si>
    <t>SULFAZOTE - C.A.M.</t>
  </si>
  <si>
    <t>SUP AMI CER - GUYOMARC'H Bretagne</t>
  </si>
  <si>
    <t>SUP AMI H PERF - GUYOMARC'H Bretagne</t>
  </si>
  <si>
    <t>SUP AMI PASS - GUYOMARC'H Bretagne</t>
  </si>
  <si>
    <t>SUP AMI PRO - GUYOMARC'H Bretagne</t>
  </si>
  <si>
    <t>SUP CEL DIGEST - GUYOMARC'H Bretagne</t>
  </si>
  <si>
    <t>SUP CEL H PERF - GUYOMARC'H Bretagne</t>
  </si>
  <si>
    <t>SUP COMPLET DIGEST - GUYOMARC'H Bretagne</t>
  </si>
  <si>
    <t>SUP COMPLET GAM - GUYOMARC'H Bretagne</t>
  </si>
  <si>
    <t>SUP COMPLET MAX - GUYOMARC'H Bretagne</t>
  </si>
  <si>
    <t>SUP ENERGIE BASE - GUYOMARC'H Bretagne</t>
  </si>
  <si>
    <t>SUP ENERGIE LAIT - GUYOMARC'H Bretagne</t>
  </si>
  <si>
    <t>SUP ENERGIE PULPE - GUYOMARC'H Bretagne</t>
  </si>
  <si>
    <t>SUP EQUI LIBRE - GUYOMARC'H Bretagne</t>
  </si>
  <si>
    <t>SUP EQUI TYPE - GUYOMARC'H Bretagne</t>
  </si>
  <si>
    <t>SUP EQUIL PLAN - GUYOMARC'H Bretagne</t>
  </si>
  <si>
    <t>SUP'ENERGIE BLE - GUYOMARC'H Bretagne</t>
  </si>
  <si>
    <t>SYNCHRO FIBRE - LE GOUESSANT</t>
  </si>
  <si>
    <t>SYNCHRO FORM - LE GOUESSANT</t>
  </si>
  <si>
    <t>SYNCHRO MAIS - LE GOUESSANT</t>
  </si>
  <si>
    <t>SYNCHRO PIC - LE GOUESSANT</t>
  </si>
  <si>
    <t>SYNCHRO REAL - LE GOUESSANT</t>
  </si>
  <si>
    <t>SYNCHRO TAN - LE GOUESSANT</t>
  </si>
  <si>
    <t>SYNCHRO TOURT0 - LE GOUESSANT</t>
  </si>
  <si>
    <t>SYNCRHO TAUX - LE GOUESSANT</t>
  </si>
  <si>
    <t>TECHNIMIX - EVEN</t>
  </si>
  <si>
    <t>TECHNIMIX MPI - EVEN</t>
  </si>
  <si>
    <t>TECNI PROTEK - EVEN</t>
  </si>
  <si>
    <t>TECNILAC 3 LITRES + - EVEN</t>
  </si>
  <si>
    <t>TECNILAC PRODUCTION - EVEN</t>
  </si>
  <si>
    <t>TECNILAC TURBO - EVEN</t>
  </si>
  <si>
    <t>TOP OMEGA - VALOREX</t>
  </si>
  <si>
    <t>TOURTEAU COL - EVEN</t>
  </si>
  <si>
    <t>Tourteau d'arachide détoxifié cellulose &lt; 9% sur brut</t>
  </si>
  <si>
    <t>Tourteau d'arachide détoxifié cellulose &gt; 9% sur brut</t>
  </si>
  <si>
    <t>Tourteau de colza</t>
  </si>
  <si>
    <t>Tourteau de colza extrudé</t>
  </si>
  <si>
    <t>Tourteau de colza tanné</t>
  </si>
  <si>
    <t>Tourteau de colza toasté</t>
  </si>
  <si>
    <t>Tourteau de coprah expeller</t>
  </si>
  <si>
    <t>Tourteau de coton déshuilé cellulose 14-20% sur brut</t>
  </si>
  <si>
    <t>Tourteau de coton déshuilé cellulose 7-14% sur brut</t>
  </si>
  <si>
    <t>Tourteau de coton toasté</t>
  </si>
  <si>
    <t>Tourteau de germes de maïs déshuilé</t>
  </si>
  <si>
    <t>Tourteau de germes de maïs expeller</t>
  </si>
  <si>
    <t>Tourteau de lin déshuilé</t>
  </si>
  <si>
    <t>Tourteau de lin expeller</t>
  </si>
  <si>
    <t>Tourteau de maïs de semoulerie</t>
  </si>
  <si>
    <t>Tourteau de palmiste expeller</t>
  </si>
  <si>
    <t>Tourteau de pépins de raisin déshuilé</t>
  </si>
  <si>
    <t>Tourteau de sésame expeller</t>
  </si>
  <si>
    <t>Tourteau de soja 46</t>
  </si>
  <si>
    <t>Tourteau de soja 48</t>
  </si>
  <si>
    <t>Tourteau de soja 50</t>
  </si>
  <si>
    <t>Tourteau de soja extrudé</t>
  </si>
  <si>
    <t>Tourteau de soja tanné</t>
  </si>
  <si>
    <t>Tourteau de tournesol deshuilé tanné</t>
  </si>
  <si>
    <t>Tourteau de tournesol non décortiqué</t>
  </si>
  <si>
    <t>Tourteau de tournesol partiellement décortiqué</t>
  </si>
  <si>
    <t>Tourteau de tournesol toasté</t>
  </si>
  <si>
    <t>TOURTEAU FLORE - EVEN</t>
  </si>
  <si>
    <t>TOURTEAU LEADER - EVEN</t>
  </si>
  <si>
    <t>TOURTEAU PRO - EVEN</t>
  </si>
  <si>
    <t>TOURTEAU TOP - EVEN</t>
  </si>
  <si>
    <t>TOURTEAU TRIPLE - C.A.M.</t>
  </si>
  <si>
    <t>TOURTEAUMIX 40 - EVEN</t>
  </si>
  <si>
    <t>TOURTEAUMIX 45 - EVEN</t>
  </si>
  <si>
    <t>TOURTEAUMIX 470 - EVEN</t>
  </si>
  <si>
    <t>TOURTEAUMIX MPI - EVEN</t>
  </si>
  <si>
    <t>TOURTEAUX MIX - C.A.M.</t>
  </si>
  <si>
    <t>TOURTEAUX PLUS - C.A.M.</t>
  </si>
  <si>
    <t>TOURTOMINE - CECAB</t>
  </si>
  <si>
    <t>TRADI 2,5 L - VALOREX</t>
  </si>
  <si>
    <t>TRADI 3 L - VALOREX</t>
  </si>
  <si>
    <t>Triticale</t>
  </si>
  <si>
    <t>UNIDEX - VALOREX</t>
  </si>
  <si>
    <t>UNITEK 100 - Atlantic Aliments</t>
  </si>
  <si>
    <t>UNITEK 100 - EVEN</t>
  </si>
  <si>
    <t>UNITEK 50 - Atlantic Aliments</t>
  </si>
  <si>
    <t>UNITEK 50 - EVEN</t>
  </si>
  <si>
    <t>UNITEK 70 - Atlantic Aliments</t>
  </si>
  <si>
    <t>Urée90%</t>
  </si>
  <si>
    <t>VAL UNIQUE - VALOREX</t>
  </si>
  <si>
    <t>Vesce</t>
  </si>
  <si>
    <t>Vinasse d'acide glutamique</t>
  </si>
  <si>
    <t>Vinasse de levurerie</t>
  </si>
  <si>
    <t>Vinasse déminéralisée (mélange)</t>
  </si>
  <si>
    <t>VIVOMEGA 3,2 L - VALOREX</t>
  </si>
  <si>
    <t>VL 2,2 L - DIPRA 85</t>
  </si>
  <si>
    <t>VL DEX 15 - VALOREX</t>
  </si>
  <si>
    <t>VL DIPRA SAC 2,5 L - DIPRA 85</t>
  </si>
  <si>
    <t>XL PRO - PEIGNE</t>
  </si>
  <si>
    <t>NOM DU MINERAL</t>
  </si>
  <si>
    <t>P (g/Kg)</t>
  </si>
  <si>
    <t>Ca (g/Kg)</t>
  </si>
  <si>
    <t>Mg (g/Kg)</t>
  </si>
  <si>
    <t>0/30/5 4 APRO</t>
  </si>
  <si>
    <t>10/20/5 4 APRO</t>
  </si>
  <si>
    <t>10/27/5 ALIBIO 4 APRO</t>
  </si>
  <si>
    <t>14/18/6 4 APRO</t>
  </si>
  <si>
    <t>2.25 SCA HERBAUGES</t>
  </si>
  <si>
    <t>2/2,5/1,8 TARITROC 4 APRO</t>
  </si>
  <si>
    <t>3.24 SCA HERBAUGES</t>
  </si>
  <si>
    <t>3/26/10 4 APRO</t>
  </si>
  <si>
    <t>3/28/5 4 APRO</t>
  </si>
  <si>
    <t>3/30/5 4 APRO</t>
  </si>
  <si>
    <t>4/0/20 NUTRIFORCE poudre 4 APRO</t>
  </si>
  <si>
    <t>4/12/4 TAMPAZOT 4 APRO</t>
  </si>
  <si>
    <t>4/25/5 BIOTINE 4 APRO</t>
  </si>
  <si>
    <t>4/25/5 LEVURES 4 APRO</t>
  </si>
  <si>
    <t>4/26/4 RUMENSIN 4 APRO</t>
  </si>
  <si>
    <t>5.25 SCA HERBAUGES</t>
  </si>
  <si>
    <t>5/22/5 SMARTAMINE 4 APRO</t>
  </si>
  <si>
    <t>5/25/5 4 APRO</t>
  </si>
  <si>
    <t>6/18/10  4 APRO</t>
  </si>
  <si>
    <t>6/18/10 KEENAN 4 APRO</t>
  </si>
  <si>
    <t>6/22/4 NUTRIFORCE 4 APRO</t>
  </si>
  <si>
    <t>6/22/5 4 APRO</t>
  </si>
  <si>
    <t>6/24/5 4 APRO</t>
  </si>
  <si>
    <t>7/21/5 4 APRO</t>
  </si>
  <si>
    <t>7/24/5 4 APRO</t>
  </si>
  <si>
    <t>8 15 Ovin bloc BELANNE</t>
  </si>
  <si>
    <t>8/0/25  4 APRO</t>
  </si>
  <si>
    <t>8/0/25 KEENAN 4 APRO</t>
  </si>
  <si>
    <t>8/27/5 4 APRO</t>
  </si>
  <si>
    <t>9/24/6 4 APRO</t>
  </si>
  <si>
    <t>AISANCE 3 P NUTRI OUEST</t>
  </si>
  <si>
    <t>AISANCE 3 S NUTRI OUEST</t>
  </si>
  <si>
    <t>AISANCE 5 S NUTRI OUEST</t>
  </si>
  <si>
    <t>AISANCE 6 P NUTRI OUEST</t>
  </si>
  <si>
    <t>AISANCE 7 S NUTRI OUEST</t>
  </si>
  <si>
    <t>AISANCE Ca NUTRI OUEST</t>
  </si>
  <si>
    <t>AISANCE MAG NUTRI OUEST</t>
  </si>
  <si>
    <t>ALIBIO 4 APRO</t>
  </si>
  <si>
    <t>AMV 8 22 4 Ov semoulette BELANNE</t>
  </si>
  <si>
    <t>Anjou Bloc bloc BELANNE</t>
  </si>
  <si>
    <t>Bicarbonate de sodium</t>
  </si>
  <si>
    <t>BIOTINE NUTRI OUEST</t>
  </si>
  <si>
    <t>CALABLOC 5.18.5 C.A.M.</t>
  </si>
  <si>
    <t>CALSEA OLIGO EVEN</t>
  </si>
  <si>
    <t>CAMABLOC C.A.M.</t>
  </si>
  <si>
    <t>CAMABLOC Mg + C.A.M.</t>
  </si>
  <si>
    <t>CAMABLOC PHOSCAL + C.A.M.</t>
  </si>
  <si>
    <t>CAMAMAG C.A.M.</t>
  </si>
  <si>
    <t>CAMAOLIGO C.A.M.</t>
  </si>
  <si>
    <t>CAMAPHOS COLZA C.A.M.</t>
  </si>
  <si>
    <t>CAMAPHOS Colza CAM</t>
  </si>
  <si>
    <t>CAMAPHOS Dig'HERBE C.A.M.</t>
  </si>
  <si>
    <t>CAMAPHOS Dig'Herbe CAM</t>
  </si>
  <si>
    <t>CAMAPHOS Dig'R3 C.A.M.</t>
  </si>
  <si>
    <t>CAMAPHOS Dig'R3 CAM</t>
  </si>
  <si>
    <t>CAMAPHOS Dig'R4 C.A.M.</t>
  </si>
  <si>
    <t>CAMAPHOS Dig'R4 CAM</t>
  </si>
  <si>
    <t>CAMAPHOS Dig'R5 C.A.M.</t>
  </si>
  <si>
    <t>CAMAPHOS Dig'R5 CAM</t>
  </si>
  <si>
    <t>CAMAPHOS Dig'R8 C.A.M.</t>
  </si>
  <si>
    <t>CAMAPHOS Dig'R8 CAM</t>
  </si>
  <si>
    <t>CAMAPHOS Dig'REPRO C.A.M.</t>
  </si>
  <si>
    <t>CAMAPHOS Dig'Repro CAM</t>
  </si>
  <si>
    <t>CAMAPHOS pro C.A.M.</t>
  </si>
  <si>
    <t>CAMAPHOS PRO CAM</t>
  </si>
  <si>
    <t>CAMAPHOS SUPER C.A.M.</t>
  </si>
  <si>
    <t>CAMAPHOS SUPER CAM</t>
  </si>
  <si>
    <t>CAMAPHOSCAL C.A.M.</t>
  </si>
  <si>
    <t>Carbonate de calcium</t>
  </si>
  <si>
    <t>Carbonate de cobalt</t>
  </si>
  <si>
    <t>Central Gestante EVEN</t>
  </si>
  <si>
    <t>Central Printemps EVEN</t>
  </si>
  <si>
    <t>Chlorure de sodium</t>
  </si>
  <si>
    <t>Claris équilibre E0 CLARIS TERRENA</t>
  </si>
  <si>
    <t>Claris équilibre E1 CLARIS TERRENA</t>
  </si>
  <si>
    <t>Claris équilibre E2 CLARIS TERRENA</t>
  </si>
  <si>
    <t>Claris équilibre E3 CLARIS TERRENA</t>
  </si>
  <si>
    <t>Claris équilibre E4 CLARIS TERRENA</t>
  </si>
  <si>
    <t>Claris performance 2 en 1 TERRENA</t>
  </si>
  <si>
    <t>Claris performance BIOTINE TERRENA</t>
  </si>
  <si>
    <t>Claris performance E0 TERRENA</t>
  </si>
  <si>
    <t>Claris performance E1 TERRENA</t>
  </si>
  <si>
    <t>Claris performance E2 TERRENA</t>
  </si>
  <si>
    <t>Claris performance E3 TERRENA</t>
  </si>
  <si>
    <t>Claris performance E4 TERRENA</t>
  </si>
  <si>
    <t>Claris performance Hiver TERRENA</t>
  </si>
  <si>
    <t>Claris performance P1 CLARIS TERRENA</t>
  </si>
  <si>
    <t>Claris performance P1 TERRENA</t>
  </si>
  <si>
    <t>Claris performance P2 CLARIS TERRENA</t>
  </si>
  <si>
    <t>Claris performance P2 TERRENA</t>
  </si>
  <si>
    <t>Claris performance P3 CLARIS TERRENA</t>
  </si>
  <si>
    <t>Claris performance P3 TERRENA</t>
  </si>
  <si>
    <t>Claris performance P4 CLARIS TERRENA</t>
  </si>
  <si>
    <t>Claris performance P4 TERRENA</t>
  </si>
  <si>
    <t>Claris performance P5 CLARIS TERRENA</t>
  </si>
  <si>
    <t>Claris performance P5 TERRENA</t>
  </si>
  <si>
    <t>Claris performance Pâturage TERRENA</t>
  </si>
  <si>
    <t>Claris performance PO CLARIS TERRENA</t>
  </si>
  <si>
    <t>Claris performance PO TERRENA</t>
  </si>
  <si>
    <t>Claris performance REPRO CLARIS TERRENA</t>
  </si>
  <si>
    <t>Claris performance REPRO TERRENA</t>
  </si>
  <si>
    <t>Claris performance TARIE TERRENA</t>
  </si>
  <si>
    <t>Claris performance UREE TERRENA</t>
  </si>
  <si>
    <t>Claris technic 2 en 1 CLARIS TERRENA</t>
  </si>
  <si>
    <t>Claris technic BIOTINE CLARIS TERRENA</t>
  </si>
  <si>
    <t>Claris technic Hiver CLARIS TERRENA</t>
  </si>
  <si>
    <t>Claris technic Pâturage CLARIS TERRENA</t>
  </si>
  <si>
    <t>Claris technic TARIE CLARIS TERRENA</t>
  </si>
  <si>
    <t>Claris technic UREE CLARIS TERRENA</t>
  </si>
  <si>
    <t>COMPLET NUTRI OUEST</t>
  </si>
  <si>
    <t>CONDAMIN TOP 14/12,5/6 UFAB</t>
  </si>
  <si>
    <t>CONDAMIN TOP 14/14/6 UFAB</t>
  </si>
  <si>
    <t>CONDAMIN TOP 5/20/6 UFAB</t>
  </si>
  <si>
    <t>CONDAMIN TOP 6/18/6 UFAB</t>
  </si>
  <si>
    <t>CONDAMIN TOP 7/20/6 UFAB</t>
  </si>
  <si>
    <t>CONDIMIN TOP 6/16/6 UFAB</t>
  </si>
  <si>
    <t>Condiver bloc bovin ovin UFAB</t>
  </si>
  <si>
    <t>Coquilles d'huitres</t>
  </si>
  <si>
    <t>Craie broyée</t>
  </si>
  <si>
    <t>DESTRIER + C.A.M.</t>
  </si>
  <si>
    <t>DESTRIER BLOC C.A.M.</t>
  </si>
  <si>
    <t>EQUILIBRE NUTRI OUEST</t>
  </si>
  <si>
    <t>GALAPHOS MiDi Repro HP CAM</t>
  </si>
  <si>
    <t>HDI/PLUS BELANNE</t>
  </si>
  <si>
    <t>Herbamag BELANNE</t>
  </si>
  <si>
    <t>HP NUTRI OUEST</t>
  </si>
  <si>
    <t>Iodure de potassium</t>
  </si>
  <si>
    <t>LEVURE NUTRI OUEST</t>
  </si>
  <si>
    <t>Maërl lithothamne</t>
  </si>
  <si>
    <t>MAG NUTRI OUEST</t>
  </si>
  <si>
    <t>MINEVEN B66 EVEN</t>
  </si>
  <si>
    <t>MINEVEN BB 525 EVEN</t>
  </si>
  <si>
    <t>MINEVEN BB UNIC EVEN</t>
  </si>
  <si>
    <t>MINEVEN Bov. Urée EVEN</t>
  </si>
  <si>
    <t>MINEVEN BS 60 EVEN</t>
  </si>
  <si>
    <t>MINEVEN BT HERBE EVEN</t>
  </si>
  <si>
    <t>MINEVEN SUPER SF EVEN</t>
  </si>
  <si>
    <t>MINEVEN tarie EVEN</t>
  </si>
  <si>
    <t>MINEVEN VRAC EVEN</t>
  </si>
  <si>
    <t>NEGO MASH DERVAL APPRO</t>
  </si>
  <si>
    <t>NEGO MODULO DERVAL APPRO</t>
  </si>
  <si>
    <t>NEGO REPRO DERVAL APPRO</t>
  </si>
  <si>
    <t>NOBIA TAMPO BELANNE</t>
  </si>
  <si>
    <t>NOBIAMIN 1020 BELANNE</t>
  </si>
  <si>
    <t>NOBIAMIN 324 BELANNE</t>
  </si>
  <si>
    <t>NOBIAMIN 426 BELANNE</t>
  </si>
  <si>
    <t>NOBIAMIN 525 BELANNE</t>
  </si>
  <si>
    <t>NOBIAMIN 721 BELANNE</t>
  </si>
  <si>
    <t>NUTRIFORCE GT NUTRI OUEST</t>
  </si>
  <si>
    <t>NUTRIFORCE POUDRE NUTRI OUEST</t>
  </si>
  <si>
    <t>Oxyde de magnésium</t>
  </si>
  <si>
    <t>Perfo 10 P NUTRI OUEST</t>
  </si>
  <si>
    <t>perfo 10 S NUTRI OUEST</t>
  </si>
  <si>
    <t>Perfo 5 P NUTRI OUEST</t>
  </si>
  <si>
    <t>Perfo 5 S NUTRI OUEST</t>
  </si>
  <si>
    <t>Perfo 6 P NUTRI OUEST</t>
  </si>
  <si>
    <t>Perfo 7 S NUTRI OUEST</t>
  </si>
  <si>
    <t>Perfo Colza  NUTRI OUEST</t>
  </si>
  <si>
    <t>Perfo Granulé NUTRI OUEST</t>
  </si>
  <si>
    <t>Perfo MAG NUTRI OUEST</t>
  </si>
  <si>
    <t>Perfo Nature NUTRI OUEST</t>
  </si>
  <si>
    <t>PH+ NUTRI OUEST</t>
  </si>
  <si>
    <t>PhisiO tarie VEGAM</t>
  </si>
  <si>
    <t>PhisiO tonic T4 VEGAM</t>
  </si>
  <si>
    <t>PhisiO tonic T40 VEGAM</t>
  </si>
  <si>
    <t>PhisiO Transit VEGAM</t>
  </si>
  <si>
    <t>PhisiO VEGAM 4.22.5 VEGAM</t>
  </si>
  <si>
    <t>PhisiO VEGAM 4.26.5 VEGAM</t>
  </si>
  <si>
    <t>PhisiO VEGAM 4.30.5 VEGAM</t>
  </si>
  <si>
    <t>Phosphates Bicalcique anhydre</t>
  </si>
  <si>
    <t>Phosphates Bicalcique hydraté</t>
  </si>
  <si>
    <t>Phosphates Calco-magnésien</t>
  </si>
  <si>
    <t>Phosphates Calcosodique défluoré</t>
  </si>
  <si>
    <t>Phosphates Magnésien</t>
  </si>
  <si>
    <t>Phosphates Monoammonique</t>
  </si>
  <si>
    <t>Phosphates Mono-bicalcique</t>
  </si>
  <si>
    <t>Phosphates Monocalcique</t>
  </si>
  <si>
    <t>Phosphates Monosodique</t>
  </si>
  <si>
    <t>Phosphates Tricalcique naturel</t>
  </si>
  <si>
    <t>Phosphates Triple Ca</t>
  </si>
  <si>
    <t>PhysiO 4/26/5 CECAB</t>
  </si>
  <si>
    <t>PhysiO 6/22/5 CECAB</t>
  </si>
  <si>
    <t>PHYSIO Bloc INITIA C.A.M.</t>
  </si>
  <si>
    <t>PHYSIO Bloc RUMINI C.A.M.</t>
  </si>
  <si>
    <t>PHYSIO Bloc TRAIL C.A.M.</t>
  </si>
  <si>
    <t>PHYSIO Bloc TRANSIT C.A.M.</t>
  </si>
  <si>
    <t>PHYSIO Bloc.TARIES C.A.M.</t>
  </si>
  <si>
    <t>PhysiO EXCEL C.A.M.</t>
  </si>
  <si>
    <t>PhysiO FERTIL F3 C.A.M.</t>
  </si>
  <si>
    <t>PhysiO FERTIL F30 C.A.M.</t>
  </si>
  <si>
    <t>PhysiO fertil F4 CECAB</t>
  </si>
  <si>
    <t>PhysiO fertil F4 VEGAM</t>
  </si>
  <si>
    <t>PhysiO FERTIL PLUS C.A.M.</t>
  </si>
  <si>
    <t>PhysiO INITIA C.A.M.</t>
  </si>
  <si>
    <t>PhysiO T4 ZOOM Cellules C.A.M.</t>
  </si>
  <si>
    <t>PhysiO T4 ZOOM Lait C.A.M.</t>
  </si>
  <si>
    <t>PhysiO T4 ZOOM Rumen C.A.M.</t>
  </si>
  <si>
    <t>PhysiO TARIE C.A.M.</t>
  </si>
  <si>
    <t>PhysiO Tarie CECAB</t>
  </si>
  <si>
    <t>PhysiO TONIC T4 C.A.M.</t>
  </si>
  <si>
    <t>PhysiO Tonic T4 CECAB</t>
  </si>
  <si>
    <t>PhysiO TONIC T40 C.A.M.</t>
  </si>
  <si>
    <t>PhysiO Tonic T40 CECAB</t>
  </si>
  <si>
    <t>PhysiO TRANSIT C.A.M.</t>
  </si>
  <si>
    <t>PhysiO Transit CECAB</t>
  </si>
  <si>
    <t>PhysiO VEGAM Phospho VEGAM</t>
  </si>
  <si>
    <t>Physio VEGAM Sup Vit VEGAM</t>
  </si>
  <si>
    <t>PhysiO Vit-Oligo CECAB</t>
  </si>
  <si>
    <t>PysiO EXCEL CAM</t>
  </si>
  <si>
    <t>PysiO FERTIL F3 CAM</t>
  </si>
  <si>
    <t>PysiO FERTIL F30 CAM</t>
  </si>
  <si>
    <t>PysiO FERTIL PLUS CAM</t>
  </si>
  <si>
    <t>PysiO INITIA CAM</t>
  </si>
  <si>
    <t>PysiO TARIE CAM</t>
  </si>
  <si>
    <t>PysiO TONIC T4 CAM</t>
  </si>
  <si>
    <t>PysiO TONIC T40 CAM</t>
  </si>
  <si>
    <t>PysiO TRANSIT CAM</t>
  </si>
  <si>
    <t>REPRO NUTRI OUEST</t>
  </si>
  <si>
    <t>RUMENSIN 4 APRO</t>
  </si>
  <si>
    <t>Sabri Phoscal EVEN</t>
  </si>
  <si>
    <t>Seaux Printemps EVEN</t>
  </si>
  <si>
    <t>Sel marin sel gemme</t>
  </si>
  <si>
    <t>Sélénite de sodium</t>
  </si>
  <si>
    <t>SEL'PUR C.A.M.</t>
  </si>
  <si>
    <t>Sels de cuivre Oxyde</t>
  </si>
  <si>
    <t>Sels de cuivre Sulfate anhydre</t>
  </si>
  <si>
    <t>Sels de cuivre Sulfate pentahydraté</t>
  </si>
  <si>
    <t>Sels de magnésium Chlorure hexahydraté</t>
  </si>
  <si>
    <t>Sels de magnésium Hydroxyde</t>
  </si>
  <si>
    <t>Sels de magnésium Sulfate heptahydraté</t>
  </si>
  <si>
    <t>Sels de manganèse Oxyde manganeux</t>
  </si>
  <si>
    <t>Sels de manganèse Sulfate monohydraté</t>
  </si>
  <si>
    <t>Sels de manganèse Sulfate pentahydraté</t>
  </si>
  <si>
    <t>Sels de zinc Oxyde</t>
  </si>
  <si>
    <t>Sels de zinc Sulfate heptahydraté</t>
  </si>
  <si>
    <t>Sels de zinc Sulfate monohydraté</t>
  </si>
  <si>
    <t>SMART NUTRI OUEST</t>
  </si>
  <si>
    <t>SODI REGUL C.A.M.</t>
  </si>
  <si>
    <t>SODICAL C.A.M.</t>
  </si>
  <si>
    <t>SODICHEVAL C.A.M.</t>
  </si>
  <si>
    <t>SODICHEVRE C.A.M.</t>
  </si>
  <si>
    <t>SODICROISSANCE C.A.M.</t>
  </si>
  <si>
    <t>SODIMAG C.A.M.</t>
  </si>
  <si>
    <t>SODIMOUTON C.A.M.</t>
  </si>
  <si>
    <t>SODIOLIGO C.A.M.</t>
  </si>
  <si>
    <t>Soufre fleur</t>
  </si>
  <si>
    <t>Sulfate de cobalt</t>
  </si>
  <si>
    <t>Sulfate de sodium</t>
  </si>
  <si>
    <t>TAMPON NUTRI OUEST</t>
  </si>
  <si>
    <t>TARICROC 4 APRO</t>
  </si>
  <si>
    <t>TARIE granulé NUTRI OUEST</t>
  </si>
  <si>
    <t>TARIE Semoule NUTRI OUEST</t>
  </si>
  <si>
    <t>Ufamagol paturage bovin ovin UFAB</t>
  </si>
  <si>
    <t>VLPH BELANNE</t>
  </si>
  <si>
    <t>ZEOMAG NUTRI OUEST</t>
  </si>
  <si>
    <t>UFL / kg</t>
  </si>
  <si>
    <t>Total</t>
  </si>
  <si>
    <t>PDIN/kg</t>
  </si>
  <si>
    <t>PDIE/kg</t>
  </si>
  <si>
    <t>Total ration brute</t>
  </si>
  <si>
    <t>Besoins d'entretien</t>
  </si>
  <si>
    <t>Quantité de lait permise</t>
  </si>
  <si>
    <t>Phospore g/kg</t>
  </si>
  <si>
    <t>Calcium g/kg</t>
  </si>
  <si>
    <t>Total P</t>
  </si>
  <si>
    <t>Total Ca</t>
  </si>
  <si>
    <t>Production au pic :</t>
  </si>
  <si>
    <t>Stade de lactation (semaines) :</t>
  </si>
  <si>
    <t>Stade de gestation (semaines) :</t>
  </si>
  <si>
    <t>Production laitière potentielle du troupeau :</t>
  </si>
  <si>
    <t>Capacité d'ingestion :</t>
  </si>
  <si>
    <t>Poids vif :</t>
  </si>
  <si>
    <t>Note d'état corporel :</t>
  </si>
  <si>
    <t>kg / jour</t>
  </si>
  <si>
    <t>UEL</t>
  </si>
  <si>
    <t>Aliment</t>
  </si>
  <si>
    <t>Kg MS</t>
  </si>
  <si>
    <t>TB :</t>
  </si>
  <si>
    <t>TP :</t>
  </si>
  <si>
    <t>Besoins d'entretien  UFL :</t>
  </si>
  <si>
    <t>Besoins d'entretien PDI :</t>
  </si>
  <si>
    <t>Besoins de production UFL :</t>
  </si>
  <si>
    <t>Besoins de production PDI :</t>
  </si>
  <si>
    <t>Besoins  Caabs</t>
  </si>
  <si>
    <t>Besoins Pabs</t>
  </si>
  <si>
    <t>Reste pour production</t>
  </si>
  <si>
    <t>manque :</t>
  </si>
  <si>
    <t xml:space="preserve">kg </t>
  </si>
  <si>
    <t>Rapport PDI / UFL :</t>
  </si>
  <si>
    <t>FOURRAGES</t>
  </si>
  <si>
    <t>CONCENTRES</t>
  </si>
  <si>
    <t>MINERAUX</t>
  </si>
  <si>
    <t>TOTAL UFL CORRIGE</t>
  </si>
  <si>
    <t>Interaction % concentré</t>
  </si>
  <si>
    <t>Interaction N ruminal</t>
  </si>
  <si>
    <t>Interaction Ingestion</t>
  </si>
  <si>
    <t>UEL                / aliment</t>
  </si>
  <si>
    <t>TOTAL RATION</t>
  </si>
  <si>
    <t>MB</t>
  </si>
  <si>
    <t>Kg MB</t>
  </si>
  <si>
    <t>Nb VL :</t>
  </si>
  <si>
    <t>TOTAL</t>
  </si>
  <si>
    <t>Nombre VL :</t>
  </si>
  <si>
    <t>Objectifs :</t>
  </si>
  <si>
    <t>Distribution journalière à l'auge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</si>
</sst>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.0"/>
    <numFmt numFmtId="165" formatCode="0.0%"/>
    <numFmt numFmtId="166" formatCode="#&quot; Kg&quot;"/>
    <numFmt numFmtId="167" formatCode="#&quot; Kg / Jour&quot;"/>
    <numFmt numFmtId="168" formatCode="#&quot; g/Kg&quot;"/>
  </numFmts>
  <fonts count="17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rgb="FF000000"/>
      <name val="Calibri"/>
      <family val="2"/>
    </font>
    <font>
      <u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darkUp">
        <bgColor theme="0" tint="-0.249977111117893"/>
      </patternFill>
    </fill>
    <fill>
      <patternFill patternType="solid">
        <fgColor theme="4" tint="0.39997558519241921"/>
        <bgColor indexed="64"/>
      </patternFill>
    </fill>
    <fill>
      <patternFill patternType="darkUp">
        <bgColor theme="0" tint="-0.34998626667073579"/>
      </patternFill>
    </fill>
    <fill>
      <patternFill patternType="solid">
        <fgColor theme="0" tint="-0.14999847407452621"/>
        <bgColor indexed="64"/>
      </patternFill>
    </fill>
  </fills>
  <borders count="6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9" fontId="2" fillId="0" borderId="0" applyFont="0" applyFill="0" applyBorder="0" applyAlignment="0" applyProtection="0"/>
    <xf numFmtId="0" fontId="2" fillId="0" borderId="0"/>
    <xf numFmtId="9" fontId="16" fillId="0" borderId="0" applyFont="0" applyFill="0" applyBorder="0" applyAlignment="0" applyProtection="0"/>
  </cellStyleXfs>
  <cellXfs count="333">
    <xf numFmtId="0" fontId="0" fillId="0" borderId="0" xfId="0"/>
    <xf numFmtId="0" fontId="4" fillId="0" borderId="1" xfId="1" applyFont="1" applyBorder="1" applyAlignment="1" applyProtection="1">
      <alignment vertical="center"/>
      <protection locked="0"/>
    </xf>
    <xf numFmtId="1" fontId="4" fillId="0" borderId="1" xfId="1" applyNumberFormat="1" applyFont="1" applyBorder="1" applyAlignment="1" applyProtection="1">
      <alignment horizontal="center" vertical="center"/>
      <protection locked="0"/>
    </xf>
    <xf numFmtId="164" fontId="4" fillId="0" borderId="1" xfId="1" applyNumberFormat="1" applyFont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>
      <alignment horizontal="center" vertical="center"/>
    </xf>
    <xf numFmtId="165" fontId="3" fillId="2" borderId="1" xfId="1" applyNumberFormat="1" applyFont="1" applyFill="1" applyBorder="1" applyAlignment="1">
      <alignment horizontal="center" vertical="center"/>
    </xf>
    <xf numFmtId="2" fontId="3" fillId="2" borderId="1" xfId="1" applyNumberFormat="1" applyFont="1" applyFill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0" fontId="4" fillId="0" borderId="1" xfId="1" applyFont="1" applyBorder="1" applyAlignment="1" applyProtection="1">
      <alignment horizontal="left" vertical="center"/>
      <protection locked="0"/>
    </xf>
    <xf numFmtId="165" fontId="4" fillId="0" borderId="1" xfId="1" applyNumberFormat="1" applyFont="1" applyBorder="1" applyAlignment="1" applyProtection="1">
      <alignment horizontal="center" vertical="center"/>
      <protection locked="0"/>
    </xf>
    <xf numFmtId="2" fontId="4" fillId="0" borderId="1" xfId="1" applyNumberFormat="1" applyFont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>
      <alignment horizontal="center" vertical="center" wrapText="1"/>
    </xf>
    <xf numFmtId="0" fontId="4" fillId="0" borderId="1" xfId="3" applyFont="1" applyBorder="1" applyAlignment="1" applyProtection="1">
      <alignment vertical="center"/>
      <protection locked="0"/>
    </xf>
    <xf numFmtId="1" fontId="4" fillId="0" borderId="1" xfId="3" applyNumberFormat="1" applyFont="1" applyBorder="1" applyAlignment="1" applyProtection="1">
      <alignment horizontal="center" vertical="center"/>
      <protection locked="0"/>
    </xf>
    <xf numFmtId="164" fontId="4" fillId="0" borderId="1" xfId="3" applyNumberFormat="1" applyFont="1" applyBorder="1" applyAlignment="1" applyProtection="1">
      <alignment horizontal="center" vertical="center"/>
      <protection locked="0"/>
    </xf>
    <xf numFmtId="0" fontId="3" fillId="2" borderId="1" xfId="3" applyFont="1" applyFill="1" applyBorder="1" applyAlignment="1">
      <alignment horizontal="center" vertical="center"/>
    </xf>
    <xf numFmtId="0" fontId="4" fillId="0" borderId="1" xfId="3" applyFont="1" applyBorder="1" applyAlignment="1">
      <alignment horizontal="center" vertical="center"/>
    </xf>
    <xf numFmtId="2" fontId="4" fillId="0" borderId="1" xfId="3" applyNumberFormat="1" applyFont="1" applyBorder="1" applyAlignment="1" applyProtection="1">
      <alignment horizontal="center" vertical="center"/>
      <protection locked="0"/>
    </xf>
    <xf numFmtId="0" fontId="3" fillId="2" borderId="1" xfId="3" applyFont="1" applyFill="1" applyBorder="1" applyAlignment="1">
      <alignment horizontal="center" vertical="center" wrapText="1"/>
    </xf>
    <xf numFmtId="0" fontId="4" fillId="0" borderId="1" xfId="3" applyFont="1" applyBorder="1" applyAlignment="1" applyProtection="1">
      <alignment horizontal="center" vertical="center"/>
      <protection locked="0"/>
    </xf>
    <xf numFmtId="0" fontId="3" fillId="2" borderId="1" xfId="3" applyFont="1" applyFill="1" applyBorder="1" applyAlignment="1">
      <alignment horizontal="center" vertical="center"/>
    </xf>
    <xf numFmtId="0" fontId="4" fillId="0" borderId="1" xfId="3" applyFont="1" applyBorder="1" applyAlignment="1">
      <alignment horizontal="center" vertical="center"/>
    </xf>
    <xf numFmtId="0" fontId="3" fillId="2" borderId="1" xfId="3" applyFont="1" applyFill="1" applyBorder="1" applyAlignment="1">
      <alignment horizontal="center" vertical="center" wrapText="1"/>
    </xf>
    <xf numFmtId="49" fontId="4" fillId="0" borderId="1" xfId="3" applyNumberFormat="1" applyFont="1" applyBorder="1" applyAlignment="1">
      <alignment vertical="center"/>
    </xf>
    <xf numFmtId="49" fontId="4" fillId="0" borderId="1" xfId="3" applyNumberFormat="1" applyFont="1" applyBorder="1" applyAlignment="1" applyProtection="1">
      <alignment vertical="center"/>
      <protection locked="0"/>
    </xf>
    <xf numFmtId="0" fontId="4" fillId="0" borderId="1" xfId="3" applyFont="1" applyBorder="1" applyAlignment="1" applyProtection="1">
      <alignment horizontal="center" vertical="center"/>
      <protection locked="0"/>
    </xf>
    <xf numFmtId="1" fontId="5" fillId="0" borderId="1" xfId="0" applyNumberFormat="1" applyFont="1" applyFill="1" applyBorder="1" applyAlignment="1">
      <alignment horizontal="center"/>
    </xf>
    <xf numFmtId="0" fontId="3" fillId="0" borderId="1" xfId="1" applyFont="1" applyFill="1" applyBorder="1" applyAlignment="1">
      <alignment horizontal="center" vertical="center"/>
    </xf>
    <xf numFmtId="0" fontId="3" fillId="0" borderId="1" xfId="1" applyFont="1" applyFill="1" applyBorder="1" applyAlignment="1">
      <alignment horizontal="center" vertical="center" wrapText="1"/>
    </xf>
    <xf numFmtId="165" fontId="3" fillId="0" borderId="1" xfId="1" applyNumberFormat="1" applyFont="1" applyFill="1" applyBorder="1" applyAlignment="1">
      <alignment horizontal="center" vertical="center"/>
    </xf>
    <xf numFmtId="2" fontId="3" fillId="0" borderId="1" xfId="1" applyNumberFormat="1" applyFont="1" applyFill="1" applyBorder="1" applyAlignment="1">
      <alignment horizontal="center" vertical="center"/>
    </xf>
    <xf numFmtId="0" fontId="3" fillId="0" borderId="1" xfId="3" applyFont="1" applyFill="1" applyBorder="1" applyAlignment="1">
      <alignment horizontal="center" vertical="center"/>
    </xf>
    <xf numFmtId="0" fontId="3" fillId="0" borderId="1" xfId="3" applyFont="1" applyFill="1" applyBorder="1" applyAlignment="1">
      <alignment horizontal="center" vertical="center" wrapText="1"/>
    </xf>
    <xf numFmtId="2" fontId="5" fillId="3" borderId="1" xfId="0" applyNumberFormat="1" applyFont="1" applyFill="1" applyBorder="1" applyAlignment="1">
      <alignment horizontal="center"/>
    </xf>
    <xf numFmtId="2" fontId="5" fillId="5" borderId="1" xfId="0" applyNumberFormat="1" applyFont="1" applyFill="1" applyBorder="1" applyAlignment="1">
      <alignment horizontal="center"/>
    </xf>
    <xf numFmtId="164" fontId="5" fillId="0" borderId="1" xfId="0" applyNumberFormat="1" applyFont="1" applyFill="1" applyBorder="1" applyAlignment="1">
      <alignment horizontal="center"/>
    </xf>
    <xf numFmtId="2" fontId="5" fillId="4" borderId="1" xfId="0" applyNumberFormat="1" applyFont="1" applyFill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2" fontId="7" fillId="7" borderId="8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7" xfId="0" applyFont="1" applyBorder="1" applyAlignment="1">
      <alignment horizontal="center"/>
    </xf>
    <xf numFmtId="0" fontId="5" fillId="0" borderId="34" xfId="0" applyFont="1" applyBorder="1" applyAlignment="1">
      <alignment horizontal="center"/>
    </xf>
    <xf numFmtId="1" fontId="5" fillId="0" borderId="36" xfId="0" applyNumberFormat="1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33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30" xfId="0" applyFont="1" applyBorder="1" applyAlignment="1">
      <alignment horizontal="center"/>
    </xf>
    <xf numFmtId="2" fontId="5" fillId="0" borderId="0" xfId="0" applyNumberFormat="1" applyFont="1" applyAlignment="1">
      <alignment horizontal="center"/>
    </xf>
    <xf numFmtId="1" fontId="5" fillId="0" borderId="27" xfId="0" applyNumberFormat="1" applyFont="1" applyBorder="1" applyAlignment="1">
      <alignment horizontal="center"/>
    </xf>
    <xf numFmtId="2" fontId="5" fillId="0" borderId="13" xfId="0" applyNumberFormat="1" applyFont="1" applyBorder="1" applyAlignment="1">
      <alignment horizontal="center"/>
    </xf>
    <xf numFmtId="0" fontId="5" fillId="0" borderId="0" xfId="0" applyFont="1" applyAlignment="1">
      <alignment horizontal="right"/>
    </xf>
    <xf numFmtId="2" fontId="5" fillId="0" borderId="0" xfId="0" applyNumberFormat="1" applyFont="1" applyAlignment="1">
      <alignment horizontal="left"/>
    </xf>
    <xf numFmtId="0" fontId="5" fillId="0" borderId="0" xfId="0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0" fontId="7" fillId="0" borderId="0" xfId="0" applyFont="1" applyAlignment="1">
      <alignment horizontal="center"/>
    </xf>
    <xf numFmtId="0" fontId="7" fillId="0" borderId="0" xfId="0" applyFont="1" applyBorder="1" applyAlignment="1">
      <alignment horizontal="center"/>
    </xf>
    <xf numFmtId="2" fontId="5" fillId="10" borderId="1" xfId="0" applyNumberFormat="1" applyFont="1" applyFill="1" applyBorder="1" applyAlignment="1">
      <alignment horizontal="center"/>
    </xf>
    <xf numFmtId="164" fontId="5" fillId="10" borderId="1" xfId="0" applyNumberFormat="1" applyFont="1" applyFill="1" applyBorder="1" applyAlignment="1">
      <alignment horizontal="center"/>
    </xf>
    <xf numFmtId="1" fontId="5" fillId="10" borderId="2" xfId="0" applyNumberFormat="1" applyFont="1" applyFill="1" applyBorder="1" applyAlignment="1">
      <alignment horizontal="center"/>
    </xf>
    <xf numFmtId="1" fontId="5" fillId="10" borderId="8" xfId="0" applyNumberFormat="1" applyFont="1" applyFill="1" applyBorder="1" applyAlignment="1">
      <alignment horizontal="center"/>
    </xf>
    <xf numFmtId="1" fontId="5" fillId="10" borderId="3" xfId="0" applyNumberFormat="1" applyFont="1" applyFill="1" applyBorder="1" applyAlignment="1">
      <alignment horizontal="center"/>
    </xf>
    <xf numFmtId="2" fontId="5" fillId="10" borderId="2" xfId="0" applyNumberFormat="1" applyFont="1" applyFill="1" applyBorder="1" applyAlignment="1">
      <alignment horizontal="center"/>
    </xf>
    <xf numFmtId="2" fontId="5" fillId="10" borderId="3" xfId="0" applyNumberFormat="1" applyFont="1" applyFill="1" applyBorder="1" applyAlignment="1">
      <alignment horizontal="center"/>
    </xf>
    <xf numFmtId="1" fontId="5" fillId="10" borderId="2" xfId="0" applyNumberFormat="1" applyFont="1" applyFill="1" applyBorder="1" applyAlignment="1"/>
    <xf numFmtId="1" fontId="5" fillId="10" borderId="8" xfId="0" applyNumberFormat="1" applyFont="1" applyFill="1" applyBorder="1" applyAlignment="1"/>
    <xf numFmtId="1" fontId="5" fillId="10" borderId="3" xfId="0" applyNumberFormat="1" applyFont="1" applyFill="1" applyBorder="1" applyAlignment="1"/>
    <xf numFmtId="2" fontId="5" fillId="10" borderId="2" xfId="0" applyNumberFormat="1" applyFont="1" applyFill="1" applyBorder="1" applyAlignment="1">
      <alignment horizontal="center"/>
    </xf>
    <xf numFmtId="2" fontId="5" fillId="10" borderId="4" xfId="0" applyNumberFormat="1" applyFont="1" applyFill="1" applyBorder="1" applyAlignment="1">
      <alignment horizontal="center"/>
    </xf>
    <xf numFmtId="2" fontId="5" fillId="10" borderId="5" xfId="0" applyNumberFormat="1" applyFont="1" applyFill="1" applyBorder="1" applyAlignment="1">
      <alignment horizontal="center"/>
    </xf>
    <xf numFmtId="1" fontId="9" fillId="10" borderId="2" xfId="0" applyNumberFormat="1" applyFont="1" applyFill="1" applyBorder="1" applyAlignment="1"/>
    <xf numFmtId="1" fontId="9" fillId="10" borderId="8" xfId="0" applyNumberFormat="1" applyFont="1" applyFill="1" applyBorder="1" applyAlignment="1"/>
    <xf numFmtId="1" fontId="9" fillId="10" borderId="3" xfId="0" applyNumberFormat="1" applyFont="1" applyFill="1" applyBorder="1" applyAlignment="1"/>
    <xf numFmtId="0" fontId="5" fillId="0" borderId="0" xfId="0" applyFont="1" applyBorder="1" applyAlignment="1">
      <alignment horizontal="center" vertical="center"/>
    </xf>
    <xf numFmtId="2" fontId="6" fillId="6" borderId="1" xfId="0" applyNumberFormat="1" applyFont="1" applyFill="1" applyBorder="1" applyAlignment="1">
      <alignment horizontal="center" vertical="center"/>
    </xf>
    <xf numFmtId="2" fontId="6" fillId="6" borderId="1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2" fontId="5" fillId="3" borderId="2" xfId="0" applyNumberFormat="1" applyFont="1" applyFill="1" applyBorder="1" applyAlignment="1">
      <alignment horizontal="center" vertical="center"/>
    </xf>
    <xf numFmtId="2" fontId="5" fillId="5" borderId="2" xfId="0" applyNumberFormat="1" applyFont="1" applyFill="1" applyBorder="1" applyAlignment="1">
      <alignment horizontal="center" vertical="center"/>
    </xf>
    <xf numFmtId="2" fontId="5" fillId="3" borderId="22" xfId="0" applyNumberFormat="1" applyFont="1" applyFill="1" applyBorder="1" applyAlignment="1">
      <alignment horizontal="center" vertical="center"/>
    </xf>
    <xf numFmtId="2" fontId="5" fillId="5" borderId="22" xfId="0" applyNumberFormat="1" applyFont="1" applyFill="1" applyBorder="1" applyAlignment="1">
      <alignment horizontal="center" vertical="center"/>
    </xf>
    <xf numFmtId="2" fontId="5" fillId="11" borderId="4" xfId="0" applyNumberFormat="1" applyFont="1" applyFill="1" applyBorder="1" applyAlignment="1">
      <alignment horizontal="center" vertical="center"/>
    </xf>
    <xf numFmtId="2" fontId="5" fillId="10" borderId="4" xfId="0" applyNumberFormat="1" applyFont="1" applyFill="1" applyBorder="1" applyAlignment="1">
      <alignment horizontal="center" vertical="center"/>
    </xf>
    <xf numFmtId="2" fontId="5" fillId="11" borderId="37" xfId="0" applyNumberFormat="1" applyFont="1" applyFill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2" fontId="5" fillId="3" borderId="41" xfId="0" applyNumberFormat="1" applyFont="1" applyFill="1" applyBorder="1" applyAlignment="1">
      <alignment horizontal="center" vertical="center"/>
    </xf>
    <xf numFmtId="2" fontId="5" fillId="3" borderId="6" xfId="0" applyNumberFormat="1" applyFont="1" applyFill="1" applyBorder="1" applyAlignment="1">
      <alignment horizontal="center" vertical="center"/>
    </xf>
    <xf numFmtId="2" fontId="6" fillId="6" borderId="42" xfId="0" applyNumberFormat="1" applyFont="1" applyFill="1" applyBorder="1" applyAlignment="1">
      <alignment horizontal="center" vertical="center"/>
    </xf>
    <xf numFmtId="2" fontId="6" fillId="6" borderId="43" xfId="0" applyNumberFormat="1" applyFont="1" applyFill="1" applyBorder="1" applyAlignment="1">
      <alignment horizontal="center" vertical="center"/>
    </xf>
    <xf numFmtId="2" fontId="5" fillId="3" borderId="4" xfId="0" applyNumberFormat="1" applyFont="1" applyFill="1" applyBorder="1" applyAlignment="1">
      <alignment horizontal="center" vertical="center"/>
    </xf>
    <xf numFmtId="2" fontId="5" fillId="3" borderId="37" xfId="0" applyNumberFormat="1" applyFont="1" applyFill="1" applyBorder="1" applyAlignment="1">
      <alignment horizontal="center" vertical="center"/>
    </xf>
    <xf numFmtId="2" fontId="5" fillId="11" borderId="6" xfId="0" applyNumberFormat="1" applyFont="1" applyFill="1" applyBorder="1" applyAlignment="1">
      <alignment horizontal="center" vertical="center"/>
    </xf>
    <xf numFmtId="2" fontId="5" fillId="10" borderId="6" xfId="0" applyNumberFormat="1" applyFont="1" applyFill="1" applyBorder="1" applyAlignment="1">
      <alignment horizontal="center" vertical="center"/>
    </xf>
    <xf numFmtId="2" fontId="5" fillId="11" borderId="41" xfId="0" applyNumberFormat="1" applyFont="1" applyFill="1" applyBorder="1" applyAlignment="1">
      <alignment horizontal="center" vertical="center"/>
    </xf>
    <xf numFmtId="2" fontId="5" fillId="5" borderId="19" xfId="0" applyNumberFormat="1" applyFont="1" applyFill="1" applyBorder="1" applyAlignment="1">
      <alignment horizontal="center" vertical="center"/>
    </xf>
    <xf numFmtId="2" fontId="5" fillId="5" borderId="38" xfId="0" applyNumberFormat="1" applyFont="1" applyFill="1" applyBorder="1" applyAlignment="1">
      <alignment horizontal="center" vertical="center"/>
    </xf>
    <xf numFmtId="2" fontId="5" fillId="5" borderId="39" xfId="0" applyNumberFormat="1" applyFont="1" applyFill="1" applyBorder="1" applyAlignment="1">
      <alignment horizontal="center" vertical="center"/>
    </xf>
    <xf numFmtId="2" fontId="5" fillId="5" borderId="25" xfId="0" applyNumberFormat="1" applyFont="1" applyFill="1" applyBorder="1" applyAlignment="1">
      <alignment horizontal="center" vertical="center"/>
    </xf>
    <xf numFmtId="0" fontId="5" fillId="0" borderId="45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9" fontId="5" fillId="3" borderId="1" xfId="0" applyNumberFormat="1" applyFont="1" applyFill="1" applyBorder="1" applyAlignment="1">
      <alignment horizontal="center"/>
    </xf>
    <xf numFmtId="2" fontId="5" fillId="12" borderId="1" xfId="0" applyNumberFormat="1" applyFont="1" applyFill="1" applyBorder="1" applyAlignment="1">
      <alignment horizontal="center"/>
    </xf>
    <xf numFmtId="0" fontId="5" fillId="0" borderId="36" xfId="0" applyFont="1" applyBorder="1" applyAlignment="1">
      <alignment horizontal="center"/>
    </xf>
    <xf numFmtId="1" fontId="5" fillId="0" borderId="0" xfId="0" applyNumberFormat="1" applyFont="1" applyBorder="1" applyAlignment="1">
      <alignment horizontal="center" vertical="center"/>
    </xf>
    <xf numFmtId="2" fontId="5" fillId="0" borderId="0" xfId="0" applyNumberFormat="1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7" fillId="0" borderId="45" xfId="0" applyFont="1" applyBorder="1" applyAlignment="1">
      <alignment vertical="center"/>
    </xf>
    <xf numFmtId="164" fontId="7" fillId="7" borderId="57" xfId="0" applyNumberFormat="1" applyFont="1" applyFill="1" applyBorder="1" applyAlignment="1">
      <alignment horizontal="center" vertical="center"/>
    </xf>
    <xf numFmtId="164" fontId="8" fillId="7" borderId="57" xfId="0" applyNumberFormat="1" applyFont="1" applyFill="1" applyBorder="1" applyAlignment="1">
      <alignment horizontal="center" vertical="center"/>
    </xf>
    <xf numFmtId="164" fontId="7" fillId="7" borderId="58" xfId="0" applyNumberFormat="1" applyFont="1" applyFill="1" applyBorder="1" applyAlignment="1">
      <alignment horizontal="center" vertical="center"/>
    </xf>
    <xf numFmtId="164" fontId="5" fillId="0" borderId="42" xfId="0" applyNumberFormat="1" applyFont="1" applyFill="1" applyBorder="1" applyAlignment="1">
      <alignment horizontal="center" vertical="center"/>
    </xf>
    <xf numFmtId="164" fontId="5" fillId="0" borderId="35" xfId="0" applyNumberFormat="1" applyFont="1" applyFill="1" applyBorder="1" applyAlignment="1">
      <alignment horizontal="center" vertical="center"/>
    </xf>
    <xf numFmtId="164" fontId="5" fillId="0" borderId="43" xfId="0" applyNumberFormat="1" applyFont="1" applyFill="1" applyBorder="1" applyAlignment="1">
      <alignment horizontal="center" vertical="center"/>
    </xf>
    <xf numFmtId="0" fontId="10" fillId="0" borderId="45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166" fontId="5" fillId="3" borderId="51" xfId="0" applyNumberFormat="1" applyFont="1" applyFill="1" applyBorder="1" applyAlignment="1">
      <alignment horizontal="center" vertical="center"/>
    </xf>
    <xf numFmtId="166" fontId="5" fillId="3" borderId="6" xfId="0" applyNumberFormat="1" applyFont="1" applyFill="1" applyBorder="1" applyAlignment="1">
      <alignment horizontal="center" vertical="center"/>
    </xf>
    <xf numFmtId="166" fontId="5" fillId="3" borderId="2" xfId="0" applyNumberFormat="1" applyFont="1" applyFill="1" applyBorder="1" applyAlignment="1">
      <alignment horizontal="center" vertical="center"/>
    </xf>
    <xf numFmtId="166" fontId="5" fillId="3" borderId="4" xfId="0" applyNumberFormat="1" applyFont="1" applyFill="1" applyBorder="1" applyAlignment="1">
      <alignment horizontal="center" vertical="center"/>
    </xf>
    <xf numFmtId="166" fontId="5" fillId="5" borderId="45" xfId="0" applyNumberFormat="1" applyFont="1" applyFill="1" applyBorder="1" applyAlignment="1">
      <alignment horizontal="center" vertical="center"/>
    </xf>
    <xf numFmtId="166" fontId="5" fillId="5" borderId="19" xfId="0" applyNumberFormat="1" applyFont="1" applyFill="1" applyBorder="1" applyAlignment="1">
      <alignment horizontal="center" vertical="center"/>
    </xf>
    <xf numFmtId="166" fontId="5" fillId="5" borderId="14" xfId="0" applyNumberFormat="1" applyFont="1" applyFill="1" applyBorder="1" applyAlignment="1">
      <alignment horizontal="center" vertical="center"/>
    </xf>
    <xf numFmtId="166" fontId="5" fillId="5" borderId="2" xfId="0" applyNumberFormat="1" applyFont="1" applyFill="1" applyBorder="1" applyAlignment="1">
      <alignment horizontal="center" vertical="center"/>
    </xf>
    <xf numFmtId="166" fontId="5" fillId="5" borderId="39" xfId="0" applyNumberFormat="1" applyFont="1" applyFill="1" applyBorder="1" applyAlignment="1">
      <alignment horizontal="center" vertical="center"/>
    </xf>
    <xf numFmtId="166" fontId="5" fillId="11" borderId="18" xfId="0" applyNumberFormat="1" applyFont="1" applyFill="1" applyBorder="1" applyAlignment="1">
      <alignment horizontal="center" vertical="center"/>
    </xf>
    <xf numFmtId="166" fontId="5" fillId="11" borderId="6" xfId="0" applyNumberFormat="1" applyFont="1" applyFill="1" applyBorder="1" applyAlignment="1">
      <alignment horizontal="center" vertical="center"/>
    </xf>
    <xf numFmtId="166" fontId="5" fillId="11" borderId="51" xfId="0" applyNumberFormat="1" applyFont="1" applyFill="1" applyBorder="1" applyAlignment="1">
      <alignment horizontal="center" vertical="center"/>
    </xf>
    <xf numFmtId="166" fontId="5" fillId="11" borderId="4" xfId="0" applyNumberFormat="1" applyFont="1" applyFill="1" applyBorder="1" applyAlignment="1">
      <alignment horizontal="center" vertical="center"/>
    </xf>
    <xf numFmtId="166" fontId="5" fillId="0" borderId="34" xfId="0" applyNumberFormat="1" applyFont="1" applyBorder="1" applyAlignment="1">
      <alignment horizontal="center" vertical="center"/>
    </xf>
    <xf numFmtId="166" fontId="5" fillId="0" borderId="42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3" fillId="0" borderId="10" xfId="0" applyFont="1" applyBorder="1" applyAlignment="1">
      <alignment horizontal="left" vertical="center"/>
    </xf>
    <xf numFmtId="2" fontId="6" fillId="6" borderId="44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67" fontId="5" fillId="0" borderId="20" xfId="0" applyNumberFormat="1" applyFont="1" applyBorder="1" applyAlignment="1">
      <alignment horizontal="center" vertical="center"/>
    </xf>
    <xf numFmtId="168" fontId="5" fillId="0" borderId="48" xfId="4" applyNumberFormat="1" applyFont="1" applyBorder="1" applyAlignment="1">
      <alignment horizontal="center" vertical="center"/>
    </xf>
    <xf numFmtId="168" fontId="5" fillId="0" borderId="47" xfId="4" applyNumberFormat="1" applyFont="1" applyBorder="1" applyAlignment="1">
      <alignment horizontal="center" vertical="center"/>
    </xf>
    <xf numFmtId="0" fontId="5" fillId="0" borderId="61" xfId="0" applyFont="1" applyBorder="1" applyAlignment="1">
      <alignment horizontal="center" vertical="center"/>
    </xf>
    <xf numFmtId="0" fontId="5" fillId="0" borderId="46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9" xfId="0" applyFont="1" applyBorder="1" applyAlignment="1">
      <alignment vertical="center" textRotation="90" wrapText="1"/>
    </xf>
    <xf numFmtId="0" fontId="5" fillId="0" borderId="11" xfId="0" applyFont="1" applyBorder="1" applyAlignment="1">
      <alignment horizontal="center" vertical="center"/>
    </xf>
    <xf numFmtId="0" fontId="5" fillId="0" borderId="56" xfId="0" applyFont="1" applyBorder="1" applyAlignment="1">
      <alignment horizontal="center" vertical="center"/>
    </xf>
    <xf numFmtId="0" fontId="5" fillId="0" borderId="35" xfId="0" applyFont="1" applyBorder="1" applyAlignment="1">
      <alignment horizontal="center" vertical="center"/>
    </xf>
    <xf numFmtId="164" fontId="7" fillId="7" borderId="62" xfId="0" applyNumberFormat="1" applyFont="1" applyFill="1" applyBorder="1" applyAlignment="1">
      <alignment horizontal="center" vertical="center"/>
    </xf>
    <xf numFmtId="0" fontId="5" fillId="0" borderId="34" xfId="0" applyFont="1" applyBorder="1" applyAlignment="1">
      <alignment horizontal="center"/>
    </xf>
    <xf numFmtId="0" fontId="5" fillId="0" borderId="35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26" xfId="0" applyFont="1" applyBorder="1" applyAlignment="1">
      <alignment horizontal="center"/>
    </xf>
    <xf numFmtId="0" fontId="5" fillId="0" borderId="28" xfId="0" applyFont="1" applyBorder="1" applyAlignment="1">
      <alignment horizontal="center"/>
    </xf>
    <xf numFmtId="0" fontId="5" fillId="0" borderId="29" xfId="0" applyFont="1" applyBorder="1" applyAlignment="1">
      <alignment horizontal="center"/>
    </xf>
    <xf numFmtId="0" fontId="5" fillId="0" borderId="31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27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32" xfId="0" applyFont="1" applyBorder="1" applyAlignment="1">
      <alignment horizontal="center"/>
    </xf>
    <xf numFmtId="2" fontId="6" fillId="6" borderId="2" xfId="0" applyNumberFormat="1" applyFont="1" applyFill="1" applyBorder="1" applyAlignment="1">
      <alignment horizontal="center" vertical="center"/>
    </xf>
    <xf numFmtId="2" fontId="6" fillId="6" borderId="3" xfId="0" applyNumberFormat="1" applyFont="1" applyFill="1" applyBorder="1" applyAlignment="1">
      <alignment horizontal="center" vertical="center"/>
    </xf>
    <xf numFmtId="2" fontId="5" fillId="5" borderId="2" xfId="0" applyNumberFormat="1" applyFont="1" applyFill="1" applyBorder="1" applyAlignment="1">
      <alignment horizontal="center"/>
    </xf>
    <xf numFmtId="2" fontId="5" fillId="5" borderId="3" xfId="0" applyNumberFormat="1" applyFont="1" applyFill="1" applyBorder="1" applyAlignment="1">
      <alignment horizontal="center"/>
    </xf>
    <xf numFmtId="2" fontId="5" fillId="3" borderId="2" xfId="0" applyNumberFormat="1" applyFont="1" applyFill="1" applyBorder="1" applyAlignment="1">
      <alignment horizontal="center"/>
    </xf>
    <xf numFmtId="2" fontId="5" fillId="3" borderId="3" xfId="0" applyNumberFormat="1" applyFont="1" applyFill="1" applyBorder="1" applyAlignment="1">
      <alignment horizontal="center"/>
    </xf>
    <xf numFmtId="0" fontId="5" fillId="0" borderId="2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2" fontId="5" fillId="0" borderId="19" xfId="0" applyNumberFormat="1" applyFont="1" applyFill="1" applyBorder="1" applyAlignment="1">
      <alignment horizontal="center"/>
    </xf>
    <xf numFmtId="2" fontId="5" fillId="0" borderId="20" xfId="0" applyNumberFormat="1" applyFont="1" applyFill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2" fontId="5" fillId="0" borderId="22" xfId="0" applyNumberFormat="1" applyFont="1" applyFill="1" applyBorder="1" applyAlignment="1">
      <alignment horizontal="center"/>
    </xf>
    <xf numFmtId="2" fontId="5" fillId="0" borderId="2" xfId="0" applyNumberFormat="1" applyFont="1" applyFill="1" applyBorder="1" applyAlignment="1">
      <alignment horizontal="center"/>
    </xf>
    <xf numFmtId="2" fontId="5" fillId="0" borderId="3" xfId="0" applyNumberFormat="1" applyFont="1" applyFill="1" applyBorder="1" applyAlignment="1">
      <alignment horizontal="center"/>
    </xf>
    <xf numFmtId="2" fontId="7" fillId="7" borderId="2" xfId="0" applyNumberFormat="1" applyFont="1" applyFill="1" applyBorder="1" applyAlignment="1">
      <alignment horizontal="center"/>
    </xf>
    <xf numFmtId="2" fontId="7" fillId="7" borderId="8" xfId="0" applyNumberFormat="1" applyFont="1" applyFill="1" applyBorder="1" applyAlignment="1">
      <alignment horizontal="center"/>
    </xf>
    <xf numFmtId="2" fontId="7" fillId="7" borderId="3" xfId="0" applyNumberFormat="1" applyFont="1" applyFill="1" applyBorder="1" applyAlignment="1">
      <alignment horizontal="center"/>
    </xf>
    <xf numFmtId="2" fontId="5" fillId="8" borderId="2" xfId="0" applyNumberFormat="1" applyFont="1" applyFill="1" applyBorder="1" applyAlignment="1">
      <alignment horizontal="center"/>
    </xf>
    <xf numFmtId="2" fontId="5" fillId="8" borderId="3" xfId="0" applyNumberFormat="1" applyFont="1" applyFill="1" applyBorder="1" applyAlignment="1">
      <alignment horizontal="center"/>
    </xf>
    <xf numFmtId="0" fontId="5" fillId="0" borderId="17" xfId="0" applyFont="1" applyBorder="1" applyAlignment="1">
      <alignment horizontal="center"/>
    </xf>
    <xf numFmtId="0" fontId="5" fillId="0" borderId="18" xfId="0" applyFont="1" applyBorder="1" applyAlignment="1">
      <alignment horizontal="center"/>
    </xf>
    <xf numFmtId="0" fontId="5" fillId="0" borderId="23" xfId="0" applyFont="1" applyBorder="1" applyAlignment="1">
      <alignment horizontal="center"/>
    </xf>
    <xf numFmtId="0" fontId="5" fillId="0" borderId="24" xfId="0" applyFont="1" applyBorder="1" applyAlignment="1">
      <alignment horizontal="center"/>
    </xf>
    <xf numFmtId="2" fontId="5" fillId="0" borderId="24" xfId="0" applyNumberFormat="1" applyFont="1" applyFill="1" applyBorder="1" applyAlignment="1">
      <alignment horizontal="center"/>
    </xf>
    <xf numFmtId="2" fontId="5" fillId="0" borderId="25" xfId="0" applyNumberFormat="1" applyFont="1" applyFill="1" applyBorder="1" applyAlignment="1">
      <alignment horizontal="center"/>
    </xf>
    <xf numFmtId="2" fontId="5" fillId="10" borderId="2" xfId="0" applyNumberFormat="1" applyFont="1" applyFill="1" applyBorder="1" applyAlignment="1">
      <alignment horizontal="center"/>
    </xf>
    <xf numFmtId="2" fontId="5" fillId="10" borderId="3" xfId="0" applyNumberFormat="1" applyFont="1" applyFill="1" applyBorder="1" applyAlignment="1">
      <alignment horizontal="center"/>
    </xf>
    <xf numFmtId="164" fontId="7" fillId="7" borderId="2" xfId="0" applyNumberFormat="1" applyFont="1" applyFill="1" applyBorder="1" applyAlignment="1">
      <alignment horizontal="center"/>
    </xf>
    <xf numFmtId="164" fontId="7" fillId="7" borderId="3" xfId="0" applyNumberFormat="1" applyFont="1" applyFill="1" applyBorder="1" applyAlignment="1">
      <alignment horizontal="center"/>
    </xf>
    <xf numFmtId="2" fontId="5" fillId="0" borderId="4" xfId="0" applyNumberFormat="1" applyFont="1" applyBorder="1" applyAlignment="1">
      <alignment horizontal="center" vertical="center"/>
    </xf>
    <xf numFmtId="2" fontId="5" fillId="0" borderId="5" xfId="0" applyNumberFormat="1" applyFont="1" applyBorder="1" applyAlignment="1">
      <alignment horizontal="center" vertical="center"/>
    </xf>
    <xf numFmtId="2" fontId="5" fillId="0" borderId="6" xfId="0" applyNumberFormat="1" applyFont="1" applyBorder="1" applyAlignment="1">
      <alignment horizontal="center" vertical="center"/>
    </xf>
    <xf numFmtId="2" fontId="5" fillId="0" borderId="7" xfId="0" applyNumberFormat="1" applyFont="1" applyBorder="1" applyAlignment="1">
      <alignment horizontal="center" vertical="center"/>
    </xf>
    <xf numFmtId="164" fontId="8" fillId="7" borderId="2" xfId="0" applyNumberFormat="1" applyFont="1" applyFill="1" applyBorder="1" applyAlignment="1">
      <alignment horizontal="center"/>
    </xf>
    <xf numFmtId="164" fontId="8" fillId="7" borderId="3" xfId="0" applyNumberFormat="1" applyFont="1" applyFill="1" applyBorder="1" applyAlignment="1">
      <alignment horizontal="center"/>
    </xf>
    <xf numFmtId="164" fontId="5" fillId="0" borderId="2" xfId="0" applyNumberFormat="1" applyFont="1" applyFill="1" applyBorder="1" applyAlignment="1">
      <alignment horizontal="center"/>
    </xf>
    <xf numFmtId="164" fontId="5" fillId="0" borderId="3" xfId="0" applyNumberFormat="1" applyFont="1" applyFill="1" applyBorder="1" applyAlignment="1">
      <alignment horizontal="center"/>
    </xf>
    <xf numFmtId="164" fontId="5" fillId="0" borderId="8" xfId="0" applyNumberFormat="1" applyFont="1" applyFill="1" applyBorder="1" applyAlignment="1">
      <alignment horizontal="center"/>
    </xf>
    <xf numFmtId="0" fontId="10" fillId="0" borderId="0" xfId="0" applyFont="1" applyAlignment="1">
      <alignment horizontal="center" wrapText="1"/>
    </xf>
    <xf numFmtId="2" fontId="6" fillId="9" borderId="2" xfId="0" applyNumberFormat="1" applyFont="1" applyFill="1" applyBorder="1" applyAlignment="1">
      <alignment horizontal="center"/>
    </xf>
    <xf numFmtId="2" fontId="6" fillId="9" borderId="3" xfId="0" applyNumberFormat="1" applyFont="1" applyFill="1" applyBorder="1" applyAlignment="1">
      <alignment horizontal="center"/>
    </xf>
    <xf numFmtId="2" fontId="9" fillId="9" borderId="2" xfId="0" applyNumberFormat="1" applyFont="1" applyFill="1" applyBorder="1" applyAlignment="1">
      <alignment horizontal="center"/>
    </xf>
    <xf numFmtId="2" fontId="9" fillId="9" borderId="3" xfId="0" applyNumberFormat="1" applyFont="1" applyFill="1" applyBorder="1" applyAlignment="1">
      <alignment horizontal="center"/>
    </xf>
    <xf numFmtId="0" fontId="5" fillId="0" borderId="13" xfId="0" applyFont="1" applyBorder="1" applyAlignment="1">
      <alignment horizontal="center"/>
    </xf>
    <xf numFmtId="2" fontId="5" fillId="4" borderId="2" xfId="0" applyNumberFormat="1" applyFont="1" applyFill="1" applyBorder="1" applyAlignment="1">
      <alignment horizontal="center"/>
    </xf>
    <xf numFmtId="2" fontId="5" fillId="4" borderId="3" xfId="0" applyNumberFormat="1" applyFont="1" applyFill="1" applyBorder="1" applyAlignment="1">
      <alignment horizontal="center"/>
    </xf>
    <xf numFmtId="0" fontId="5" fillId="4" borderId="14" xfId="0" applyFont="1" applyFill="1" applyBorder="1" applyAlignment="1">
      <alignment horizontal="center" vertical="center"/>
    </xf>
    <xf numFmtId="0" fontId="5" fillId="4" borderId="16" xfId="0" applyFont="1" applyFill="1" applyBorder="1" applyAlignment="1">
      <alignment horizontal="center" vertical="center"/>
    </xf>
    <xf numFmtId="0" fontId="5" fillId="3" borderId="14" xfId="0" applyFont="1" applyFill="1" applyBorder="1" applyAlignment="1">
      <alignment horizontal="center" vertical="center" textRotation="90"/>
    </xf>
    <xf numFmtId="0" fontId="5" fillId="3" borderId="15" xfId="0" applyFont="1" applyFill="1" applyBorder="1" applyAlignment="1">
      <alignment horizontal="center" vertical="center" textRotation="90"/>
    </xf>
    <xf numFmtId="0" fontId="5" fillId="3" borderId="16" xfId="0" applyFont="1" applyFill="1" applyBorder="1" applyAlignment="1">
      <alignment horizontal="center" vertical="center" textRotation="90"/>
    </xf>
    <xf numFmtId="0" fontId="5" fillId="5" borderId="14" xfId="0" applyFont="1" applyFill="1" applyBorder="1" applyAlignment="1">
      <alignment horizontal="center" vertical="center" textRotation="90"/>
    </xf>
    <xf numFmtId="0" fontId="5" fillId="5" borderId="15" xfId="0" applyFont="1" applyFill="1" applyBorder="1" applyAlignment="1">
      <alignment horizontal="center" vertical="center" textRotation="90"/>
    </xf>
    <xf numFmtId="0" fontId="5" fillId="5" borderId="16" xfId="0" applyFont="1" applyFill="1" applyBorder="1" applyAlignment="1">
      <alignment horizontal="center" vertical="center" textRotation="90"/>
    </xf>
    <xf numFmtId="0" fontId="15" fillId="0" borderId="0" xfId="0" applyFont="1" applyAlignment="1">
      <alignment horizontal="center" vertical="center"/>
    </xf>
    <xf numFmtId="0" fontId="13" fillId="0" borderId="0" xfId="0" applyFont="1" applyBorder="1" applyAlignment="1">
      <alignment horizontal="right" vertical="center"/>
    </xf>
    <xf numFmtId="166" fontId="10" fillId="3" borderId="52" xfId="0" applyNumberFormat="1" applyFont="1" applyFill="1" applyBorder="1" applyAlignment="1">
      <alignment horizontal="center" vertical="center"/>
    </xf>
    <xf numFmtId="166" fontId="10" fillId="3" borderId="59" xfId="0" applyNumberFormat="1" applyFont="1" applyFill="1" applyBorder="1" applyAlignment="1">
      <alignment horizontal="center" vertical="center"/>
    </xf>
    <xf numFmtId="166" fontId="10" fillId="3" borderId="45" xfId="0" applyNumberFormat="1" applyFont="1" applyFill="1" applyBorder="1" applyAlignment="1">
      <alignment horizontal="center" vertical="center"/>
    </xf>
    <xf numFmtId="166" fontId="10" fillId="3" borderId="46" xfId="0" applyNumberFormat="1" applyFont="1" applyFill="1" applyBorder="1" applyAlignment="1">
      <alignment horizontal="center" vertical="center"/>
    </xf>
    <xf numFmtId="2" fontId="10" fillId="3" borderId="9" xfId="0" applyNumberFormat="1" applyFont="1" applyFill="1" applyBorder="1" applyAlignment="1">
      <alignment horizontal="left" vertical="center"/>
    </xf>
    <xf numFmtId="2" fontId="10" fillId="3" borderId="0" xfId="0" applyNumberFormat="1" applyFont="1" applyFill="1" applyBorder="1" applyAlignment="1">
      <alignment horizontal="left" vertical="center"/>
    </xf>
    <xf numFmtId="2" fontId="10" fillId="3" borderId="10" xfId="0" applyNumberFormat="1" applyFont="1" applyFill="1" applyBorder="1" applyAlignment="1">
      <alignment horizontal="left" vertical="center"/>
    </xf>
    <xf numFmtId="2" fontId="10" fillId="3" borderId="60" xfId="0" applyNumberFormat="1" applyFont="1" applyFill="1" applyBorder="1" applyAlignment="1">
      <alignment horizontal="left" vertical="center"/>
    </xf>
    <xf numFmtId="2" fontId="10" fillId="3" borderId="52" xfId="0" applyNumberFormat="1" applyFont="1" applyFill="1" applyBorder="1" applyAlignment="1">
      <alignment horizontal="left" vertical="center"/>
    </xf>
    <xf numFmtId="2" fontId="10" fillId="3" borderId="59" xfId="0" applyNumberFormat="1" applyFont="1" applyFill="1" applyBorder="1" applyAlignment="1">
      <alignment horizontal="left" vertical="center"/>
    </xf>
    <xf numFmtId="2" fontId="5" fillId="3" borderId="8" xfId="0" applyNumberFormat="1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0" borderId="34" xfId="0" applyFont="1" applyBorder="1" applyAlignment="1">
      <alignment horizontal="center" vertical="center"/>
    </xf>
    <xf numFmtId="0" fontId="5" fillId="0" borderId="36" xfId="0" applyFont="1" applyBorder="1" applyAlignment="1">
      <alignment horizontal="center" vertical="center"/>
    </xf>
    <xf numFmtId="2" fontId="11" fillId="6" borderId="34" xfId="0" applyNumberFormat="1" applyFont="1" applyFill="1" applyBorder="1" applyAlignment="1">
      <alignment horizontal="center" vertical="center"/>
    </xf>
    <xf numFmtId="2" fontId="11" fillId="6" borderId="35" xfId="0" applyNumberFormat="1" applyFont="1" applyFill="1" applyBorder="1" applyAlignment="1">
      <alignment horizontal="center" vertical="center"/>
    </xf>
    <xf numFmtId="2" fontId="11" fillId="6" borderId="36" xfId="0" applyNumberFormat="1" applyFont="1" applyFill="1" applyBorder="1" applyAlignment="1">
      <alignment horizontal="center" vertical="center"/>
    </xf>
    <xf numFmtId="2" fontId="5" fillId="11" borderId="51" xfId="0" applyNumberFormat="1" applyFont="1" applyFill="1" applyBorder="1" applyAlignment="1">
      <alignment horizontal="center" vertical="center"/>
    </xf>
    <xf numFmtId="0" fontId="5" fillId="11" borderId="7" xfId="0" applyFont="1" applyFill="1" applyBorder="1" applyAlignment="1">
      <alignment horizontal="center" vertical="center"/>
    </xf>
    <xf numFmtId="2" fontId="5" fillId="11" borderId="53" xfId="0" applyNumberFormat="1" applyFont="1" applyFill="1" applyBorder="1" applyAlignment="1">
      <alignment horizontal="center" vertical="center"/>
    </xf>
    <xf numFmtId="0" fontId="5" fillId="11" borderId="40" xfId="0" applyFont="1" applyFill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7" fillId="5" borderId="55" xfId="0" applyFont="1" applyFill="1" applyBorder="1" applyAlignment="1">
      <alignment horizontal="center" vertical="center" textRotation="90"/>
    </xf>
    <xf numFmtId="0" fontId="7" fillId="5" borderId="56" xfId="0" applyFont="1" applyFill="1" applyBorder="1" applyAlignment="1">
      <alignment horizontal="center" vertical="center" textRotation="90"/>
    </xf>
    <xf numFmtId="0" fontId="7" fillId="5" borderId="54" xfId="0" applyFont="1" applyFill="1" applyBorder="1" applyAlignment="1">
      <alignment horizontal="center" vertical="center" textRotation="90"/>
    </xf>
    <xf numFmtId="0" fontId="15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0" fontId="7" fillId="0" borderId="35" xfId="0" applyFont="1" applyBorder="1" applyAlignment="1">
      <alignment horizontal="center" vertical="center"/>
    </xf>
    <xf numFmtId="2" fontId="10" fillId="3" borderId="31" xfId="0" applyNumberFormat="1" applyFont="1" applyFill="1" applyBorder="1" applyAlignment="1">
      <alignment horizontal="left" vertical="center"/>
    </xf>
    <xf numFmtId="2" fontId="10" fillId="3" borderId="8" xfId="0" applyNumberFormat="1" applyFont="1" applyFill="1" applyBorder="1" applyAlignment="1">
      <alignment horizontal="left" vertical="center"/>
    </xf>
    <xf numFmtId="2" fontId="10" fillId="3" borderId="30" xfId="0" applyNumberFormat="1" applyFont="1" applyFill="1" applyBorder="1" applyAlignment="1">
      <alignment horizontal="left" vertical="center"/>
    </xf>
    <xf numFmtId="2" fontId="10" fillId="3" borderId="50" xfId="0" applyNumberFormat="1" applyFont="1" applyFill="1" applyBorder="1" applyAlignment="1">
      <alignment horizontal="left" vertical="center"/>
    </xf>
    <xf numFmtId="2" fontId="10" fillId="3" borderId="51" xfId="0" applyNumberFormat="1" applyFont="1" applyFill="1" applyBorder="1" applyAlignment="1">
      <alignment horizontal="left" vertical="center"/>
    </xf>
    <xf numFmtId="2" fontId="10" fillId="3" borderId="48" xfId="0" applyNumberFormat="1" applyFont="1" applyFill="1" applyBorder="1" applyAlignment="1">
      <alignment horizontal="left" vertical="center"/>
    </xf>
    <xf numFmtId="166" fontId="10" fillId="0" borderId="34" xfId="0" applyNumberFormat="1" applyFont="1" applyBorder="1" applyAlignment="1">
      <alignment horizontal="center" vertical="center"/>
    </xf>
    <xf numFmtId="166" fontId="10" fillId="0" borderId="36" xfId="0" applyNumberFormat="1" applyFont="1" applyBorder="1" applyAlignment="1">
      <alignment horizontal="center" vertical="center"/>
    </xf>
    <xf numFmtId="166" fontId="10" fillId="11" borderId="49" xfId="0" applyNumberFormat="1" applyFont="1" applyFill="1" applyBorder="1" applyAlignment="1">
      <alignment horizontal="center" vertical="center"/>
    </xf>
    <xf numFmtId="166" fontId="10" fillId="11" borderId="47" xfId="0" applyNumberFormat="1" applyFont="1" applyFill="1" applyBorder="1" applyAlignment="1">
      <alignment horizontal="center" vertical="center"/>
    </xf>
    <xf numFmtId="166" fontId="10" fillId="11" borderId="9" xfId="0" applyNumberFormat="1" applyFont="1" applyFill="1" applyBorder="1" applyAlignment="1">
      <alignment horizontal="center" vertical="center"/>
    </xf>
    <xf numFmtId="166" fontId="10" fillId="11" borderId="10" xfId="0" applyNumberFormat="1" applyFont="1" applyFill="1" applyBorder="1" applyAlignment="1">
      <alignment horizontal="center" vertical="center"/>
    </xf>
    <xf numFmtId="166" fontId="10" fillId="5" borderId="49" xfId="0" applyNumberFormat="1" applyFont="1" applyFill="1" applyBorder="1" applyAlignment="1">
      <alignment horizontal="center" vertical="center"/>
    </xf>
    <xf numFmtId="166" fontId="10" fillId="5" borderId="47" xfId="0" applyNumberFormat="1" applyFont="1" applyFill="1" applyBorder="1" applyAlignment="1">
      <alignment horizontal="center" vertical="center"/>
    </xf>
    <xf numFmtId="166" fontId="10" fillId="5" borderId="31" xfId="0" applyNumberFormat="1" applyFont="1" applyFill="1" applyBorder="1" applyAlignment="1">
      <alignment horizontal="center" vertical="center"/>
    </xf>
    <xf numFmtId="166" fontId="10" fillId="5" borderId="30" xfId="0" applyNumberFormat="1" applyFont="1" applyFill="1" applyBorder="1" applyAlignment="1">
      <alignment horizontal="center" vertical="center"/>
    </xf>
    <xf numFmtId="166" fontId="10" fillId="5" borderId="8" xfId="0" applyNumberFormat="1" applyFont="1" applyFill="1" applyBorder="1" applyAlignment="1">
      <alignment horizontal="center" vertical="center"/>
    </xf>
    <xf numFmtId="166" fontId="10" fillId="5" borderId="0" xfId="0" applyNumberFormat="1" applyFont="1" applyFill="1" applyBorder="1" applyAlignment="1">
      <alignment horizontal="center" vertical="center"/>
    </xf>
    <xf numFmtId="166" fontId="10" fillId="5" borderId="10" xfId="0" applyNumberFormat="1" applyFont="1" applyFill="1" applyBorder="1" applyAlignment="1">
      <alignment horizontal="center" vertical="center"/>
    </xf>
    <xf numFmtId="166" fontId="10" fillId="5" borderId="27" xfId="0" applyNumberFormat="1" applyFont="1" applyFill="1" applyBorder="1" applyAlignment="1">
      <alignment horizontal="center" vertical="center"/>
    </xf>
    <xf numFmtId="166" fontId="10" fillId="5" borderId="20" xfId="0" applyNumberFormat="1" applyFont="1" applyFill="1" applyBorder="1" applyAlignment="1">
      <alignment horizontal="center" vertical="center"/>
    </xf>
    <xf numFmtId="166" fontId="10" fillId="3" borderId="0" xfId="0" applyNumberFormat="1" applyFont="1" applyFill="1" applyBorder="1" applyAlignment="1">
      <alignment horizontal="center" vertical="center"/>
    </xf>
    <xf numFmtId="166" fontId="10" fillId="3" borderId="10" xfId="0" applyNumberFormat="1" applyFont="1" applyFill="1" applyBorder="1" applyAlignment="1">
      <alignment horizontal="center" vertical="center"/>
    </xf>
    <xf numFmtId="166" fontId="10" fillId="3" borderId="51" xfId="0" applyNumberFormat="1" applyFont="1" applyFill="1" applyBorder="1" applyAlignment="1">
      <alignment horizontal="center" vertical="center"/>
    </xf>
    <xf numFmtId="166" fontId="10" fillId="3" borderId="48" xfId="0" applyNumberFormat="1" applyFont="1" applyFill="1" applyBorder="1" applyAlignment="1">
      <alignment horizontal="center" vertical="center"/>
    </xf>
    <xf numFmtId="166" fontId="10" fillId="3" borderId="8" xfId="0" applyNumberFormat="1" applyFont="1" applyFill="1" applyBorder="1" applyAlignment="1">
      <alignment horizontal="center" vertical="center"/>
    </xf>
    <xf numFmtId="166" fontId="10" fillId="3" borderId="30" xfId="0" applyNumberFormat="1" applyFont="1" applyFill="1" applyBorder="1" applyAlignment="1">
      <alignment horizontal="center" vertical="center"/>
    </xf>
    <xf numFmtId="0" fontId="12" fillId="4" borderId="46" xfId="0" applyFont="1" applyFill="1" applyBorder="1" applyAlignment="1">
      <alignment horizontal="center" vertical="center"/>
    </xf>
    <xf numFmtId="0" fontId="12" fillId="4" borderId="12" xfId="0" applyFont="1" applyFill="1" applyBorder="1" applyAlignment="1">
      <alignment horizontal="center" vertical="center"/>
    </xf>
    <xf numFmtId="2" fontId="10" fillId="5" borderId="50" xfId="0" applyNumberFormat="1" applyFont="1" applyFill="1" applyBorder="1" applyAlignment="1">
      <alignment horizontal="left" vertical="center"/>
    </xf>
    <xf numFmtId="2" fontId="10" fillId="5" borderId="51" xfId="0" applyNumberFormat="1" applyFont="1" applyFill="1" applyBorder="1" applyAlignment="1">
      <alignment horizontal="left" vertical="center"/>
    </xf>
    <xf numFmtId="2" fontId="10" fillId="5" borderId="48" xfId="0" applyNumberFormat="1" applyFont="1" applyFill="1" applyBorder="1" applyAlignment="1">
      <alignment horizontal="left" vertical="center"/>
    </xf>
    <xf numFmtId="2" fontId="10" fillId="5" borderId="31" xfId="0" applyNumberFormat="1" applyFont="1" applyFill="1" applyBorder="1" applyAlignment="1">
      <alignment horizontal="left" vertical="center"/>
    </xf>
    <xf numFmtId="2" fontId="10" fillId="5" borderId="8" xfId="0" applyNumberFormat="1" applyFont="1" applyFill="1" applyBorder="1" applyAlignment="1">
      <alignment horizontal="left" vertical="center"/>
    </xf>
    <xf numFmtId="2" fontId="10" fillId="5" borderId="30" xfId="0" applyNumberFormat="1" applyFont="1" applyFill="1" applyBorder="1" applyAlignment="1">
      <alignment horizontal="left" vertical="center"/>
    </xf>
    <xf numFmtId="2" fontId="10" fillId="5" borderId="28" xfId="0" applyNumberFormat="1" applyFont="1" applyFill="1" applyBorder="1" applyAlignment="1">
      <alignment horizontal="left" vertical="center"/>
    </xf>
    <xf numFmtId="2" fontId="10" fillId="5" borderId="27" xfId="0" applyNumberFormat="1" applyFont="1" applyFill="1" applyBorder="1" applyAlignment="1">
      <alignment horizontal="left" vertical="center"/>
    </xf>
    <xf numFmtId="2" fontId="10" fillId="5" borderId="20" xfId="0" applyNumberFormat="1" applyFont="1" applyFill="1" applyBorder="1" applyAlignment="1">
      <alignment horizontal="left" vertical="center"/>
    </xf>
    <xf numFmtId="0" fontId="12" fillId="3" borderId="55" xfId="0" applyFont="1" applyFill="1" applyBorder="1" applyAlignment="1">
      <alignment horizontal="center" vertical="center" textRotation="90"/>
    </xf>
    <xf numFmtId="0" fontId="12" fillId="3" borderId="56" xfId="0" applyFont="1" applyFill="1" applyBorder="1" applyAlignment="1">
      <alignment horizontal="center" vertical="center" textRotation="90"/>
    </xf>
    <xf numFmtId="0" fontId="12" fillId="5" borderId="55" xfId="0" applyFont="1" applyFill="1" applyBorder="1" applyAlignment="1">
      <alignment horizontal="center" vertical="center" textRotation="90"/>
    </xf>
    <xf numFmtId="0" fontId="12" fillId="5" borderId="56" xfId="0" applyFont="1" applyFill="1" applyBorder="1" applyAlignment="1">
      <alignment horizontal="center" vertical="center" textRotation="90"/>
    </xf>
    <xf numFmtId="0" fontId="12" fillId="5" borderId="54" xfId="0" applyFont="1" applyFill="1" applyBorder="1" applyAlignment="1">
      <alignment horizontal="center" vertical="center" textRotation="90"/>
    </xf>
    <xf numFmtId="0" fontId="10" fillId="0" borderId="34" xfId="0" applyFont="1" applyBorder="1" applyAlignment="1">
      <alignment horizontal="center" vertical="center"/>
    </xf>
    <xf numFmtId="0" fontId="10" fillId="0" borderId="36" xfId="0" applyFont="1" applyBorder="1" applyAlignment="1">
      <alignment horizontal="center" vertical="center"/>
    </xf>
    <xf numFmtId="2" fontId="10" fillId="11" borderId="49" xfId="0" applyNumberFormat="1" applyFont="1" applyFill="1" applyBorder="1" applyAlignment="1">
      <alignment horizontal="left" vertical="center"/>
    </xf>
    <xf numFmtId="2" fontId="10" fillId="11" borderId="53" xfId="0" applyNumberFormat="1" applyFont="1" applyFill="1" applyBorder="1" applyAlignment="1">
      <alignment horizontal="left" vertical="center"/>
    </xf>
    <xf numFmtId="2" fontId="10" fillId="11" borderId="47" xfId="0" applyNumberFormat="1" applyFont="1" applyFill="1" applyBorder="1" applyAlignment="1">
      <alignment horizontal="left" vertical="center"/>
    </xf>
    <xf numFmtId="2" fontId="10" fillId="11" borderId="9" xfId="0" applyNumberFormat="1" applyFont="1" applyFill="1" applyBorder="1" applyAlignment="1">
      <alignment horizontal="left" vertical="center"/>
    </xf>
    <xf numFmtId="2" fontId="10" fillId="11" borderId="0" xfId="0" applyNumberFormat="1" applyFont="1" applyFill="1" applyBorder="1" applyAlignment="1">
      <alignment horizontal="left" vertical="center"/>
    </xf>
    <xf numFmtId="2" fontId="10" fillId="11" borderId="10" xfId="0" applyNumberFormat="1" applyFont="1" applyFill="1" applyBorder="1" applyAlignment="1">
      <alignment horizontal="left" vertical="center"/>
    </xf>
    <xf numFmtId="2" fontId="10" fillId="5" borderId="49" xfId="0" applyNumberFormat="1" applyFont="1" applyFill="1" applyBorder="1" applyAlignment="1">
      <alignment horizontal="left" vertical="center"/>
    </xf>
    <xf numFmtId="2" fontId="10" fillId="5" borderId="53" xfId="0" applyNumberFormat="1" applyFont="1" applyFill="1" applyBorder="1" applyAlignment="1">
      <alignment horizontal="left" vertical="center"/>
    </xf>
    <xf numFmtId="2" fontId="10" fillId="5" borderId="47" xfId="0" applyNumberFormat="1" applyFont="1" applyFill="1" applyBorder="1" applyAlignment="1">
      <alignment horizontal="left" vertical="center"/>
    </xf>
    <xf numFmtId="2" fontId="6" fillId="6" borderId="35" xfId="0" applyNumberFormat="1" applyFont="1" applyFill="1" applyBorder="1" applyAlignment="1">
      <alignment horizontal="center" vertical="center"/>
    </xf>
    <xf numFmtId="2" fontId="6" fillId="6" borderId="44" xfId="0" applyNumberFormat="1" applyFont="1" applyFill="1" applyBorder="1" applyAlignment="1">
      <alignment horizontal="center" vertical="center"/>
    </xf>
    <xf numFmtId="0" fontId="7" fillId="3" borderId="10" xfId="0" applyFont="1" applyFill="1" applyBorder="1" applyAlignment="1">
      <alignment horizontal="center" vertical="center" textRotation="90"/>
    </xf>
    <xf numFmtId="2" fontId="5" fillId="3" borderId="51" xfId="0" applyNumberFormat="1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0" borderId="56" xfId="0" applyFont="1" applyBorder="1" applyAlignment="1">
      <alignment horizontal="center" vertical="center" textRotation="90"/>
    </xf>
    <xf numFmtId="0" fontId="7" fillId="4" borderId="10" xfId="0" applyFont="1" applyFill="1" applyBorder="1" applyAlignment="1">
      <alignment horizontal="center" vertical="center"/>
    </xf>
    <xf numFmtId="0" fontId="7" fillId="4" borderId="12" xfId="0" applyFont="1" applyFill="1" applyBorder="1" applyAlignment="1">
      <alignment horizontal="center" vertical="center"/>
    </xf>
    <xf numFmtId="2" fontId="5" fillId="5" borderId="27" xfId="0" applyNumberFormat="1" applyFont="1" applyFill="1" applyBorder="1" applyAlignment="1">
      <alignment horizontal="center" vertical="center"/>
    </xf>
    <xf numFmtId="2" fontId="5" fillId="5" borderId="29" xfId="0" applyNumberFormat="1" applyFont="1" applyFill="1" applyBorder="1" applyAlignment="1">
      <alignment horizontal="center" vertical="center"/>
    </xf>
    <xf numFmtId="2" fontId="5" fillId="5" borderId="8" xfId="0" applyNumberFormat="1" applyFont="1" applyFill="1" applyBorder="1" applyAlignment="1">
      <alignment horizontal="center" vertical="center"/>
    </xf>
    <xf numFmtId="2" fontId="5" fillId="5" borderId="3" xfId="0" applyNumberFormat="1" applyFont="1" applyFill="1" applyBorder="1" applyAlignment="1">
      <alignment horizontal="center" vertical="center"/>
    </xf>
    <xf numFmtId="2" fontId="5" fillId="5" borderId="53" xfId="0" applyNumberFormat="1" applyFont="1" applyFill="1" applyBorder="1" applyAlignment="1">
      <alignment horizontal="center" vertical="center"/>
    </xf>
    <xf numFmtId="2" fontId="5" fillId="5" borderId="40" xfId="0" applyNumberFormat="1" applyFont="1" applyFill="1" applyBorder="1" applyAlignment="1">
      <alignment horizontal="center" vertical="center"/>
    </xf>
    <xf numFmtId="2" fontId="5" fillId="3" borderId="52" xfId="0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15" fillId="13" borderId="61" xfId="0" applyFont="1" applyFill="1" applyBorder="1" applyAlignment="1">
      <alignment horizontal="center" vertical="center"/>
    </xf>
    <xf numFmtId="0" fontId="15" fillId="13" borderId="45" xfId="0" applyFont="1" applyFill="1" applyBorder="1" applyAlignment="1">
      <alignment horizontal="center" vertical="center"/>
    </xf>
    <xf numFmtId="0" fontId="15" fillId="13" borderId="46" xfId="0" applyFont="1" applyFill="1" applyBorder="1" applyAlignment="1">
      <alignment horizontal="center" vertical="center"/>
    </xf>
    <xf numFmtId="0" fontId="15" fillId="13" borderId="11" xfId="0" applyFont="1" applyFill="1" applyBorder="1" applyAlignment="1">
      <alignment horizontal="center" vertical="center"/>
    </xf>
    <xf numFmtId="0" fontId="15" fillId="13" borderId="13" xfId="0" applyFont="1" applyFill="1" applyBorder="1" applyAlignment="1">
      <alignment horizontal="center" vertical="center"/>
    </xf>
    <xf numFmtId="0" fontId="15" fillId="13" borderId="12" xfId="0" applyFont="1" applyFill="1" applyBorder="1" applyAlignment="1">
      <alignment horizontal="center" vertical="center"/>
    </xf>
    <xf numFmtId="2" fontId="5" fillId="0" borderId="39" xfId="0" applyNumberFormat="1" applyFont="1" applyFill="1" applyBorder="1" applyAlignment="1">
      <alignment horizontal="center"/>
    </xf>
    <xf numFmtId="2" fontId="5" fillId="0" borderId="47" xfId="0" applyNumberFormat="1" applyFont="1" applyFill="1" applyBorder="1" applyAlignment="1">
      <alignment horizontal="center"/>
    </xf>
    <xf numFmtId="0" fontId="5" fillId="0" borderId="49" xfId="0" applyFont="1" applyBorder="1" applyAlignment="1">
      <alignment horizontal="center"/>
    </xf>
    <xf numFmtId="0" fontId="5" fillId="0" borderId="40" xfId="0" applyFont="1" applyBorder="1" applyAlignment="1">
      <alignment horizontal="center"/>
    </xf>
    <xf numFmtId="2" fontId="5" fillId="0" borderId="30" xfId="0" applyNumberFormat="1" applyFont="1" applyFill="1" applyBorder="1" applyAlignment="1">
      <alignment horizontal="center"/>
    </xf>
    <xf numFmtId="0" fontId="5" fillId="0" borderId="28" xfId="0" applyFont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0" fontId="5" fillId="0" borderId="50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49" xfId="0" applyFont="1" applyBorder="1" applyAlignment="1">
      <alignment horizontal="center" vertical="center"/>
    </xf>
    <xf numFmtId="0" fontId="5" fillId="0" borderId="40" xfId="0" applyFont="1" applyBorder="1" applyAlignment="1">
      <alignment horizontal="center" vertical="center"/>
    </xf>
  </cellXfs>
  <cellStyles count="5">
    <cellStyle name="Normal" xfId="0" builtinId="0"/>
    <cellStyle name="Normal 2" xfId="1"/>
    <cellStyle name="Normal 3" xfId="3"/>
    <cellStyle name="Pourcentage" xfId="4" builtinId="5"/>
    <cellStyle name="Pourcentage 2" xfId="2"/>
  </cellStyles>
  <dxfs count="0"/>
  <tableStyles count="0" defaultTableStyle="TableStyleMedium2" defaultPivotStyle="PivotStyleLight16"/>
  <colors>
    <mruColors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638175</xdr:colOff>
          <xdr:row>4</xdr:row>
          <xdr:rowOff>28575</xdr:rowOff>
        </xdr:from>
        <xdr:to>
          <xdr:col>9</xdr:col>
          <xdr:colOff>742950</xdr:colOff>
          <xdr:row>6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Nouvelle ration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14</xdr:col>
      <xdr:colOff>347381</xdr:colOff>
      <xdr:row>3</xdr:row>
      <xdr:rowOff>22413</xdr:rowOff>
    </xdr:from>
    <xdr:to>
      <xdr:col>15</xdr:col>
      <xdr:colOff>291352</xdr:colOff>
      <xdr:row>6</xdr:row>
      <xdr:rowOff>154867</xdr:rowOff>
    </xdr:to>
    <xdr:pic macro="[0]!imprimer">
      <xdr:nvPicPr>
        <xdr:cNvPr id="4" name="Image 3" descr="http://www.ville-pornichet.fr/media/logo_imprimante__096561400_1438_11092013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79940" y="661148"/>
          <a:ext cx="739588" cy="74877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358588</xdr:colOff>
          <xdr:row>4</xdr:row>
          <xdr:rowOff>44824</xdr:rowOff>
        </xdr:from>
        <xdr:to>
          <xdr:col>13</xdr:col>
          <xdr:colOff>1</xdr:colOff>
          <xdr:row>20</xdr:row>
          <xdr:rowOff>89646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CLIQUEZ ICI POUR L'EXEMPLE POUR MA QUESTION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S40"/>
  <sheetViews>
    <sheetView showGridLines="0" tabSelected="1" zoomScale="85" zoomScaleNormal="85" workbookViewId="0">
      <selection activeCell="I25" sqref="I25"/>
    </sheetView>
  </sheetViews>
  <sheetFormatPr baseColWidth="10" defaultRowHeight="15.75" x14ac:dyDescent="0.25"/>
  <cols>
    <col min="1" max="1" width="1.7109375" style="40" customWidth="1"/>
    <col min="2" max="2" width="11.85546875" style="40" bestFit="1" customWidth="1"/>
    <col min="3" max="3" width="22.5703125" style="40" customWidth="1"/>
    <col min="4" max="4" width="20.5703125" style="40" customWidth="1"/>
    <col min="5" max="5" width="9.7109375" style="40" customWidth="1"/>
    <col min="6" max="6" width="12" style="40" customWidth="1"/>
    <col min="7" max="9" width="10" style="40" customWidth="1"/>
    <col min="10" max="10" width="15.5703125" style="40" customWidth="1"/>
    <col min="11" max="11" width="11.85546875" style="40" bestFit="1" customWidth="1"/>
    <col min="12" max="13" width="14.140625" style="40" customWidth="1"/>
    <col min="14" max="14" width="11.5703125" style="40" bestFit="1" customWidth="1"/>
    <col min="15" max="15" width="11.85546875" style="40" bestFit="1" customWidth="1"/>
    <col min="16" max="16" width="15.7109375" style="40" bestFit="1" customWidth="1"/>
    <col min="17" max="17" width="8.140625" style="40" customWidth="1"/>
    <col min="18" max="18" width="13.7109375" style="40" bestFit="1" customWidth="1"/>
    <col min="19" max="19" width="11" style="40" customWidth="1"/>
    <col min="20" max="20" width="15.7109375" style="40" bestFit="1" customWidth="1"/>
    <col min="21" max="21" width="11.42578125" style="40"/>
    <col min="22" max="22" width="13.7109375" style="40" bestFit="1" customWidth="1"/>
    <col min="23" max="16384" width="11.42578125" style="40"/>
  </cols>
  <sheetData>
    <row r="1" spans="2:19" ht="16.5" thickBot="1" x14ac:dyDescent="0.3"/>
    <row r="2" spans="2:19" ht="16.5" thickBot="1" x14ac:dyDescent="0.3">
      <c r="B2" s="152" t="s">
        <v>1682</v>
      </c>
      <c r="C2" s="153"/>
      <c r="D2" s="41"/>
      <c r="F2" s="42" t="s">
        <v>1693</v>
      </c>
      <c r="G2" s="41"/>
      <c r="H2" s="54"/>
      <c r="I2" s="43" t="s">
        <v>1716</v>
      </c>
      <c r="J2" s="103"/>
      <c r="N2" s="148" t="s">
        <v>1704</v>
      </c>
      <c r="O2" s="149"/>
      <c r="P2" s="44" t="str">
        <f>IF(E12="","",(((N33+L33)/2)/J33)*100)</f>
        <v/>
      </c>
    </row>
    <row r="3" spans="2:19" ht="16.5" thickBot="1" x14ac:dyDescent="0.3">
      <c r="B3" s="150" t="s">
        <v>1683</v>
      </c>
      <c r="C3" s="151"/>
      <c r="D3" s="45"/>
      <c r="F3" s="46" t="s">
        <v>1694</v>
      </c>
      <c r="G3" s="47"/>
      <c r="H3" s="54"/>
      <c r="I3" s="54"/>
    </row>
    <row r="4" spans="2:19" x14ac:dyDescent="0.25">
      <c r="B4" s="154" t="s">
        <v>1684</v>
      </c>
      <c r="C4" s="155"/>
      <c r="D4" s="48"/>
    </row>
    <row r="5" spans="2:19" x14ac:dyDescent="0.25">
      <c r="B5" s="154" t="s">
        <v>1687</v>
      </c>
      <c r="C5" s="155"/>
      <c r="D5" s="48"/>
      <c r="K5"/>
      <c r="M5" s="49"/>
    </row>
    <row r="6" spans="2:19" ht="16.5" thickBot="1" x14ac:dyDescent="0.3">
      <c r="B6" s="157" t="s">
        <v>1688</v>
      </c>
      <c r="C6" s="158"/>
      <c r="D6" s="47"/>
      <c r="M6"/>
    </row>
    <row r="7" spans="2:19" ht="16.5" thickBot="1" x14ac:dyDescent="0.3"/>
    <row r="8" spans="2:19" x14ac:dyDescent="0.25">
      <c r="B8" s="152" t="s">
        <v>1685</v>
      </c>
      <c r="C8" s="156"/>
      <c r="D8" s="153"/>
      <c r="E8" s="50" t="str">
        <f>IF(D2="","",D2*((((((((1.047-(0.69*10^(-0.9*D3))-(0.0127*D3)-(0.5*10^(-0.12*(45*D4))))))))))))</f>
        <v/>
      </c>
      <c r="F8" s="41" t="s">
        <v>1689</v>
      </c>
      <c r="K8" s="49"/>
    </row>
    <row r="9" spans="2:19" ht="21.75" thickBot="1" x14ac:dyDescent="0.4">
      <c r="B9" s="157" t="s">
        <v>1686</v>
      </c>
      <c r="C9" s="202"/>
      <c r="D9" s="158"/>
      <c r="E9" s="51" t="str">
        <f>IF(E8="","",(13.9+(0.015*(D5-600))+(0.15*E8)+(1.5*(3-D6))))</f>
        <v/>
      </c>
      <c r="F9" s="47" t="s">
        <v>1690</v>
      </c>
      <c r="H9" s="197"/>
      <c r="I9" s="197"/>
      <c r="J9" s="52" t="s">
        <v>1702</v>
      </c>
      <c r="K9" s="49" t="str">
        <f>IF(C12="","",(E9-G26)/F12)</f>
        <v/>
      </c>
      <c r="L9" s="53" t="s">
        <v>1703</v>
      </c>
    </row>
    <row r="11" spans="2:19" s="77" customFormat="1" ht="31.5" x14ac:dyDescent="0.25">
      <c r="B11" s="74"/>
      <c r="C11" s="159" t="s">
        <v>1691</v>
      </c>
      <c r="D11" s="160"/>
      <c r="E11" s="75" t="s">
        <v>1692</v>
      </c>
      <c r="F11" s="76" t="s">
        <v>1712</v>
      </c>
      <c r="G11" s="75" t="s">
        <v>1690</v>
      </c>
      <c r="H11" s="75" t="s">
        <v>2</v>
      </c>
      <c r="I11" s="75" t="s">
        <v>1714</v>
      </c>
      <c r="J11" s="75" t="s">
        <v>1671</v>
      </c>
      <c r="K11" s="75" t="s">
        <v>1672</v>
      </c>
      <c r="L11" s="75" t="s">
        <v>1673</v>
      </c>
      <c r="M11" s="75" t="s">
        <v>1672</v>
      </c>
      <c r="N11" s="75" t="s">
        <v>1674</v>
      </c>
      <c r="O11" s="75" t="s">
        <v>1672</v>
      </c>
      <c r="P11" s="75" t="s">
        <v>1678</v>
      </c>
      <c r="Q11" s="75" t="s">
        <v>1680</v>
      </c>
      <c r="R11" s="75" t="s">
        <v>1679</v>
      </c>
      <c r="S11" s="75" t="s">
        <v>1681</v>
      </c>
    </row>
    <row r="12" spans="2:19" x14ac:dyDescent="0.25">
      <c r="B12" s="207" t="s">
        <v>1705</v>
      </c>
      <c r="C12" s="163"/>
      <c r="D12" s="164"/>
      <c r="E12" s="33"/>
      <c r="F12" s="33" t="str">
        <f>IF($C12="","",VLOOKUP($C12,Fourrages!$B$1:$J$653,9))</f>
        <v/>
      </c>
      <c r="G12" s="33" t="str">
        <f t="shared" ref="G12:G25" si="0">IF(C12="","",F12*E12)</f>
        <v/>
      </c>
      <c r="H12" s="101" t="str">
        <f>IF(C12="","",VLOOKUP(C12,Fourrages!B1:J653,2))</f>
        <v/>
      </c>
      <c r="I12" s="33" t="str">
        <f>IF(E12="","",E12/H12)</f>
        <v/>
      </c>
      <c r="J12" s="33" t="str">
        <f>IF(C12="","",VLOOKUP($C12,Fourrages!$B$1:$J$653,3))</f>
        <v/>
      </c>
      <c r="K12" s="33" t="str">
        <f>IF(J12="","",J12*E12)</f>
        <v/>
      </c>
      <c r="L12" s="33" t="str">
        <f>IF(C12="","",VLOOKUP($C12,Fourrages!$B$1:$J$653,5))</f>
        <v/>
      </c>
      <c r="M12" s="33" t="str">
        <f>IF(J12="","",L12*E12)</f>
        <v/>
      </c>
      <c r="N12" s="33" t="str">
        <f>IF(C12="","",VLOOKUP($C12,Fourrages!$B$1:$J$653,6))</f>
        <v/>
      </c>
      <c r="O12" s="33" t="str">
        <f>IF(J12="","",N12*E12)</f>
        <v/>
      </c>
      <c r="P12" s="33" t="str">
        <f>IF(C12="","",VLOOKUP($C12,Fourrages!$B$1:$J$653,7))</f>
        <v/>
      </c>
      <c r="Q12" s="33" t="str">
        <f t="shared" ref="Q12:Q25" si="1">IF(C12="","",P12*E12)</f>
        <v/>
      </c>
      <c r="R12" s="33" t="str">
        <f>IF(C12="","",VLOOKUP($C12,Fourrages!$B$1:$J$653,8))</f>
        <v/>
      </c>
      <c r="S12" s="33" t="str">
        <f t="shared" ref="S12:S25" si="2">IF(C12="","",R12*E12)</f>
        <v/>
      </c>
    </row>
    <row r="13" spans="2:19" x14ac:dyDescent="0.25">
      <c r="B13" s="208"/>
      <c r="C13" s="163"/>
      <c r="D13" s="164"/>
      <c r="E13" s="33"/>
      <c r="F13" s="33" t="str">
        <f>IF($C13="","",VLOOKUP($C13,Fourrages!$B$1:$J$653,9))</f>
        <v/>
      </c>
      <c r="G13" s="33" t="str">
        <f t="shared" si="0"/>
        <v/>
      </c>
      <c r="H13" s="101" t="str">
        <f>IF(C13="","",VLOOKUP(C13,Fourrages!B2:J654,2))</f>
        <v/>
      </c>
      <c r="I13" s="33" t="str">
        <f t="shared" ref="I13:I18" si="3">IF(E13="","",E13/H13)</f>
        <v/>
      </c>
      <c r="J13" s="33" t="str">
        <f>IF(C13="","",VLOOKUP($C13,Fourrages!$B$1:$J$653,3))</f>
        <v/>
      </c>
      <c r="K13" s="33" t="str">
        <f t="shared" ref="K13:K23" si="4">IF(J13="","",J13*E13)</f>
        <v/>
      </c>
      <c r="L13" s="33" t="str">
        <f>IF(C13="","",VLOOKUP($C13,Fourrages!$B$1:$J$653,5))</f>
        <v/>
      </c>
      <c r="M13" s="33" t="str">
        <f t="shared" ref="M13:M23" si="5">IF(J13="","",L13*E13)</f>
        <v/>
      </c>
      <c r="N13" s="33" t="str">
        <f>IF(C13="","",VLOOKUP($C13,Fourrages!$B$1:$J$653,6))</f>
        <v/>
      </c>
      <c r="O13" s="33" t="str">
        <f t="shared" ref="O13:O23" si="6">IF(J13="","",N13*E13)</f>
        <v/>
      </c>
      <c r="P13" s="33" t="str">
        <f>IF(C13="","",VLOOKUP($C13,Fourrages!$B$1:$J$653,7))</f>
        <v/>
      </c>
      <c r="Q13" s="33" t="str">
        <f t="shared" si="1"/>
        <v/>
      </c>
      <c r="R13" s="33" t="str">
        <f>IF(C13="","",VLOOKUP($C13,Fourrages!$B$1:$J$653,8))</f>
        <v/>
      </c>
      <c r="S13" s="33" t="str">
        <f t="shared" si="2"/>
        <v/>
      </c>
    </row>
    <row r="14" spans="2:19" x14ac:dyDescent="0.25">
      <c r="B14" s="208"/>
      <c r="C14" s="163"/>
      <c r="D14" s="164"/>
      <c r="E14" s="33"/>
      <c r="F14" s="33" t="str">
        <f>IF($C14="","",VLOOKUP($C14,Fourrages!$B$1:$J$653,9))</f>
        <v/>
      </c>
      <c r="G14" s="33" t="str">
        <f t="shared" si="0"/>
        <v/>
      </c>
      <c r="H14" s="101" t="str">
        <f>IF(C14="","",VLOOKUP(C14,Fourrages!B3:J655,2))</f>
        <v/>
      </c>
      <c r="I14" s="33" t="str">
        <f t="shared" si="3"/>
        <v/>
      </c>
      <c r="J14" s="33" t="str">
        <f>IF(C14="","",VLOOKUP($C14,Fourrages!$B$1:$J$653,3))</f>
        <v/>
      </c>
      <c r="K14" s="33" t="str">
        <f t="shared" si="4"/>
        <v/>
      </c>
      <c r="L14" s="33" t="str">
        <f>IF(C14="","",VLOOKUP($C14,Fourrages!$B$1:$J$653,5))</f>
        <v/>
      </c>
      <c r="M14" s="33" t="str">
        <f t="shared" si="5"/>
        <v/>
      </c>
      <c r="N14" s="33" t="str">
        <f>IF(C14="","",VLOOKUP($C14,Fourrages!$B$1:$J$653,6))</f>
        <v/>
      </c>
      <c r="O14" s="33" t="str">
        <f t="shared" si="6"/>
        <v/>
      </c>
      <c r="P14" s="33" t="str">
        <f>IF(C14="","",VLOOKUP($C14,Fourrages!$B$1:$J$653,7))</f>
        <v/>
      </c>
      <c r="Q14" s="33" t="str">
        <f t="shared" si="1"/>
        <v/>
      </c>
      <c r="R14" s="33" t="str">
        <f>IF(C14="","",VLOOKUP($C14,Fourrages!$B$1:$J$653,8))</f>
        <v/>
      </c>
      <c r="S14" s="33" t="str">
        <f t="shared" si="2"/>
        <v/>
      </c>
    </row>
    <row r="15" spans="2:19" x14ac:dyDescent="0.25">
      <c r="B15" s="208"/>
      <c r="C15" s="163"/>
      <c r="D15" s="164"/>
      <c r="E15" s="33"/>
      <c r="F15" s="33" t="str">
        <f>IF($C15="","",VLOOKUP($C15,Fourrages!$B$1:$J$653,9))</f>
        <v/>
      </c>
      <c r="G15" s="33" t="str">
        <f t="shared" si="0"/>
        <v/>
      </c>
      <c r="H15" s="101" t="str">
        <f>IF(C15="","",VLOOKUP(C15,Fourrages!B4:J656,2))</f>
        <v/>
      </c>
      <c r="I15" s="33" t="str">
        <f t="shared" si="3"/>
        <v/>
      </c>
      <c r="J15" s="33" t="str">
        <f>IF(C15="","",VLOOKUP($C15,Fourrages!$B$1:$J$653,3))</f>
        <v/>
      </c>
      <c r="K15" s="33" t="str">
        <f t="shared" si="4"/>
        <v/>
      </c>
      <c r="L15" s="33" t="str">
        <f>IF(C15="","",VLOOKUP($C15,Fourrages!$B$1:$J$653,5))</f>
        <v/>
      </c>
      <c r="M15" s="33" t="str">
        <f t="shared" si="5"/>
        <v/>
      </c>
      <c r="N15" s="33" t="str">
        <f>IF(C15="","",VLOOKUP($C15,Fourrages!$B$1:$J$653,6))</f>
        <v/>
      </c>
      <c r="O15" s="33" t="str">
        <f t="shared" si="6"/>
        <v/>
      </c>
      <c r="P15" s="33" t="str">
        <f>IF(C15="","",VLOOKUP($C15,Fourrages!$B$1:$J$653,7))</f>
        <v/>
      </c>
      <c r="Q15" s="33" t="str">
        <f t="shared" si="1"/>
        <v/>
      </c>
      <c r="R15" s="33" t="str">
        <f>IF(C15="","",VLOOKUP($C15,Fourrages!$B$1:$J$653,8))</f>
        <v/>
      </c>
      <c r="S15" s="33" t="str">
        <f t="shared" si="2"/>
        <v/>
      </c>
    </row>
    <row r="16" spans="2:19" x14ac:dyDescent="0.25">
      <c r="B16" s="208"/>
      <c r="C16" s="163"/>
      <c r="D16" s="164"/>
      <c r="E16" s="33"/>
      <c r="F16" s="33" t="str">
        <f>IF($C16="","",VLOOKUP($C16,Fourrages!$B$1:$J$653,9))</f>
        <v/>
      </c>
      <c r="G16" s="33" t="str">
        <f t="shared" si="0"/>
        <v/>
      </c>
      <c r="H16" s="101" t="str">
        <f>IF(C16="","",VLOOKUP(C16,Fourrages!B5:J657,2))</f>
        <v/>
      </c>
      <c r="I16" s="33" t="str">
        <f t="shared" si="3"/>
        <v/>
      </c>
      <c r="J16" s="33" t="str">
        <f>IF(C16="","",VLOOKUP($C16,Fourrages!$B$1:$J$653,3))</f>
        <v/>
      </c>
      <c r="K16" s="33" t="str">
        <f t="shared" si="4"/>
        <v/>
      </c>
      <c r="L16" s="33" t="str">
        <f>IF(C16="","",VLOOKUP($C16,Fourrages!$B$1:$J$653,5))</f>
        <v/>
      </c>
      <c r="M16" s="33" t="str">
        <f t="shared" si="5"/>
        <v/>
      </c>
      <c r="N16" s="33" t="str">
        <f>IF(C16="","",VLOOKUP($C16,Fourrages!$B$1:$J$653,6))</f>
        <v/>
      </c>
      <c r="O16" s="33" t="str">
        <f t="shared" si="6"/>
        <v/>
      </c>
      <c r="P16" s="33" t="str">
        <f>IF(C16="","",VLOOKUP($C16,Fourrages!$B$1:$J$653,7))</f>
        <v/>
      </c>
      <c r="Q16" s="33" t="str">
        <f t="shared" si="1"/>
        <v/>
      </c>
      <c r="R16" s="33" t="str">
        <f>IF(C16="","",VLOOKUP($C16,Fourrages!$B$1:$J$653,8))</f>
        <v/>
      </c>
      <c r="S16" s="33" t="str">
        <f t="shared" si="2"/>
        <v/>
      </c>
    </row>
    <row r="17" spans="2:19" x14ac:dyDescent="0.25">
      <c r="B17" s="208"/>
      <c r="C17" s="163"/>
      <c r="D17" s="164"/>
      <c r="E17" s="33"/>
      <c r="F17" s="33" t="str">
        <f>IF($C17="","",VLOOKUP($C17,Fourrages!$B$1:$J$653,9))</f>
        <v/>
      </c>
      <c r="G17" s="33" t="str">
        <f t="shared" si="0"/>
        <v/>
      </c>
      <c r="H17" s="101" t="str">
        <f>IF(C17="","",VLOOKUP(C17,Fourrages!B6:J658,2))</f>
        <v/>
      </c>
      <c r="I17" s="33" t="str">
        <f t="shared" si="3"/>
        <v/>
      </c>
      <c r="J17" s="33" t="str">
        <f>IF(C17="","",VLOOKUP($C17,Fourrages!$B$1:$J$653,3))</f>
        <v/>
      </c>
      <c r="K17" s="33" t="str">
        <f t="shared" si="4"/>
        <v/>
      </c>
      <c r="L17" s="33" t="str">
        <f>IF(C17="","",VLOOKUP($C17,Fourrages!$B$1:$J$653,5))</f>
        <v/>
      </c>
      <c r="M17" s="33" t="str">
        <f t="shared" si="5"/>
        <v/>
      </c>
      <c r="N17" s="33" t="str">
        <f>IF(C17="","",VLOOKUP($C17,Fourrages!$B$1:$J$653,6))</f>
        <v/>
      </c>
      <c r="O17" s="33" t="str">
        <f t="shared" si="6"/>
        <v/>
      </c>
      <c r="P17" s="33" t="str">
        <f>IF(C17="","",VLOOKUP($C17,Fourrages!$B$1:$J$653,7))</f>
        <v/>
      </c>
      <c r="Q17" s="33" t="str">
        <f t="shared" si="1"/>
        <v/>
      </c>
      <c r="R17" s="33" t="str">
        <f>IF(C17="","",VLOOKUP($C17,Fourrages!$B$1:$J$653,8))</f>
        <v/>
      </c>
      <c r="S17" s="33" t="str">
        <f t="shared" si="2"/>
        <v/>
      </c>
    </row>
    <row r="18" spans="2:19" x14ac:dyDescent="0.25">
      <c r="B18" s="209"/>
      <c r="C18" s="163"/>
      <c r="D18" s="164"/>
      <c r="E18" s="33"/>
      <c r="F18" s="33" t="str">
        <f>IF($C18="","",VLOOKUP($C18,Fourrages!$B$1:$J$653,9))</f>
        <v/>
      </c>
      <c r="G18" s="33" t="str">
        <f t="shared" si="0"/>
        <v/>
      </c>
      <c r="H18" s="101" t="str">
        <f>IF(C18="","",VLOOKUP(C18,Fourrages!B7:J659,2))</f>
        <v/>
      </c>
      <c r="I18" s="33" t="str">
        <f t="shared" si="3"/>
        <v/>
      </c>
      <c r="J18" s="33" t="str">
        <f>IF(C18="","",VLOOKUP($C18,Fourrages!$B$1:$J$653,3))</f>
        <v/>
      </c>
      <c r="K18" s="33" t="str">
        <f t="shared" si="4"/>
        <v/>
      </c>
      <c r="L18" s="33" t="str">
        <f>IF(C18="","",VLOOKUP($C18,Fourrages!$B$1:$J$653,5))</f>
        <v/>
      </c>
      <c r="M18" s="33" t="str">
        <f t="shared" si="5"/>
        <v/>
      </c>
      <c r="N18" s="33" t="str">
        <f>IF(C18="","",VLOOKUP($C18,Fourrages!$B$1:$J$653,6))</f>
        <v/>
      </c>
      <c r="O18" s="33" t="str">
        <f t="shared" si="6"/>
        <v/>
      </c>
      <c r="P18" s="33" t="str">
        <f>IF(C18="","",VLOOKUP($C18,Fourrages!$B$1:$J$653,7))</f>
        <v/>
      </c>
      <c r="Q18" s="33" t="str">
        <f t="shared" si="1"/>
        <v/>
      </c>
      <c r="R18" s="33" t="str">
        <f>IF(C18="","",VLOOKUP($C18,Fourrages!$B$1:$J$653,8))</f>
        <v/>
      </c>
      <c r="S18" s="33" t="str">
        <f t="shared" si="2"/>
        <v/>
      </c>
    </row>
    <row r="19" spans="2:19" x14ac:dyDescent="0.25">
      <c r="B19" s="210" t="s">
        <v>1706</v>
      </c>
      <c r="C19" s="161"/>
      <c r="D19" s="162"/>
      <c r="E19" s="34"/>
      <c r="F19" s="34" t="str">
        <f>IF($C19="","",VLOOKUP($C19,Concentrés!$B$1:$I$757,8))</f>
        <v/>
      </c>
      <c r="G19" s="34" t="str">
        <f t="shared" si="0"/>
        <v/>
      </c>
      <c r="H19" s="102"/>
      <c r="I19" s="34" t="str">
        <f>IF(E19="","",E19)</f>
        <v/>
      </c>
      <c r="J19" s="34" t="str">
        <f>IF($C19="","",VLOOKUP($C19,Concentrés!$B$1:$I$757,2))</f>
        <v/>
      </c>
      <c r="K19" s="34" t="str">
        <f t="shared" si="4"/>
        <v/>
      </c>
      <c r="L19" s="34" t="str">
        <f>IF(C19="","",VLOOKUP($C19,Concentrés!$B$1:$I$757,4))</f>
        <v/>
      </c>
      <c r="M19" s="34" t="str">
        <f t="shared" si="5"/>
        <v/>
      </c>
      <c r="N19" s="34" t="str">
        <f>IF(C19="","",VLOOKUP($C19,Concentrés!$B$1:$I$757,5))</f>
        <v/>
      </c>
      <c r="O19" s="34" t="str">
        <f t="shared" si="6"/>
        <v/>
      </c>
      <c r="P19" s="34" t="str">
        <f>IF($C19="","",VLOOKUP($C19,Concentrés!$B$1:$I$757,6))</f>
        <v/>
      </c>
      <c r="Q19" s="34" t="str">
        <f t="shared" si="1"/>
        <v/>
      </c>
      <c r="R19" s="34" t="str">
        <f>IF($C19="","",VLOOKUP($C19,Concentrés!$B$1:$I$757,7))</f>
        <v/>
      </c>
      <c r="S19" s="34" t="str">
        <f t="shared" si="2"/>
        <v/>
      </c>
    </row>
    <row r="20" spans="2:19" x14ac:dyDescent="0.25">
      <c r="B20" s="211"/>
      <c r="C20" s="161"/>
      <c r="D20" s="162"/>
      <c r="E20" s="34"/>
      <c r="F20" s="34" t="str">
        <f>IF($C20="","",VLOOKUP($C20,Concentrés!$B$1:$I$757,8))</f>
        <v/>
      </c>
      <c r="G20" s="34" t="str">
        <f t="shared" si="0"/>
        <v/>
      </c>
      <c r="H20" s="102"/>
      <c r="I20" s="34" t="str">
        <f t="shared" ref="I20:I23" si="7">IF(E20="","",E20)</f>
        <v/>
      </c>
      <c r="J20" s="34" t="str">
        <f>IF(C20="","",VLOOKUP($C20,Concentrés!$B$1:$I$757,2))</f>
        <v/>
      </c>
      <c r="K20" s="34" t="str">
        <f t="shared" si="4"/>
        <v/>
      </c>
      <c r="L20" s="34" t="str">
        <f>IF(C20="","",VLOOKUP($C20,Concentrés!$B$1:$I$757,4))</f>
        <v/>
      </c>
      <c r="M20" s="34" t="str">
        <f t="shared" si="5"/>
        <v/>
      </c>
      <c r="N20" s="34" t="str">
        <f>IF(C20="","",VLOOKUP($C20,Concentrés!$B$1:$I$757,5))</f>
        <v/>
      </c>
      <c r="O20" s="34" t="str">
        <f t="shared" si="6"/>
        <v/>
      </c>
      <c r="P20" s="34" t="str">
        <f>IF($C20="","",VLOOKUP($C20,Concentrés!$B$1:$I$757,6))</f>
        <v/>
      </c>
      <c r="Q20" s="34" t="str">
        <f t="shared" si="1"/>
        <v/>
      </c>
      <c r="R20" s="34" t="str">
        <f>IF($C20="","",VLOOKUP($C20,Concentrés!$B$1:$I$757,7))</f>
        <v/>
      </c>
      <c r="S20" s="34" t="str">
        <f t="shared" si="2"/>
        <v/>
      </c>
    </row>
    <row r="21" spans="2:19" x14ac:dyDescent="0.25">
      <c r="B21" s="211"/>
      <c r="C21" s="161"/>
      <c r="D21" s="162"/>
      <c r="E21" s="34"/>
      <c r="F21" s="34" t="str">
        <f>IF($C21="","",VLOOKUP($C21,Concentrés!$B$1:$I$757,8))</f>
        <v/>
      </c>
      <c r="G21" s="34" t="str">
        <f t="shared" si="0"/>
        <v/>
      </c>
      <c r="H21" s="102"/>
      <c r="I21" s="34" t="str">
        <f t="shared" si="7"/>
        <v/>
      </c>
      <c r="J21" s="34" t="str">
        <f>IF(C21="","",VLOOKUP($C21,Concentrés!$B$1:$I$757,2))</f>
        <v/>
      </c>
      <c r="K21" s="34" t="str">
        <f t="shared" si="4"/>
        <v/>
      </c>
      <c r="L21" s="34" t="str">
        <f>IF(C21="","",VLOOKUP($C21,Concentrés!$B$1:$I$757,4))</f>
        <v/>
      </c>
      <c r="M21" s="34" t="str">
        <f t="shared" si="5"/>
        <v/>
      </c>
      <c r="N21" s="34" t="str">
        <f>IF(C21="","",VLOOKUP($C21,Concentrés!$B$1:$I$757,5))</f>
        <v/>
      </c>
      <c r="O21" s="34" t="str">
        <f t="shared" si="6"/>
        <v/>
      </c>
      <c r="P21" s="34" t="str">
        <f>IF($C21="","",VLOOKUP($C21,Concentrés!$B$1:$I$757,6))</f>
        <v/>
      </c>
      <c r="Q21" s="34" t="str">
        <f t="shared" si="1"/>
        <v/>
      </c>
      <c r="R21" s="34" t="str">
        <f>IF($C21="","",VLOOKUP($C21,Concentrés!$B$1:$I$757,7))</f>
        <v/>
      </c>
      <c r="S21" s="34" t="str">
        <f t="shared" si="2"/>
        <v/>
      </c>
    </row>
    <row r="22" spans="2:19" x14ac:dyDescent="0.25">
      <c r="B22" s="211"/>
      <c r="C22" s="161"/>
      <c r="D22" s="162"/>
      <c r="E22" s="34"/>
      <c r="F22" s="34" t="str">
        <f>IF($C22="","",VLOOKUP($C22,Concentrés!$B$1:$I$757,8))</f>
        <v/>
      </c>
      <c r="G22" s="34" t="str">
        <f t="shared" si="0"/>
        <v/>
      </c>
      <c r="H22" s="102"/>
      <c r="I22" s="34" t="str">
        <f t="shared" si="7"/>
        <v/>
      </c>
      <c r="J22" s="34" t="str">
        <f>IF(C22="","",VLOOKUP($C22,Concentrés!$B$1:$I$757,2))</f>
        <v/>
      </c>
      <c r="K22" s="34" t="str">
        <f t="shared" si="4"/>
        <v/>
      </c>
      <c r="L22" s="34" t="str">
        <f>IF(C22="","",VLOOKUP($C22,Concentrés!$B$1:$I$757,4))</f>
        <v/>
      </c>
      <c r="M22" s="34" t="str">
        <f t="shared" si="5"/>
        <v/>
      </c>
      <c r="N22" s="34" t="str">
        <f>IF(C22="","",VLOOKUP($C22,Concentrés!$B$1:$I$757,5))</f>
        <v/>
      </c>
      <c r="O22" s="34" t="str">
        <f t="shared" si="6"/>
        <v/>
      </c>
      <c r="P22" s="34" t="str">
        <f>IF($C22="","",VLOOKUP($C22,Concentrés!$B$1:$I$757,6))</f>
        <v/>
      </c>
      <c r="Q22" s="34" t="str">
        <f t="shared" si="1"/>
        <v/>
      </c>
      <c r="R22" s="34" t="str">
        <f>IF($C22="","",VLOOKUP($C22,Concentrés!$B$1:$I$757,7))</f>
        <v/>
      </c>
      <c r="S22" s="34" t="str">
        <f t="shared" si="2"/>
        <v/>
      </c>
    </row>
    <row r="23" spans="2:19" x14ac:dyDescent="0.25">
      <c r="B23" s="212"/>
      <c r="C23" s="161"/>
      <c r="D23" s="162"/>
      <c r="E23" s="34"/>
      <c r="F23" s="34" t="str">
        <f>IF($C23="","",VLOOKUP($C23,Concentrés!$B$1:$I$757,8))</f>
        <v/>
      </c>
      <c r="G23" s="34" t="str">
        <f t="shared" si="0"/>
        <v/>
      </c>
      <c r="H23" s="102"/>
      <c r="I23" s="34" t="str">
        <f t="shared" si="7"/>
        <v/>
      </c>
      <c r="J23" s="34" t="str">
        <f>IF(C23="","",VLOOKUP($C23,Concentrés!$B$1:$I$757,2))</f>
        <v/>
      </c>
      <c r="K23" s="34" t="str">
        <f t="shared" si="4"/>
        <v/>
      </c>
      <c r="L23" s="34" t="str">
        <f>IF(C23="","",VLOOKUP($C23,Concentrés!$B$1:$I$757,4))</f>
        <v/>
      </c>
      <c r="M23" s="34" t="str">
        <f t="shared" si="5"/>
        <v/>
      </c>
      <c r="N23" s="34" t="str">
        <f>IF(C23="","",VLOOKUP($C23,Concentrés!$B$1:$I$757,5))</f>
        <v/>
      </c>
      <c r="O23" s="34" t="str">
        <f t="shared" si="6"/>
        <v/>
      </c>
      <c r="P23" s="34" t="str">
        <f>IF($C23="","",VLOOKUP($C23,Concentrés!$B$1:$I$757,6))</f>
        <v/>
      </c>
      <c r="Q23" s="34" t="str">
        <f t="shared" si="1"/>
        <v/>
      </c>
      <c r="R23" s="34" t="str">
        <f>IF($C23="","",VLOOKUP($C23,Concentrés!$B$1:$I$757,7))</f>
        <v/>
      </c>
      <c r="S23" s="34" t="str">
        <f t="shared" si="2"/>
        <v/>
      </c>
    </row>
    <row r="24" spans="2:19" x14ac:dyDescent="0.25">
      <c r="B24" s="205" t="s">
        <v>1707</v>
      </c>
      <c r="C24" s="203"/>
      <c r="D24" s="204"/>
      <c r="E24" s="36"/>
      <c r="F24" s="36" t="str">
        <f>IF($C24="","",VLOOKUP($C24,Minéraux!$B$1:$F$265,5))</f>
        <v/>
      </c>
      <c r="G24" s="36" t="str">
        <f t="shared" si="0"/>
        <v/>
      </c>
      <c r="H24" s="102"/>
      <c r="I24" s="36" t="str">
        <f>IF(E24="","",E24)</f>
        <v/>
      </c>
      <c r="J24" s="58"/>
      <c r="K24" s="58"/>
      <c r="L24" s="58"/>
      <c r="M24" s="58"/>
      <c r="N24" s="58"/>
      <c r="O24" s="58"/>
      <c r="P24" s="36" t="str">
        <f>IF($C24="","",VLOOKUP($C24,Minéraux!$B$1:$F$265,2))</f>
        <v/>
      </c>
      <c r="Q24" s="36" t="str">
        <f t="shared" si="1"/>
        <v/>
      </c>
      <c r="R24" s="36" t="str">
        <f>IF($C24="","",VLOOKUP($C24,Minéraux!$B$1:$F$265,3))</f>
        <v/>
      </c>
      <c r="S24" s="36" t="str">
        <f t="shared" si="2"/>
        <v/>
      </c>
    </row>
    <row r="25" spans="2:19" x14ac:dyDescent="0.25">
      <c r="B25" s="206"/>
      <c r="C25" s="203"/>
      <c r="D25" s="204"/>
      <c r="E25" s="36"/>
      <c r="F25" s="36" t="str">
        <f>IF($C25="","",VLOOKUP($C25,Minéraux!$B$1:$F$265,5))</f>
        <v/>
      </c>
      <c r="G25" s="36" t="str">
        <f t="shared" si="0"/>
        <v/>
      </c>
      <c r="H25" s="102"/>
      <c r="I25" s="36" t="str">
        <f>IF(E25="","",E25)</f>
        <v/>
      </c>
      <c r="J25" s="58"/>
      <c r="K25" s="58"/>
      <c r="L25" s="58"/>
      <c r="M25" s="58"/>
      <c r="N25" s="58"/>
      <c r="O25" s="58"/>
      <c r="P25" s="36" t="str">
        <f>IF($C25="","",VLOOKUP($C25,Minéraux!$B$1:$F$265,2))</f>
        <v/>
      </c>
      <c r="Q25" s="36" t="str">
        <f t="shared" si="1"/>
        <v/>
      </c>
      <c r="R25" s="36" t="str">
        <f>IF($C25="","",VLOOKUP($C25,Minéraux!$B$1:$F$265,3))</f>
        <v/>
      </c>
      <c r="S25" s="36" t="str">
        <f t="shared" si="2"/>
        <v/>
      </c>
    </row>
    <row r="26" spans="2:19" x14ac:dyDescent="0.25">
      <c r="B26" s="54"/>
      <c r="C26" s="171" t="s">
        <v>1675</v>
      </c>
      <c r="D26" s="172"/>
      <c r="E26" s="35">
        <f>SUM(E12:E25)</f>
        <v>0</v>
      </c>
      <c r="F26" s="58"/>
      <c r="G26" s="37">
        <f t="shared" ref="G26:P26" si="8">SUM(G12:G25)</f>
        <v>0</v>
      </c>
      <c r="H26" s="102"/>
      <c r="I26" s="38">
        <f>SUM(I12:I25)</f>
        <v>0</v>
      </c>
      <c r="J26" s="37">
        <f t="shared" si="8"/>
        <v>0</v>
      </c>
      <c r="K26" s="37">
        <f t="shared" si="8"/>
        <v>0</v>
      </c>
      <c r="L26" s="26">
        <f t="shared" si="8"/>
        <v>0</v>
      </c>
      <c r="M26" s="26">
        <f t="shared" si="8"/>
        <v>0</v>
      </c>
      <c r="N26" s="26">
        <f t="shared" si="8"/>
        <v>0</v>
      </c>
      <c r="O26" s="26">
        <f t="shared" si="8"/>
        <v>0</v>
      </c>
      <c r="P26" s="55">
        <f t="shared" si="8"/>
        <v>0</v>
      </c>
      <c r="Q26" s="55">
        <f t="shared" ref="Q26:S26" si="9">SUM(Q12:Q25)</f>
        <v>0</v>
      </c>
      <c r="R26" s="55">
        <f t="shared" si="9"/>
        <v>0</v>
      </c>
      <c r="S26" s="55">
        <f t="shared" si="9"/>
        <v>0</v>
      </c>
    </row>
    <row r="27" spans="2:19" x14ac:dyDescent="0.25">
      <c r="B27" s="54"/>
      <c r="C27" s="176" t="s">
        <v>1709</v>
      </c>
      <c r="D27" s="177"/>
      <c r="E27" s="59"/>
      <c r="F27" s="58"/>
      <c r="G27" s="58"/>
      <c r="H27" s="68"/>
      <c r="I27" s="68"/>
      <c r="J27" s="176">
        <f>IF(E26=0,0,IF(SUM(E19:E23)&lt;0.2*E26,0,IF(SUM(E19:E23)&lt;0.3*E26,-0.4,IF(SUM(E19:E23)&lt;0.4*E26,-1,IF(SUM(E19:E23)&gt;0.4*E26,-1.6)))))</f>
        <v>0</v>
      </c>
      <c r="K27" s="177"/>
      <c r="L27" s="60"/>
      <c r="M27" s="61"/>
      <c r="N27" s="61"/>
      <c r="O27" s="62"/>
      <c r="P27" s="63"/>
      <c r="Q27" s="64"/>
      <c r="R27" s="63"/>
      <c r="S27" s="64"/>
    </row>
    <row r="28" spans="2:19" x14ac:dyDescent="0.25">
      <c r="B28" s="54"/>
      <c r="C28" s="176" t="s">
        <v>1710</v>
      </c>
      <c r="D28" s="177"/>
      <c r="E28" s="59"/>
      <c r="F28" s="58"/>
      <c r="G28" s="58"/>
      <c r="H28" s="68"/>
      <c r="I28" s="68"/>
      <c r="J28" s="176">
        <f>IF(E26=0,0,IF(M26/O26&lt;0.9,(0.3),IF(M26/O26&lt;1.65,(0.9),(1.04))))</f>
        <v>0</v>
      </c>
      <c r="K28" s="177"/>
      <c r="L28" s="65"/>
      <c r="M28" s="66"/>
      <c r="N28" s="66"/>
      <c r="O28" s="67"/>
      <c r="P28" s="184"/>
      <c r="Q28" s="185"/>
      <c r="R28" s="184"/>
      <c r="S28" s="185"/>
    </row>
    <row r="29" spans="2:19" x14ac:dyDescent="0.25">
      <c r="B29" s="54"/>
      <c r="C29" s="176" t="s">
        <v>1711</v>
      </c>
      <c r="D29" s="177"/>
      <c r="E29" s="59"/>
      <c r="F29" s="58"/>
      <c r="G29" s="58"/>
      <c r="H29" s="68"/>
      <c r="I29" s="68"/>
      <c r="J29" s="176">
        <f>IF(E26&lt;14,0,IF(E26&lt;24,-0.4,IF(E26&lt;28,-1,IF(E26&gt;28,-3))))</f>
        <v>0</v>
      </c>
      <c r="K29" s="177"/>
      <c r="L29" s="65"/>
      <c r="M29" s="66"/>
      <c r="N29" s="66"/>
      <c r="O29" s="67"/>
      <c r="P29" s="69"/>
      <c r="Q29" s="70"/>
      <c r="R29" s="69"/>
      <c r="S29" s="70"/>
    </row>
    <row r="30" spans="2:19" x14ac:dyDescent="0.25">
      <c r="B30" s="54"/>
      <c r="C30" s="198" t="s">
        <v>1708</v>
      </c>
      <c r="D30" s="199"/>
      <c r="E30" s="59"/>
      <c r="F30" s="58"/>
      <c r="G30" s="58"/>
      <c r="H30" s="68"/>
      <c r="I30" s="68"/>
      <c r="J30" s="200">
        <f>K26+J27+J29</f>
        <v>0</v>
      </c>
      <c r="K30" s="201"/>
      <c r="L30" s="71"/>
      <c r="M30" s="72"/>
      <c r="N30" s="72"/>
      <c r="O30" s="73"/>
      <c r="P30" s="69"/>
      <c r="Q30" s="70"/>
      <c r="R30" s="69"/>
      <c r="S30" s="70"/>
    </row>
    <row r="31" spans="2:19" x14ac:dyDescent="0.25">
      <c r="B31" s="54"/>
      <c r="C31" s="171" t="s">
        <v>1676</v>
      </c>
      <c r="D31" s="172"/>
      <c r="E31" s="58"/>
      <c r="F31" s="58"/>
      <c r="G31" s="58"/>
      <c r="H31" s="68"/>
      <c r="I31" s="68"/>
      <c r="J31" s="171">
        <f>D35</f>
        <v>0</v>
      </c>
      <c r="K31" s="172"/>
      <c r="L31" s="194">
        <f>D36</f>
        <v>0</v>
      </c>
      <c r="M31" s="196"/>
      <c r="N31" s="196"/>
      <c r="O31" s="195"/>
      <c r="P31" s="188">
        <f>IF(D39=0,0,(0.83*E9)+(0.002*D5)+(0.9*E8)+(((7.38)/(1+1*10^(19.1-(5.46*LOG(D4)))))))</f>
        <v>0</v>
      </c>
      <c r="Q31" s="189"/>
      <c r="R31" s="188">
        <f>IF(D40=0,0,(0.663*E9)+(0.008*D5)+(1.25*E8)+((((23.5)/(1+1*10^(18.8-(5.03*LOG(D4))))))))</f>
        <v>0</v>
      </c>
      <c r="S31" s="189"/>
    </row>
    <row r="32" spans="2:19" x14ac:dyDescent="0.25">
      <c r="B32" s="54"/>
      <c r="C32" s="171" t="s">
        <v>1701</v>
      </c>
      <c r="D32" s="172"/>
      <c r="E32" s="58"/>
      <c r="F32" s="58"/>
      <c r="G32" s="58"/>
      <c r="H32" s="68"/>
      <c r="I32" s="68"/>
      <c r="J32" s="171" t="str">
        <f>IF(E12="","",J30-J31)</f>
        <v/>
      </c>
      <c r="K32" s="172"/>
      <c r="L32" s="194" t="str">
        <f>IF(E12="","",M26-L31)</f>
        <v/>
      </c>
      <c r="M32" s="195"/>
      <c r="N32" s="194" t="str">
        <f>IF(E12="","",O26-L31)</f>
        <v/>
      </c>
      <c r="O32" s="195"/>
      <c r="P32" s="190"/>
      <c r="Q32" s="191"/>
      <c r="R32" s="190"/>
      <c r="S32" s="191"/>
    </row>
    <row r="33" spans="2:19" s="56" customFormat="1" x14ac:dyDescent="0.25">
      <c r="B33" s="57"/>
      <c r="C33" s="173" t="s">
        <v>1677</v>
      </c>
      <c r="D33" s="174"/>
      <c r="E33" s="174"/>
      <c r="F33" s="174"/>
      <c r="G33" s="175"/>
      <c r="H33" s="39"/>
      <c r="I33" s="39"/>
      <c r="J33" s="186">
        <f>IF(E12="",0,J32/0.44)</f>
        <v>0</v>
      </c>
      <c r="K33" s="187"/>
      <c r="L33" s="192">
        <f>IF(E12="",0,L32/48)</f>
        <v>0</v>
      </c>
      <c r="M33" s="193"/>
      <c r="N33" s="192">
        <f>IF(E12="",0,N32/48)</f>
        <v>0</v>
      </c>
      <c r="O33" s="193"/>
      <c r="P33" s="186">
        <f>IF(E12="",0,Q26-P31)</f>
        <v>0</v>
      </c>
      <c r="Q33" s="187"/>
      <c r="R33" s="186">
        <f>IF(E12="",0,S26-R31)</f>
        <v>0</v>
      </c>
      <c r="S33" s="187"/>
    </row>
    <row r="34" spans="2:19" ht="16.5" thickBot="1" x14ac:dyDescent="0.3"/>
    <row r="35" spans="2:19" x14ac:dyDescent="0.25">
      <c r="B35" s="178" t="s">
        <v>1695</v>
      </c>
      <c r="C35" s="179"/>
      <c r="D35" s="167">
        <f>0.041*(D5^0.75)</f>
        <v>0</v>
      </c>
      <c r="E35" s="168"/>
    </row>
    <row r="36" spans="2:19" x14ac:dyDescent="0.25">
      <c r="B36" s="165" t="s">
        <v>1696</v>
      </c>
      <c r="C36" s="166"/>
      <c r="D36" s="169">
        <f>3.25*(D5^0.75)</f>
        <v>0</v>
      </c>
      <c r="E36" s="170"/>
    </row>
    <row r="37" spans="2:19" x14ac:dyDescent="0.25">
      <c r="B37" s="165" t="s">
        <v>1697</v>
      </c>
      <c r="C37" s="166"/>
      <c r="D37" s="169">
        <f>IF(E8="",0,(E8*((((0.44+(0.0055*(G2-40))+((0.0033*(G3-31)))))))))</f>
        <v>0</v>
      </c>
      <c r="E37" s="170"/>
    </row>
    <row r="38" spans="2:19" x14ac:dyDescent="0.25">
      <c r="B38" s="165" t="s">
        <v>1698</v>
      </c>
      <c r="C38" s="166"/>
      <c r="D38" s="169">
        <f>IF(E8="",0,(E8*G3)/0.64)</f>
        <v>0</v>
      </c>
      <c r="E38" s="170"/>
    </row>
    <row r="39" spans="2:19" x14ac:dyDescent="0.25">
      <c r="B39" s="165" t="s">
        <v>1699</v>
      </c>
      <c r="C39" s="166"/>
      <c r="D39" s="169">
        <f>IF(D4="",0,(0.663*E9)+(0.008*D5)+(1.25*E8)+(((23.5)/(1+10^(18.8-5.03*LOG(D4))))))</f>
        <v>0</v>
      </c>
      <c r="E39" s="170"/>
    </row>
    <row r="40" spans="2:19" ht="16.5" thickBot="1" x14ac:dyDescent="0.3">
      <c r="B40" s="180" t="s">
        <v>1700</v>
      </c>
      <c r="C40" s="181"/>
      <c r="D40" s="182">
        <f>IF(D4="",0,(0.83*E9)+(0.002*D5)+(0.9*E8)+(((7.38)/(1+10^(19.1-5.46*LOG(D4))))))</f>
        <v>0</v>
      </c>
      <c r="E40" s="183"/>
    </row>
  </sheetData>
  <mergeCells count="65">
    <mergeCell ref="H9:I9"/>
    <mergeCell ref="J27:K27"/>
    <mergeCell ref="C29:D29"/>
    <mergeCell ref="C30:D30"/>
    <mergeCell ref="J29:K29"/>
    <mergeCell ref="J30:K30"/>
    <mergeCell ref="J28:K28"/>
    <mergeCell ref="B9:D9"/>
    <mergeCell ref="C24:D24"/>
    <mergeCell ref="C25:D25"/>
    <mergeCell ref="B24:B25"/>
    <mergeCell ref="C14:D14"/>
    <mergeCell ref="B12:B18"/>
    <mergeCell ref="B19:B23"/>
    <mergeCell ref="C12:D12"/>
    <mergeCell ref="C13:D13"/>
    <mergeCell ref="P28:Q28"/>
    <mergeCell ref="R28:S28"/>
    <mergeCell ref="C28:D28"/>
    <mergeCell ref="P33:Q33"/>
    <mergeCell ref="R33:S33"/>
    <mergeCell ref="P31:Q32"/>
    <mergeCell ref="R31:S32"/>
    <mergeCell ref="N33:O33"/>
    <mergeCell ref="J33:K33"/>
    <mergeCell ref="L33:M33"/>
    <mergeCell ref="J31:K31"/>
    <mergeCell ref="J32:K32"/>
    <mergeCell ref="N32:O32"/>
    <mergeCell ref="L32:M32"/>
    <mergeCell ref="L31:O31"/>
    <mergeCell ref="D38:E38"/>
    <mergeCell ref="D39:E39"/>
    <mergeCell ref="B40:C40"/>
    <mergeCell ref="D40:E40"/>
    <mergeCell ref="B37:C37"/>
    <mergeCell ref="B38:C38"/>
    <mergeCell ref="B39:C39"/>
    <mergeCell ref="D37:E37"/>
    <mergeCell ref="B36:C36"/>
    <mergeCell ref="D35:E35"/>
    <mergeCell ref="D36:E36"/>
    <mergeCell ref="C26:D26"/>
    <mergeCell ref="C31:D31"/>
    <mergeCell ref="C32:D32"/>
    <mergeCell ref="C33:G33"/>
    <mergeCell ref="C27:D27"/>
    <mergeCell ref="B35:C35"/>
    <mergeCell ref="C11:D11"/>
    <mergeCell ref="C23:D23"/>
    <mergeCell ref="C20:D20"/>
    <mergeCell ref="C21:D21"/>
    <mergeCell ref="C22:D22"/>
    <mergeCell ref="C15:D15"/>
    <mergeCell ref="C16:D16"/>
    <mergeCell ref="C17:D17"/>
    <mergeCell ref="C18:D18"/>
    <mergeCell ref="C19:D19"/>
    <mergeCell ref="N2:O2"/>
    <mergeCell ref="B3:C3"/>
    <mergeCell ref="B2:C2"/>
    <mergeCell ref="B4:C4"/>
    <mergeCell ref="B8:D8"/>
    <mergeCell ref="B5:C5"/>
    <mergeCell ref="B6:C6"/>
  </mergeCells>
  <pageMargins left="0.7" right="0.7" top="0.75" bottom="0.75" header="0.3" footer="0.3"/>
  <pageSetup paperSize="9" orientation="landscape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nvration">
                <anchor moveWithCells="1" sizeWithCells="1">
                  <from>
                    <xdr:col>7</xdr:col>
                    <xdr:colOff>638175</xdr:colOff>
                    <xdr:row>4</xdr:row>
                    <xdr:rowOff>28575</xdr:rowOff>
                  </from>
                  <to>
                    <xdr:col>9</xdr:col>
                    <xdr:colOff>742950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choix">
                <anchor moveWithCells="1" sizeWithCells="1">
                  <from>
                    <xdr:col>3</xdr:col>
                    <xdr:colOff>361950</xdr:colOff>
                    <xdr:row>4</xdr:row>
                    <xdr:rowOff>47625</xdr:rowOff>
                  </from>
                  <to>
                    <xdr:col>13</xdr:col>
                    <xdr:colOff>0</xdr:colOff>
                    <xdr:row>20</xdr:row>
                    <xdr:rowOff>85725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Fourrages!$B$2:$B$653</xm:f>
          </x14:formula1>
          <xm:sqref>C12:C18 D13:D18</xm:sqref>
        </x14:dataValidation>
        <x14:dataValidation type="list" allowBlank="1" showInputMessage="1" showErrorMessage="1">
          <x14:formula1>
            <xm:f>Concentrés!$B$2:$B$757</xm:f>
          </x14:formula1>
          <xm:sqref>D20:D23 C19:C23</xm:sqref>
        </x14:dataValidation>
        <x14:dataValidation type="list" allowBlank="1" showInputMessage="1" showErrorMessage="1">
          <x14:formula1>
            <xm:f>Minéraux!$B$2:$B$265</xm:f>
          </x14:formula1>
          <xm:sqref>C24:C25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A656"/>
  <sheetViews>
    <sheetView workbookViewId="0">
      <selection sqref="A1:J653"/>
    </sheetView>
  </sheetViews>
  <sheetFormatPr baseColWidth="10" defaultRowHeight="15" x14ac:dyDescent="0.25"/>
  <sheetData>
    <row r="1" spans="1:10" ht="30" x14ac:dyDescent="0.25">
      <c r="A1" s="4" t="s">
        <v>0</v>
      </c>
      <c r="B1" s="11" t="s">
        <v>1</v>
      </c>
      <c r="C1" s="5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6" t="s">
        <v>9</v>
      </c>
    </row>
    <row r="2" spans="1:10" x14ac:dyDescent="0.25">
      <c r="A2" s="27"/>
      <c r="B2" s="28"/>
      <c r="C2" s="29"/>
      <c r="D2" s="27"/>
      <c r="E2" s="27"/>
      <c r="F2" s="27"/>
      <c r="G2" s="27"/>
      <c r="H2" s="27"/>
      <c r="I2" s="27"/>
      <c r="J2" s="30"/>
    </row>
    <row r="3" spans="1:10" x14ac:dyDescent="0.25">
      <c r="A3" s="7">
        <v>1</v>
      </c>
      <c r="B3" s="1" t="s">
        <v>10</v>
      </c>
      <c r="C3" s="9">
        <v>0.35</v>
      </c>
      <c r="D3" s="10">
        <v>0.64</v>
      </c>
      <c r="E3" s="10">
        <v>0.55000000000000004</v>
      </c>
      <c r="F3" s="2">
        <v>60</v>
      </c>
      <c r="G3" s="2">
        <v>60</v>
      </c>
      <c r="H3" s="3">
        <v>2.6</v>
      </c>
      <c r="I3" s="3">
        <v>4</v>
      </c>
      <c r="J3" s="10">
        <v>1.01</v>
      </c>
    </row>
    <row r="4" spans="1:10" x14ac:dyDescent="0.25">
      <c r="A4" s="7">
        <v>2</v>
      </c>
      <c r="B4" s="1" t="s">
        <v>11</v>
      </c>
      <c r="C4" s="9">
        <v>0.19399999999999998</v>
      </c>
      <c r="D4" s="10">
        <v>0.92</v>
      </c>
      <c r="E4" s="10">
        <v>0.87</v>
      </c>
      <c r="F4" s="2">
        <v>78</v>
      </c>
      <c r="G4" s="2">
        <v>69</v>
      </c>
      <c r="H4" s="3">
        <v>3.1</v>
      </c>
      <c r="I4" s="3">
        <v>4.5999999999999996</v>
      </c>
      <c r="J4" s="10">
        <v>1.17</v>
      </c>
    </row>
    <row r="5" spans="1:10" x14ac:dyDescent="0.25">
      <c r="A5" s="7">
        <v>3</v>
      </c>
      <c r="B5" s="1" t="s">
        <v>12</v>
      </c>
      <c r="C5" s="9">
        <v>0.19600000000000001</v>
      </c>
      <c r="D5" s="10">
        <v>0.88</v>
      </c>
      <c r="E5" s="10">
        <v>0.82</v>
      </c>
      <c r="F5" s="2">
        <v>67</v>
      </c>
      <c r="G5" s="2">
        <v>66</v>
      </c>
      <c r="H5" s="3">
        <v>3</v>
      </c>
      <c r="I5" s="3">
        <v>4</v>
      </c>
      <c r="J5" s="10">
        <v>1.31</v>
      </c>
    </row>
    <row r="6" spans="1:10" x14ac:dyDescent="0.25">
      <c r="A6" s="7">
        <v>4</v>
      </c>
      <c r="B6" s="1" t="s">
        <v>13</v>
      </c>
      <c r="C6" s="9">
        <v>0.20899999999999999</v>
      </c>
      <c r="D6" s="10">
        <v>0.83</v>
      </c>
      <c r="E6" s="10">
        <v>0.76</v>
      </c>
      <c r="F6" s="2">
        <v>62</v>
      </c>
      <c r="G6" s="2">
        <v>64</v>
      </c>
      <c r="H6" s="3">
        <v>2.6</v>
      </c>
      <c r="I6" s="3">
        <v>3.4</v>
      </c>
      <c r="J6" s="10">
        <v>1.5</v>
      </c>
    </row>
    <row r="7" spans="1:10" x14ac:dyDescent="0.25">
      <c r="A7" s="7">
        <v>5</v>
      </c>
      <c r="B7" s="1" t="s">
        <v>14</v>
      </c>
      <c r="C7" s="9">
        <v>0.55000000000000004</v>
      </c>
      <c r="D7" s="10">
        <v>0.83</v>
      </c>
      <c r="E7" s="10">
        <v>0.76</v>
      </c>
      <c r="F7" s="2">
        <v>81</v>
      </c>
      <c r="G7" s="2">
        <v>81</v>
      </c>
      <c r="H7" s="3">
        <v>3.1</v>
      </c>
      <c r="I7" s="3">
        <v>4.5999999999999996</v>
      </c>
      <c r="J7" s="10">
        <v>1.1299999999999999</v>
      </c>
    </row>
    <row r="8" spans="1:10" x14ac:dyDescent="0.25">
      <c r="A8" s="7">
        <v>6</v>
      </c>
      <c r="B8" s="1" t="s">
        <v>15</v>
      </c>
      <c r="C8" s="9">
        <v>0.55000000000000004</v>
      </c>
      <c r="D8" s="10">
        <v>0.71</v>
      </c>
      <c r="E8" s="10">
        <v>0.63</v>
      </c>
      <c r="F8" s="2">
        <v>50</v>
      </c>
      <c r="G8" s="2">
        <v>67</v>
      </c>
      <c r="H8" s="3">
        <v>2.6</v>
      </c>
      <c r="I8" s="3">
        <v>3.4</v>
      </c>
      <c r="J8" s="10">
        <v>1.56</v>
      </c>
    </row>
    <row r="9" spans="1:10" x14ac:dyDescent="0.25">
      <c r="A9" s="7">
        <v>7</v>
      </c>
      <c r="B9" s="1" t="s">
        <v>16</v>
      </c>
      <c r="C9" s="9">
        <v>0.55000000000000004</v>
      </c>
      <c r="D9" s="10">
        <v>0.8</v>
      </c>
      <c r="E9" s="10">
        <v>0.73</v>
      </c>
      <c r="F9" s="2">
        <v>67</v>
      </c>
      <c r="G9" s="2">
        <v>76</v>
      </c>
      <c r="H9" s="3">
        <v>3</v>
      </c>
      <c r="I9" s="3">
        <v>4</v>
      </c>
      <c r="J9" s="10">
        <v>1.28</v>
      </c>
    </row>
    <row r="10" spans="1:10" x14ac:dyDescent="0.25">
      <c r="A10" s="7">
        <v>8</v>
      </c>
      <c r="B10" s="1" t="s">
        <v>17</v>
      </c>
      <c r="C10" s="9">
        <v>0.55000000000000004</v>
      </c>
      <c r="D10" s="10">
        <v>0.74</v>
      </c>
      <c r="E10" s="10">
        <v>0.66</v>
      </c>
      <c r="F10" s="2">
        <v>59</v>
      </c>
      <c r="G10" s="2">
        <v>71</v>
      </c>
      <c r="H10" s="3">
        <v>2.6</v>
      </c>
      <c r="I10" s="3">
        <v>3.4</v>
      </c>
      <c r="J10" s="10">
        <v>1.48</v>
      </c>
    </row>
    <row r="11" spans="1:10" x14ac:dyDescent="0.25">
      <c r="A11" s="7">
        <v>9</v>
      </c>
      <c r="B11" s="1" t="s">
        <v>18</v>
      </c>
      <c r="C11" s="9">
        <v>0.33500000000000002</v>
      </c>
      <c r="D11" s="10">
        <v>0.85</v>
      </c>
      <c r="E11" s="10">
        <v>0.79</v>
      </c>
      <c r="F11" s="2">
        <v>82</v>
      </c>
      <c r="G11" s="2">
        <v>69</v>
      </c>
      <c r="H11" s="3">
        <v>3.1</v>
      </c>
      <c r="I11" s="3">
        <v>4.5999999999999996</v>
      </c>
      <c r="J11" s="10">
        <v>1.1200000000000001</v>
      </c>
    </row>
    <row r="12" spans="1:10" x14ac:dyDescent="0.25">
      <c r="A12" s="7">
        <v>10</v>
      </c>
      <c r="B12" s="1" t="s">
        <v>19</v>
      </c>
      <c r="C12" s="9">
        <v>0.33500000000000002</v>
      </c>
      <c r="D12" s="10">
        <v>0.73</v>
      </c>
      <c r="E12" s="10">
        <v>0.65</v>
      </c>
      <c r="F12" s="2">
        <v>55</v>
      </c>
      <c r="G12" s="2">
        <v>60</v>
      </c>
      <c r="H12" s="3">
        <v>2.6</v>
      </c>
      <c r="I12" s="3">
        <v>3.4</v>
      </c>
      <c r="J12" s="10">
        <v>1.53</v>
      </c>
    </row>
    <row r="13" spans="1:10" x14ac:dyDescent="0.25">
      <c r="A13" s="7">
        <v>11</v>
      </c>
      <c r="B13" s="1" t="s">
        <v>20</v>
      </c>
      <c r="C13" s="9">
        <v>0.33500000000000002</v>
      </c>
      <c r="D13" s="10">
        <v>0.81</v>
      </c>
      <c r="E13" s="10">
        <v>0.74</v>
      </c>
      <c r="F13" s="2">
        <v>70</v>
      </c>
      <c r="G13" s="2">
        <v>66</v>
      </c>
      <c r="H13" s="3">
        <v>3</v>
      </c>
      <c r="I13" s="3">
        <v>4</v>
      </c>
      <c r="J13" s="10">
        <v>1.25</v>
      </c>
    </row>
    <row r="14" spans="1:10" x14ac:dyDescent="0.25">
      <c r="A14" s="7">
        <v>12</v>
      </c>
      <c r="B14" s="1" t="s">
        <v>21</v>
      </c>
      <c r="C14" s="9">
        <v>0.33500000000000002</v>
      </c>
      <c r="D14" s="10">
        <v>0.76</v>
      </c>
      <c r="E14" s="10">
        <v>0.68</v>
      </c>
      <c r="F14" s="2">
        <v>63</v>
      </c>
      <c r="G14" s="2">
        <v>62</v>
      </c>
      <c r="H14" s="3">
        <v>2.6</v>
      </c>
      <c r="I14" s="3">
        <v>3.4</v>
      </c>
      <c r="J14" s="10">
        <v>1.45</v>
      </c>
    </row>
    <row r="15" spans="1:10" x14ac:dyDescent="0.25">
      <c r="A15" s="7">
        <v>13</v>
      </c>
      <c r="B15" s="1" t="s">
        <v>22</v>
      </c>
      <c r="C15" s="9">
        <v>0.19399999999999998</v>
      </c>
      <c r="D15" s="10">
        <v>0.93</v>
      </c>
      <c r="E15" s="10">
        <v>0.87</v>
      </c>
      <c r="F15" s="2">
        <v>76</v>
      </c>
      <c r="G15" s="2">
        <v>59</v>
      </c>
      <c r="H15" s="3">
        <v>3.1</v>
      </c>
      <c r="I15" s="3">
        <v>4.5999999999999996</v>
      </c>
      <c r="J15" s="10">
        <v>1.32</v>
      </c>
    </row>
    <row r="16" spans="1:10" x14ac:dyDescent="0.25">
      <c r="A16" s="7">
        <v>14</v>
      </c>
      <c r="B16" s="1" t="s">
        <v>23</v>
      </c>
      <c r="C16" s="9">
        <v>0.23300000000000001</v>
      </c>
      <c r="D16" s="10">
        <v>0.8</v>
      </c>
      <c r="E16" s="10">
        <v>0.73</v>
      </c>
      <c r="F16" s="2">
        <v>54</v>
      </c>
      <c r="G16" s="2">
        <v>53</v>
      </c>
      <c r="H16" s="3">
        <v>2.6</v>
      </c>
      <c r="I16" s="3">
        <v>3.4</v>
      </c>
      <c r="J16" s="10">
        <v>1.68</v>
      </c>
    </row>
    <row r="17" spans="1:10" x14ac:dyDescent="0.25">
      <c r="A17" s="7">
        <v>15</v>
      </c>
      <c r="B17" s="1" t="s">
        <v>24</v>
      </c>
      <c r="C17" s="9">
        <v>0.19600000000000001</v>
      </c>
      <c r="D17" s="10">
        <v>0.89</v>
      </c>
      <c r="E17" s="10">
        <v>0.83</v>
      </c>
      <c r="F17" s="2">
        <v>65</v>
      </c>
      <c r="G17" s="2">
        <v>57</v>
      </c>
      <c r="H17" s="3">
        <v>3</v>
      </c>
      <c r="I17" s="3">
        <v>4</v>
      </c>
      <c r="J17" s="10">
        <v>1.48</v>
      </c>
    </row>
    <row r="18" spans="1:10" x14ac:dyDescent="0.25">
      <c r="A18" s="7">
        <v>16</v>
      </c>
      <c r="B18" s="1" t="s">
        <v>25</v>
      </c>
      <c r="C18" s="9">
        <v>0.20899999999999999</v>
      </c>
      <c r="D18" s="10">
        <v>0.84</v>
      </c>
      <c r="E18" s="10">
        <v>0.76</v>
      </c>
      <c r="F18" s="2">
        <v>60</v>
      </c>
      <c r="G18" s="2">
        <v>55</v>
      </c>
      <c r="H18" s="3">
        <v>2.6</v>
      </c>
      <c r="I18" s="3">
        <v>3.4</v>
      </c>
      <c r="J18" s="10">
        <v>1.67</v>
      </c>
    </row>
    <row r="19" spans="1:10" x14ac:dyDescent="0.25">
      <c r="A19" s="7">
        <v>17</v>
      </c>
      <c r="B19" s="1" t="s">
        <v>26</v>
      </c>
      <c r="C19" s="9">
        <v>0.21100000000000002</v>
      </c>
      <c r="D19" s="10">
        <v>0.88</v>
      </c>
      <c r="E19" s="10">
        <v>0.83</v>
      </c>
      <c r="F19" s="2">
        <v>72</v>
      </c>
      <c r="G19" s="2">
        <v>68</v>
      </c>
      <c r="H19" s="3">
        <v>3</v>
      </c>
      <c r="I19" s="3">
        <v>5.8</v>
      </c>
      <c r="J19" s="10">
        <v>1.1399999999999999</v>
      </c>
    </row>
    <row r="20" spans="1:10" x14ac:dyDescent="0.25">
      <c r="A20" s="7">
        <v>18</v>
      </c>
      <c r="B20" s="1" t="s">
        <v>27</v>
      </c>
      <c r="C20" s="9">
        <v>0.21899999999999997</v>
      </c>
      <c r="D20" s="10">
        <v>0.86</v>
      </c>
      <c r="E20" s="10">
        <v>0.8</v>
      </c>
      <c r="F20" s="2">
        <v>74</v>
      </c>
      <c r="G20" s="2">
        <v>67</v>
      </c>
      <c r="H20" s="3">
        <v>3</v>
      </c>
      <c r="I20" s="3">
        <v>5.2</v>
      </c>
      <c r="J20" s="10">
        <v>1.1499999999999999</v>
      </c>
    </row>
    <row r="21" spans="1:10" x14ac:dyDescent="0.25">
      <c r="A21" s="7">
        <v>19</v>
      </c>
      <c r="B21" s="1" t="s">
        <v>28</v>
      </c>
      <c r="C21" s="9">
        <v>0.55000000000000004</v>
      </c>
      <c r="D21" s="10">
        <v>0.81</v>
      </c>
      <c r="E21" s="10">
        <v>0.75</v>
      </c>
      <c r="F21" s="2">
        <v>72</v>
      </c>
      <c r="G21" s="2">
        <v>79</v>
      </c>
      <c r="H21" s="3">
        <v>3</v>
      </c>
      <c r="I21" s="3">
        <v>5.8</v>
      </c>
      <c r="J21" s="10">
        <v>1.1299999999999999</v>
      </c>
    </row>
    <row r="22" spans="1:10" x14ac:dyDescent="0.25">
      <c r="A22" s="7">
        <v>20</v>
      </c>
      <c r="B22" s="1" t="s">
        <v>29</v>
      </c>
      <c r="C22" s="9">
        <v>0.55000000000000004</v>
      </c>
      <c r="D22" s="10">
        <v>0.78</v>
      </c>
      <c r="E22" s="10">
        <v>0.71</v>
      </c>
      <c r="F22" s="2">
        <v>74</v>
      </c>
      <c r="G22" s="2">
        <v>78</v>
      </c>
      <c r="H22" s="3">
        <v>3</v>
      </c>
      <c r="I22" s="3">
        <v>5.2</v>
      </c>
      <c r="J22" s="10">
        <v>1.1499999999999999</v>
      </c>
    </row>
    <row r="23" spans="1:10" x14ac:dyDescent="0.25">
      <c r="A23" s="7">
        <v>21</v>
      </c>
      <c r="B23" s="1" t="s">
        <v>30</v>
      </c>
      <c r="C23" s="9">
        <v>0.33500000000000002</v>
      </c>
      <c r="D23" s="10">
        <v>0.82</v>
      </c>
      <c r="E23" s="10">
        <v>0.76</v>
      </c>
      <c r="F23" s="2">
        <v>74</v>
      </c>
      <c r="G23" s="2">
        <v>67</v>
      </c>
      <c r="H23" s="3">
        <v>3</v>
      </c>
      <c r="I23" s="3">
        <v>5.8</v>
      </c>
      <c r="J23" s="10">
        <v>1.1100000000000001</v>
      </c>
    </row>
    <row r="24" spans="1:10" x14ac:dyDescent="0.25">
      <c r="A24" s="7">
        <v>22</v>
      </c>
      <c r="B24" s="1" t="s">
        <v>31</v>
      </c>
      <c r="C24" s="9">
        <v>0.33500000000000002</v>
      </c>
      <c r="D24" s="10">
        <v>0.8</v>
      </c>
      <c r="E24" s="10">
        <v>0.73</v>
      </c>
      <c r="F24" s="2">
        <v>76</v>
      </c>
      <c r="G24" s="2">
        <v>66</v>
      </c>
      <c r="H24" s="3">
        <v>3</v>
      </c>
      <c r="I24" s="3">
        <v>5.2</v>
      </c>
      <c r="J24" s="10">
        <v>1.1399999999999999</v>
      </c>
    </row>
    <row r="25" spans="1:10" x14ac:dyDescent="0.25">
      <c r="A25" s="7">
        <v>23</v>
      </c>
      <c r="B25" s="1" t="s">
        <v>32</v>
      </c>
      <c r="C25" s="9">
        <v>0.21100000000000002</v>
      </c>
      <c r="D25" s="10">
        <v>0.89</v>
      </c>
      <c r="E25" s="10">
        <v>0.84</v>
      </c>
      <c r="F25" s="2">
        <v>70</v>
      </c>
      <c r="G25" s="2">
        <v>58</v>
      </c>
      <c r="H25" s="3">
        <v>3</v>
      </c>
      <c r="I25" s="3">
        <v>5.8</v>
      </c>
      <c r="J25" s="10">
        <v>1.27</v>
      </c>
    </row>
    <row r="26" spans="1:10" x14ac:dyDescent="0.25">
      <c r="A26" s="7">
        <v>24</v>
      </c>
      <c r="B26" s="1" t="s">
        <v>33</v>
      </c>
      <c r="C26" s="9">
        <v>0.21899999999999997</v>
      </c>
      <c r="D26" s="10">
        <v>0.87</v>
      </c>
      <c r="E26" s="10">
        <v>0.8</v>
      </c>
      <c r="F26" s="2">
        <v>72</v>
      </c>
      <c r="G26" s="2">
        <v>58</v>
      </c>
      <c r="H26" s="3">
        <v>3</v>
      </c>
      <c r="I26" s="3">
        <v>5.2</v>
      </c>
      <c r="J26" s="10">
        <v>1.29</v>
      </c>
    </row>
    <row r="27" spans="1:10" x14ac:dyDescent="0.25">
      <c r="A27" s="7">
        <v>25</v>
      </c>
      <c r="B27" s="1" t="s">
        <v>34</v>
      </c>
      <c r="C27" s="9">
        <v>0.23</v>
      </c>
      <c r="D27" s="10">
        <v>0.83</v>
      </c>
      <c r="E27" s="10">
        <v>0.76</v>
      </c>
      <c r="F27" s="2">
        <v>67</v>
      </c>
      <c r="G27" s="2">
        <v>56</v>
      </c>
      <c r="H27" s="3">
        <v>2.8</v>
      </c>
      <c r="I27" s="3">
        <v>4.5999999999999996</v>
      </c>
      <c r="J27" s="10">
        <v>1.33</v>
      </c>
    </row>
    <row r="28" spans="1:10" x14ac:dyDescent="0.25">
      <c r="A28" s="7">
        <v>26</v>
      </c>
      <c r="B28" s="1" t="s">
        <v>35</v>
      </c>
      <c r="C28" s="9">
        <v>0.157</v>
      </c>
      <c r="D28" s="10">
        <v>1.03</v>
      </c>
      <c r="E28" s="10">
        <v>0.99</v>
      </c>
      <c r="F28" s="2">
        <v>94</v>
      </c>
      <c r="G28" s="2">
        <v>79</v>
      </c>
      <c r="H28" s="3">
        <v>2.8</v>
      </c>
      <c r="I28" s="3">
        <v>12.1</v>
      </c>
      <c r="J28" s="10">
        <v>1</v>
      </c>
    </row>
    <row r="29" spans="1:10" x14ac:dyDescent="0.25">
      <c r="A29" s="7">
        <v>27</v>
      </c>
      <c r="B29" s="1" t="s">
        <v>36</v>
      </c>
      <c r="C29" s="9">
        <v>0.185</v>
      </c>
      <c r="D29" s="10">
        <v>0.9</v>
      </c>
      <c r="E29" s="10">
        <v>0.84</v>
      </c>
      <c r="F29" s="2">
        <v>94</v>
      </c>
      <c r="G29" s="2">
        <v>70</v>
      </c>
      <c r="H29" s="3">
        <v>2.2999999999999998</v>
      </c>
      <c r="I29" s="3">
        <v>2.7</v>
      </c>
      <c r="J29" s="10">
        <v>1.1200000000000001</v>
      </c>
    </row>
    <row r="30" spans="1:10" x14ac:dyDescent="0.25">
      <c r="A30" s="7">
        <v>28</v>
      </c>
      <c r="B30" s="1" t="s">
        <v>37</v>
      </c>
      <c r="C30" s="9">
        <v>0.188</v>
      </c>
      <c r="D30" s="10">
        <v>0.86</v>
      </c>
      <c r="E30" s="10">
        <v>0.8</v>
      </c>
      <c r="F30" s="2">
        <v>87</v>
      </c>
      <c r="G30" s="2">
        <v>67</v>
      </c>
      <c r="H30" s="3">
        <v>2.2999999999999998</v>
      </c>
      <c r="I30" s="3">
        <v>2.7</v>
      </c>
      <c r="J30" s="10">
        <v>1.21</v>
      </c>
    </row>
    <row r="31" spans="1:10" x14ac:dyDescent="0.25">
      <c r="A31" s="7">
        <v>29</v>
      </c>
      <c r="B31" s="1" t="s">
        <v>38</v>
      </c>
      <c r="C31" s="9">
        <v>0.19600000000000001</v>
      </c>
      <c r="D31" s="10">
        <v>0.8</v>
      </c>
      <c r="E31" s="10">
        <v>0.72</v>
      </c>
      <c r="F31" s="2">
        <v>75</v>
      </c>
      <c r="G31" s="2">
        <v>63</v>
      </c>
      <c r="H31" s="3">
        <v>2.2999999999999998</v>
      </c>
      <c r="I31" s="3">
        <v>2.7</v>
      </c>
      <c r="J31" s="10">
        <v>1.29</v>
      </c>
    </row>
    <row r="32" spans="1:10" x14ac:dyDescent="0.25">
      <c r="A32" s="7">
        <v>30</v>
      </c>
      <c r="B32" s="1" t="s">
        <v>39</v>
      </c>
      <c r="C32" s="9">
        <v>0.55000000000000004</v>
      </c>
      <c r="D32" s="10">
        <v>0.81</v>
      </c>
      <c r="E32" s="10">
        <v>0.75</v>
      </c>
      <c r="F32" s="2">
        <v>101</v>
      </c>
      <c r="G32" s="2">
        <v>85</v>
      </c>
      <c r="H32" s="3">
        <v>2.2999999999999998</v>
      </c>
      <c r="I32" s="3">
        <v>2.7</v>
      </c>
      <c r="J32" s="10">
        <v>1.06</v>
      </c>
    </row>
    <row r="33" spans="1:10" x14ac:dyDescent="0.25">
      <c r="A33" s="7">
        <v>31</v>
      </c>
      <c r="B33" s="1" t="s">
        <v>40</v>
      </c>
      <c r="C33" s="9">
        <v>0.55000000000000004</v>
      </c>
      <c r="D33" s="10">
        <v>0.68</v>
      </c>
      <c r="E33" s="10">
        <v>0.59</v>
      </c>
      <c r="F33" s="2">
        <v>70</v>
      </c>
      <c r="G33" s="2">
        <v>71</v>
      </c>
      <c r="H33" s="3">
        <v>2.2999999999999998</v>
      </c>
      <c r="I33" s="3">
        <v>2.7</v>
      </c>
      <c r="J33" s="10">
        <v>1.31</v>
      </c>
    </row>
    <row r="34" spans="1:10" x14ac:dyDescent="0.25">
      <c r="A34" s="7">
        <v>32</v>
      </c>
      <c r="B34" s="1" t="s">
        <v>41</v>
      </c>
      <c r="C34" s="9">
        <v>0.55000000000000004</v>
      </c>
      <c r="D34" s="10">
        <v>0.78</v>
      </c>
      <c r="E34" s="10">
        <v>0.71</v>
      </c>
      <c r="F34" s="2">
        <v>91</v>
      </c>
      <c r="G34" s="2">
        <v>81</v>
      </c>
      <c r="H34" s="3">
        <v>2.2999999999999998</v>
      </c>
      <c r="I34" s="3">
        <v>2.7</v>
      </c>
      <c r="J34" s="10">
        <v>1.1499999999999999</v>
      </c>
    </row>
    <row r="35" spans="1:10" x14ac:dyDescent="0.25">
      <c r="A35" s="7">
        <v>33</v>
      </c>
      <c r="B35" s="1" t="s">
        <v>42</v>
      </c>
      <c r="C35" s="9">
        <v>0.55000000000000004</v>
      </c>
      <c r="D35" s="10">
        <v>0.72</v>
      </c>
      <c r="E35" s="10">
        <v>0.64</v>
      </c>
      <c r="F35" s="2">
        <v>77</v>
      </c>
      <c r="G35" s="2">
        <v>74</v>
      </c>
      <c r="H35" s="3">
        <v>2.2999999999999998</v>
      </c>
      <c r="I35" s="3">
        <v>2.7</v>
      </c>
      <c r="J35" s="10">
        <v>1.25</v>
      </c>
    </row>
    <row r="36" spans="1:10" x14ac:dyDescent="0.25">
      <c r="A36" s="7">
        <v>34</v>
      </c>
      <c r="B36" s="1" t="s">
        <v>43</v>
      </c>
      <c r="C36" s="9">
        <v>0.55000000000000004</v>
      </c>
      <c r="D36" s="10">
        <v>0.62</v>
      </c>
      <c r="E36" s="10">
        <v>0.52</v>
      </c>
      <c r="F36" s="2">
        <v>63</v>
      </c>
      <c r="G36" s="2">
        <v>65</v>
      </c>
      <c r="H36" s="3">
        <v>2</v>
      </c>
      <c r="I36" s="3">
        <v>2.1</v>
      </c>
      <c r="J36" s="10">
        <v>1.38</v>
      </c>
    </row>
    <row r="37" spans="1:10" x14ac:dyDescent="0.25">
      <c r="A37" s="7">
        <v>35</v>
      </c>
      <c r="B37" s="1" t="s">
        <v>44</v>
      </c>
      <c r="C37" s="9">
        <v>0.33500000000000002</v>
      </c>
      <c r="D37" s="10">
        <v>0.83</v>
      </c>
      <c r="E37" s="10">
        <v>0.77</v>
      </c>
      <c r="F37" s="2">
        <v>100</v>
      </c>
      <c r="G37" s="2">
        <v>71</v>
      </c>
      <c r="H37" s="3">
        <v>2.2999999999999998</v>
      </c>
      <c r="I37" s="3">
        <v>2.7</v>
      </c>
      <c r="J37" s="10">
        <v>1.05</v>
      </c>
    </row>
    <row r="38" spans="1:10" x14ac:dyDescent="0.25">
      <c r="A38" s="7">
        <v>36</v>
      </c>
      <c r="B38" s="1" t="s">
        <v>45</v>
      </c>
      <c r="C38" s="9">
        <v>0.33500000000000002</v>
      </c>
      <c r="D38" s="10">
        <v>0.69</v>
      </c>
      <c r="E38" s="10">
        <v>0.6</v>
      </c>
      <c r="F38" s="2">
        <v>73</v>
      </c>
      <c r="G38" s="2">
        <v>61</v>
      </c>
      <c r="H38" s="3">
        <v>2.2999999999999998</v>
      </c>
      <c r="I38" s="3">
        <v>2.7</v>
      </c>
      <c r="J38" s="10">
        <v>1.29</v>
      </c>
    </row>
    <row r="39" spans="1:10" x14ac:dyDescent="0.25">
      <c r="A39" s="7">
        <v>37</v>
      </c>
      <c r="B39" s="1" t="s">
        <v>46</v>
      </c>
      <c r="C39" s="9">
        <v>0.33500000000000002</v>
      </c>
      <c r="D39" s="10">
        <v>0.79</v>
      </c>
      <c r="E39" s="10">
        <v>0.72</v>
      </c>
      <c r="F39" s="2">
        <v>92</v>
      </c>
      <c r="G39" s="2">
        <v>68</v>
      </c>
      <c r="H39" s="3">
        <v>2.2999999999999998</v>
      </c>
      <c r="I39" s="3">
        <v>2.7</v>
      </c>
      <c r="J39" s="10">
        <v>1.1399999999999999</v>
      </c>
    </row>
    <row r="40" spans="1:10" x14ac:dyDescent="0.25">
      <c r="A40" s="7">
        <v>38</v>
      </c>
      <c r="B40" s="1" t="s">
        <v>47</v>
      </c>
      <c r="C40" s="9">
        <v>0.33500000000000002</v>
      </c>
      <c r="D40" s="10">
        <v>0.73</v>
      </c>
      <c r="E40" s="10">
        <v>0.65</v>
      </c>
      <c r="F40" s="2">
        <v>78</v>
      </c>
      <c r="G40" s="2">
        <v>63</v>
      </c>
      <c r="H40" s="3">
        <v>2.2999999999999998</v>
      </c>
      <c r="I40" s="3">
        <v>2.7</v>
      </c>
      <c r="J40" s="10">
        <v>1.23</v>
      </c>
    </row>
    <row r="41" spans="1:10" x14ac:dyDescent="0.25">
      <c r="A41" s="7">
        <v>39</v>
      </c>
      <c r="B41" s="1" t="s">
        <v>48</v>
      </c>
      <c r="C41" s="9">
        <v>0.185</v>
      </c>
      <c r="D41" s="10">
        <v>0.91</v>
      </c>
      <c r="E41" s="10">
        <v>0.85</v>
      </c>
      <c r="F41" s="2">
        <v>92</v>
      </c>
      <c r="G41" s="2">
        <v>62</v>
      </c>
      <c r="H41" s="3">
        <v>2.2999999999999998</v>
      </c>
      <c r="I41" s="3">
        <v>2.7</v>
      </c>
      <c r="J41" s="10">
        <v>1.27</v>
      </c>
    </row>
    <row r="42" spans="1:10" x14ac:dyDescent="0.25">
      <c r="A42" s="7">
        <v>40</v>
      </c>
      <c r="B42" s="1" t="s">
        <v>49</v>
      </c>
      <c r="C42" s="9">
        <v>0.20100000000000001</v>
      </c>
      <c r="D42" s="10">
        <v>0.77</v>
      </c>
      <c r="E42" s="10">
        <v>0.68</v>
      </c>
      <c r="F42" s="2">
        <v>68</v>
      </c>
      <c r="G42" s="2">
        <v>55</v>
      </c>
      <c r="H42" s="3">
        <v>2.2999999999999998</v>
      </c>
      <c r="I42" s="3">
        <v>2.7</v>
      </c>
      <c r="J42" s="10">
        <v>1.51</v>
      </c>
    </row>
    <row r="43" spans="1:10" x14ac:dyDescent="0.25">
      <c r="A43" s="7">
        <v>41</v>
      </c>
      <c r="B43" s="1" t="s">
        <v>50</v>
      </c>
      <c r="C43" s="9">
        <v>0.188</v>
      </c>
      <c r="D43" s="10">
        <v>0.87</v>
      </c>
      <c r="E43" s="10">
        <v>0.8</v>
      </c>
      <c r="F43" s="2">
        <v>84</v>
      </c>
      <c r="G43" s="2">
        <v>61</v>
      </c>
      <c r="H43" s="3">
        <v>2.2999999999999998</v>
      </c>
      <c r="I43" s="3">
        <v>2.7</v>
      </c>
      <c r="J43" s="10">
        <v>1.36</v>
      </c>
    </row>
    <row r="44" spans="1:10" x14ac:dyDescent="0.25">
      <c r="A44" s="7">
        <v>42</v>
      </c>
      <c r="B44" s="1" t="s">
        <v>51</v>
      </c>
      <c r="C44" s="9">
        <v>0.19600000000000001</v>
      </c>
      <c r="D44" s="10">
        <v>0.81</v>
      </c>
      <c r="E44" s="10">
        <v>0.73</v>
      </c>
      <c r="F44" s="2">
        <v>73</v>
      </c>
      <c r="G44" s="2">
        <v>57</v>
      </c>
      <c r="H44" s="3">
        <v>2.2999999999999998</v>
      </c>
      <c r="I44" s="3">
        <v>2.7</v>
      </c>
      <c r="J44" s="10">
        <v>1.46</v>
      </c>
    </row>
    <row r="45" spans="1:10" x14ac:dyDescent="0.25">
      <c r="A45" s="7">
        <v>43</v>
      </c>
      <c r="B45" s="1" t="s">
        <v>52</v>
      </c>
      <c r="C45" s="9">
        <v>0.22</v>
      </c>
      <c r="D45" s="10">
        <v>0.82</v>
      </c>
      <c r="E45" s="10">
        <v>0.74</v>
      </c>
      <c r="F45" s="2">
        <v>95</v>
      </c>
      <c r="G45" s="2">
        <v>69</v>
      </c>
      <c r="H45" s="3">
        <v>2.6</v>
      </c>
      <c r="I45" s="3">
        <v>5.2</v>
      </c>
      <c r="J45" s="10">
        <v>1.0900000000000001</v>
      </c>
    </row>
    <row r="46" spans="1:10" x14ac:dyDescent="0.25">
      <c r="A46" s="7">
        <v>44</v>
      </c>
      <c r="B46" s="1" t="s">
        <v>53</v>
      </c>
      <c r="C46" s="9">
        <v>0.23199999999999998</v>
      </c>
      <c r="D46" s="10">
        <v>0.79</v>
      </c>
      <c r="E46" s="10">
        <v>0.71</v>
      </c>
      <c r="F46" s="2">
        <v>90</v>
      </c>
      <c r="G46" s="2">
        <v>67</v>
      </c>
      <c r="H46" s="3">
        <v>2.6</v>
      </c>
      <c r="I46" s="3">
        <v>5.2</v>
      </c>
      <c r="J46" s="10">
        <v>1.07</v>
      </c>
    </row>
    <row r="47" spans="1:10" x14ac:dyDescent="0.25">
      <c r="A47" s="7">
        <v>45</v>
      </c>
      <c r="B47" s="1" t="s">
        <v>54</v>
      </c>
      <c r="C47" s="9">
        <v>0.27300000000000002</v>
      </c>
      <c r="D47" s="10">
        <v>0.57999999999999996</v>
      </c>
      <c r="E47" s="10">
        <v>0.47</v>
      </c>
      <c r="F47" s="2">
        <v>64</v>
      </c>
      <c r="G47" s="2">
        <v>52</v>
      </c>
      <c r="H47" s="3">
        <v>2.6</v>
      </c>
      <c r="I47" s="3">
        <v>4.5999999999999996</v>
      </c>
      <c r="J47" s="10">
        <v>1.23</v>
      </c>
    </row>
    <row r="48" spans="1:10" x14ac:dyDescent="0.25">
      <c r="A48" s="7">
        <v>46</v>
      </c>
      <c r="B48" s="1" t="s">
        <v>55</v>
      </c>
      <c r="C48" s="9">
        <v>0.23600000000000002</v>
      </c>
      <c r="D48" s="10">
        <v>0.77</v>
      </c>
      <c r="E48" s="10">
        <v>0.69</v>
      </c>
      <c r="F48" s="2">
        <v>90</v>
      </c>
      <c r="G48" s="2">
        <v>66</v>
      </c>
      <c r="H48" s="3">
        <v>2.6</v>
      </c>
      <c r="I48" s="3">
        <v>4.5999999999999996</v>
      </c>
      <c r="J48" s="10">
        <v>1.07</v>
      </c>
    </row>
    <row r="49" spans="1:10" x14ac:dyDescent="0.25">
      <c r="A49" s="7">
        <v>47</v>
      </c>
      <c r="B49" s="1" t="s">
        <v>56</v>
      </c>
      <c r="C49" s="9">
        <v>0.55000000000000004</v>
      </c>
      <c r="D49" s="10">
        <v>0.75</v>
      </c>
      <c r="E49" s="10">
        <v>0.67</v>
      </c>
      <c r="F49" s="2">
        <v>98</v>
      </c>
      <c r="G49" s="2">
        <v>83</v>
      </c>
      <c r="H49" s="3">
        <v>2.6</v>
      </c>
      <c r="I49" s="3">
        <v>5.2</v>
      </c>
      <c r="J49" s="10">
        <v>1.08</v>
      </c>
    </row>
    <row r="50" spans="1:10" x14ac:dyDescent="0.25">
      <c r="A50" s="7">
        <v>48</v>
      </c>
      <c r="B50" s="1" t="s">
        <v>57</v>
      </c>
      <c r="C50" s="9">
        <v>0.55000000000000004</v>
      </c>
      <c r="D50" s="10">
        <v>0.72</v>
      </c>
      <c r="E50" s="10">
        <v>0.64</v>
      </c>
      <c r="F50" s="2">
        <v>92</v>
      </c>
      <c r="G50" s="2">
        <v>80</v>
      </c>
      <c r="H50" s="3">
        <v>2.6</v>
      </c>
      <c r="I50" s="3">
        <v>5.2</v>
      </c>
      <c r="J50" s="10">
        <v>1.0900000000000001</v>
      </c>
    </row>
    <row r="51" spans="1:10" x14ac:dyDescent="0.25">
      <c r="A51" s="7">
        <v>49</v>
      </c>
      <c r="B51" s="1" t="s">
        <v>58</v>
      </c>
      <c r="C51" s="9">
        <v>0.55000000000000004</v>
      </c>
      <c r="D51" s="10">
        <v>0.53</v>
      </c>
      <c r="E51" s="10">
        <v>0.43</v>
      </c>
      <c r="F51" s="2">
        <v>56</v>
      </c>
      <c r="G51" s="2">
        <v>58</v>
      </c>
      <c r="H51" s="3">
        <v>2.6</v>
      </c>
      <c r="I51" s="3">
        <v>4.5999999999999996</v>
      </c>
      <c r="J51" s="10">
        <v>1.31</v>
      </c>
    </row>
    <row r="52" spans="1:10" x14ac:dyDescent="0.25">
      <c r="A52" s="7">
        <v>50</v>
      </c>
      <c r="B52" s="1" t="s">
        <v>59</v>
      </c>
      <c r="C52" s="9">
        <v>0.55000000000000004</v>
      </c>
      <c r="D52" s="10">
        <v>0.71</v>
      </c>
      <c r="E52" s="10">
        <v>0.63</v>
      </c>
      <c r="F52" s="2">
        <v>91</v>
      </c>
      <c r="G52" s="2">
        <v>79</v>
      </c>
      <c r="H52" s="3">
        <v>2.6</v>
      </c>
      <c r="I52" s="3">
        <v>4.5999999999999996</v>
      </c>
      <c r="J52" s="10">
        <v>1.0900000000000001</v>
      </c>
    </row>
    <row r="53" spans="1:10" x14ac:dyDescent="0.25">
      <c r="A53" s="7">
        <v>51</v>
      </c>
      <c r="B53" s="1" t="s">
        <v>60</v>
      </c>
      <c r="C53" s="9">
        <v>0.33500000000000002</v>
      </c>
      <c r="D53" s="10">
        <v>0.76</v>
      </c>
      <c r="E53" s="10">
        <v>0.68</v>
      </c>
      <c r="F53" s="2">
        <v>98</v>
      </c>
      <c r="G53" s="2">
        <v>69</v>
      </c>
      <c r="H53" s="3">
        <v>2.6</v>
      </c>
      <c r="I53" s="3">
        <v>5.2</v>
      </c>
      <c r="J53" s="10">
        <v>1.07</v>
      </c>
    </row>
    <row r="54" spans="1:10" x14ac:dyDescent="0.25">
      <c r="A54" s="7">
        <v>52</v>
      </c>
      <c r="B54" s="1" t="s">
        <v>61</v>
      </c>
      <c r="C54" s="9">
        <v>0.33500000000000002</v>
      </c>
      <c r="D54" s="10">
        <v>0.73</v>
      </c>
      <c r="E54" s="10">
        <v>0.65</v>
      </c>
      <c r="F54" s="2">
        <v>92</v>
      </c>
      <c r="G54" s="2">
        <v>66</v>
      </c>
      <c r="H54" s="3">
        <v>2.6</v>
      </c>
      <c r="I54" s="3">
        <v>5.2</v>
      </c>
      <c r="J54" s="10">
        <v>1.07</v>
      </c>
    </row>
    <row r="55" spans="1:10" x14ac:dyDescent="0.25">
      <c r="A55" s="7">
        <v>53</v>
      </c>
      <c r="B55" s="1" t="s">
        <v>62</v>
      </c>
      <c r="C55" s="9">
        <v>0.33500000000000002</v>
      </c>
      <c r="D55" s="10">
        <v>0.53</v>
      </c>
      <c r="E55" s="10">
        <v>0.42</v>
      </c>
      <c r="F55" s="2">
        <v>60</v>
      </c>
      <c r="G55" s="2">
        <v>49</v>
      </c>
      <c r="H55" s="3">
        <v>2.6</v>
      </c>
      <c r="I55" s="3">
        <v>4.5999999999999996</v>
      </c>
      <c r="J55" s="10">
        <v>1.29</v>
      </c>
    </row>
    <row r="56" spans="1:10" x14ac:dyDescent="0.25">
      <c r="A56" s="7">
        <v>54</v>
      </c>
      <c r="B56" s="1" t="s">
        <v>63</v>
      </c>
      <c r="C56" s="9">
        <v>0.33500000000000002</v>
      </c>
      <c r="D56" s="10">
        <v>0.72</v>
      </c>
      <c r="E56" s="10">
        <v>0.63</v>
      </c>
      <c r="F56" s="2">
        <v>91</v>
      </c>
      <c r="G56" s="2">
        <v>65</v>
      </c>
      <c r="H56" s="3">
        <v>2.6</v>
      </c>
      <c r="I56" s="3">
        <v>4.5999999999999996</v>
      </c>
      <c r="J56" s="10">
        <v>1.07</v>
      </c>
    </row>
    <row r="57" spans="1:10" x14ac:dyDescent="0.25">
      <c r="A57" s="7">
        <v>55</v>
      </c>
      <c r="B57" s="1" t="s">
        <v>64</v>
      </c>
      <c r="C57" s="9">
        <v>0.22</v>
      </c>
      <c r="D57" s="10">
        <v>0.83</v>
      </c>
      <c r="E57" s="10">
        <v>0.75</v>
      </c>
      <c r="F57" s="2">
        <v>92</v>
      </c>
      <c r="G57" s="2">
        <v>62</v>
      </c>
      <c r="H57" s="3">
        <v>2.6</v>
      </c>
      <c r="I57" s="3">
        <v>5.2</v>
      </c>
      <c r="J57" s="10">
        <v>1.21</v>
      </c>
    </row>
    <row r="58" spans="1:10" x14ac:dyDescent="0.25">
      <c r="A58" s="7">
        <v>56</v>
      </c>
      <c r="B58" s="1" t="s">
        <v>65</v>
      </c>
      <c r="C58" s="9">
        <v>0.23199999999999998</v>
      </c>
      <c r="D58" s="10">
        <v>0.8</v>
      </c>
      <c r="E58" s="10">
        <v>0.72</v>
      </c>
      <c r="F58" s="2">
        <v>88</v>
      </c>
      <c r="G58" s="2">
        <v>60</v>
      </c>
      <c r="H58" s="3">
        <v>2.6</v>
      </c>
      <c r="I58" s="3">
        <v>5.2</v>
      </c>
      <c r="J58" s="10">
        <v>1.18</v>
      </c>
    </row>
    <row r="59" spans="1:10" x14ac:dyDescent="0.25">
      <c r="A59" s="7">
        <v>57</v>
      </c>
      <c r="B59" s="1" t="s">
        <v>66</v>
      </c>
      <c r="C59" s="9">
        <v>0.27300000000000002</v>
      </c>
      <c r="D59" s="10">
        <v>0.57999999999999996</v>
      </c>
      <c r="E59" s="10">
        <v>0.48</v>
      </c>
      <c r="F59" s="2">
        <v>62</v>
      </c>
      <c r="G59" s="2">
        <v>46</v>
      </c>
      <c r="H59" s="3">
        <v>2.6</v>
      </c>
      <c r="I59" s="3">
        <v>4.5999999999999996</v>
      </c>
      <c r="J59" s="10">
        <v>1.33</v>
      </c>
    </row>
    <row r="60" spans="1:10" x14ac:dyDescent="0.25">
      <c r="A60" s="7">
        <v>58</v>
      </c>
      <c r="B60" s="1" t="s">
        <v>67</v>
      </c>
      <c r="C60" s="9">
        <v>0.23600000000000002</v>
      </c>
      <c r="D60" s="10">
        <v>0.78</v>
      </c>
      <c r="E60" s="10">
        <v>0.7</v>
      </c>
      <c r="F60" s="2">
        <v>87</v>
      </c>
      <c r="G60" s="2">
        <v>59</v>
      </c>
      <c r="H60" s="3">
        <v>2.6</v>
      </c>
      <c r="I60" s="3">
        <v>4.5999999999999996</v>
      </c>
      <c r="J60" s="10">
        <v>1.18</v>
      </c>
    </row>
    <row r="61" spans="1:10" x14ac:dyDescent="0.25">
      <c r="A61" s="7">
        <v>59</v>
      </c>
      <c r="B61" s="1" t="s">
        <v>68</v>
      </c>
      <c r="C61" s="9">
        <v>0.53</v>
      </c>
      <c r="D61" s="10">
        <v>1.08</v>
      </c>
      <c r="E61" s="10">
        <v>1.05</v>
      </c>
      <c r="F61" s="2">
        <v>61</v>
      </c>
      <c r="G61" s="2">
        <v>98</v>
      </c>
      <c r="H61" s="3">
        <v>1.8</v>
      </c>
      <c r="I61" s="3">
        <v>2</v>
      </c>
      <c r="J61" s="10">
        <v>0.9</v>
      </c>
    </row>
    <row r="62" spans="1:10" x14ac:dyDescent="0.25">
      <c r="A62" s="7">
        <v>60</v>
      </c>
      <c r="B62" s="1" t="s">
        <v>69</v>
      </c>
      <c r="C62" s="9">
        <v>0.20600000000000002</v>
      </c>
      <c r="D62" s="10">
        <v>0.79</v>
      </c>
      <c r="E62" s="10">
        <v>0.71</v>
      </c>
      <c r="F62" s="2">
        <v>80</v>
      </c>
      <c r="G62" s="2">
        <v>63</v>
      </c>
      <c r="H62" s="3">
        <v>2.6</v>
      </c>
      <c r="I62" s="3">
        <v>3.4</v>
      </c>
      <c r="J62" s="10">
        <v>1.1599999999999999</v>
      </c>
    </row>
    <row r="63" spans="1:10" x14ac:dyDescent="0.25">
      <c r="A63" s="7">
        <v>61</v>
      </c>
      <c r="B63" s="1" t="s">
        <v>70</v>
      </c>
      <c r="C63" s="9">
        <v>0.21199999999999999</v>
      </c>
      <c r="D63" s="10">
        <v>0.66</v>
      </c>
      <c r="E63" s="10">
        <v>0.56999999999999995</v>
      </c>
      <c r="F63" s="2">
        <v>66</v>
      </c>
      <c r="G63" s="2">
        <v>55</v>
      </c>
      <c r="H63" s="3">
        <v>2.2999999999999998</v>
      </c>
      <c r="I63" s="3">
        <v>3.4</v>
      </c>
      <c r="J63" s="10">
        <v>1.34</v>
      </c>
    </row>
    <row r="64" spans="1:10" x14ac:dyDescent="0.25">
      <c r="A64" s="7">
        <v>62</v>
      </c>
      <c r="B64" s="1" t="s">
        <v>71</v>
      </c>
      <c r="C64" s="9">
        <v>0.215</v>
      </c>
      <c r="D64" s="10">
        <v>0.74</v>
      </c>
      <c r="E64" s="10">
        <v>0.66</v>
      </c>
      <c r="F64" s="2">
        <v>72</v>
      </c>
      <c r="G64" s="2">
        <v>60</v>
      </c>
      <c r="H64" s="3">
        <v>2.6</v>
      </c>
      <c r="I64" s="3">
        <v>3.4</v>
      </c>
      <c r="J64" s="10">
        <v>1.19</v>
      </c>
    </row>
    <row r="65" spans="1:10" x14ac:dyDescent="0.25">
      <c r="A65" s="7">
        <v>63</v>
      </c>
      <c r="B65" s="1" t="s">
        <v>72</v>
      </c>
      <c r="C65" s="9">
        <v>0.215</v>
      </c>
      <c r="D65" s="10">
        <v>0.72</v>
      </c>
      <c r="E65" s="10">
        <v>0.64</v>
      </c>
      <c r="F65" s="2">
        <v>67</v>
      </c>
      <c r="G65" s="2">
        <v>59</v>
      </c>
      <c r="H65" s="3">
        <v>2.2999999999999998</v>
      </c>
      <c r="I65" s="3">
        <v>3.4</v>
      </c>
      <c r="J65" s="10">
        <v>1.26</v>
      </c>
    </row>
    <row r="66" spans="1:10" x14ac:dyDescent="0.25">
      <c r="A66" s="7">
        <v>64</v>
      </c>
      <c r="B66" s="1" t="s">
        <v>73</v>
      </c>
      <c r="C66" s="9">
        <v>0.55000000000000004</v>
      </c>
      <c r="D66" s="10">
        <v>0.73</v>
      </c>
      <c r="E66" s="10">
        <v>0.65</v>
      </c>
      <c r="F66" s="2">
        <v>82</v>
      </c>
      <c r="G66" s="2">
        <v>75</v>
      </c>
      <c r="H66" s="3">
        <v>2.6</v>
      </c>
      <c r="I66" s="3">
        <v>3.4</v>
      </c>
      <c r="J66" s="10">
        <v>1.1399999999999999</v>
      </c>
    </row>
    <row r="67" spans="1:10" x14ac:dyDescent="0.25">
      <c r="A67" s="7">
        <v>65</v>
      </c>
      <c r="B67" s="1" t="s">
        <v>74</v>
      </c>
      <c r="C67" s="9">
        <v>0.55000000000000004</v>
      </c>
      <c r="D67" s="10">
        <v>0.61</v>
      </c>
      <c r="E67" s="10">
        <v>0.51</v>
      </c>
      <c r="F67" s="2">
        <v>64</v>
      </c>
      <c r="G67" s="2">
        <v>64</v>
      </c>
      <c r="H67" s="3">
        <v>2.2999999999999998</v>
      </c>
      <c r="I67" s="3">
        <v>3.4</v>
      </c>
      <c r="J67" s="10">
        <v>1.32</v>
      </c>
    </row>
    <row r="68" spans="1:10" x14ac:dyDescent="0.25">
      <c r="A68" s="7">
        <v>66</v>
      </c>
      <c r="B68" s="1" t="s">
        <v>75</v>
      </c>
      <c r="C68" s="9">
        <v>0.55000000000000004</v>
      </c>
      <c r="D68" s="10">
        <v>0.69</v>
      </c>
      <c r="E68" s="10">
        <v>0.6</v>
      </c>
      <c r="F68" s="2">
        <v>71</v>
      </c>
      <c r="G68" s="2">
        <v>70</v>
      </c>
      <c r="H68" s="3">
        <v>2.6</v>
      </c>
      <c r="I68" s="3">
        <v>3.4</v>
      </c>
      <c r="J68" s="10">
        <v>1.18</v>
      </c>
    </row>
    <row r="69" spans="1:10" x14ac:dyDescent="0.25">
      <c r="A69" s="7">
        <v>67</v>
      </c>
      <c r="B69" s="1" t="s">
        <v>76</v>
      </c>
      <c r="C69" s="9">
        <v>0.55000000000000004</v>
      </c>
      <c r="D69" s="10">
        <v>0.67</v>
      </c>
      <c r="E69" s="10">
        <v>0.59</v>
      </c>
      <c r="F69" s="2">
        <v>66</v>
      </c>
      <c r="G69" s="2">
        <v>68</v>
      </c>
      <c r="H69" s="3">
        <v>2.2999999999999998</v>
      </c>
      <c r="I69" s="3">
        <v>3.4</v>
      </c>
      <c r="J69" s="10">
        <v>1.26</v>
      </c>
    </row>
    <row r="70" spans="1:10" x14ac:dyDescent="0.25">
      <c r="A70" s="7">
        <v>68</v>
      </c>
      <c r="B70" s="1" t="s">
        <v>77</v>
      </c>
      <c r="C70" s="9">
        <v>0.55000000000000004</v>
      </c>
      <c r="D70" s="10">
        <v>0.57999999999999996</v>
      </c>
      <c r="E70" s="10">
        <v>0.49</v>
      </c>
      <c r="F70" s="2">
        <v>63</v>
      </c>
      <c r="G70" s="2">
        <v>63</v>
      </c>
      <c r="H70" s="3">
        <v>2.2999999999999998</v>
      </c>
      <c r="I70" s="3">
        <v>3.4</v>
      </c>
      <c r="J70" s="10">
        <v>1.36</v>
      </c>
    </row>
    <row r="71" spans="1:10" x14ac:dyDescent="0.25">
      <c r="A71" s="7">
        <v>69</v>
      </c>
      <c r="B71" s="1" t="s">
        <v>78</v>
      </c>
      <c r="C71" s="9">
        <v>0.33500000000000002</v>
      </c>
      <c r="D71" s="10">
        <v>0.73</v>
      </c>
      <c r="E71" s="10">
        <v>0.65</v>
      </c>
      <c r="F71" s="2">
        <v>83</v>
      </c>
      <c r="G71" s="2">
        <v>63</v>
      </c>
      <c r="H71" s="3">
        <v>2.6</v>
      </c>
      <c r="I71" s="3">
        <v>3.4</v>
      </c>
      <c r="J71" s="10">
        <v>1.1299999999999999</v>
      </c>
    </row>
    <row r="72" spans="1:10" x14ac:dyDescent="0.25">
      <c r="A72" s="7">
        <v>70</v>
      </c>
      <c r="B72" s="1" t="s">
        <v>79</v>
      </c>
      <c r="C72" s="9">
        <v>0.33500000000000002</v>
      </c>
      <c r="D72" s="10">
        <v>0.61</v>
      </c>
      <c r="E72" s="10">
        <v>0.51</v>
      </c>
      <c r="F72" s="2">
        <v>67</v>
      </c>
      <c r="G72" s="2">
        <v>54</v>
      </c>
      <c r="H72" s="3">
        <v>2.2999999999999998</v>
      </c>
      <c r="I72" s="3">
        <v>3.4</v>
      </c>
      <c r="J72" s="10">
        <v>1.31</v>
      </c>
    </row>
    <row r="73" spans="1:10" x14ac:dyDescent="0.25">
      <c r="A73" s="7">
        <v>71</v>
      </c>
      <c r="B73" s="1" t="s">
        <v>80</v>
      </c>
      <c r="C73" s="9">
        <v>0.33500000000000002</v>
      </c>
      <c r="D73" s="10">
        <v>0.69</v>
      </c>
      <c r="E73" s="10">
        <v>0.6</v>
      </c>
      <c r="F73" s="2">
        <v>74</v>
      </c>
      <c r="G73" s="2">
        <v>59</v>
      </c>
      <c r="H73" s="3">
        <v>2.6</v>
      </c>
      <c r="I73" s="3">
        <v>3.4</v>
      </c>
      <c r="J73" s="10">
        <v>1.17</v>
      </c>
    </row>
    <row r="74" spans="1:10" x14ac:dyDescent="0.25">
      <c r="A74" s="7">
        <v>72</v>
      </c>
      <c r="B74" s="1" t="s">
        <v>81</v>
      </c>
      <c r="C74" s="9">
        <v>0.33500000000000002</v>
      </c>
      <c r="D74" s="10">
        <v>0.67</v>
      </c>
      <c r="E74" s="10">
        <v>0.57999999999999996</v>
      </c>
      <c r="F74" s="2">
        <v>69</v>
      </c>
      <c r="G74" s="2">
        <v>58</v>
      </c>
      <c r="H74" s="3">
        <v>2.2999999999999998</v>
      </c>
      <c r="I74" s="3">
        <v>3.4</v>
      </c>
      <c r="J74" s="10">
        <v>1.23</v>
      </c>
    </row>
    <row r="75" spans="1:10" x14ac:dyDescent="0.25">
      <c r="A75" s="7">
        <v>73</v>
      </c>
      <c r="B75" s="1" t="s">
        <v>82</v>
      </c>
      <c r="C75" s="9">
        <v>0.20600000000000002</v>
      </c>
      <c r="D75" s="10">
        <v>0.79</v>
      </c>
      <c r="E75" s="10">
        <v>0.72</v>
      </c>
      <c r="F75" s="2">
        <v>78</v>
      </c>
      <c r="G75" s="2">
        <v>53</v>
      </c>
      <c r="H75" s="3">
        <v>2.6</v>
      </c>
      <c r="I75" s="3">
        <v>3.4</v>
      </c>
      <c r="J75" s="10">
        <v>1.31</v>
      </c>
    </row>
    <row r="76" spans="1:10" x14ac:dyDescent="0.25">
      <c r="A76" s="7">
        <v>74</v>
      </c>
      <c r="B76" s="1" t="s">
        <v>83</v>
      </c>
      <c r="C76" s="9">
        <v>0.21199999999999999</v>
      </c>
      <c r="D76" s="10">
        <v>0.67</v>
      </c>
      <c r="E76" s="10">
        <v>0.56999999999999995</v>
      </c>
      <c r="F76" s="2">
        <v>64</v>
      </c>
      <c r="G76" s="2">
        <v>46</v>
      </c>
      <c r="H76" s="3">
        <v>2.2999999999999998</v>
      </c>
      <c r="I76" s="3">
        <v>3.4</v>
      </c>
      <c r="J76" s="10">
        <v>1.5</v>
      </c>
    </row>
    <row r="77" spans="1:10" x14ac:dyDescent="0.25">
      <c r="A77" s="7">
        <v>75</v>
      </c>
      <c r="B77" s="1" t="s">
        <v>84</v>
      </c>
      <c r="C77" s="9">
        <v>0.215</v>
      </c>
      <c r="D77" s="10">
        <v>0.75</v>
      </c>
      <c r="E77" s="10">
        <v>0.66</v>
      </c>
      <c r="F77" s="2">
        <v>70</v>
      </c>
      <c r="G77" s="2">
        <v>50</v>
      </c>
      <c r="H77" s="3">
        <v>2.6</v>
      </c>
      <c r="I77" s="3">
        <v>3.4</v>
      </c>
      <c r="J77" s="10">
        <v>1.33</v>
      </c>
    </row>
    <row r="78" spans="1:10" x14ac:dyDescent="0.25">
      <c r="A78" s="7">
        <v>76</v>
      </c>
      <c r="B78" s="1" t="s">
        <v>85</v>
      </c>
      <c r="C78" s="9">
        <v>0.215</v>
      </c>
      <c r="D78" s="10">
        <v>0.73</v>
      </c>
      <c r="E78" s="10">
        <v>0.64</v>
      </c>
      <c r="F78" s="2">
        <v>65</v>
      </c>
      <c r="G78" s="2">
        <v>49</v>
      </c>
      <c r="H78" s="3">
        <v>2.2999999999999998</v>
      </c>
      <c r="I78" s="3">
        <v>3.4</v>
      </c>
      <c r="J78" s="10">
        <v>1.4</v>
      </c>
    </row>
    <row r="79" spans="1:10" x14ac:dyDescent="0.25">
      <c r="A79" s="7">
        <v>77</v>
      </c>
      <c r="B79" s="1" t="s">
        <v>86</v>
      </c>
      <c r="C79" s="9">
        <v>0.20399999999999999</v>
      </c>
      <c r="D79" s="10">
        <v>0.76</v>
      </c>
      <c r="E79" s="10">
        <v>0.69</v>
      </c>
      <c r="F79" s="2">
        <v>84</v>
      </c>
      <c r="G79" s="2">
        <v>64</v>
      </c>
      <c r="H79" s="3">
        <v>3</v>
      </c>
      <c r="I79" s="3">
        <v>4.5999999999999996</v>
      </c>
      <c r="J79" s="10">
        <v>1.24</v>
      </c>
    </row>
    <row r="80" spans="1:10" x14ac:dyDescent="0.25">
      <c r="A80" s="7">
        <v>78</v>
      </c>
      <c r="B80" s="1" t="s">
        <v>87</v>
      </c>
      <c r="C80" s="9">
        <v>0.20600000000000002</v>
      </c>
      <c r="D80" s="10">
        <v>0.82</v>
      </c>
      <c r="E80" s="10">
        <v>0.75</v>
      </c>
      <c r="F80" s="2">
        <v>90</v>
      </c>
      <c r="G80" s="2">
        <v>68</v>
      </c>
      <c r="H80" s="3">
        <v>3.1</v>
      </c>
      <c r="I80" s="3">
        <v>5.2</v>
      </c>
      <c r="J80" s="10">
        <v>1.1200000000000001</v>
      </c>
    </row>
    <row r="81" spans="1:10" x14ac:dyDescent="0.25">
      <c r="A81" s="7">
        <v>79</v>
      </c>
      <c r="B81" s="1" t="s">
        <v>88</v>
      </c>
      <c r="C81" s="9">
        <v>0.21899999999999997</v>
      </c>
      <c r="D81" s="10">
        <v>0.77</v>
      </c>
      <c r="E81" s="10">
        <v>0.69</v>
      </c>
      <c r="F81" s="2">
        <v>84</v>
      </c>
      <c r="G81" s="2">
        <v>65</v>
      </c>
      <c r="H81" s="3">
        <v>3</v>
      </c>
      <c r="I81" s="3">
        <v>4.5999999999999996</v>
      </c>
      <c r="J81" s="10">
        <v>1.1299999999999999</v>
      </c>
    </row>
    <row r="82" spans="1:10" x14ac:dyDescent="0.25">
      <c r="A82" s="7">
        <v>80</v>
      </c>
      <c r="B82" s="1" t="s">
        <v>89</v>
      </c>
      <c r="C82" s="9">
        <v>0.55000000000000004</v>
      </c>
      <c r="D82" s="10">
        <v>0.72</v>
      </c>
      <c r="E82" s="10">
        <v>0.64</v>
      </c>
      <c r="F82" s="2">
        <v>87</v>
      </c>
      <c r="G82" s="2">
        <v>77</v>
      </c>
      <c r="H82" s="3">
        <v>3</v>
      </c>
      <c r="I82" s="3">
        <v>4.5999999999999996</v>
      </c>
      <c r="J82" s="10">
        <v>1.22</v>
      </c>
    </row>
    <row r="83" spans="1:10" x14ac:dyDescent="0.25">
      <c r="A83" s="7">
        <v>81</v>
      </c>
      <c r="B83" s="1" t="s">
        <v>90</v>
      </c>
      <c r="C83" s="9">
        <v>0.55000000000000004</v>
      </c>
      <c r="D83" s="10">
        <v>0.75</v>
      </c>
      <c r="E83" s="10">
        <v>0.68</v>
      </c>
      <c r="F83" s="2">
        <v>95</v>
      </c>
      <c r="G83" s="2">
        <v>82</v>
      </c>
      <c r="H83" s="3">
        <v>3.1</v>
      </c>
      <c r="I83" s="3">
        <v>5.2</v>
      </c>
      <c r="J83" s="10">
        <v>1.1000000000000001</v>
      </c>
    </row>
    <row r="84" spans="1:10" x14ac:dyDescent="0.25">
      <c r="A84" s="7">
        <v>82</v>
      </c>
      <c r="B84" s="1" t="s">
        <v>91</v>
      </c>
      <c r="C84" s="9">
        <v>0.55000000000000004</v>
      </c>
      <c r="D84" s="10">
        <v>0.71</v>
      </c>
      <c r="E84" s="10">
        <v>0.63</v>
      </c>
      <c r="F84" s="2">
        <v>85</v>
      </c>
      <c r="G84" s="2">
        <v>77</v>
      </c>
      <c r="H84" s="3">
        <v>3</v>
      </c>
      <c r="I84" s="3">
        <v>4.5999999999999996</v>
      </c>
      <c r="J84" s="10">
        <v>1.1299999999999999</v>
      </c>
    </row>
    <row r="85" spans="1:10" x14ac:dyDescent="0.25">
      <c r="A85" s="7">
        <v>83</v>
      </c>
      <c r="B85" s="1" t="s">
        <v>92</v>
      </c>
      <c r="C85" s="9">
        <v>0.33500000000000002</v>
      </c>
      <c r="D85" s="10">
        <v>0.71</v>
      </c>
      <c r="E85" s="10">
        <v>0.63</v>
      </c>
      <c r="F85" s="2">
        <v>87</v>
      </c>
      <c r="G85" s="2">
        <v>64</v>
      </c>
      <c r="H85" s="3">
        <v>3</v>
      </c>
      <c r="I85" s="3">
        <v>4.5999999999999996</v>
      </c>
      <c r="J85" s="10">
        <v>1.2</v>
      </c>
    </row>
    <row r="86" spans="1:10" x14ac:dyDescent="0.25">
      <c r="A86" s="7">
        <v>84</v>
      </c>
      <c r="B86" s="1" t="s">
        <v>93</v>
      </c>
      <c r="C86" s="9">
        <v>0.33500000000000002</v>
      </c>
      <c r="D86" s="10">
        <v>0.76</v>
      </c>
      <c r="E86" s="10">
        <v>0.69</v>
      </c>
      <c r="F86" s="2">
        <v>95</v>
      </c>
      <c r="G86" s="2">
        <v>68</v>
      </c>
      <c r="H86" s="3">
        <v>3.1</v>
      </c>
      <c r="I86" s="3">
        <v>5.2</v>
      </c>
      <c r="J86" s="10">
        <v>1.08</v>
      </c>
    </row>
    <row r="87" spans="1:10" x14ac:dyDescent="0.25">
      <c r="A87" s="7">
        <v>85</v>
      </c>
      <c r="B87" s="1" t="s">
        <v>94</v>
      </c>
      <c r="C87" s="9">
        <v>0.33500000000000002</v>
      </c>
      <c r="D87" s="10">
        <v>0.72</v>
      </c>
      <c r="E87" s="10">
        <v>0.64</v>
      </c>
      <c r="F87" s="2">
        <v>85</v>
      </c>
      <c r="G87" s="2">
        <v>64</v>
      </c>
      <c r="H87" s="3">
        <v>3</v>
      </c>
      <c r="I87" s="3">
        <v>4.5999999999999996</v>
      </c>
      <c r="J87" s="10">
        <v>1.1200000000000001</v>
      </c>
    </row>
    <row r="88" spans="1:10" x14ac:dyDescent="0.25">
      <c r="A88" s="7">
        <v>86</v>
      </c>
      <c r="B88" s="1" t="s">
        <v>95</v>
      </c>
      <c r="C88" s="9">
        <v>0.20399999999999999</v>
      </c>
      <c r="D88" s="10">
        <v>0.77</v>
      </c>
      <c r="E88" s="10">
        <v>0.7</v>
      </c>
      <c r="F88" s="2">
        <v>82</v>
      </c>
      <c r="G88" s="2">
        <v>54</v>
      </c>
      <c r="H88" s="3">
        <v>3</v>
      </c>
      <c r="I88" s="3">
        <v>4.5999999999999996</v>
      </c>
      <c r="J88" s="10">
        <v>1.4</v>
      </c>
    </row>
    <row r="89" spans="1:10" x14ac:dyDescent="0.25">
      <c r="A89" s="7">
        <v>87</v>
      </c>
      <c r="B89" s="1" t="s">
        <v>96</v>
      </c>
      <c r="C89" s="9">
        <v>0.20600000000000002</v>
      </c>
      <c r="D89" s="10">
        <v>0.82</v>
      </c>
      <c r="E89" s="10">
        <v>0.75</v>
      </c>
      <c r="F89" s="2">
        <v>88</v>
      </c>
      <c r="G89" s="2">
        <v>58</v>
      </c>
      <c r="H89" s="3">
        <v>3.1</v>
      </c>
      <c r="I89" s="3">
        <v>5.2</v>
      </c>
      <c r="J89" s="10">
        <v>1.26</v>
      </c>
    </row>
    <row r="90" spans="1:10" x14ac:dyDescent="0.25">
      <c r="A90" s="7">
        <v>88</v>
      </c>
      <c r="B90" s="1" t="s">
        <v>97</v>
      </c>
      <c r="C90" s="9">
        <v>0.21899999999999997</v>
      </c>
      <c r="D90" s="10">
        <v>0.78</v>
      </c>
      <c r="E90" s="10">
        <v>0.7</v>
      </c>
      <c r="F90" s="2">
        <v>81</v>
      </c>
      <c r="G90" s="2">
        <v>55</v>
      </c>
      <c r="H90" s="3">
        <v>3</v>
      </c>
      <c r="I90" s="3">
        <v>4.5999999999999996</v>
      </c>
      <c r="J90" s="10">
        <v>1.26</v>
      </c>
    </row>
    <row r="91" spans="1:10" x14ac:dyDescent="0.25">
      <c r="A91" s="7">
        <v>89</v>
      </c>
      <c r="B91" s="1" t="s">
        <v>98</v>
      </c>
      <c r="C91" s="9">
        <v>0.26200000000000001</v>
      </c>
      <c r="D91" s="10">
        <v>0.77</v>
      </c>
      <c r="E91" s="10">
        <v>0.69</v>
      </c>
      <c r="F91" s="2">
        <v>82</v>
      </c>
      <c r="G91" s="2">
        <v>68</v>
      </c>
      <c r="H91" s="3">
        <v>2.6</v>
      </c>
      <c r="I91" s="3">
        <v>10.8</v>
      </c>
      <c r="J91" s="10">
        <v>1</v>
      </c>
    </row>
    <row r="92" spans="1:10" x14ac:dyDescent="0.25">
      <c r="A92" s="7">
        <v>90</v>
      </c>
      <c r="B92" s="1" t="s">
        <v>99</v>
      </c>
      <c r="C92" s="9">
        <v>0.19699999999999998</v>
      </c>
      <c r="D92" s="10">
        <v>0.77</v>
      </c>
      <c r="E92" s="10">
        <v>0.68</v>
      </c>
      <c r="F92" s="2">
        <v>110</v>
      </c>
      <c r="G92" s="2">
        <v>67</v>
      </c>
      <c r="H92" s="3">
        <v>2.6</v>
      </c>
      <c r="I92" s="3">
        <v>12.8</v>
      </c>
      <c r="J92" s="10">
        <v>1.05</v>
      </c>
    </row>
    <row r="93" spans="1:10" x14ac:dyDescent="0.25">
      <c r="A93" s="7">
        <v>91</v>
      </c>
      <c r="B93" s="1" t="s">
        <v>100</v>
      </c>
      <c r="C93" s="9">
        <v>0.187</v>
      </c>
      <c r="D93" s="10">
        <v>0.82</v>
      </c>
      <c r="E93" s="10">
        <v>0.74</v>
      </c>
      <c r="F93" s="2">
        <v>115</v>
      </c>
      <c r="G93" s="2">
        <v>70</v>
      </c>
      <c r="H93" s="3">
        <v>2.6</v>
      </c>
      <c r="I93" s="3">
        <v>12.8</v>
      </c>
      <c r="J93" s="10">
        <v>1.03</v>
      </c>
    </row>
    <row r="94" spans="1:10" x14ac:dyDescent="0.25">
      <c r="A94" s="7">
        <v>92</v>
      </c>
      <c r="B94" s="1" t="s">
        <v>101</v>
      </c>
      <c r="C94" s="9">
        <v>0.20499999999999999</v>
      </c>
      <c r="D94" s="10">
        <v>0.73</v>
      </c>
      <c r="E94" s="10">
        <v>0.63</v>
      </c>
      <c r="F94" s="2">
        <v>104</v>
      </c>
      <c r="G94" s="2">
        <v>65</v>
      </c>
      <c r="H94" s="3">
        <v>2.6</v>
      </c>
      <c r="I94" s="3">
        <v>12.8</v>
      </c>
      <c r="J94" s="10">
        <v>1.04</v>
      </c>
    </row>
    <row r="95" spans="1:10" x14ac:dyDescent="0.25">
      <c r="A95" s="7">
        <v>93</v>
      </c>
      <c r="B95" s="1" t="s">
        <v>102</v>
      </c>
      <c r="C95" s="9">
        <v>0.55000000000000004</v>
      </c>
      <c r="D95" s="10">
        <v>0.71</v>
      </c>
      <c r="E95" s="10">
        <v>0.62</v>
      </c>
      <c r="F95" s="2">
        <v>113</v>
      </c>
      <c r="G95" s="2">
        <v>79</v>
      </c>
      <c r="H95" s="3">
        <v>2.6</v>
      </c>
      <c r="I95" s="3">
        <v>12.8</v>
      </c>
      <c r="J95" s="10">
        <v>1.07</v>
      </c>
    </row>
    <row r="96" spans="1:10" x14ac:dyDescent="0.25">
      <c r="A96" s="7">
        <v>94</v>
      </c>
      <c r="B96" s="1" t="s">
        <v>103</v>
      </c>
      <c r="C96" s="9">
        <v>0.55000000000000004</v>
      </c>
      <c r="D96" s="10">
        <v>0.76</v>
      </c>
      <c r="E96" s="10">
        <v>0.67</v>
      </c>
      <c r="F96" s="2">
        <v>120</v>
      </c>
      <c r="G96" s="2">
        <v>83</v>
      </c>
      <c r="H96" s="3">
        <v>2.6</v>
      </c>
      <c r="I96" s="3">
        <v>12.8</v>
      </c>
      <c r="J96" s="10">
        <v>1.05</v>
      </c>
    </row>
    <row r="97" spans="1:10" x14ac:dyDescent="0.25">
      <c r="A97" s="7">
        <v>95</v>
      </c>
      <c r="B97" s="1" t="s">
        <v>104</v>
      </c>
      <c r="C97" s="9">
        <v>0.55000000000000004</v>
      </c>
      <c r="D97" s="10">
        <v>0.67</v>
      </c>
      <c r="E97" s="10">
        <v>0.56999999999999995</v>
      </c>
      <c r="F97" s="2">
        <v>105</v>
      </c>
      <c r="G97" s="2">
        <v>75</v>
      </c>
      <c r="H97" s="3">
        <v>2.6</v>
      </c>
      <c r="I97" s="3">
        <v>12.8</v>
      </c>
      <c r="J97" s="10">
        <v>1.07</v>
      </c>
    </row>
    <row r="98" spans="1:10" x14ac:dyDescent="0.25">
      <c r="A98" s="7">
        <v>96</v>
      </c>
      <c r="B98" s="1" t="s">
        <v>105</v>
      </c>
      <c r="C98" s="9">
        <v>0.55000000000000004</v>
      </c>
      <c r="D98" s="10">
        <v>0.63</v>
      </c>
      <c r="E98" s="10">
        <v>0.53</v>
      </c>
      <c r="F98" s="2">
        <v>100</v>
      </c>
      <c r="G98" s="2">
        <v>72</v>
      </c>
      <c r="H98" s="3">
        <v>2.2999999999999998</v>
      </c>
      <c r="I98" s="3">
        <v>12.8</v>
      </c>
      <c r="J98" s="10">
        <v>1.0900000000000001</v>
      </c>
    </row>
    <row r="99" spans="1:10" x14ac:dyDescent="0.25">
      <c r="A99" s="7">
        <v>97</v>
      </c>
      <c r="B99" s="1" t="s">
        <v>106</v>
      </c>
      <c r="C99" s="9">
        <v>0.33500000000000002</v>
      </c>
      <c r="D99" s="10">
        <v>0.74</v>
      </c>
      <c r="E99" s="10">
        <v>0.64</v>
      </c>
      <c r="F99" s="2">
        <v>118</v>
      </c>
      <c r="G99" s="2">
        <v>68</v>
      </c>
      <c r="H99" s="3">
        <v>2.6</v>
      </c>
      <c r="I99" s="3">
        <v>12.8</v>
      </c>
      <c r="J99" s="10">
        <v>1</v>
      </c>
    </row>
    <row r="100" spans="1:10" x14ac:dyDescent="0.25">
      <c r="A100" s="7">
        <v>98</v>
      </c>
      <c r="B100" s="1" t="s">
        <v>107</v>
      </c>
      <c r="C100" s="9">
        <v>0.33500000000000002</v>
      </c>
      <c r="D100" s="10">
        <v>0.78</v>
      </c>
      <c r="E100" s="10">
        <v>0.7</v>
      </c>
      <c r="F100" s="2">
        <v>127</v>
      </c>
      <c r="G100" s="2">
        <v>72</v>
      </c>
      <c r="H100" s="3">
        <v>2.6</v>
      </c>
      <c r="I100" s="3">
        <v>12.8</v>
      </c>
      <c r="J100" s="10">
        <v>0.97</v>
      </c>
    </row>
    <row r="101" spans="1:10" x14ac:dyDescent="0.25">
      <c r="A101" s="7">
        <v>99</v>
      </c>
      <c r="B101" s="1" t="s">
        <v>108</v>
      </c>
      <c r="C101" s="9">
        <v>0.33500000000000002</v>
      </c>
      <c r="D101" s="10">
        <v>0.7</v>
      </c>
      <c r="E101" s="10">
        <v>0.6</v>
      </c>
      <c r="F101" s="2">
        <v>108</v>
      </c>
      <c r="G101" s="2">
        <v>64</v>
      </c>
      <c r="H101" s="3">
        <v>2.6</v>
      </c>
      <c r="I101" s="3">
        <v>12.8</v>
      </c>
      <c r="J101" s="10">
        <v>1.01</v>
      </c>
    </row>
    <row r="102" spans="1:10" x14ac:dyDescent="0.25">
      <c r="A102" s="7">
        <v>100</v>
      </c>
      <c r="B102" s="1" t="s">
        <v>109</v>
      </c>
      <c r="C102" s="9">
        <v>0.19699999999999998</v>
      </c>
      <c r="D102" s="10">
        <v>0.78</v>
      </c>
      <c r="E102" s="10">
        <v>0.69</v>
      </c>
      <c r="F102" s="2">
        <v>108</v>
      </c>
      <c r="G102" s="2">
        <v>54</v>
      </c>
      <c r="H102" s="3">
        <v>2.6</v>
      </c>
      <c r="I102" s="3">
        <v>12.8</v>
      </c>
      <c r="J102" s="10">
        <v>1.18</v>
      </c>
    </row>
    <row r="103" spans="1:10" x14ac:dyDescent="0.25">
      <c r="A103" s="7">
        <v>101</v>
      </c>
      <c r="B103" s="1" t="s">
        <v>110</v>
      </c>
      <c r="C103" s="9">
        <v>0.187</v>
      </c>
      <c r="D103" s="10">
        <v>0.83</v>
      </c>
      <c r="E103" s="10">
        <v>0.75</v>
      </c>
      <c r="F103" s="2">
        <v>112</v>
      </c>
      <c r="G103" s="2">
        <v>57</v>
      </c>
      <c r="H103" s="3">
        <v>2.6</v>
      </c>
      <c r="I103" s="3">
        <v>12.8</v>
      </c>
      <c r="J103" s="10">
        <v>1.17</v>
      </c>
    </row>
    <row r="104" spans="1:10" x14ac:dyDescent="0.25">
      <c r="A104" s="7">
        <v>102</v>
      </c>
      <c r="B104" s="1" t="s">
        <v>111</v>
      </c>
      <c r="C104" s="9">
        <v>0.20499999999999999</v>
      </c>
      <c r="D104" s="10">
        <v>0.73</v>
      </c>
      <c r="E104" s="10">
        <v>0.64</v>
      </c>
      <c r="F104" s="2">
        <v>101</v>
      </c>
      <c r="G104" s="2">
        <v>52</v>
      </c>
      <c r="H104" s="3">
        <v>2.6</v>
      </c>
      <c r="I104" s="3">
        <v>12.8</v>
      </c>
      <c r="J104" s="10">
        <v>1.17</v>
      </c>
    </row>
    <row r="105" spans="1:10" x14ac:dyDescent="0.25">
      <c r="A105" s="7">
        <v>103</v>
      </c>
      <c r="B105" s="1" t="s">
        <v>112</v>
      </c>
      <c r="C105" s="9">
        <v>0.20800000000000002</v>
      </c>
      <c r="D105" s="10">
        <v>0.81</v>
      </c>
      <c r="E105" s="10">
        <v>0.73</v>
      </c>
      <c r="F105" s="2">
        <v>123</v>
      </c>
      <c r="G105" s="2">
        <v>70</v>
      </c>
      <c r="H105" s="3">
        <v>2.6</v>
      </c>
      <c r="I105" s="3">
        <v>12.1</v>
      </c>
      <c r="J105" s="10">
        <v>0.94</v>
      </c>
    </row>
    <row r="106" spans="1:10" x14ac:dyDescent="0.25">
      <c r="A106" s="7">
        <v>104</v>
      </c>
      <c r="B106" s="1" t="s">
        <v>113</v>
      </c>
      <c r="C106" s="9">
        <v>0.20100000000000001</v>
      </c>
      <c r="D106" s="10">
        <v>0.81</v>
      </c>
      <c r="E106" s="10">
        <v>0.73</v>
      </c>
      <c r="F106" s="2">
        <v>119</v>
      </c>
      <c r="G106" s="2">
        <v>69</v>
      </c>
      <c r="H106" s="3">
        <v>2.2999999999999998</v>
      </c>
      <c r="I106" s="3">
        <v>11.9</v>
      </c>
      <c r="J106" s="10">
        <v>0.97</v>
      </c>
    </row>
    <row r="107" spans="1:10" x14ac:dyDescent="0.25">
      <c r="A107" s="7">
        <v>105</v>
      </c>
      <c r="B107" s="1" t="s">
        <v>114</v>
      </c>
      <c r="C107" s="9">
        <v>0.21</v>
      </c>
      <c r="D107" s="10">
        <v>0.76</v>
      </c>
      <c r="E107" s="10">
        <v>0.67</v>
      </c>
      <c r="F107" s="2">
        <v>112</v>
      </c>
      <c r="G107" s="2">
        <v>66</v>
      </c>
      <c r="H107" s="3">
        <v>2.2999999999999998</v>
      </c>
      <c r="I107" s="3">
        <v>11.9</v>
      </c>
      <c r="J107" s="10">
        <v>1.05</v>
      </c>
    </row>
    <row r="108" spans="1:10" x14ac:dyDescent="0.25">
      <c r="A108" s="7">
        <v>106</v>
      </c>
      <c r="B108" s="1" t="s">
        <v>115</v>
      </c>
      <c r="C108" s="9">
        <v>0.23</v>
      </c>
      <c r="D108" s="10">
        <v>0.71</v>
      </c>
      <c r="E108" s="10">
        <v>0.62</v>
      </c>
      <c r="F108" s="2">
        <v>112</v>
      </c>
      <c r="G108" s="2">
        <v>65</v>
      </c>
      <c r="H108" s="3">
        <v>2</v>
      </c>
      <c r="I108" s="3">
        <v>11.9</v>
      </c>
      <c r="J108" s="10">
        <v>1.04</v>
      </c>
    </row>
    <row r="109" spans="1:10" x14ac:dyDescent="0.25">
      <c r="A109" s="7">
        <v>107</v>
      </c>
      <c r="B109" s="1" t="s">
        <v>116</v>
      </c>
      <c r="C109" s="9">
        <v>0.22899999999999998</v>
      </c>
      <c r="D109" s="10">
        <v>0.66</v>
      </c>
      <c r="E109" s="10">
        <v>0.56000000000000005</v>
      </c>
      <c r="F109" s="2">
        <v>105</v>
      </c>
      <c r="G109" s="2">
        <v>61</v>
      </c>
      <c r="H109" s="3">
        <v>2</v>
      </c>
      <c r="I109" s="3">
        <v>11.7</v>
      </c>
      <c r="J109" s="10">
        <v>1.0900000000000001</v>
      </c>
    </row>
    <row r="110" spans="1:10" x14ac:dyDescent="0.25">
      <c r="A110" s="7">
        <v>108</v>
      </c>
      <c r="B110" s="1" t="s">
        <v>117</v>
      </c>
      <c r="C110" s="9">
        <v>0.55000000000000004</v>
      </c>
      <c r="D110" s="10">
        <v>0.75</v>
      </c>
      <c r="E110" s="10">
        <v>0.66</v>
      </c>
      <c r="F110" s="2">
        <v>126</v>
      </c>
      <c r="G110" s="2">
        <v>82</v>
      </c>
      <c r="H110" s="3">
        <v>2.6</v>
      </c>
      <c r="I110" s="3">
        <v>12.1</v>
      </c>
      <c r="J110" s="10">
        <v>1</v>
      </c>
    </row>
    <row r="111" spans="1:10" x14ac:dyDescent="0.25">
      <c r="A111" s="7">
        <v>109</v>
      </c>
      <c r="B111" s="1" t="s">
        <v>118</v>
      </c>
      <c r="C111" s="9">
        <v>0.55000000000000004</v>
      </c>
      <c r="D111" s="10">
        <v>0.75</v>
      </c>
      <c r="E111" s="10">
        <v>0.66</v>
      </c>
      <c r="F111" s="2">
        <v>122</v>
      </c>
      <c r="G111" s="2">
        <v>82</v>
      </c>
      <c r="H111" s="3">
        <v>2.2999999999999998</v>
      </c>
      <c r="I111" s="3">
        <v>11.9</v>
      </c>
      <c r="J111" s="10">
        <v>1.02</v>
      </c>
    </row>
    <row r="112" spans="1:10" x14ac:dyDescent="0.25">
      <c r="A112" s="7">
        <v>110</v>
      </c>
      <c r="B112" s="1" t="s">
        <v>119</v>
      </c>
      <c r="C112" s="9">
        <v>0.55000000000000004</v>
      </c>
      <c r="D112" s="10">
        <v>0.7</v>
      </c>
      <c r="E112" s="10">
        <v>0.61</v>
      </c>
      <c r="F112" s="2">
        <v>114</v>
      </c>
      <c r="G112" s="2">
        <v>77</v>
      </c>
      <c r="H112" s="3">
        <v>2.2999999999999998</v>
      </c>
      <c r="I112" s="3">
        <v>11.9</v>
      </c>
      <c r="J112" s="10">
        <v>1.08</v>
      </c>
    </row>
    <row r="113" spans="1:10" x14ac:dyDescent="0.25">
      <c r="A113" s="7">
        <v>111</v>
      </c>
      <c r="B113" s="1" t="s">
        <v>120</v>
      </c>
      <c r="C113" s="9">
        <v>0.55000000000000004</v>
      </c>
      <c r="D113" s="10">
        <v>0.66</v>
      </c>
      <c r="E113" s="10">
        <v>0.56000000000000005</v>
      </c>
      <c r="F113" s="2">
        <v>111</v>
      </c>
      <c r="G113" s="2">
        <v>74</v>
      </c>
      <c r="H113" s="3">
        <v>2</v>
      </c>
      <c r="I113" s="3">
        <v>11.9</v>
      </c>
      <c r="J113" s="10">
        <v>1.1100000000000001</v>
      </c>
    </row>
    <row r="114" spans="1:10" x14ac:dyDescent="0.25">
      <c r="A114" s="7">
        <v>112</v>
      </c>
      <c r="B114" s="1" t="s">
        <v>121</v>
      </c>
      <c r="C114" s="9">
        <v>0.55000000000000004</v>
      </c>
      <c r="D114" s="10">
        <v>0.62</v>
      </c>
      <c r="E114" s="10">
        <v>0.52</v>
      </c>
      <c r="F114" s="2">
        <v>104</v>
      </c>
      <c r="G114" s="2">
        <v>70</v>
      </c>
      <c r="H114" s="3">
        <v>2</v>
      </c>
      <c r="I114" s="3">
        <v>11.7</v>
      </c>
      <c r="J114" s="10">
        <v>1.1499999999999999</v>
      </c>
    </row>
    <row r="115" spans="1:10" x14ac:dyDescent="0.25">
      <c r="A115" s="7">
        <v>113</v>
      </c>
      <c r="B115" s="1" t="s">
        <v>122</v>
      </c>
      <c r="C115" s="9">
        <v>0.33500000000000002</v>
      </c>
      <c r="D115" s="10">
        <v>0.78</v>
      </c>
      <c r="E115" s="10">
        <v>0.69</v>
      </c>
      <c r="F115" s="2">
        <v>136</v>
      </c>
      <c r="G115" s="2">
        <v>72</v>
      </c>
      <c r="H115" s="3">
        <v>2.6</v>
      </c>
      <c r="I115" s="3">
        <v>12.1</v>
      </c>
      <c r="J115" s="10">
        <v>0.91</v>
      </c>
    </row>
    <row r="116" spans="1:10" x14ac:dyDescent="0.25">
      <c r="A116" s="7">
        <v>114</v>
      </c>
      <c r="B116" s="1" t="s">
        <v>123</v>
      </c>
      <c r="C116" s="9">
        <v>0.33500000000000002</v>
      </c>
      <c r="D116" s="10">
        <v>0.78</v>
      </c>
      <c r="E116" s="10">
        <v>0.69</v>
      </c>
      <c r="F116" s="2">
        <v>131</v>
      </c>
      <c r="G116" s="2">
        <v>71</v>
      </c>
      <c r="H116" s="3">
        <v>2.2999999999999998</v>
      </c>
      <c r="I116" s="3">
        <v>11.9</v>
      </c>
      <c r="J116" s="10">
        <v>0.93</v>
      </c>
    </row>
    <row r="117" spans="1:10" x14ac:dyDescent="0.25">
      <c r="A117" s="7">
        <v>115</v>
      </c>
      <c r="B117" s="1" t="s">
        <v>124</v>
      </c>
      <c r="C117" s="9">
        <v>0.33500000000000002</v>
      </c>
      <c r="D117" s="10">
        <v>0.73</v>
      </c>
      <c r="E117" s="10">
        <v>0.63</v>
      </c>
      <c r="F117" s="2">
        <v>120</v>
      </c>
      <c r="G117" s="2">
        <v>66</v>
      </c>
      <c r="H117" s="3">
        <v>2.2999999999999998</v>
      </c>
      <c r="I117" s="3">
        <v>11.9</v>
      </c>
      <c r="J117" s="10">
        <v>1</v>
      </c>
    </row>
    <row r="118" spans="1:10" x14ac:dyDescent="0.25">
      <c r="A118" s="7">
        <v>116</v>
      </c>
      <c r="B118" s="1" t="s">
        <v>125</v>
      </c>
      <c r="C118" s="9">
        <v>0.33500000000000002</v>
      </c>
      <c r="D118" s="10">
        <v>0.69</v>
      </c>
      <c r="E118" s="10">
        <v>0.59</v>
      </c>
      <c r="F118" s="2">
        <v>116</v>
      </c>
      <c r="G118" s="2">
        <v>63</v>
      </c>
      <c r="H118" s="3">
        <v>2</v>
      </c>
      <c r="I118" s="3">
        <v>11.9</v>
      </c>
      <c r="J118" s="10">
        <v>1.04</v>
      </c>
    </row>
    <row r="119" spans="1:10" x14ac:dyDescent="0.25">
      <c r="A119" s="7">
        <v>117</v>
      </c>
      <c r="B119" s="1" t="s">
        <v>126</v>
      </c>
      <c r="C119" s="9">
        <v>0.33500000000000002</v>
      </c>
      <c r="D119" s="10">
        <v>0.64</v>
      </c>
      <c r="E119" s="10">
        <v>0.53</v>
      </c>
      <c r="F119" s="2">
        <v>107</v>
      </c>
      <c r="G119" s="2">
        <v>59</v>
      </c>
      <c r="H119" s="3">
        <v>2</v>
      </c>
      <c r="I119" s="3">
        <v>11.7</v>
      </c>
      <c r="J119" s="10">
        <v>1.0900000000000001</v>
      </c>
    </row>
    <row r="120" spans="1:10" x14ac:dyDescent="0.25">
      <c r="A120" s="7">
        <v>118</v>
      </c>
      <c r="B120" s="1" t="s">
        <v>127</v>
      </c>
      <c r="C120" s="9">
        <v>0.20800000000000002</v>
      </c>
      <c r="D120" s="10">
        <v>0.82</v>
      </c>
      <c r="E120" s="10">
        <v>0.74</v>
      </c>
      <c r="F120" s="2">
        <v>120</v>
      </c>
      <c r="G120" s="2">
        <v>56</v>
      </c>
      <c r="H120" s="3">
        <v>2.6</v>
      </c>
      <c r="I120" s="3">
        <v>12.1</v>
      </c>
      <c r="J120" s="10">
        <v>1.05</v>
      </c>
    </row>
    <row r="121" spans="1:10" x14ac:dyDescent="0.25">
      <c r="A121" s="7">
        <v>119</v>
      </c>
      <c r="B121" s="1" t="s">
        <v>128</v>
      </c>
      <c r="C121" s="9">
        <v>0.20100000000000001</v>
      </c>
      <c r="D121" s="10">
        <v>0.82</v>
      </c>
      <c r="E121" s="10">
        <v>0.73</v>
      </c>
      <c r="F121" s="2">
        <v>116</v>
      </c>
      <c r="G121" s="2">
        <v>55</v>
      </c>
      <c r="H121" s="3">
        <v>2.2999999999999998</v>
      </c>
      <c r="I121" s="3">
        <v>11.9</v>
      </c>
      <c r="J121" s="10">
        <v>1.0900000000000001</v>
      </c>
    </row>
    <row r="122" spans="1:10" x14ac:dyDescent="0.25">
      <c r="A122" s="7">
        <v>120</v>
      </c>
      <c r="B122" s="1" t="s">
        <v>129</v>
      </c>
      <c r="C122" s="9">
        <v>0.21</v>
      </c>
      <c r="D122" s="10">
        <v>0.76</v>
      </c>
      <c r="E122" s="10">
        <v>0.67</v>
      </c>
      <c r="F122" s="2">
        <v>109</v>
      </c>
      <c r="G122" s="2">
        <v>52</v>
      </c>
      <c r="H122" s="3">
        <v>2.2999999999999998</v>
      </c>
      <c r="I122" s="3">
        <v>11.9</v>
      </c>
      <c r="J122" s="10">
        <v>1.1499999999999999</v>
      </c>
    </row>
    <row r="123" spans="1:10" x14ac:dyDescent="0.25">
      <c r="A123" s="7">
        <v>121</v>
      </c>
      <c r="B123" s="1" t="s">
        <v>130</v>
      </c>
      <c r="C123" s="9">
        <v>0.23</v>
      </c>
      <c r="D123" s="10">
        <v>0.72</v>
      </c>
      <c r="E123" s="10">
        <v>0.63</v>
      </c>
      <c r="F123" s="2">
        <v>109</v>
      </c>
      <c r="G123" s="2">
        <v>52</v>
      </c>
      <c r="H123" s="3">
        <v>2</v>
      </c>
      <c r="I123" s="3">
        <v>11.9</v>
      </c>
      <c r="J123" s="10">
        <v>1.1499999999999999</v>
      </c>
    </row>
    <row r="124" spans="1:10" x14ac:dyDescent="0.25">
      <c r="A124" s="7">
        <v>122</v>
      </c>
      <c r="B124" s="1" t="s">
        <v>131</v>
      </c>
      <c r="C124" s="9">
        <v>0.22899999999999998</v>
      </c>
      <c r="D124" s="10">
        <v>0.67</v>
      </c>
      <c r="E124" s="10">
        <v>0.56999999999999995</v>
      </c>
      <c r="F124" s="2">
        <v>103</v>
      </c>
      <c r="G124" s="2">
        <v>48</v>
      </c>
      <c r="H124" s="3">
        <v>2</v>
      </c>
      <c r="I124" s="3">
        <v>11.7</v>
      </c>
      <c r="J124" s="10">
        <v>1.21</v>
      </c>
    </row>
    <row r="125" spans="1:10" x14ac:dyDescent="0.25">
      <c r="A125" s="7">
        <v>123</v>
      </c>
      <c r="B125" s="1" t="s">
        <v>132</v>
      </c>
      <c r="C125" s="9">
        <v>0.25</v>
      </c>
      <c r="D125" s="10">
        <v>0.9</v>
      </c>
      <c r="E125" s="10">
        <v>0.8</v>
      </c>
      <c r="F125" s="2">
        <v>44</v>
      </c>
      <c r="G125" s="2">
        <v>63</v>
      </c>
      <c r="H125" s="3">
        <v>1.8</v>
      </c>
      <c r="I125" s="3">
        <v>2</v>
      </c>
      <c r="J125" s="10">
        <v>1.23</v>
      </c>
    </row>
    <row r="126" spans="1:10" x14ac:dyDescent="0.25">
      <c r="A126" s="7">
        <v>124</v>
      </c>
      <c r="B126" s="1" t="s">
        <v>133</v>
      </c>
      <c r="C126" s="9">
        <v>0.3</v>
      </c>
      <c r="D126" s="10">
        <v>0.9</v>
      </c>
      <c r="E126" s="10">
        <v>0.8</v>
      </c>
      <c r="F126" s="2">
        <v>42</v>
      </c>
      <c r="G126" s="2">
        <v>65</v>
      </c>
      <c r="H126" s="3">
        <v>1.8</v>
      </c>
      <c r="I126" s="3">
        <v>2</v>
      </c>
      <c r="J126" s="10">
        <v>1.1299999999999999</v>
      </c>
    </row>
    <row r="127" spans="1:10" x14ac:dyDescent="0.25">
      <c r="A127" s="7">
        <v>125</v>
      </c>
      <c r="B127" s="1" t="s">
        <v>134</v>
      </c>
      <c r="C127" s="9">
        <v>0.4</v>
      </c>
      <c r="D127" s="10">
        <v>0.92</v>
      </c>
      <c r="E127" s="10">
        <v>0.82</v>
      </c>
      <c r="F127" s="2">
        <v>44</v>
      </c>
      <c r="G127" s="2">
        <v>70</v>
      </c>
      <c r="H127" s="3">
        <v>1.8</v>
      </c>
      <c r="I127" s="3">
        <v>2</v>
      </c>
      <c r="J127" s="10">
        <v>0.98</v>
      </c>
    </row>
    <row r="128" spans="1:10" x14ac:dyDescent="0.25">
      <c r="A128" s="7">
        <v>126</v>
      </c>
      <c r="B128" s="1" t="s">
        <v>135</v>
      </c>
      <c r="C128" s="9">
        <v>0.35</v>
      </c>
      <c r="D128" s="10">
        <v>0.91</v>
      </c>
      <c r="E128" s="10">
        <v>0.81</v>
      </c>
      <c r="F128" s="2">
        <v>42</v>
      </c>
      <c r="G128" s="2">
        <v>67</v>
      </c>
      <c r="H128" s="3">
        <v>1.8</v>
      </c>
      <c r="I128" s="3">
        <v>2</v>
      </c>
      <c r="J128" s="10">
        <v>1.05</v>
      </c>
    </row>
    <row r="129" spans="1:10" x14ac:dyDescent="0.25">
      <c r="A129" s="7">
        <v>127</v>
      </c>
      <c r="B129" s="1" t="s">
        <v>136</v>
      </c>
      <c r="C129" s="9">
        <v>0.35</v>
      </c>
      <c r="D129" s="10">
        <v>0.96</v>
      </c>
      <c r="E129" s="10">
        <v>0.87</v>
      </c>
      <c r="F129" s="2">
        <v>50</v>
      </c>
      <c r="G129" s="2">
        <v>71</v>
      </c>
      <c r="H129" s="3">
        <v>1.8</v>
      </c>
      <c r="I129" s="3">
        <v>2</v>
      </c>
      <c r="J129" s="10">
        <v>1</v>
      </c>
    </row>
    <row r="130" spans="1:10" x14ac:dyDescent="0.25">
      <c r="A130" s="7">
        <v>128</v>
      </c>
      <c r="B130" s="1" t="s">
        <v>137</v>
      </c>
      <c r="C130" s="9">
        <v>0.27</v>
      </c>
      <c r="D130" s="10">
        <v>0.82</v>
      </c>
      <c r="E130" s="10">
        <v>0.7</v>
      </c>
      <c r="F130" s="2">
        <v>62</v>
      </c>
      <c r="G130" s="2">
        <v>66</v>
      </c>
      <c r="H130" s="3">
        <v>1.8</v>
      </c>
      <c r="I130" s="3">
        <v>2</v>
      </c>
      <c r="J130" s="10">
        <v>1.26</v>
      </c>
    </row>
    <row r="131" spans="1:10" x14ac:dyDescent="0.25">
      <c r="A131" s="7">
        <v>129</v>
      </c>
      <c r="B131" s="1" t="s">
        <v>138</v>
      </c>
      <c r="C131" s="9">
        <v>0.32</v>
      </c>
      <c r="D131" s="10">
        <v>0.84</v>
      </c>
      <c r="E131" s="10">
        <v>0.73</v>
      </c>
      <c r="F131" s="2">
        <v>47</v>
      </c>
      <c r="G131" s="2">
        <v>64</v>
      </c>
      <c r="H131" s="3">
        <v>1.8</v>
      </c>
      <c r="I131" s="3">
        <v>2</v>
      </c>
      <c r="J131" s="10">
        <v>1.1599999999999999</v>
      </c>
    </row>
    <row r="132" spans="1:10" x14ac:dyDescent="0.25">
      <c r="A132" s="7">
        <v>130</v>
      </c>
      <c r="B132" s="1" t="s">
        <v>139</v>
      </c>
      <c r="C132" s="9">
        <v>0.24</v>
      </c>
      <c r="D132" s="10">
        <v>0.85</v>
      </c>
      <c r="E132" s="10">
        <v>0.73</v>
      </c>
      <c r="F132" s="2">
        <v>65</v>
      </c>
      <c r="G132" s="2">
        <v>66</v>
      </c>
      <c r="H132" s="3">
        <v>1.8</v>
      </c>
      <c r="I132" s="3">
        <v>2</v>
      </c>
      <c r="J132" s="10">
        <v>1.26</v>
      </c>
    </row>
    <row r="133" spans="1:10" x14ac:dyDescent="0.25">
      <c r="A133" s="7">
        <v>131</v>
      </c>
      <c r="B133" s="1" t="s">
        <v>140</v>
      </c>
      <c r="C133" s="9">
        <v>0.35</v>
      </c>
      <c r="D133" s="10">
        <v>0.69</v>
      </c>
      <c r="E133" s="10">
        <v>0.6</v>
      </c>
      <c r="F133" s="2">
        <v>50</v>
      </c>
      <c r="G133" s="2">
        <v>58</v>
      </c>
      <c r="H133" s="3">
        <v>2.2999999999999998</v>
      </c>
      <c r="I133" s="3">
        <v>3.4</v>
      </c>
      <c r="J133" s="10">
        <v>1.1000000000000001</v>
      </c>
    </row>
    <row r="134" spans="1:10" x14ac:dyDescent="0.25">
      <c r="A134" s="7">
        <v>132</v>
      </c>
      <c r="B134" s="1" t="s">
        <v>141</v>
      </c>
      <c r="C134" s="9">
        <v>0.21100000000000002</v>
      </c>
      <c r="D134" s="10">
        <v>0.8</v>
      </c>
      <c r="E134" s="10">
        <v>0.72</v>
      </c>
      <c r="F134" s="2">
        <v>72</v>
      </c>
      <c r="G134" s="2">
        <v>67</v>
      </c>
      <c r="H134" s="3">
        <v>3.1</v>
      </c>
      <c r="I134" s="3">
        <v>5.7</v>
      </c>
      <c r="J134" s="10">
        <v>1.3</v>
      </c>
    </row>
    <row r="135" spans="1:10" x14ac:dyDescent="0.25">
      <c r="A135" s="7">
        <v>133</v>
      </c>
      <c r="B135" s="1" t="s">
        <v>142</v>
      </c>
      <c r="C135" s="9">
        <v>0.191</v>
      </c>
      <c r="D135" s="10">
        <v>0.89</v>
      </c>
      <c r="E135" s="10">
        <v>0.83</v>
      </c>
      <c r="F135" s="2">
        <v>82</v>
      </c>
      <c r="G135" s="2">
        <v>72</v>
      </c>
      <c r="H135" s="3">
        <v>3.2</v>
      </c>
      <c r="I135" s="3">
        <v>6.3</v>
      </c>
      <c r="J135" s="10">
        <v>1.1599999999999999</v>
      </c>
    </row>
    <row r="136" spans="1:10" x14ac:dyDescent="0.25">
      <c r="A136" s="7">
        <v>134</v>
      </c>
      <c r="B136" s="1" t="s">
        <v>143</v>
      </c>
      <c r="C136" s="9">
        <v>0.55000000000000004</v>
      </c>
      <c r="D136" s="10">
        <v>0.73</v>
      </c>
      <c r="E136" s="10">
        <v>0.65</v>
      </c>
      <c r="F136" s="2">
        <v>71</v>
      </c>
      <c r="G136" s="2">
        <v>75</v>
      </c>
      <c r="H136" s="3">
        <v>3.1</v>
      </c>
      <c r="I136" s="3">
        <v>5.7</v>
      </c>
      <c r="J136" s="10">
        <v>1.29</v>
      </c>
    </row>
    <row r="137" spans="1:10" x14ac:dyDescent="0.25">
      <c r="A137" s="7">
        <v>135</v>
      </c>
      <c r="B137" s="1" t="s">
        <v>144</v>
      </c>
      <c r="C137" s="9">
        <v>0.56000000000000005</v>
      </c>
      <c r="D137" s="10">
        <v>0.56999999999999995</v>
      </c>
      <c r="E137" s="10">
        <v>0.47</v>
      </c>
      <c r="F137" s="2">
        <v>63</v>
      </c>
      <c r="G137" s="2">
        <v>63</v>
      </c>
      <c r="H137" s="3">
        <v>3.1</v>
      </c>
      <c r="I137" s="3">
        <v>5.2</v>
      </c>
      <c r="J137" s="10">
        <v>1.49</v>
      </c>
    </row>
    <row r="138" spans="1:10" x14ac:dyDescent="0.25">
      <c r="A138" s="7">
        <v>136</v>
      </c>
      <c r="B138" s="1" t="s">
        <v>145</v>
      </c>
      <c r="C138" s="9">
        <v>0.55000000000000004</v>
      </c>
      <c r="D138" s="10">
        <v>0.82</v>
      </c>
      <c r="E138" s="10">
        <v>0.75</v>
      </c>
      <c r="F138" s="2">
        <v>86</v>
      </c>
      <c r="G138" s="2">
        <v>83</v>
      </c>
      <c r="H138" s="3">
        <v>3.2</v>
      </c>
      <c r="I138" s="3">
        <v>6.3</v>
      </c>
      <c r="J138" s="10">
        <v>1.1100000000000001</v>
      </c>
    </row>
    <row r="139" spans="1:10" x14ac:dyDescent="0.25">
      <c r="A139" s="7">
        <v>137</v>
      </c>
      <c r="B139" s="1" t="s">
        <v>146</v>
      </c>
      <c r="C139" s="9">
        <v>0.55000000000000004</v>
      </c>
      <c r="D139" s="10">
        <v>0.65</v>
      </c>
      <c r="E139" s="10">
        <v>0.56000000000000005</v>
      </c>
      <c r="F139" s="2">
        <v>61</v>
      </c>
      <c r="G139" s="2">
        <v>67</v>
      </c>
      <c r="H139" s="3">
        <v>3.1</v>
      </c>
      <c r="I139" s="3">
        <v>5.2</v>
      </c>
      <c r="J139" s="10">
        <v>1.4</v>
      </c>
    </row>
    <row r="140" spans="1:10" x14ac:dyDescent="0.25">
      <c r="A140" s="7">
        <v>138</v>
      </c>
      <c r="B140" s="1" t="s">
        <v>147</v>
      </c>
      <c r="C140" s="9">
        <v>0.33500000000000002</v>
      </c>
      <c r="D140" s="10">
        <v>0.75</v>
      </c>
      <c r="E140" s="10">
        <v>0.66</v>
      </c>
      <c r="F140" s="2">
        <v>74</v>
      </c>
      <c r="G140" s="2">
        <v>65</v>
      </c>
      <c r="H140" s="3">
        <v>3.1</v>
      </c>
      <c r="I140" s="3">
        <v>5.7</v>
      </c>
      <c r="J140" s="10">
        <v>1.26</v>
      </c>
    </row>
    <row r="141" spans="1:10" x14ac:dyDescent="0.25">
      <c r="A141" s="7">
        <v>139</v>
      </c>
      <c r="B141" s="1" t="s">
        <v>148</v>
      </c>
      <c r="C141" s="9">
        <v>0.33500000000000002</v>
      </c>
      <c r="D141" s="10">
        <v>0.85</v>
      </c>
      <c r="E141" s="10">
        <v>0.77</v>
      </c>
      <c r="F141" s="2">
        <v>87</v>
      </c>
      <c r="G141" s="2">
        <v>72</v>
      </c>
      <c r="H141" s="3">
        <v>3.2</v>
      </c>
      <c r="I141" s="3">
        <v>6.3</v>
      </c>
      <c r="J141" s="10">
        <v>1.0900000000000001</v>
      </c>
    </row>
    <row r="142" spans="1:10" x14ac:dyDescent="0.25">
      <c r="A142" s="7">
        <v>140</v>
      </c>
      <c r="B142" s="1" t="s">
        <v>149</v>
      </c>
      <c r="C142" s="9">
        <v>0.33500000000000002</v>
      </c>
      <c r="D142" s="10">
        <v>0.66</v>
      </c>
      <c r="E142" s="10">
        <v>0.56000000000000005</v>
      </c>
      <c r="F142" s="2">
        <v>64</v>
      </c>
      <c r="G142" s="2">
        <v>58</v>
      </c>
      <c r="H142" s="3">
        <v>3.1</v>
      </c>
      <c r="I142" s="3">
        <v>5.2</v>
      </c>
      <c r="J142" s="10">
        <v>1.38</v>
      </c>
    </row>
    <row r="143" spans="1:10" x14ac:dyDescent="0.25">
      <c r="A143" s="7">
        <v>141</v>
      </c>
      <c r="B143" s="1" t="s">
        <v>150</v>
      </c>
      <c r="C143" s="9">
        <v>0.21100000000000002</v>
      </c>
      <c r="D143" s="10">
        <v>0.81</v>
      </c>
      <c r="E143" s="10">
        <v>0.72</v>
      </c>
      <c r="F143" s="2">
        <v>70</v>
      </c>
      <c r="G143" s="2">
        <v>58</v>
      </c>
      <c r="H143" s="3">
        <v>3.1</v>
      </c>
      <c r="I143" s="3">
        <v>5.7</v>
      </c>
      <c r="J143" s="10">
        <v>1.45</v>
      </c>
    </row>
    <row r="144" spans="1:10" x14ac:dyDescent="0.25">
      <c r="A144" s="7">
        <v>142</v>
      </c>
      <c r="B144" s="1" t="s">
        <v>151</v>
      </c>
      <c r="C144" s="9">
        <v>0.191</v>
      </c>
      <c r="D144" s="10">
        <v>0.9</v>
      </c>
      <c r="E144" s="10">
        <v>0.83</v>
      </c>
      <c r="F144" s="2">
        <v>80</v>
      </c>
      <c r="G144" s="2">
        <v>62</v>
      </c>
      <c r="H144" s="3">
        <v>3.2</v>
      </c>
      <c r="I144" s="3">
        <v>6.3</v>
      </c>
      <c r="J144" s="10">
        <v>1.31</v>
      </c>
    </row>
    <row r="145" spans="1:10" x14ac:dyDescent="0.25">
      <c r="A145" s="7">
        <v>143</v>
      </c>
      <c r="B145" s="1" t="s">
        <v>152</v>
      </c>
      <c r="C145" s="9">
        <v>0.20399999999999999</v>
      </c>
      <c r="D145" s="10">
        <v>0.71</v>
      </c>
      <c r="E145" s="10">
        <v>0.61</v>
      </c>
      <c r="F145" s="2">
        <v>60</v>
      </c>
      <c r="G145" s="2">
        <v>51</v>
      </c>
      <c r="H145" s="3">
        <v>3.1</v>
      </c>
      <c r="I145" s="3">
        <v>5.2</v>
      </c>
      <c r="J145" s="10">
        <v>1.6</v>
      </c>
    </row>
    <row r="146" spans="1:10" x14ac:dyDescent="0.25">
      <c r="A146" s="7">
        <v>144</v>
      </c>
      <c r="B146" s="1" t="s">
        <v>153</v>
      </c>
      <c r="C146" s="9">
        <v>0.191</v>
      </c>
      <c r="D146" s="10">
        <v>0.89</v>
      </c>
      <c r="E146" s="10">
        <v>0.83</v>
      </c>
      <c r="F146" s="2">
        <v>92</v>
      </c>
      <c r="G146" s="2">
        <v>75</v>
      </c>
      <c r="H146" s="3">
        <v>3.2</v>
      </c>
      <c r="I146" s="3">
        <v>6.9</v>
      </c>
      <c r="J146" s="10">
        <v>1.1000000000000001</v>
      </c>
    </row>
    <row r="147" spans="1:10" x14ac:dyDescent="0.25">
      <c r="A147" s="7">
        <v>145</v>
      </c>
      <c r="B147" s="1" t="s">
        <v>154</v>
      </c>
      <c r="C147" s="9">
        <v>0.19899999999999998</v>
      </c>
      <c r="D147" s="10">
        <v>0.93</v>
      </c>
      <c r="E147" s="10">
        <v>0.87</v>
      </c>
      <c r="F147" s="2">
        <v>127</v>
      </c>
      <c r="G147" s="2">
        <v>85</v>
      </c>
      <c r="H147" s="3">
        <v>3.2</v>
      </c>
      <c r="I147" s="3">
        <v>8</v>
      </c>
      <c r="J147" s="10">
        <v>1.01</v>
      </c>
    </row>
    <row r="148" spans="1:10" x14ac:dyDescent="0.25">
      <c r="A148" s="7">
        <v>146</v>
      </c>
      <c r="B148" s="1" t="s">
        <v>155</v>
      </c>
      <c r="C148" s="9">
        <v>0.20300000000000001</v>
      </c>
      <c r="D148" s="10">
        <v>0.83</v>
      </c>
      <c r="E148" s="10">
        <v>0.76</v>
      </c>
      <c r="F148" s="2">
        <v>71</v>
      </c>
      <c r="G148" s="2">
        <v>69</v>
      </c>
      <c r="H148" s="3">
        <v>3.1</v>
      </c>
      <c r="I148" s="3">
        <v>6.3</v>
      </c>
      <c r="J148" s="10">
        <v>1.26</v>
      </c>
    </row>
    <row r="149" spans="1:10" x14ac:dyDescent="0.25">
      <c r="A149" s="7">
        <v>147</v>
      </c>
      <c r="B149" s="1" t="s">
        <v>156</v>
      </c>
      <c r="C149" s="9">
        <v>0.20199999999999999</v>
      </c>
      <c r="D149" s="10">
        <v>0.88</v>
      </c>
      <c r="E149" s="10">
        <v>0.81</v>
      </c>
      <c r="F149" s="2">
        <v>95</v>
      </c>
      <c r="G149" s="2">
        <v>76</v>
      </c>
      <c r="H149" s="3">
        <v>3.2</v>
      </c>
      <c r="I149" s="3">
        <v>8</v>
      </c>
      <c r="J149" s="10">
        <v>1.1299999999999999</v>
      </c>
    </row>
    <row r="150" spans="1:10" x14ac:dyDescent="0.25">
      <c r="A150" s="7">
        <v>148</v>
      </c>
      <c r="B150" s="1" t="s">
        <v>157</v>
      </c>
      <c r="C150" s="9">
        <v>0.20800000000000002</v>
      </c>
      <c r="D150" s="10">
        <v>0.84</v>
      </c>
      <c r="E150" s="10">
        <v>0.77</v>
      </c>
      <c r="F150" s="2">
        <v>81</v>
      </c>
      <c r="G150" s="2">
        <v>71</v>
      </c>
      <c r="H150" s="3">
        <v>3.2</v>
      </c>
      <c r="I150" s="3">
        <v>7.4</v>
      </c>
      <c r="J150" s="10">
        <v>1.1599999999999999</v>
      </c>
    </row>
    <row r="151" spans="1:10" x14ac:dyDescent="0.25">
      <c r="A151" s="7">
        <v>149</v>
      </c>
      <c r="B151" s="1" t="s">
        <v>158</v>
      </c>
      <c r="C151" s="9">
        <v>0.55000000000000004</v>
      </c>
      <c r="D151" s="10">
        <v>0.82</v>
      </c>
      <c r="E151" s="10">
        <v>0.75</v>
      </c>
      <c r="F151" s="2">
        <v>99</v>
      </c>
      <c r="G151" s="2">
        <v>89</v>
      </c>
      <c r="H151" s="3">
        <v>3.2</v>
      </c>
      <c r="I151" s="3">
        <v>6.9</v>
      </c>
      <c r="J151" s="10">
        <v>1.06</v>
      </c>
    </row>
    <row r="152" spans="1:10" x14ac:dyDescent="0.25">
      <c r="A152" s="7">
        <v>150</v>
      </c>
      <c r="B152" s="1" t="s">
        <v>159</v>
      </c>
      <c r="C152" s="9">
        <v>0.55000000000000004</v>
      </c>
      <c r="D152" s="10">
        <v>0.85</v>
      </c>
      <c r="E152" s="10">
        <v>0.78</v>
      </c>
      <c r="F152" s="2">
        <v>139</v>
      </c>
      <c r="G152" s="2">
        <v>104</v>
      </c>
      <c r="H152" s="3">
        <v>3.2</v>
      </c>
      <c r="I152" s="3">
        <v>8</v>
      </c>
      <c r="J152" s="10">
        <v>0.98</v>
      </c>
    </row>
    <row r="153" spans="1:10" x14ac:dyDescent="0.25">
      <c r="A153" s="7">
        <v>151</v>
      </c>
      <c r="B153" s="1" t="s">
        <v>160</v>
      </c>
      <c r="C153" s="9">
        <v>0.55000000000000004</v>
      </c>
      <c r="D153" s="10">
        <v>0.76</v>
      </c>
      <c r="E153" s="10">
        <v>0.68</v>
      </c>
      <c r="F153" s="2">
        <v>71</v>
      </c>
      <c r="G153" s="2">
        <v>77</v>
      </c>
      <c r="H153" s="3">
        <v>3.1</v>
      </c>
      <c r="I153" s="3">
        <v>6.3</v>
      </c>
      <c r="J153" s="10">
        <v>1.24</v>
      </c>
    </row>
    <row r="154" spans="1:10" x14ac:dyDescent="0.25">
      <c r="A154" s="7">
        <v>152</v>
      </c>
      <c r="B154" s="1" t="s">
        <v>161</v>
      </c>
      <c r="C154" s="9">
        <v>0.55000000000000004</v>
      </c>
      <c r="D154" s="10">
        <v>0.82</v>
      </c>
      <c r="E154" s="10">
        <v>0.75</v>
      </c>
      <c r="F154" s="2">
        <v>100</v>
      </c>
      <c r="G154" s="2">
        <v>89</v>
      </c>
      <c r="H154" s="3">
        <v>3.2</v>
      </c>
      <c r="I154" s="3">
        <v>8</v>
      </c>
      <c r="J154" s="10">
        <v>1.1000000000000001</v>
      </c>
    </row>
    <row r="155" spans="1:10" x14ac:dyDescent="0.25">
      <c r="A155" s="7">
        <v>153</v>
      </c>
      <c r="B155" s="1" t="s">
        <v>162</v>
      </c>
      <c r="C155" s="9">
        <v>0.55000000000000004</v>
      </c>
      <c r="D155" s="10">
        <v>0.69</v>
      </c>
      <c r="E155" s="10">
        <v>0.6</v>
      </c>
      <c r="F155" s="2">
        <v>68</v>
      </c>
      <c r="G155" s="2">
        <v>72</v>
      </c>
      <c r="H155" s="3">
        <v>3.1</v>
      </c>
      <c r="I155" s="3">
        <v>5.7</v>
      </c>
      <c r="J155" s="10">
        <v>1.29</v>
      </c>
    </row>
    <row r="156" spans="1:10" x14ac:dyDescent="0.25">
      <c r="A156" s="7">
        <v>154</v>
      </c>
      <c r="B156" s="1" t="s">
        <v>163</v>
      </c>
      <c r="C156" s="9">
        <v>0.55000000000000004</v>
      </c>
      <c r="D156" s="10">
        <v>0.79</v>
      </c>
      <c r="E156" s="10">
        <v>0.71</v>
      </c>
      <c r="F156" s="2">
        <v>83</v>
      </c>
      <c r="G156" s="2">
        <v>82</v>
      </c>
      <c r="H156" s="3">
        <v>3.2</v>
      </c>
      <c r="I156" s="3">
        <v>7.4</v>
      </c>
      <c r="J156" s="10">
        <v>1.1399999999999999</v>
      </c>
    </row>
    <row r="157" spans="1:10" x14ac:dyDescent="0.25">
      <c r="A157" s="7">
        <v>155</v>
      </c>
      <c r="B157" s="1" t="s">
        <v>164</v>
      </c>
      <c r="C157" s="9">
        <v>0.33500000000000002</v>
      </c>
      <c r="D157" s="10">
        <v>0.85</v>
      </c>
      <c r="E157" s="10">
        <v>0.78</v>
      </c>
      <c r="F157" s="2">
        <v>98</v>
      </c>
      <c r="G157" s="2">
        <v>76</v>
      </c>
      <c r="H157" s="3">
        <v>3.2</v>
      </c>
      <c r="I157" s="3">
        <v>6.9</v>
      </c>
      <c r="J157" s="10">
        <v>1.04</v>
      </c>
    </row>
    <row r="158" spans="1:10" x14ac:dyDescent="0.25">
      <c r="A158" s="7">
        <v>156</v>
      </c>
      <c r="B158" s="1" t="s">
        <v>165</v>
      </c>
      <c r="C158" s="9">
        <v>0.33500000000000002</v>
      </c>
      <c r="D158" s="10">
        <v>0.89</v>
      </c>
      <c r="E158" s="10">
        <v>0.82</v>
      </c>
      <c r="F158" s="2">
        <v>134</v>
      </c>
      <c r="G158" s="2">
        <v>86</v>
      </c>
      <c r="H158" s="3">
        <v>3.2</v>
      </c>
      <c r="I158" s="3">
        <v>8</v>
      </c>
      <c r="J158" s="10">
        <v>0.97</v>
      </c>
    </row>
    <row r="159" spans="1:10" x14ac:dyDescent="0.25">
      <c r="A159" s="7">
        <v>157</v>
      </c>
      <c r="B159" s="1" t="s">
        <v>166</v>
      </c>
      <c r="C159" s="9">
        <v>0.33500000000000002</v>
      </c>
      <c r="D159" s="10">
        <v>0.79</v>
      </c>
      <c r="E159" s="10">
        <v>0.7</v>
      </c>
      <c r="F159" s="2">
        <v>74</v>
      </c>
      <c r="G159" s="2">
        <v>68</v>
      </c>
      <c r="H159" s="3">
        <v>3.1</v>
      </c>
      <c r="I159" s="3">
        <v>6.3</v>
      </c>
      <c r="J159" s="10">
        <v>1.21</v>
      </c>
    </row>
    <row r="160" spans="1:10" x14ac:dyDescent="0.25">
      <c r="A160" s="7">
        <v>158</v>
      </c>
      <c r="B160" s="1" t="s">
        <v>167</v>
      </c>
      <c r="C160" s="9">
        <v>0.33500000000000002</v>
      </c>
      <c r="D160" s="10">
        <v>0.84</v>
      </c>
      <c r="E160" s="10">
        <v>0.76</v>
      </c>
      <c r="F160" s="2">
        <v>100</v>
      </c>
      <c r="G160" s="2">
        <v>76</v>
      </c>
      <c r="H160" s="3">
        <v>3.2</v>
      </c>
      <c r="I160" s="3">
        <v>8</v>
      </c>
      <c r="J160" s="10">
        <v>1.08</v>
      </c>
    </row>
    <row r="161" spans="1:10" x14ac:dyDescent="0.25">
      <c r="A161" s="7">
        <v>159</v>
      </c>
      <c r="B161" s="1" t="s">
        <v>168</v>
      </c>
      <c r="C161" s="9">
        <v>0.33500000000000002</v>
      </c>
      <c r="D161" s="10">
        <v>0.71</v>
      </c>
      <c r="E161" s="10">
        <v>0.61</v>
      </c>
      <c r="F161" s="2">
        <v>71</v>
      </c>
      <c r="G161" s="2">
        <v>63</v>
      </c>
      <c r="H161" s="3">
        <v>3.1</v>
      </c>
      <c r="I161" s="3">
        <v>5.7</v>
      </c>
      <c r="J161" s="10">
        <v>1.26</v>
      </c>
    </row>
    <row r="162" spans="1:10" x14ac:dyDescent="0.25">
      <c r="A162" s="7">
        <v>160</v>
      </c>
      <c r="B162" s="1" t="s">
        <v>169</v>
      </c>
      <c r="C162" s="9">
        <v>0.33500000000000002</v>
      </c>
      <c r="D162" s="10">
        <v>0.8</v>
      </c>
      <c r="E162" s="10">
        <v>0.72</v>
      </c>
      <c r="F162" s="2">
        <v>84</v>
      </c>
      <c r="G162" s="2">
        <v>70</v>
      </c>
      <c r="H162" s="3">
        <v>3.2</v>
      </c>
      <c r="I162" s="3">
        <v>7.4</v>
      </c>
      <c r="J162" s="10">
        <v>1.1299999999999999</v>
      </c>
    </row>
    <row r="163" spans="1:10" x14ac:dyDescent="0.25">
      <c r="A163" s="7">
        <v>161</v>
      </c>
      <c r="B163" s="1" t="s">
        <v>170</v>
      </c>
      <c r="C163" s="9">
        <v>0.191</v>
      </c>
      <c r="D163" s="10">
        <v>0.9</v>
      </c>
      <c r="E163" s="10">
        <v>0.83</v>
      </c>
      <c r="F163" s="2">
        <v>90</v>
      </c>
      <c r="G163" s="2">
        <v>65</v>
      </c>
      <c r="H163" s="3">
        <v>3.2</v>
      </c>
      <c r="I163" s="3">
        <v>6.9</v>
      </c>
      <c r="J163" s="10">
        <v>1.24</v>
      </c>
    </row>
    <row r="164" spans="1:10" x14ac:dyDescent="0.25">
      <c r="A164" s="7">
        <v>162</v>
      </c>
      <c r="B164" s="1" t="s">
        <v>171</v>
      </c>
      <c r="C164" s="9">
        <v>0.19899999999999998</v>
      </c>
      <c r="D164" s="10">
        <v>0.94</v>
      </c>
      <c r="E164" s="10">
        <v>0.87</v>
      </c>
      <c r="F164" s="2">
        <v>124</v>
      </c>
      <c r="G164" s="2">
        <v>74</v>
      </c>
      <c r="H164" s="3">
        <v>3.2</v>
      </c>
      <c r="I164" s="3">
        <v>8</v>
      </c>
      <c r="J164" s="10">
        <v>1.1399999999999999</v>
      </c>
    </row>
    <row r="165" spans="1:10" x14ac:dyDescent="0.25">
      <c r="A165" s="7">
        <v>163</v>
      </c>
      <c r="B165" s="1" t="s">
        <v>172</v>
      </c>
      <c r="C165" s="9">
        <v>0.20300000000000001</v>
      </c>
      <c r="D165" s="10">
        <v>0.84</v>
      </c>
      <c r="E165" s="10">
        <v>0.77</v>
      </c>
      <c r="F165" s="2">
        <v>69</v>
      </c>
      <c r="G165" s="2">
        <v>60</v>
      </c>
      <c r="H165" s="3">
        <v>3.1</v>
      </c>
      <c r="I165" s="3">
        <v>6.3</v>
      </c>
      <c r="J165" s="10">
        <v>1.41</v>
      </c>
    </row>
    <row r="166" spans="1:10" x14ac:dyDescent="0.25">
      <c r="A166" s="7">
        <v>164</v>
      </c>
      <c r="B166" s="1" t="s">
        <v>173</v>
      </c>
      <c r="C166" s="9">
        <v>0.20199999999999999</v>
      </c>
      <c r="D166" s="10">
        <v>0.89</v>
      </c>
      <c r="E166" s="10">
        <v>0.82</v>
      </c>
      <c r="F166" s="2">
        <v>92</v>
      </c>
      <c r="G166" s="2">
        <v>66</v>
      </c>
      <c r="H166" s="3">
        <v>3.2</v>
      </c>
      <c r="I166" s="3">
        <v>8</v>
      </c>
      <c r="J166" s="10">
        <v>1.27</v>
      </c>
    </row>
    <row r="167" spans="1:10" x14ac:dyDescent="0.25">
      <c r="A167" s="7">
        <v>165</v>
      </c>
      <c r="B167" s="1" t="s">
        <v>174</v>
      </c>
      <c r="C167" s="9">
        <v>0.223</v>
      </c>
      <c r="D167" s="10">
        <v>0.75</v>
      </c>
      <c r="E167" s="10">
        <v>0.67</v>
      </c>
      <c r="F167" s="2">
        <v>68</v>
      </c>
      <c r="G167" s="2">
        <v>56</v>
      </c>
      <c r="H167" s="3">
        <v>3.1</v>
      </c>
      <c r="I167" s="3">
        <v>5.7</v>
      </c>
      <c r="J167" s="10">
        <v>1.42</v>
      </c>
    </row>
    <row r="168" spans="1:10" x14ac:dyDescent="0.25">
      <c r="A168" s="7">
        <v>166</v>
      </c>
      <c r="B168" s="1" t="s">
        <v>175</v>
      </c>
      <c r="C168" s="9">
        <v>0.20800000000000002</v>
      </c>
      <c r="D168" s="10">
        <v>0.85</v>
      </c>
      <c r="E168" s="10">
        <v>0.78</v>
      </c>
      <c r="F168" s="2">
        <v>79</v>
      </c>
      <c r="G168" s="2">
        <v>62</v>
      </c>
      <c r="H168" s="3">
        <v>3.2</v>
      </c>
      <c r="I168" s="3">
        <v>7.4</v>
      </c>
      <c r="J168" s="10">
        <v>1.3</v>
      </c>
    </row>
    <row r="169" spans="1:10" x14ac:dyDescent="0.25">
      <c r="A169" s="7">
        <v>167</v>
      </c>
      <c r="B169" s="1" t="s">
        <v>176</v>
      </c>
      <c r="C169" s="9">
        <v>0.28000000000000003</v>
      </c>
      <c r="D169" s="10">
        <v>0.89</v>
      </c>
      <c r="E169" s="10">
        <v>0.83</v>
      </c>
      <c r="F169" s="2">
        <v>91</v>
      </c>
      <c r="G169" s="2">
        <v>74</v>
      </c>
      <c r="H169" s="3">
        <v>2.2999999999999998</v>
      </c>
      <c r="I169" s="3">
        <v>11.2</v>
      </c>
      <c r="J169" s="10">
        <v>0.95</v>
      </c>
    </row>
    <row r="170" spans="1:10" x14ac:dyDescent="0.25">
      <c r="A170" s="7">
        <v>168</v>
      </c>
      <c r="B170" s="1" t="s">
        <v>177</v>
      </c>
      <c r="C170" s="9">
        <v>0.18600000000000003</v>
      </c>
      <c r="D170" s="10">
        <v>0.96</v>
      </c>
      <c r="E170" s="10">
        <v>0.91</v>
      </c>
      <c r="F170" s="2">
        <v>85</v>
      </c>
      <c r="G170" s="2">
        <v>72</v>
      </c>
      <c r="H170" s="3">
        <v>2.8</v>
      </c>
      <c r="I170" s="3">
        <v>5.8</v>
      </c>
      <c r="J170" s="10">
        <v>1.21</v>
      </c>
    </row>
    <row r="171" spans="1:10" x14ac:dyDescent="0.25">
      <c r="A171" s="7">
        <v>169</v>
      </c>
      <c r="B171" s="1" t="s">
        <v>178</v>
      </c>
      <c r="C171" s="9">
        <v>0.187</v>
      </c>
      <c r="D171" s="10">
        <v>0.92</v>
      </c>
      <c r="E171" s="10">
        <v>0.86</v>
      </c>
      <c r="F171" s="2">
        <v>74</v>
      </c>
      <c r="G171" s="2">
        <v>68</v>
      </c>
      <c r="H171" s="3">
        <v>2.6</v>
      </c>
      <c r="I171" s="3">
        <v>5.8</v>
      </c>
      <c r="J171" s="10">
        <v>1.25</v>
      </c>
    </row>
    <row r="172" spans="1:10" x14ac:dyDescent="0.25">
      <c r="A172" s="7">
        <v>170</v>
      </c>
      <c r="B172" s="1" t="s">
        <v>179</v>
      </c>
      <c r="C172" s="9">
        <v>0.191</v>
      </c>
      <c r="D172" s="10">
        <v>0.84</v>
      </c>
      <c r="E172" s="10">
        <v>0.77</v>
      </c>
      <c r="F172" s="2">
        <v>67</v>
      </c>
      <c r="G172" s="2">
        <v>63</v>
      </c>
      <c r="H172" s="3">
        <v>2.6</v>
      </c>
      <c r="I172" s="3">
        <v>5.8</v>
      </c>
      <c r="J172" s="10">
        <v>1.31</v>
      </c>
    </row>
    <row r="173" spans="1:10" x14ac:dyDescent="0.25">
      <c r="A173" s="7">
        <v>171</v>
      </c>
      <c r="B173" s="1" t="s">
        <v>180</v>
      </c>
      <c r="C173" s="9">
        <v>0.55000000000000004</v>
      </c>
      <c r="D173" s="10">
        <v>0.86</v>
      </c>
      <c r="E173" s="10">
        <v>0.81</v>
      </c>
      <c r="F173" s="2">
        <v>90</v>
      </c>
      <c r="G173" s="2">
        <v>85</v>
      </c>
      <c r="H173" s="3">
        <v>2.8</v>
      </c>
      <c r="I173" s="3">
        <v>5.8</v>
      </c>
      <c r="J173" s="10">
        <v>1.1499999999999999</v>
      </c>
    </row>
    <row r="174" spans="1:10" x14ac:dyDescent="0.25">
      <c r="A174" s="7">
        <v>172</v>
      </c>
      <c r="B174" s="1" t="s">
        <v>181</v>
      </c>
      <c r="C174" s="9">
        <v>0.55000000000000004</v>
      </c>
      <c r="D174" s="10">
        <v>0.7</v>
      </c>
      <c r="E174" s="10">
        <v>0.62</v>
      </c>
      <c r="F174" s="2">
        <v>66</v>
      </c>
      <c r="G174" s="2">
        <v>71</v>
      </c>
      <c r="H174" s="3">
        <v>2.2999999999999998</v>
      </c>
      <c r="I174" s="3">
        <v>5.8</v>
      </c>
      <c r="J174" s="10">
        <v>1.37</v>
      </c>
    </row>
    <row r="175" spans="1:10" x14ac:dyDescent="0.25">
      <c r="A175" s="7">
        <v>173</v>
      </c>
      <c r="B175" s="1" t="s">
        <v>182</v>
      </c>
      <c r="C175" s="9">
        <v>0.55000000000000004</v>
      </c>
      <c r="D175" s="10">
        <v>0.82</v>
      </c>
      <c r="E175" s="10">
        <v>0.75</v>
      </c>
      <c r="F175" s="2">
        <v>77</v>
      </c>
      <c r="G175" s="2">
        <v>80</v>
      </c>
      <c r="H175" s="3">
        <v>2.6</v>
      </c>
      <c r="I175" s="3">
        <v>5.8</v>
      </c>
      <c r="J175" s="10">
        <v>1.19</v>
      </c>
    </row>
    <row r="176" spans="1:10" x14ac:dyDescent="0.25">
      <c r="A176" s="7">
        <v>174</v>
      </c>
      <c r="B176" s="1" t="s">
        <v>183</v>
      </c>
      <c r="C176" s="9">
        <v>0.55000000000000004</v>
      </c>
      <c r="D176" s="10">
        <v>0.76</v>
      </c>
      <c r="E176" s="10">
        <v>0.69</v>
      </c>
      <c r="F176" s="2">
        <v>68</v>
      </c>
      <c r="G176" s="2">
        <v>74</v>
      </c>
      <c r="H176" s="3">
        <v>2.6</v>
      </c>
      <c r="I176" s="3">
        <v>5.8</v>
      </c>
      <c r="J176" s="10">
        <v>1.27</v>
      </c>
    </row>
    <row r="177" spans="1:10" x14ac:dyDescent="0.25">
      <c r="A177" s="7">
        <v>175</v>
      </c>
      <c r="B177" s="1" t="s">
        <v>184</v>
      </c>
      <c r="C177" s="9">
        <v>0.56000000000000005</v>
      </c>
      <c r="D177" s="10">
        <v>0.65</v>
      </c>
      <c r="E177" s="10">
        <v>0.56000000000000005</v>
      </c>
      <c r="F177" s="2">
        <v>62</v>
      </c>
      <c r="G177" s="2">
        <v>67</v>
      </c>
      <c r="H177" s="3">
        <v>2.2999999999999998</v>
      </c>
      <c r="I177" s="3">
        <v>5.2</v>
      </c>
      <c r="J177" s="10">
        <v>1.38</v>
      </c>
    </row>
    <row r="178" spans="1:10" x14ac:dyDescent="0.25">
      <c r="A178" s="7">
        <v>176</v>
      </c>
      <c r="B178" s="1" t="s">
        <v>185</v>
      </c>
      <c r="C178" s="9">
        <v>0.33500000000000002</v>
      </c>
      <c r="D178" s="10">
        <v>0.89</v>
      </c>
      <c r="E178" s="10">
        <v>0.84</v>
      </c>
      <c r="F178" s="2">
        <v>90</v>
      </c>
      <c r="G178" s="2">
        <v>73</v>
      </c>
      <c r="H178" s="3">
        <v>2.8</v>
      </c>
      <c r="I178" s="3">
        <v>5.8</v>
      </c>
      <c r="J178" s="10">
        <v>1.1399999999999999</v>
      </c>
    </row>
    <row r="179" spans="1:10" x14ac:dyDescent="0.25">
      <c r="A179" s="7">
        <v>177</v>
      </c>
      <c r="B179" s="1" t="s">
        <v>186</v>
      </c>
      <c r="C179" s="9">
        <v>0.33500000000000002</v>
      </c>
      <c r="D179" s="10">
        <v>0.71</v>
      </c>
      <c r="E179" s="10">
        <v>0.63</v>
      </c>
      <c r="F179" s="2">
        <v>69</v>
      </c>
      <c r="G179" s="2">
        <v>61</v>
      </c>
      <c r="H179" s="3">
        <v>2.2999999999999998</v>
      </c>
      <c r="I179" s="3">
        <v>5.8</v>
      </c>
      <c r="J179" s="10">
        <v>1.35</v>
      </c>
    </row>
    <row r="180" spans="1:10" x14ac:dyDescent="0.25">
      <c r="A180" s="7">
        <v>178</v>
      </c>
      <c r="B180" s="1" t="s">
        <v>187</v>
      </c>
      <c r="C180" s="9">
        <v>0.33500000000000002</v>
      </c>
      <c r="D180" s="10">
        <v>0.85</v>
      </c>
      <c r="E180" s="10">
        <v>0.78</v>
      </c>
      <c r="F180" s="2">
        <v>78</v>
      </c>
      <c r="G180" s="2">
        <v>69</v>
      </c>
      <c r="H180" s="3">
        <v>2.6</v>
      </c>
      <c r="I180" s="3">
        <v>5.8</v>
      </c>
      <c r="J180" s="10">
        <v>1.18</v>
      </c>
    </row>
    <row r="181" spans="1:10" x14ac:dyDescent="0.25">
      <c r="A181" s="7">
        <v>179</v>
      </c>
      <c r="B181" s="1" t="s">
        <v>188</v>
      </c>
      <c r="C181" s="9">
        <v>0.33500000000000002</v>
      </c>
      <c r="D181" s="10">
        <v>0.78</v>
      </c>
      <c r="E181" s="10">
        <v>0.7</v>
      </c>
      <c r="F181" s="2">
        <v>70</v>
      </c>
      <c r="G181" s="2">
        <v>64</v>
      </c>
      <c r="H181" s="3">
        <v>2.6</v>
      </c>
      <c r="I181" s="3">
        <v>5.8</v>
      </c>
      <c r="J181" s="10">
        <v>1.24</v>
      </c>
    </row>
    <row r="182" spans="1:10" x14ac:dyDescent="0.25">
      <c r="A182" s="7">
        <v>180</v>
      </c>
      <c r="B182" s="1" t="s">
        <v>189</v>
      </c>
      <c r="C182" s="9">
        <v>0.18600000000000003</v>
      </c>
      <c r="D182" s="10">
        <v>0.97</v>
      </c>
      <c r="E182" s="10">
        <v>0.92</v>
      </c>
      <c r="F182" s="2">
        <v>83</v>
      </c>
      <c r="G182" s="2">
        <v>62</v>
      </c>
      <c r="H182" s="3">
        <v>2.8</v>
      </c>
      <c r="I182" s="3">
        <v>5.8</v>
      </c>
      <c r="J182" s="10">
        <v>1.37</v>
      </c>
    </row>
    <row r="183" spans="1:10" x14ac:dyDescent="0.25">
      <c r="A183" s="7">
        <v>181</v>
      </c>
      <c r="B183" s="1" t="s">
        <v>190</v>
      </c>
      <c r="C183" s="9">
        <v>0.20300000000000001</v>
      </c>
      <c r="D183" s="10">
        <v>0.78</v>
      </c>
      <c r="E183" s="10">
        <v>0.7</v>
      </c>
      <c r="F183" s="2">
        <v>65</v>
      </c>
      <c r="G183" s="2">
        <v>52</v>
      </c>
      <c r="H183" s="3">
        <v>2.2999999999999998</v>
      </c>
      <c r="I183" s="3">
        <v>5.8</v>
      </c>
      <c r="J183" s="10">
        <v>1.57</v>
      </c>
    </row>
    <row r="184" spans="1:10" x14ac:dyDescent="0.25">
      <c r="A184" s="7">
        <v>182</v>
      </c>
      <c r="B184" s="1" t="s">
        <v>191</v>
      </c>
      <c r="C184" s="9">
        <v>0.187</v>
      </c>
      <c r="D184" s="10">
        <v>0.92</v>
      </c>
      <c r="E184" s="10">
        <v>0.87</v>
      </c>
      <c r="F184" s="2">
        <v>72</v>
      </c>
      <c r="G184" s="2">
        <v>59</v>
      </c>
      <c r="H184" s="3">
        <v>2.6</v>
      </c>
      <c r="I184" s="3">
        <v>5.8</v>
      </c>
      <c r="J184" s="10">
        <v>1.42</v>
      </c>
    </row>
    <row r="185" spans="1:10" x14ac:dyDescent="0.25">
      <c r="A185" s="7">
        <v>183</v>
      </c>
      <c r="B185" s="1" t="s">
        <v>192</v>
      </c>
      <c r="C185" s="9">
        <v>0.191</v>
      </c>
      <c r="D185" s="10">
        <v>0.85</v>
      </c>
      <c r="E185" s="10">
        <v>0.78</v>
      </c>
      <c r="F185" s="2">
        <v>65</v>
      </c>
      <c r="G185" s="2">
        <v>54</v>
      </c>
      <c r="H185" s="3">
        <v>2.6</v>
      </c>
      <c r="I185" s="3">
        <v>5.8</v>
      </c>
      <c r="J185" s="10">
        <v>1.48</v>
      </c>
    </row>
    <row r="186" spans="1:10" x14ac:dyDescent="0.25">
      <c r="A186" s="7">
        <v>184</v>
      </c>
      <c r="B186" s="1" t="s">
        <v>193</v>
      </c>
      <c r="C186" s="9">
        <v>0.20600000000000002</v>
      </c>
      <c r="D186" s="10">
        <v>0.88</v>
      </c>
      <c r="E186" s="10">
        <v>0.82</v>
      </c>
      <c r="F186" s="2">
        <v>68</v>
      </c>
      <c r="G186" s="2">
        <v>65</v>
      </c>
      <c r="H186" s="3">
        <v>2.8</v>
      </c>
      <c r="I186" s="3">
        <v>5.8</v>
      </c>
      <c r="J186" s="10">
        <v>1.26</v>
      </c>
    </row>
    <row r="187" spans="1:10" x14ac:dyDescent="0.25">
      <c r="A187" s="7">
        <v>185</v>
      </c>
      <c r="B187" s="1" t="s">
        <v>194</v>
      </c>
      <c r="C187" s="9">
        <v>0.20800000000000002</v>
      </c>
      <c r="D187" s="10">
        <v>0.84</v>
      </c>
      <c r="E187" s="10">
        <v>0.77</v>
      </c>
      <c r="F187" s="2">
        <v>59</v>
      </c>
      <c r="G187" s="2">
        <v>62</v>
      </c>
      <c r="H187" s="3">
        <v>2.6</v>
      </c>
      <c r="I187" s="3">
        <v>5.8</v>
      </c>
      <c r="J187" s="10">
        <v>1.3</v>
      </c>
    </row>
    <row r="188" spans="1:10" x14ac:dyDescent="0.25">
      <c r="A188" s="7">
        <v>186</v>
      </c>
      <c r="B188" s="1" t="s">
        <v>195</v>
      </c>
      <c r="C188" s="9">
        <v>0.221</v>
      </c>
      <c r="D188" s="10">
        <v>0.78</v>
      </c>
      <c r="E188" s="10">
        <v>0.71</v>
      </c>
      <c r="F188" s="2">
        <v>53</v>
      </c>
      <c r="G188" s="2">
        <v>59</v>
      </c>
      <c r="H188" s="3">
        <v>2.6</v>
      </c>
      <c r="I188" s="3">
        <v>5.8</v>
      </c>
      <c r="J188" s="10">
        <v>1.31</v>
      </c>
    </row>
    <row r="189" spans="1:10" x14ac:dyDescent="0.25">
      <c r="A189" s="7">
        <v>187</v>
      </c>
      <c r="B189" s="1" t="s">
        <v>196</v>
      </c>
      <c r="C189" s="9">
        <v>0.55000000000000004</v>
      </c>
      <c r="D189" s="10">
        <v>0.8</v>
      </c>
      <c r="E189" s="10">
        <v>0.73</v>
      </c>
      <c r="F189" s="2">
        <v>67</v>
      </c>
      <c r="G189" s="2">
        <v>76</v>
      </c>
      <c r="H189" s="3">
        <v>2.8</v>
      </c>
      <c r="I189" s="3">
        <v>5.8</v>
      </c>
      <c r="J189" s="10">
        <v>1.24</v>
      </c>
    </row>
    <row r="190" spans="1:10" x14ac:dyDescent="0.25">
      <c r="A190" s="7">
        <v>188</v>
      </c>
      <c r="B190" s="1" t="s">
        <v>197</v>
      </c>
      <c r="C190" s="9">
        <v>0.55000000000000004</v>
      </c>
      <c r="D190" s="10">
        <v>0.69</v>
      </c>
      <c r="E190" s="10">
        <v>0.61</v>
      </c>
      <c r="F190" s="2">
        <v>48</v>
      </c>
      <c r="G190" s="2">
        <v>65</v>
      </c>
      <c r="H190" s="3">
        <v>2.2999999999999998</v>
      </c>
      <c r="I190" s="3">
        <v>5.8</v>
      </c>
      <c r="J190" s="10">
        <v>1.34</v>
      </c>
    </row>
    <row r="191" spans="1:10" x14ac:dyDescent="0.25">
      <c r="A191" s="7">
        <v>189</v>
      </c>
      <c r="B191" s="1" t="s">
        <v>198</v>
      </c>
      <c r="C191" s="9">
        <v>0.55000000000000004</v>
      </c>
      <c r="D191" s="10">
        <v>0.75</v>
      </c>
      <c r="E191" s="10">
        <v>0.68</v>
      </c>
      <c r="F191" s="2">
        <v>56</v>
      </c>
      <c r="G191" s="2">
        <v>70</v>
      </c>
      <c r="H191" s="3">
        <v>2.6</v>
      </c>
      <c r="I191" s="3">
        <v>5.8</v>
      </c>
      <c r="J191" s="10">
        <v>1.29</v>
      </c>
    </row>
    <row r="192" spans="1:10" x14ac:dyDescent="0.25">
      <c r="A192" s="7">
        <v>190</v>
      </c>
      <c r="B192" s="1" t="s">
        <v>199</v>
      </c>
      <c r="C192" s="9">
        <v>0.55000000000000004</v>
      </c>
      <c r="D192" s="10">
        <v>0.71</v>
      </c>
      <c r="E192" s="10">
        <v>0.64</v>
      </c>
      <c r="F192" s="2">
        <v>49</v>
      </c>
      <c r="G192" s="2">
        <v>66</v>
      </c>
      <c r="H192" s="3">
        <v>2.6</v>
      </c>
      <c r="I192" s="3">
        <v>5.8</v>
      </c>
      <c r="J192" s="10">
        <v>1.32</v>
      </c>
    </row>
    <row r="193" spans="1:10" x14ac:dyDescent="0.25">
      <c r="A193" s="7">
        <v>191</v>
      </c>
      <c r="B193" s="1" t="s">
        <v>200</v>
      </c>
      <c r="C193" s="9">
        <v>0.33500000000000002</v>
      </c>
      <c r="D193" s="10">
        <v>0.81</v>
      </c>
      <c r="E193" s="10">
        <v>0.75</v>
      </c>
      <c r="F193" s="2">
        <v>70</v>
      </c>
      <c r="G193" s="2">
        <v>65</v>
      </c>
      <c r="H193" s="3">
        <v>2.8</v>
      </c>
      <c r="I193" s="3">
        <v>5.8</v>
      </c>
      <c r="J193" s="10">
        <v>1.22</v>
      </c>
    </row>
    <row r="194" spans="1:10" x14ac:dyDescent="0.25">
      <c r="A194" s="7">
        <v>192</v>
      </c>
      <c r="B194" s="1" t="s">
        <v>201</v>
      </c>
      <c r="C194" s="9">
        <v>0.33500000000000002</v>
      </c>
      <c r="D194" s="10">
        <v>0.77</v>
      </c>
      <c r="E194" s="10">
        <v>0.7</v>
      </c>
      <c r="F194" s="2">
        <v>60</v>
      </c>
      <c r="G194" s="2">
        <v>62</v>
      </c>
      <c r="H194" s="3">
        <v>2.6</v>
      </c>
      <c r="I194" s="3">
        <v>5.8</v>
      </c>
      <c r="J194" s="10">
        <v>1.26</v>
      </c>
    </row>
    <row r="195" spans="1:10" x14ac:dyDescent="0.25">
      <c r="A195" s="7">
        <v>193</v>
      </c>
      <c r="B195" s="1" t="s">
        <v>202</v>
      </c>
      <c r="C195" s="9">
        <v>0.33500000000000002</v>
      </c>
      <c r="D195" s="10">
        <v>0.72</v>
      </c>
      <c r="E195" s="10">
        <v>0.64</v>
      </c>
      <c r="F195" s="2">
        <v>54</v>
      </c>
      <c r="G195" s="2">
        <v>59</v>
      </c>
      <c r="H195" s="3">
        <v>2.6</v>
      </c>
      <c r="I195" s="3">
        <v>5.8</v>
      </c>
      <c r="J195" s="10">
        <v>1.29</v>
      </c>
    </row>
    <row r="196" spans="1:10" x14ac:dyDescent="0.25">
      <c r="A196" s="7">
        <v>194</v>
      </c>
      <c r="B196" s="1" t="s">
        <v>203</v>
      </c>
      <c r="C196" s="9">
        <v>0.20600000000000002</v>
      </c>
      <c r="D196" s="10">
        <v>0.88</v>
      </c>
      <c r="E196" s="10">
        <v>0.82</v>
      </c>
      <c r="F196" s="2">
        <v>66</v>
      </c>
      <c r="G196" s="2">
        <v>56</v>
      </c>
      <c r="H196" s="3">
        <v>2.8</v>
      </c>
      <c r="I196" s="3">
        <v>5.8</v>
      </c>
      <c r="J196" s="10">
        <v>1.41</v>
      </c>
    </row>
    <row r="197" spans="1:10" x14ac:dyDescent="0.25">
      <c r="A197" s="7">
        <v>195</v>
      </c>
      <c r="B197" s="1" t="s">
        <v>204</v>
      </c>
      <c r="C197" s="9">
        <v>0.20800000000000002</v>
      </c>
      <c r="D197" s="10">
        <v>0.84</v>
      </c>
      <c r="E197" s="10">
        <v>0.78</v>
      </c>
      <c r="F197" s="2">
        <v>57</v>
      </c>
      <c r="G197" s="2">
        <v>54</v>
      </c>
      <c r="H197" s="3">
        <v>2.6</v>
      </c>
      <c r="I197" s="3">
        <v>5.8</v>
      </c>
      <c r="J197" s="10">
        <v>1.46</v>
      </c>
    </row>
    <row r="198" spans="1:10" x14ac:dyDescent="0.25">
      <c r="A198" s="7">
        <v>196</v>
      </c>
      <c r="B198" s="1" t="s">
        <v>205</v>
      </c>
      <c r="C198" s="9">
        <v>0.221</v>
      </c>
      <c r="D198" s="10">
        <v>0.79</v>
      </c>
      <c r="E198" s="10">
        <v>0.71</v>
      </c>
      <c r="F198" s="2">
        <v>52</v>
      </c>
      <c r="G198" s="2">
        <v>51</v>
      </c>
      <c r="H198" s="3">
        <v>2.6</v>
      </c>
      <c r="I198" s="3">
        <v>5.8</v>
      </c>
      <c r="J198" s="10">
        <v>1.46</v>
      </c>
    </row>
    <row r="199" spans="1:10" x14ac:dyDescent="0.25">
      <c r="A199" s="7">
        <v>197</v>
      </c>
      <c r="B199" s="1" t="s">
        <v>206</v>
      </c>
      <c r="C199" s="9">
        <v>0.21100000000000002</v>
      </c>
      <c r="D199" s="10">
        <v>0.97</v>
      </c>
      <c r="E199" s="10">
        <v>0.93</v>
      </c>
      <c r="F199" s="2">
        <v>107</v>
      </c>
      <c r="G199" s="2">
        <v>78</v>
      </c>
      <c r="H199" s="3">
        <v>3.1</v>
      </c>
      <c r="I199" s="3">
        <v>7.1</v>
      </c>
      <c r="J199" s="10">
        <v>1.06</v>
      </c>
    </row>
    <row r="200" spans="1:10" x14ac:dyDescent="0.25">
      <c r="A200" s="7">
        <v>198</v>
      </c>
      <c r="B200" s="1" t="s">
        <v>207</v>
      </c>
      <c r="C200" s="9">
        <v>0.19899999999999998</v>
      </c>
      <c r="D200" s="10">
        <v>0.93</v>
      </c>
      <c r="E200" s="10">
        <v>0.88</v>
      </c>
      <c r="F200" s="2">
        <v>101</v>
      </c>
      <c r="G200" s="2">
        <v>75</v>
      </c>
      <c r="H200" s="3">
        <v>3</v>
      </c>
      <c r="I200" s="3">
        <v>6.4</v>
      </c>
      <c r="J200" s="10">
        <v>1.1000000000000001</v>
      </c>
    </row>
    <row r="201" spans="1:10" x14ac:dyDescent="0.25">
      <c r="A201" s="7">
        <v>199</v>
      </c>
      <c r="B201" s="1" t="s">
        <v>208</v>
      </c>
      <c r="C201" s="9">
        <v>0.221</v>
      </c>
      <c r="D201" s="10">
        <v>0.88</v>
      </c>
      <c r="E201" s="10">
        <v>0.82</v>
      </c>
      <c r="F201" s="2">
        <v>90</v>
      </c>
      <c r="G201" s="2">
        <v>71</v>
      </c>
      <c r="H201" s="3">
        <v>2.8</v>
      </c>
      <c r="I201" s="3">
        <v>4.5999999999999996</v>
      </c>
      <c r="J201" s="10">
        <v>1.1299999999999999</v>
      </c>
    </row>
    <row r="202" spans="1:10" x14ac:dyDescent="0.25">
      <c r="A202" s="7">
        <v>200</v>
      </c>
      <c r="B202" s="1" t="s">
        <v>209</v>
      </c>
      <c r="C202" s="9">
        <v>0.215</v>
      </c>
      <c r="D202" s="10">
        <v>0.85</v>
      </c>
      <c r="E202" s="10">
        <v>0.79</v>
      </c>
      <c r="F202" s="2">
        <v>83</v>
      </c>
      <c r="G202" s="2">
        <v>68</v>
      </c>
      <c r="H202" s="3">
        <v>3</v>
      </c>
      <c r="I202" s="3">
        <v>6.4</v>
      </c>
      <c r="J202" s="10">
        <v>1.1299999999999999</v>
      </c>
    </row>
    <row r="203" spans="1:10" x14ac:dyDescent="0.25">
      <c r="A203" s="7">
        <v>201</v>
      </c>
      <c r="B203" s="1" t="s">
        <v>210</v>
      </c>
      <c r="C203" s="9">
        <v>0.22399999999999998</v>
      </c>
      <c r="D203" s="10">
        <v>0.83</v>
      </c>
      <c r="E203" s="10">
        <v>0.76</v>
      </c>
      <c r="F203" s="2">
        <v>79</v>
      </c>
      <c r="G203" s="2">
        <v>67</v>
      </c>
      <c r="H203" s="3">
        <v>2.8</v>
      </c>
      <c r="I203" s="3">
        <v>5.8</v>
      </c>
      <c r="J203" s="10">
        <v>1.1399999999999999</v>
      </c>
    </row>
    <row r="204" spans="1:10" x14ac:dyDescent="0.25">
      <c r="A204" s="7">
        <v>202</v>
      </c>
      <c r="B204" s="1" t="s">
        <v>211</v>
      </c>
      <c r="C204" s="9">
        <v>0.55000000000000004</v>
      </c>
      <c r="D204" s="10">
        <v>0.88</v>
      </c>
      <c r="E204" s="10">
        <v>0.82</v>
      </c>
      <c r="F204" s="2">
        <v>114</v>
      </c>
      <c r="G204" s="2">
        <v>94</v>
      </c>
      <c r="H204" s="3">
        <v>3.1</v>
      </c>
      <c r="I204" s="3">
        <v>7.1</v>
      </c>
      <c r="J204" s="10">
        <v>1.04</v>
      </c>
    </row>
    <row r="205" spans="1:10" x14ac:dyDescent="0.25">
      <c r="A205" s="7">
        <v>203</v>
      </c>
      <c r="B205" s="1" t="s">
        <v>212</v>
      </c>
      <c r="C205" s="9">
        <v>0.55000000000000004</v>
      </c>
      <c r="D205" s="10">
        <v>0.85</v>
      </c>
      <c r="E205" s="10">
        <v>0.79</v>
      </c>
      <c r="F205" s="2">
        <v>109</v>
      </c>
      <c r="G205" s="2">
        <v>91</v>
      </c>
      <c r="H205" s="3">
        <v>3</v>
      </c>
      <c r="I205" s="3">
        <v>6.4</v>
      </c>
      <c r="J205" s="10">
        <v>1.07</v>
      </c>
    </row>
    <row r="206" spans="1:10" x14ac:dyDescent="0.25">
      <c r="A206" s="7">
        <v>204</v>
      </c>
      <c r="B206" s="1" t="s">
        <v>213</v>
      </c>
      <c r="C206" s="9">
        <v>0.55000000000000004</v>
      </c>
      <c r="D206" s="10">
        <v>0.81</v>
      </c>
      <c r="E206" s="10">
        <v>0.74</v>
      </c>
      <c r="F206" s="2">
        <v>93</v>
      </c>
      <c r="G206" s="2">
        <v>84</v>
      </c>
      <c r="H206" s="3">
        <v>2.8</v>
      </c>
      <c r="I206" s="3">
        <v>4.5999999999999996</v>
      </c>
      <c r="J206" s="10">
        <v>1.1299999999999999</v>
      </c>
    </row>
    <row r="207" spans="1:10" x14ac:dyDescent="0.25">
      <c r="A207" s="7">
        <v>205</v>
      </c>
      <c r="B207" s="1" t="s">
        <v>214</v>
      </c>
      <c r="C207" s="9">
        <v>0.55000000000000004</v>
      </c>
      <c r="D207" s="10">
        <v>0.78</v>
      </c>
      <c r="E207" s="10">
        <v>0.7</v>
      </c>
      <c r="F207" s="2">
        <v>85</v>
      </c>
      <c r="G207" s="2">
        <v>80</v>
      </c>
      <c r="H207" s="3">
        <v>3</v>
      </c>
      <c r="I207" s="3">
        <v>6.4</v>
      </c>
      <c r="J207" s="10">
        <v>1.1299999999999999</v>
      </c>
    </row>
    <row r="208" spans="1:10" x14ac:dyDescent="0.25">
      <c r="A208" s="7">
        <v>206</v>
      </c>
      <c r="B208" s="1" t="s">
        <v>215</v>
      </c>
      <c r="C208" s="9">
        <v>0.55000000000000004</v>
      </c>
      <c r="D208" s="10">
        <v>0.76</v>
      </c>
      <c r="E208" s="10">
        <v>0.69</v>
      </c>
      <c r="F208" s="2">
        <v>79</v>
      </c>
      <c r="G208" s="2">
        <v>78</v>
      </c>
      <c r="H208" s="3">
        <v>2.8</v>
      </c>
      <c r="I208" s="3">
        <v>5.8</v>
      </c>
      <c r="J208" s="10">
        <v>1.1499999999999999</v>
      </c>
    </row>
    <row r="209" spans="1:10" x14ac:dyDescent="0.25">
      <c r="A209" s="7">
        <v>207</v>
      </c>
      <c r="B209" s="1" t="s">
        <v>216</v>
      </c>
      <c r="C209" s="9">
        <v>0.33500000000000002</v>
      </c>
      <c r="D209" s="10">
        <v>0.91</v>
      </c>
      <c r="E209" s="10">
        <v>0.86</v>
      </c>
      <c r="F209" s="2">
        <v>112</v>
      </c>
      <c r="G209" s="2">
        <v>79</v>
      </c>
      <c r="H209" s="3">
        <v>3.1</v>
      </c>
      <c r="I209" s="3">
        <v>7.1</v>
      </c>
      <c r="J209" s="10">
        <v>1.03</v>
      </c>
    </row>
    <row r="210" spans="1:10" x14ac:dyDescent="0.25">
      <c r="A210" s="7">
        <v>208</v>
      </c>
      <c r="B210" s="1" t="s">
        <v>217</v>
      </c>
      <c r="C210" s="9">
        <v>0.33500000000000002</v>
      </c>
      <c r="D210" s="10">
        <v>0.87</v>
      </c>
      <c r="E210" s="10">
        <v>0.81</v>
      </c>
      <c r="F210" s="2">
        <v>107</v>
      </c>
      <c r="G210" s="2">
        <v>77</v>
      </c>
      <c r="H210" s="3">
        <v>3</v>
      </c>
      <c r="I210" s="3">
        <v>6.4</v>
      </c>
      <c r="J210" s="10">
        <v>1.05</v>
      </c>
    </row>
    <row r="211" spans="1:10" x14ac:dyDescent="0.25">
      <c r="A211" s="7">
        <v>209</v>
      </c>
      <c r="B211" s="1" t="s">
        <v>218</v>
      </c>
      <c r="C211" s="9">
        <v>0.33500000000000002</v>
      </c>
      <c r="D211" s="10">
        <v>0.83</v>
      </c>
      <c r="E211" s="10">
        <v>0.76</v>
      </c>
      <c r="F211" s="2">
        <v>93</v>
      </c>
      <c r="G211" s="2">
        <v>72</v>
      </c>
      <c r="H211" s="3">
        <v>2.8</v>
      </c>
      <c r="I211" s="3">
        <v>4.5999999999999996</v>
      </c>
      <c r="J211" s="10">
        <v>1.1200000000000001</v>
      </c>
    </row>
    <row r="212" spans="1:10" x14ac:dyDescent="0.25">
      <c r="A212" s="7">
        <v>210</v>
      </c>
      <c r="B212" s="1" t="s">
        <v>219</v>
      </c>
      <c r="C212" s="9">
        <v>0.33500000000000002</v>
      </c>
      <c r="D212" s="10">
        <v>0.8</v>
      </c>
      <c r="E212" s="10">
        <v>0.73</v>
      </c>
      <c r="F212" s="2">
        <v>85</v>
      </c>
      <c r="G212" s="2">
        <v>69</v>
      </c>
      <c r="H212" s="3">
        <v>3</v>
      </c>
      <c r="I212" s="3">
        <v>6.4</v>
      </c>
      <c r="J212" s="10">
        <v>1.1100000000000001</v>
      </c>
    </row>
    <row r="213" spans="1:10" x14ac:dyDescent="0.25">
      <c r="A213" s="7">
        <v>211</v>
      </c>
      <c r="B213" s="1" t="s">
        <v>220</v>
      </c>
      <c r="C213" s="9">
        <v>0.33500000000000002</v>
      </c>
      <c r="D213" s="10">
        <v>0.77</v>
      </c>
      <c r="E213" s="10">
        <v>0.7</v>
      </c>
      <c r="F213" s="2">
        <v>81</v>
      </c>
      <c r="G213" s="2">
        <v>66</v>
      </c>
      <c r="H213" s="3">
        <v>2.8</v>
      </c>
      <c r="I213" s="3">
        <v>5.8</v>
      </c>
      <c r="J213" s="10">
        <v>1.1299999999999999</v>
      </c>
    </row>
    <row r="214" spans="1:10" x14ac:dyDescent="0.25">
      <c r="A214" s="7">
        <v>212</v>
      </c>
      <c r="B214" s="1" t="s">
        <v>221</v>
      </c>
      <c r="C214" s="9">
        <v>0.221</v>
      </c>
      <c r="D214" s="10">
        <v>0.89</v>
      </c>
      <c r="E214" s="10">
        <v>0.83</v>
      </c>
      <c r="F214" s="2">
        <v>88</v>
      </c>
      <c r="G214" s="2">
        <v>61</v>
      </c>
      <c r="H214" s="3">
        <v>2.8</v>
      </c>
      <c r="I214" s="3">
        <v>4.5999999999999996</v>
      </c>
      <c r="J214" s="10">
        <v>1.26</v>
      </c>
    </row>
    <row r="215" spans="1:10" x14ac:dyDescent="0.25">
      <c r="A215" s="7">
        <v>213</v>
      </c>
      <c r="B215" s="1" t="s">
        <v>222</v>
      </c>
      <c r="C215" s="9">
        <v>0.21100000000000002</v>
      </c>
      <c r="D215" s="10">
        <v>0.98</v>
      </c>
      <c r="E215" s="10">
        <v>0.93</v>
      </c>
      <c r="F215" s="2">
        <v>104</v>
      </c>
      <c r="G215" s="2">
        <v>67</v>
      </c>
      <c r="H215" s="3">
        <v>3.1</v>
      </c>
      <c r="I215" s="3">
        <v>7.1</v>
      </c>
      <c r="J215" s="10">
        <v>1.18</v>
      </c>
    </row>
    <row r="216" spans="1:10" x14ac:dyDescent="0.25">
      <c r="A216" s="7">
        <v>214</v>
      </c>
      <c r="B216" s="1" t="s">
        <v>223</v>
      </c>
      <c r="C216" s="9">
        <v>0.19899999999999998</v>
      </c>
      <c r="D216" s="10">
        <v>0.94</v>
      </c>
      <c r="E216" s="10">
        <v>0.88</v>
      </c>
      <c r="F216" s="2">
        <v>99</v>
      </c>
      <c r="G216" s="2">
        <v>64</v>
      </c>
      <c r="H216" s="3">
        <v>3</v>
      </c>
      <c r="I216" s="3">
        <v>6.4</v>
      </c>
      <c r="J216" s="10">
        <v>1.24</v>
      </c>
    </row>
    <row r="217" spans="1:10" x14ac:dyDescent="0.25">
      <c r="A217" s="7">
        <v>215</v>
      </c>
      <c r="B217" s="1" t="s">
        <v>224</v>
      </c>
      <c r="C217" s="9">
        <v>0.215</v>
      </c>
      <c r="D217" s="10">
        <v>0.86</v>
      </c>
      <c r="E217" s="10">
        <v>0.79</v>
      </c>
      <c r="F217" s="2">
        <v>81</v>
      </c>
      <c r="G217" s="2">
        <v>59</v>
      </c>
      <c r="H217" s="3">
        <v>3</v>
      </c>
      <c r="I217" s="3">
        <v>6.4</v>
      </c>
      <c r="J217" s="10">
        <v>1.26</v>
      </c>
    </row>
    <row r="218" spans="1:10" x14ac:dyDescent="0.25">
      <c r="A218" s="7">
        <v>216</v>
      </c>
      <c r="B218" s="1" t="s">
        <v>225</v>
      </c>
      <c r="C218" s="9">
        <v>0.22399999999999998</v>
      </c>
      <c r="D218" s="10">
        <v>0.83</v>
      </c>
      <c r="E218" s="10">
        <v>0.76</v>
      </c>
      <c r="F218" s="2">
        <v>77</v>
      </c>
      <c r="G218" s="2">
        <v>57</v>
      </c>
      <c r="H218" s="3">
        <v>2.8</v>
      </c>
      <c r="I218" s="3">
        <v>5.8</v>
      </c>
      <c r="J218" s="10">
        <v>1.26</v>
      </c>
    </row>
    <row r="219" spans="1:10" x14ac:dyDescent="0.25">
      <c r="A219" s="7">
        <v>217</v>
      </c>
      <c r="B219" s="1" t="s">
        <v>226</v>
      </c>
      <c r="C219" s="9">
        <v>0.158</v>
      </c>
      <c r="D219" s="10">
        <v>0.9</v>
      </c>
      <c r="E219" s="10">
        <v>0.84</v>
      </c>
      <c r="F219" s="2">
        <v>116</v>
      </c>
      <c r="G219" s="2">
        <v>71</v>
      </c>
      <c r="H219" s="3">
        <v>2.6</v>
      </c>
      <c r="I219" s="3">
        <v>4.5999999999999996</v>
      </c>
      <c r="J219" s="10">
        <v>1.22</v>
      </c>
    </row>
    <row r="220" spans="1:10" x14ac:dyDescent="0.25">
      <c r="A220" s="7">
        <v>218</v>
      </c>
      <c r="B220" s="1" t="s">
        <v>227</v>
      </c>
      <c r="C220" s="9">
        <v>0.55000000000000004</v>
      </c>
      <c r="D220" s="10">
        <v>0.83</v>
      </c>
      <c r="E220" s="10">
        <v>0.76</v>
      </c>
      <c r="F220" s="2">
        <v>130</v>
      </c>
      <c r="G220" s="2">
        <v>93</v>
      </c>
      <c r="H220" s="3">
        <v>2.6</v>
      </c>
      <c r="I220" s="3">
        <v>4.5999999999999996</v>
      </c>
      <c r="J220" s="10">
        <v>1.1100000000000001</v>
      </c>
    </row>
    <row r="221" spans="1:10" x14ac:dyDescent="0.25">
      <c r="A221" s="7">
        <v>219</v>
      </c>
      <c r="B221" s="1" t="s">
        <v>228</v>
      </c>
      <c r="C221" s="9">
        <v>0.55000000000000004</v>
      </c>
      <c r="D221" s="10">
        <v>0.76</v>
      </c>
      <c r="E221" s="10">
        <v>0.69</v>
      </c>
      <c r="F221" s="2">
        <v>72</v>
      </c>
      <c r="G221" s="2">
        <v>75</v>
      </c>
      <c r="H221" s="3">
        <v>2.2999999999999998</v>
      </c>
      <c r="I221" s="3">
        <v>4.5999999999999996</v>
      </c>
      <c r="J221" s="10">
        <v>1.1599999999999999</v>
      </c>
    </row>
    <row r="222" spans="1:10" x14ac:dyDescent="0.25">
      <c r="A222" s="7">
        <v>220</v>
      </c>
      <c r="B222" s="1" t="s">
        <v>229</v>
      </c>
      <c r="C222" s="9">
        <v>0.33500000000000002</v>
      </c>
      <c r="D222" s="10">
        <v>0.83</v>
      </c>
      <c r="E222" s="10">
        <v>0.77</v>
      </c>
      <c r="F222" s="2">
        <v>126</v>
      </c>
      <c r="G222" s="2">
        <v>75</v>
      </c>
      <c r="H222" s="3">
        <v>2.6</v>
      </c>
      <c r="I222" s="3">
        <v>4.5999999999999996</v>
      </c>
      <c r="J222" s="10">
        <v>1.1100000000000001</v>
      </c>
    </row>
    <row r="223" spans="1:10" x14ac:dyDescent="0.25">
      <c r="A223" s="7">
        <v>221</v>
      </c>
      <c r="B223" s="1" t="s">
        <v>230</v>
      </c>
      <c r="C223" s="9">
        <v>0.158</v>
      </c>
      <c r="D223" s="10">
        <v>0.9</v>
      </c>
      <c r="E223" s="10">
        <v>0.85</v>
      </c>
      <c r="F223" s="2">
        <v>113</v>
      </c>
      <c r="G223" s="2">
        <v>58</v>
      </c>
      <c r="H223" s="3">
        <v>2.6</v>
      </c>
      <c r="I223" s="3">
        <v>4.5999999999999996</v>
      </c>
      <c r="J223" s="10">
        <v>1.41</v>
      </c>
    </row>
    <row r="224" spans="1:10" x14ac:dyDescent="0.25">
      <c r="A224" s="7">
        <v>222</v>
      </c>
      <c r="B224" s="1" t="s">
        <v>231</v>
      </c>
      <c r="C224" s="9">
        <v>0.187</v>
      </c>
      <c r="D224" s="10">
        <v>0.73</v>
      </c>
      <c r="E224" s="10">
        <v>0.65</v>
      </c>
      <c r="F224" s="2">
        <v>82</v>
      </c>
      <c r="G224" s="2">
        <v>61</v>
      </c>
      <c r="H224" s="3">
        <v>3.1</v>
      </c>
      <c r="I224" s="3">
        <v>5.8</v>
      </c>
      <c r="J224" s="10">
        <v>1.37</v>
      </c>
    </row>
    <row r="225" spans="1:10" x14ac:dyDescent="0.25">
      <c r="A225" s="7">
        <v>223</v>
      </c>
      <c r="B225" s="1" t="s">
        <v>232</v>
      </c>
      <c r="C225" s="9">
        <v>0.55000000000000004</v>
      </c>
      <c r="D225" s="10">
        <v>0.68</v>
      </c>
      <c r="E225" s="10">
        <v>0.6</v>
      </c>
      <c r="F225" s="2">
        <v>86</v>
      </c>
      <c r="G225" s="2">
        <v>75</v>
      </c>
      <c r="H225" s="3">
        <v>3.1</v>
      </c>
      <c r="I225" s="3">
        <v>5.8</v>
      </c>
      <c r="J225" s="10">
        <v>1.32</v>
      </c>
    </row>
    <row r="226" spans="1:10" x14ac:dyDescent="0.25">
      <c r="A226" s="7">
        <v>224</v>
      </c>
      <c r="B226" s="1" t="s">
        <v>233</v>
      </c>
      <c r="C226" s="9">
        <v>0.33500000000000002</v>
      </c>
      <c r="D226" s="10">
        <v>0.68</v>
      </c>
      <c r="E226" s="10">
        <v>0.59</v>
      </c>
      <c r="F226" s="2">
        <v>87</v>
      </c>
      <c r="G226" s="2">
        <v>62</v>
      </c>
      <c r="H226" s="3">
        <v>3.1</v>
      </c>
      <c r="I226" s="3">
        <v>5.8</v>
      </c>
      <c r="J226" s="10">
        <v>1.29</v>
      </c>
    </row>
    <row r="227" spans="1:10" x14ac:dyDescent="0.25">
      <c r="A227" s="7">
        <v>225</v>
      </c>
      <c r="B227" s="1" t="s">
        <v>234</v>
      </c>
      <c r="C227" s="9">
        <v>0.187</v>
      </c>
      <c r="D227" s="10">
        <v>0.74</v>
      </c>
      <c r="E227" s="10">
        <v>0.66</v>
      </c>
      <c r="F227" s="2">
        <v>79</v>
      </c>
      <c r="G227" s="2">
        <v>50</v>
      </c>
      <c r="H227" s="3">
        <v>3.1</v>
      </c>
      <c r="I227" s="3">
        <v>5.8</v>
      </c>
      <c r="J227" s="10">
        <v>1.56</v>
      </c>
    </row>
    <row r="228" spans="1:10" x14ac:dyDescent="0.25">
      <c r="A228" s="7">
        <v>226</v>
      </c>
      <c r="B228" s="1" t="s">
        <v>235</v>
      </c>
      <c r="C228" s="9">
        <v>0.187</v>
      </c>
      <c r="D228" s="10">
        <v>0.89</v>
      </c>
      <c r="E228" s="10">
        <v>0.83</v>
      </c>
      <c r="F228" s="2">
        <v>66</v>
      </c>
      <c r="G228" s="2">
        <v>65</v>
      </c>
      <c r="H228" s="3">
        <v>2.6</v>
      </c>
      <c r="I228" s="3">
        <v>4.5999999999999996</v>
      </c>
      <c r="J228" s="10">
        <v>1.1499999999999999</v>
      </c>
    </row>
    <row r="229" spans="1:10" x14ac:dyDescent="0.25">
      <c r="A229" s="7">
        <v>227</v>
      </c>
      <c r="B229" s="1" t="s">
        <v>236</v>
      </c>
      <c r="C229" s="9">
        <v>0.19500000000000001</v>
      </c>
      <c r="D229" s="10">
        <v>0.83</v>
      </c>
      <c r="E229" s="10">
        <v>0.76</v>
      </c>
      <c r="F229" s="2">
        <v>58</v>
      </c>
      <c r="G229" s="2">
        <v>61</v>
      </c>
      <c r="H229" s="3">
        <v>2.2999999999999998</v>
      </c>
      <c r="I229" s="3">
        <v>4.5999999999999996</v>
      </c>
      <c r="J229" s="10">
        <v>1.19</v>
      </c>
    </row>
    <row r="230" spans="1:10" x14ac:dyDescent="0.25">
      <c r="A230" s="7">
        <v>228</v>
      </c>
      <c r="B230" s="1" t="s">
        <v>237</v>
      </c>
      <c r="C230" s="9">
        <v>0.21199999999999999</v>
      </c>
      <c r="D230" s="10">
        <v>0.8</v>
      </c>
      <c r="E230" s="10">
        <v>0.73</v>
      </c>
      <c r="F230" s="2">
        <v>55</v>
      </c>
      <c r="G230" s="2">
        <v>60</v>
      </c>
      <c r="H230" s="3">
        <v>2.2999999999999998</v>
      </c>
      <c r="I230" s="3">
        <v>4.5999999999999996</v>
      </c>
      <c r="J230" s="10">
        <v>1.21</v>
      </c>
    </row>
    <row r="231" spans="1:10" x14ac:dyDescent="0.25">
      <c r="A231" s="7">
        <v>229</v>
      </c>
      <c r="B231" s="1" t="s">
        <v>238</v>
      </c>
      <c r="C231" s="9">
        <v>0.55000000000000004</v>
      </c>
      <c r="D231" s="10">
        <v>0.81</v>
      </c>
      <c r="E231" s="10">
        <v>0.74</v>
      </c>
      <c r="F231" s="2">
        <v>67</v>
      </c>
      <c r="G231" s="2">
        <v>76</v>
      </c>
      <c r="H231" s="3">
        <v>2.6</v>
      </c>
      <c r="I231" s="3">
        <v>4.5999999999999996</v>
      </c>
      <c r="J231" s="10">
        <v>1.1000000000000001</v>
      </c>
    </row>
    <row r="232" spans="1:10" x14ac:dyDescent="0.25">
      <c r="A232" s="7">
        <v>230</v>
      </c>
      <c r="B232" s="1" t="s">
        <v>239</v>
      </c>
      <c r="C232" s="9">
        <v>0.55000000000000004</v>
      </c>
      <c r="D232" s="10">
        <v>0.68</v>
      </c>
      <c r="E232" s="10">
        <v>0.6</v>
      </c>
      <c r="F232" s="2">
        <v>46</v>
      </c>
      <c r="G232" s="2">
        <v>63</v>
      </c>
      <c r="H232" s="3">
        <v>2.2999999999999998</v>
      </c>
      <c r="I232" s="3">
        <v>4.5999999999999996</v>
      </c>
      <c r="J232" s="10">
        <v>1.3</v>
      </c>
    </row>
    <row r="233" spans="1:10" x14ac:dyDescent="0.25">
      <c r="A233" s="7">
        <v>231</v>
      </c>
      <c r="B233" s="1" t="s">
        <v>240</v>
      </c>
      <c r="C233" s="9">
        <v>0.55000000000000004</v>
      </c>
      <c r="D233" s="10">
        <v>0.75</v>
      </c>
      <c r="E233" s="10">
        <v>0.67</v>
      </c>
      <c r="F233" s="2">
        <v>57</v>
      </c>
      <c r="G233" s="2">
        <v>70</v>
      </c>
      <c r="H233" s="3">
        <v>2.2999999999999998</v>
      </c>
      <c r="I233" s="3">
        <v>4.5999999999999996</v>
      </c>
      <c r="J233" s="10">
        <v>1.1599999999999999</v>
      </c>
    </row>
    <row r="234" spans="1:10" x14ac:dyDescent="0.25">
      <c r="A234" s="7">
        <v>232</v>
      </c>
      <c r="B234" s="1" t="s">
        <v>241</v>
      </c>
      <c r="C234" s="9">
        <v>0.55000000000000004</v>
      </c>
      <c r="D234" s="10">
        <v>0.72</v>
      </c>
      <c r="E234" s="10">
        <v>0.64</v>
      </c>
      <c r="F234" s="2">
        <v>52</v>
      </c>
      <c r="G234" s="2">
        <v>67</v>
      </c>
      <c r="H234" s="3">
        <v>2.2999999999999998</v>
      </c>
      <c r="I234" s="3">
        <v>4.5999999999999996</v>
      </c>
      <c r="J234" s="10">
        <v>1.21</v>
      </c>
    </row>
    <row r="235" spans="1:10" x14ac:dyDescent="0.25">
      <c r="A235" s="7">
        <v>233</v>
      </c>
      <c r="B235" s="1" t="s">
        <v>242</v>
      </c>
      <c r="C235" s="9">
        <v>0.55000000000000004</v>
      </c>
      <c r="D235" s="10">
        <v>0.63</v>
      </c>
      <c r="E235" s="10">
        <v>0.54</v>
      </c>
      <c r="F235" s="2">
        <v>40</v>
      </c>
      <c r="G235" s="2">
        <v>59</v>
      </c>
      <c r="H235" s="3">
        <v>2</v>
      </c>
      <c r="I235" s="3">
        <v>4.5999999999999996</v>
      </c>
      <c r="J235" s="10">
        <v>1.35</v>
      </c>
    </row>
    <row r="236" spans="1:10" x14ac:dyDescent="0.25">
      <c r="A236" s="7">
        <v>234</v>
      </c>
      <c r="B236" s="1" t="s">
        <v>243</v>
      </c>
      <c r="C236" s="9">
        <v>0.33500000000000002</v>
      </c>
      <c r="D236" s="10">
        <v>0.83</v>
      </c>
      <c r="E236" s="10">
        <v>0.77</v>
      </c>
      <c r="F236" s="2">
        <v>70</v>
      </c>
      <c r="G236" s="2">
        <v>65</v>
      </c>
      <c r="H236" s="3">
        <v>2.6</v>
      </c>
      <c r="I236" s="3">
        <v>4.5999999999999996</v>
      </c>
      <c r="J236" s="10">
        <v>1.08</v>
      </c>
    </row>
    <row r="237" spans="1:10" x14ac:dyDescent="0.25">
      <c r="A237" s="7">
        <v>235</v>
      </c>
      <c r="B237" s="1" t="s">
        <v>244</v>
      </c>
      <c r="C237" s="9">
        <v>0.33500000000000002</v>
      </c>
      <c r="D237" s="10">
        <v>0.69</v>
      </c>
      <c r="E237" s="10">
        <v>0.61</v>
      </c>
      <c r="F237" s="2">
        <v>51</v>
      </c>
      <c r="G237" s="2">
        <v>56</v>
      </c>
      <c r="H237" s="3">
        <v>2.2999999999999998</v>
      </c>
      <c r="I237" s="3">
        <v>4.5999999999999996</v>
      </c>
      <c r="J237" s="10">
        <v>1.27</v>
      </c>
    </row>
    <row r="238" spans="1:10" x14ac:dyDescent="0.25">
      <c r="A238" s="7">
        <v>236</v>
      </c>
      <c r="B238" s="1" t="s">
        <v>245</v>
      </c>
      <c r="C238" s="9">
        <v>0.33500000000000002</v>
      </c>
      <c r="D238" s="10">
        <v>0.77</v>
      </c>
      <c r="E238" s="10">
        <v>0.7</v>
      </c>
      <c r="F238" s="2">
        <v>61</v>
      </c>
      <c r="G238" s="2">
        <v>61</v>
      </c>
      <c r="H238" s="3">
        <v>2.2999999999999998</v>
      </c>
      <c r="I238" s="3">
        <v>4.5999999999999996</v>
      </c>
      <c r="J238" s="10">
        <v>1.1399999999999999</v>
      </c>
    </row>
    <row r="239" spans="1:10" x14ac:dyDescent="0.25">
      <c r="A239" s="7">
        <v>237</v>
      </c>
      <c r="B239" s="1" t="s">
        <v>246</v>
      </c>
      <c r="C239" s="9">
        <v>0.33500000000000002</v>
      </c>
      <c r="D239" s="10">
        <v>0.74</v>
      </c>
      <c r="E239" s="10">
        <v>0.67</v>
      </c>
      <c r="F239" s="2">
        <v>57</v>
      </c>
      <c r="G239" s="2">
        <v>59</v>
      </c>
      <c r="H239" s="3">
        <v>2.2999999999999998</v>
      </c>
      <c r="I239" s="3">
        <v>4.5999999999999996</v>
      </c>
      <c r="J239" s="10">
        <v>1.18</v>
      </c>
    </row>
    <row r="240" spans="1:10" x14ac:dyDescent="0.25">
      <c r="A240" s="7">
        <v>238</v>
      </c>
      <c r="B240" s="1" t="s">
        <v>247</v>
      </c>
      <c r="C240" s="9">
        <v>0.187</v>
      </c>
      <c r="D240" s="10">
        <v>0.9</v>
      </c>
      <c r="E240" s="10">
        <v>0.84</v>
      </c>
      <c r="F240" s="2">
        <v>65</v>
      </c>
      <c r="G240" s="2">
        <v>55</v>
      </c>
      <c r="H240" s="3">
        <v>2.6</v>
      </c>
      <c r="I240" s="3">
        <v>4.5999999999999996</v>
      </c>
      <c r="J240" s="10">
        <v>1.3</v>
      </c>
    </row>
    <row r="241" spans="1:10" x14ac:dyDescent="0.25">
      <c r="A241" s="7">
        <v>239</v>
      </c>
      <c r="B241" s="1" t="s">
        <v>248</v>
      </c>
      <c r="C241" s="9">
        <v>0.23600000000000002</v>
      </c>
      <c r="D241" s="10">
        <v>0.76</v>
      </c>
      <c r="E241" s="10">
        <v>0.67</v>
      </c>
      <c r="F241" s="2">
        <v>51</v>
      </c>
      <c r="G241" s="2">
        <v>48</v>
      </c>
      <c r="H241" s="3">
        <v>2.2999999999999998</v>
      </c>
      <c r="I241" s="3">
        <v>4.5999999999999996</v>
      </c>
      <c r="J241" s="10">
        <v>1.4</v>
      </c>
    </row>
    <row r="242" spans="1:10" x14ac:dyDescent="0.25">
      <c r="A242" s="7">
        <v>240</v>
      </c>
      <c r="B242" s="1" t="s">
        <v>249</v>
      </c>
      <c r="C242" s="9">
        <v>0.19500000000000001</v>
      </c>
      <c r="D242" s="10">
        <v>0.84</v>
      </c>
      <c r="E242" s="10">
        <v>0.77</v>
      </c>
      <c r="F242" s="2">
        <v>57</v>
      </c>
      <c r="G242" s="2">
        <v>52</v>
      </c>
      <c r="H242" s="3">
        <v>2.2999999999999998</v>
      </c>
      <c r="I242" s="3">
        <v>4.5999999999999996</v>
      </c>
      <c r="J242" s="10">
        <v>1.35</v>
      </c>
    </row>
    <row r="243" spans="1:10" x14ac:dyDescent="0.25">
      <c r="A243" s="7">
        <v>241</v>
      </c>
      <c r="B243" s="1" t="s">
        <v>250</v>
      </c>
      <c r="C243" s="9">
        <v>0.21199999999999999</v>
      </c>
      <c r="D243" s="10">
        <v>0.81</v>
      </c>
      <c r="E243" s="10">
        <v>0.73</v>
      </c>
      <c r="F243" s="2">
        <v>54</v>
      </c>
      <c r="G243" s="2">
        <v>51</v>
      </c>
      <c r="H243" s="3">
        <v>2.2999999999999998</v>
      </c>
      <c r="I243" s="3">
        <v>4.5999999999999996</v>
      </c>
      <c r="J243" s="10">
        <v>1.35</v>
      </c>
    </row>
    <row r="244" spans="1:10" x14ac:dyDescent="0.25">
      <c r="A244" s="7">
        <v>242</v>
      </c>
      <c r="B244" s="1" t="s">
        <v>251</v>
      </c>
      <c r="C244" s="9">
        <v>0.19399999999999998</v>
      </c>
      <c r="D244" s="10">
        <v>0.81</v>
      </c>
      <c r="E244" s="10">
        <v>0.73</v>
      </c>
      <c r="F244" s="2">
        <v>90</v>
      </c>
      <c r="G244" s="2">
        <v>68</v>
      </c>
      <c r="H244" s="3">
        <v>2.8</v>
      </c>
      <c r="I244" s="3">
        <v>5.2</v>
      </c>
      <c r="J244" s="10">
        <v>1.1499999999999999</v>
      </c>
    </row>
    <row r="245" spans="1:10" x14ac:dyDescent="0.25">
      <c r="A245" s="7">
        <v>243</v>
      </c>
      <c r="B245" s="1" t="s">
        <v>252</v>
      </c>
      <c r="C245" s="9">
        <v>0.20399999999999999</v>
      </c>
      <c r="D245" s="10">
        <v>0.78</v>
      </c>
      <c r="E245" s="10">
        <v>0.7</v>
      </c>
      <c r="F245" s="2">
        <v>76</v>
      </c>
      <c r="G245" s="2">
        <v>64</v>
      </c>
      <c r="H245" s="3">
        <v>2.6</v>
      </c>
      <c r="I245" s="3">
        <v>4.5999999999999996</v>
      </c>
      <c r="J245" s="10">
        <v>1.17</v>
      </c>
    </row>
    <row r="246" spans="1:10" x14ac:dyDescent="0.25">
      <c r="A246" s="7">
        <v>244</v>
      </c>
      <c r="B246" s="1" t="s">
        <v>253</v>
      </c>
      <c r="C246" s="9">
        <v>0.55000000000000004</v>
      </c>
      <c r="D246" s="10">
        <v>0.74</v>
      </c>
      <c r="E246" s="10">
        <v>0.66</v>
      </c>
      <c r="F246" s="2">
        <v>95</v>
      </c>
      <c r="G246" s="2">
        <v>81</v>
      </c>
      <c r="H246" s="3">
        <v>2.8</v>
      </c>
      <c r="I246" s="3">
        <v>5.2</v>
      </c>
      <c r="J246" s="10">
        <v>1.1100000000000001</v>
      </c>
    </row>
    <row r="247" spans="1:10" x14ac:dyDescent="0.25">
      <c r="A247" s="7">
        <v>245</v>
      </c>
      <c r="B247" s="1" t="s">
        <v>254</v>
      </c>
      <c r="C247" s="9">
        <v>0.55000000000000004</v>
      </c>
      <c r="D247" s="10">
        <v>0.71</v>
      </c>
      <c r="E247" s="10">
        <v>0.63</v>
      </c>
      <c r="F247" s="2">
        <v>78</v>
      </c>
      <c r="G247" s="2">
        <v>75</v>
      </c>
      <c r="H247" s="3">
        <v>2.6</v>
      </c>
      <c r="I247" s="3">
        <v>4.5999999999999996</v>
      </c>
      <c r="J247" s="10">
        <v>1.1499999999999999</v>
      </c>
    </row>
    <row r="248" spans="1:10" x14ac:dyDescent="0.25">
      <c r="A248" s="7">
        <v>246</v>
      </c>
      <c r="B248" s="1" t="s">
        <v>255</v>
      </c>
      <c r="C248" s="9">
        <v>0.33500000000000002</v>
      </c>
      <c r="D248" s="10">
        <v>0.75</v>
      </c>
      <c r="E248" s="10">
        <v>0.67</v>
      </c>
      <c r="F248" s="2">
        <v>95</v>
      </c>
      <c r="G248" s="2">
        <v>68</v>
      </c>
      <c r="H248" s="3">
        <v>2.8</v>
      </c>
      <c r="I248" s="3">
        <v>5.2</v>
      </c>
      <c r="J248" s="10">
        <v>1.0900000000000001</v>
      </c>
    </row>
    <row r="249" spans="1:10" x14ac:dyDescent="0.25">
      <c r="A249" s="7">
        <v>247</v>
      </c>
      <c r="B249" s="1" t="s">
        <v>256</v>
      </c>
      <c r="C249" s="9">
        <v>0.33500000000000002</v>
      </c>
      <c r="D249" s="10">
        <v>0.72</v>
      </c>
      <c r="E249" s="10">
        <v>0.64</v>
      </c>
      <c r="F249" s="2">
        <v>80</v>
      </c>
      <c r="G249" s="2">
        <v>64</v>
      </c>
      <c r="H249" s="3">
        <v>2.6</v>
      </c>
      <c r="I249" s="3">
        <v>4.5999999999999996</v>
      </c>
      <c r="J249" s="10">
        <v>1.1299999999999999</v>
      </c>
    </row>
    <row r="250" spans="1:10" x14ac:dyDescent="0.25">
      <c r="A250" s="7">
        <v>248</v>
      </c>
      <c r="B250" s="1" t="s">
        <v>257</v>
      </c>
      <c r="C250" s="9">
        <v>0.19399999999999998</v>
      </c>
      <c r="D250" s="10">
        <v>0.82</v>
      </c>
      <c r="E250" s="10">
        <v>0.74</v>
      </c>
      <c r="F250" s="2">
        <v>87</v>
      </c>
      <c r="G250" s="2">
        <v>56</v>
      </c>
      <c r="H250" s="3">
        <v>2.8</v>
      </c>
      <c r="I250" s="3">
        <v>5.2</v>
      </c>
      <c r="J250" s="10">
        <v>1.3</v>
      </c>
    </row>
    <row r="251" spans="1:10" x14ac:dyDescent="0.25">
      <c r="A251" s="7">
        <v>249</v>
      </c>
      <c r="B251" s="1" t="s">
        <v>258</v>
      </c>
      <c r="C251" s="9">
        <v>0.20399999999999999</v>
      </c>
      <c r="D251" s="10">
        <v>0.79</v>
      </c>
      <c r="E251" s="10">
        <v>0.71</v>
      </c>
      <c r="F251" s="2">
        <v>74</v>
      </c>
      <c r="G251" s="2">
        <v>53</v>
      </c>
      <c r="H251" s="3">
        <v>2.6</v>
      </c>
      <c r="I251" s="3">
        <v>4.5999999999999996</v>
      </c>
      <c r="J251" s="10">
        <v>1.31</v>
      </c>
    </row>
    <row r="252" spans="1:10" x14ac:dyDescent="0.25">
      <c r="A252" s="7">
        <v>250</v>
      </c>
      <c r="B252" s="1" t="s">
        <v>259</v>
      </c>
      <c r="C252" s="9">
        <v>0.23</v>
      </c>
      <c r="D252" s="10">
        <v>0.73</v>
      </c>
      <c r="E252" s="10">
        <v>0.64</v>
      </c>
      <c r="F252" s="2">
        <v>65</v>
      </c>
      <c r="G252" s="2">
        <v>56</v>
      </c>
      <c r="H252" s="3">
        <v>2.6</v>
      </c>
      <c r="I252" s="3">
        <v>11.5</v>
      </c>
      <c r="J252" s="10">
        <v>1.1000000000000001</v>
      </c>
    </row>
    <row r="253" spans="1:10" x14ac:dyDescent="0.25">
      <c r="A253" s="7">
        <v>251</v>
      </c>
      <c r="B253" s="1" t="s">
        <v>260</v>
      </c>
      <c r="C253" s="9">
        <v>0.85</v>
      </c>
      <c r="D253" s="10">
        <v>0.72</v>
      </c>
      <c r="E253" s="10">
        <v>0.64</v>
      </c>
      <c r="F253" s="2">
        <v>72</v>
      </c>
      <c r="G253" s="2">
        <v>80</v>
      </c>
      <c r="H253" s="3">
        <v>3.2</v>
      </c>
      <c r="I253" s="3">
        <v>3.5</v>
      </c>
      <c r="J253" s="10">
        <v>1.25</v>
      </c>
    </row>
    <row r="254" spans="1:10" x14ac:dyDescent="0.25">
      <c r="A254" s="7">
        <v>252</v>
      </c>
      <c r="B254" s="1" t="s">
        <v>261</v>
      </c>
      <c r="C254" s="9">
        <v>0.85</v>
      </c>
      <c r="D254" s="10">
        <v>0.64</v>
      </c>
      <c r="E254" s="10">
        <v>0.54</v>
      </c>
      <c r="F254" s="2">
        <v>39</v>
      </c>
      <c r="G254" s="2">
        <v>65</v>
      </c>
      <c r="H254" s="3">
        <v>2.4</v>
      </c>
      <c r="I254" s="3">
        <v>2.7</v>
      </c>
      <c r="J254" s="10">
        <v>1.63</v>
      </c>
    </row>
    <row r="255" spans="1:10" x14ac:dyDescent="0.25">
      <c r="A255" s="7">
        <v>253</v>
      </c>
      <c r="B255" s="1" t="s">
        <v>262</v>
      </c>
      <c r="C255" s="9">
        <v>0.85</v>
      </c>
      <c r="D255" s="10">
        <v>0.69</v>
      </c>
      <c r="E255" s="10">
        <v>0.61</v>
      </c>
      <c r="F255" s="2">
        <v>58</v>
      </c>
      <c r="G255" s="2">
        <v>74</v>
      </c>
      <c r="H255" s="3">
        <v>2.9</v>
      </c>
      <c r="I255" s="3">
        <v>3.1</v>
      </c>
      <c r="J255" s="10">
        <v>1.38</v>
      </c>
    </row>
    <row r="256" spans="1:10" x14ac:dyDescent="0.25">
      <c r="A256" s="7">
        <v>254</v>
      </c>
      <c r="B256" s="1" t="s">
        <v>263</v>
      </c>
      <c r="C256" s="9">
        <v>0.85</v>
      </c>
      <c r="D256" s="10">
        <v>0.66</v>
      </c>
      <c r="E256" s="10">
        <v>0.56000000000000005</v>
      </c>
      <c r="F256" s="2">
        <v>50</v>
      </c>
      <c r="G256" s="2">
        <v>70</v>
      </c>
      <c r="H256" s="3">
        <v>2.4</v>
      </c>
      <c r="I256" s="3">
        <v>2.7</v>
      </c>
      <c r="J256" s="10">
        <v>1.57</v>
      </c>
    </row>
    <row r="257" spans="1:10" x14ac:dyDescent="0.25">
      <c r="A257" s="7">
        <v>255</v>
      </c>
      <c r="B257" s="1" t="s">
        <v>264</v>
      </c>
      <c r="C257" s="9">
        <v>0.85</v>
      </c>
      <c r="D257" s="10">
        <v>0.7</v>
      </c>
      <c r="E257" s="10">
        <v>0.62</v>
      </c>
      <c r="F257" s="2">
        <v>63</v>
      </c>
      <c r="G257" s="2">
        <v>77</v>
      </c>
      <c r="H257" s="3">
        <v>2.9</v>
      </c>
      <c r="I257" s="3">
        <v>4.3</v>
      </c>
      <c r="J257" s="10">
        <v>1.24</v>
      </c>
    </row>
    <row r="258" spans="1:10" x14ac:dyDescent="0.25">
      <c r="A258" s="7">
        <v>256</v>
      </c>
      <c r="B258" s="1" t="s">
        <v>265</v>
      </c>
      <c r="C258" s="9">
        <v>0.85</v>
      </c>
      <c r="D258" s="10">
        <v>0.68</v>
      </c>
      <c r="E258" s="10">
        <v>0.6</v>
      </c>
      <c r="F258" s="2">
        <v>65</v>
      </c>
      <c r="G258" s="2">
        <v>77</v>
      </c>
      <c r="H258" s="3">
        <v>2.9</v>
      </c>
      <c r="I258" s="3">
        <v>3.9</v>
      </c>
      <c r="J258" s="10">
        <v>1.27</v>
      </c>
    </row>
    <row r="259" spans="1:10" x14ac:dyDescent="0.25">
      <c r="A259" s="7">
        <v>257</v>
      </c>
      <c r="B259" s="1" t="s">
        <v>266</v>
      </c>
      <c r="C259" s="9">
        <v>0.85</v>
      </c>
      <c r="D259" s="10">
        <v>0.66</v>
      </c>
      <c r="E259" s="10">
        <v>0.56999999999999995</v>
      </c>
      <c r="F259" s="2">
        <v>57</v>
      </c>
      <c r="G259" s="2">
        <v>73</v>
      </c>
      <c r="H259" s="3">
        <v>2.7</v>
      </c>
      <c r="I259" s="3">
        <v>3.5</v>
      </c>
      <c r="J259" s="10">
        <v>1.33</v>
      </c>
    </row>
    <row r="260" spans="1:10" x14ac:dyDescent="0.25">
      <c r="A260" s="7">
        <v>258</v>
      </c>
      <c r="B260" s="1" t="s">
        <v>267</v>
      </c>
      <c r="C260" s="9">
        <v>0.85</v>
      </c>
      <c r="D260" s="10">
        <v>0.71</v>
      </c>
      <c r="E260" s="10">
        <v>0.63</v>
      </c>
      <c r="F260" s="2">
        <v>107</v>
      </c>
      <c r="G260" s="2">
        <v>94</v>
      </c>
      <c r="H260" s="3">
        <v>3.2</v>
      </c>
      <c r="I260" s="3">
        <v>5.5</v>
      </c>
      <c r="J260" s="10">
        <v>1.19</v>
      </c>
    </row>
    <row r="261" spans="1:10" x14ac:dyDescent="0.25">
      <c r="A261" s="7">
        <v>259</v>
      </c>
      <c r="B261" s="1" t="s">
        <v>268</v>
      </c>
      <c r="C261" s="9">
        <v>0.85</v>
      </c>
      <c r="D261" s="10">
        <v>0.71</v>
      </c>
      <c r="E261" s="10">
        <v>0.63</v>
      </c>
      <c r="F261" s="2">
        <v>102</v>
      </c>
      <c r="G261" s="2">
        <v>92</v>
      </c>
      <c r="H261" s="3">
        <v>2.9</v>
      </c>
      <c r="I261" s="3">
        <v>5.5</v>
      </c>
      <c r="J261" s="10">
        <v>1.21</v>
      </c>
    </row>
    <row r="262" spans="1:10" x14ac:dyDescent="0.25">
      <c r="A262" s="7">
        <v>260</v>
      </c>
      <c r="B262" s="1" t="s">
        <v>269</v>
      </c>
      <c r="C262" s="9">
        <v>0.85</v>
      </c>
      <c r="D262" s="10">
        <v>0.7</v>
      </c>
      <c r="E262" s="10">
        <v>0.61</v>
      </c>
      <c r="F262" s="2">
        <v>88</v>
      </c>
      <c r="G262" s="2">
        <v>86</v>
      </c>
      <c r="H262" s="3">
        <v>2.9</v>
      </c>
      <c r="I262" s="3">
        <v>5.0999999999999996</v>
      </c>
      <c r="J262" s="10">
        <v>1.22</v>
      </c>
    </row>
    <row r="263" spans="1:10" x14ac:dyDescent="0.25">
      <c r="A263" s="7">
        <v>261</v>
      </c>
      <c r="B263" s="1" t="s">
        <v>270</v>
      </c>
      <c r="C263" s="9">
        <v>0.85</v>
      </c>
      <c r="D263" s="10">
        <v>0.81</v>
      </c>
      <c r="E263" s="10">
        <v>0.74</v>
      </c>
      <c r="F263" s="2">
        <v>79</v>
      </c>
      <c r="G263" s="2">
        <v>88</v>
      </c>
      <c r="H263" s="3">
        <v>3.2</v>
      </c>
      <c r="I263" s="3">
        <v>3.5</v>
      </c>
      <c r="J263" s="10">
        <v>1.06</v>
      </c>
    </row>
    <row r="264" spans="1:10" x14ac:dyDescent="0.25">
      <c r="A264" s="7">
        <v>262</v>
      </c>
      <c r="B264" s="1" t="s">
        <v>271</v>
      </c>
      <c r="C264" s="9">
        <v>0.85</v>
      </c>
      <c r="D264" s="10">
        <v>0.71</v>
      </c>
      <c r="E264" s="10">
        <v>0.62</v>
      </c>
      <c r="F264" s="2">
        <v>46</v>
      </c>
      <c r="G264" s="2">
        <v>71</v>
      </c>
      <c r="H264" s="3">
        <v>2.4</v>
      </c>
      <c r="I264" s="3">
        <v>2.7</v>
      </c>
      <c r="J264" s="10">
        <v>1.45</v>
      </c>
    </row>
    <row r="265" spans="1:10" x14ac:dyDescent="0.25">
      <c r="A265" s="7">
        <v>263</v>
      </c>
      <c r="B265" s="1" t="s">
        <v>272</v>
      </c>
      <c r="C265" s="9">
        <v>0.85</v>
      </c>
      <c r="D265" s="10">
        <v>0.78</v>
      </c>
      <c r="E265" s="10">
        <v>0.7</v>
      </c>
      <c r="F265" s="2">
        <v>65</v>
      </c>
      <c r="G265" s="2">
        <v>82</v>
      </c>
      <c r="H265" s="3">
        <v>2.9</v>
      </c>
      <c r="I265" s="3">
        <v>3.1</v>
      </c>
      <c r="J265" s="10">
        <v>1.19</v>
      </c>
    </row>
    <row r="266" spans="1:10" x14ac:dyDescent="0.25">
      <c r="A266" s="7">
        <v>264</v>
      </c>
      <c r="B266" s="1" t="s">
        <v>273</v>
      </c>
      <c r="C266" s="9">
        <v>0.85</v>
      </c>
      <c r="D266" s="10">
        <v>0.73</v>
      </c>
      <c r="E266" s="10">
        <v>0.65</v>
      </c>
      <c r="F266" s="2">
        <v>57</v>
      </c>
      <c r="G266" s="2">
        <v>77</v>
      </c>
      <c r="H266" s="3">
        <v>2.4</v>
      </c>
      <c r="I266" s="3">
        <v>2.7</v>
      </c>
      <c r="J266" s="10">
        <v>1.38</v>
      </c>
    </row>
    <row r="267" spans="1:10" x14ac:dyDescent="0.25">
      <c r="A267" s="7">
        <v>265</v>
      </c>
      <c r="B267" s="1" t="s">
        <v>274</v>
      </c>
      <c r="C267" s="9">
        <v>0.85</v>
      </c>
      <c r="D267" s="10">
        <v>0.79</v>
      </c>
      <c r="E267" s="10">
        <v>0.72</v>
      </c>
      <c r="F267" s="2">
        <v>70</v>
      </c>
      <c r="G267" s="2">
        <v>85</v>
      </c>
      <c r="H267" s="3">
        <v>2.9</v>
      </c>
      <c r="I267" s="3">
        <v>4.3</v>
      </c>
      <c r="J267" s="10">
        <v>1.05</v>
      </c>
    </row>
    <row r="268" spans="1:10" x14ac:dyDescent="0.25">
      <c r="A268" s="7">
        <v>266</v>
      </c>
      <c r="B268" s="1" t="s">
        <v>275</v>
      </c>
      <c r="C268" s="9">
        <v>0.85</v>
      </c>
      <c r="D268" s="10">
        <v>0.76</v>
      </c>
      <c r="E268" s="10">
        <v>0.69</v>
      </c>
      <c r="F268" s="2">
        <v>72</v>
      </c>
      <c r="G268" s="2">
        <v>84</v>
      </c>
      <c r="H268" s="3">
        <v>2.9</v>
      </c>
      <c r="I268" s="3">
        <v>3.9</v>
      </c>
      <c r="J268" s="10">
        <v>1.08</v>
      </c>
    </row>
    <row r="269" spans="1:10" x14ac:dyDescent="0.25">
      <c r="A269" s="7">
        <v>267</v>
      </c>
      <c r="B269" s="1" t="s">
        <v>276</v>
      </c>
      <c r="C269" s="9">
        <v>0.85</v>
      </c>
      <c r="D269" s="10">
        <v>0.73</v>
      </c>
      <c r="E269" s="10">
        <v>0.65</v>
      </c>
      <c r="F269" s="2">
        <v>64</v>
      </c>
      <c r="G269" s="2">
        <v>80</v>
      </c>
      <c r="H269" s="3">
        <v>2.7</v>
      </c>
      <c r="I269" s="3">
        <v>3.5</v>
      </c>
      <c r="J269" s="10">
        <v>1.1399999999999999</v>
      </c>
    </row>
    <row r="270" spans="1:10" x14ac:dyDescent="0.25">
      <c r="A270" s="7">
        <v>268</v>
      </c>
      <c r="B270" s="1" t="s">
        <v>277</v>
      </c>
      <c r="C270" s="9">
        <v>0.85</v>
      </c>
      <c r="D270" s="10">
        <v>0.8</v>
      </c>
      <c r="E270" s="10">
        <v>0.73</v>
      </c>
      <c r="F270" s="2">
        <v>115</v>
      </c>
      <c r="G270" s="2">
        <v>101</v>
      </c>
      <c r="H270" s="3">
        <v>3.2</v>
      </c>
      <c r="I270" s="3">
        <v>5.5</v>
      </c>
      <c r="J270" s="10">
        <v>1</v>
      </c>
    </row>
    <row r="271" spans="1:10" x14ac:dyDescent="0.25">
      <c r="A271" s="7">
        <v>269</v>
      </c>
      <c r="B271" s="1" t="s">
        <v>278</v>
      </c>
      <c r="C271" s="9">
        <v>0.85</v>
      </c>
      <c r="D271" s="10">
        <v>0.79</v>
      </c>
      <c r="E271" s="10">
        <v>0.73</v>
      </c>
      <c r="F271" s="2">
        <v>109</v>
      </c>
      <c r="G271" s="2">
        <v>100</v>
      </c>
      <c r="H271" s="3">
        <v>2.9</v>
      </c>
      <c r="I271" s="3">
        <v>5.5</v>
      </c>
      <c r="J271" s="10">
        <v>1.02</v>
      </c>
    </row>
    <row r="272" spans="1:10" x14ac:dyDescent="0.25">
      <c r="A272" s="7">
        <v>270</v>
      </c>
      <c r="B272" s="1" t="s">
        <v>279</v>
      </c>
      <c r="C272" s="9">
        <v>0.85</v>
      </c>
      <c r="D272" s="10">
        <v>0.78</v>
      </c>
      <c r="E272" s="10">
        <v>0.71</v>
      </c>
      <c r="F272" s="2">
        <v>95</v>
      </c>
      <c r="G272" s="2">
        <v>93</v>
      </c>
      <c r="H272" s="3">
        <v>2.9</v>
      </c>
      <c r="I272" s="3">
        <v>5.0999999999999996</v>
      </c>
      <c r="J272" s="10">
        <v>1.03</v>
      </c>
    </row>
    <row r="273" spans="1:10" x14ac:dyDescent="0.25">
      <c r="A273" s="7">
        <v>271</v>
      </c>
      <c r="B273" s="1" t="s">
        <v>280</v>
      </c>
      <c r="C273" s="9">
        <v>0.85</v>
      </c>
      <c r="D273" s="10">
        <v>0.71</v>
      </c>
      <c r="E273" s="10">
        <v>0.62</v>
      </c>
      <c r="F273" s="2">
        <v>93</v>
      </c>
      <c r="G273" s="2">
        <v>86</v>
      </c>
      <c r="H273" s="3">
        <v>2.2000000000000002</v>
      </c>
      <c r="I273" s="3">
        <v>2.2999999999999998</v>
      </c>
      <c r="J273" s="10">
        <v>1.19</v>
      </c>
    </row>
    <row r="274" spans="1:10" x14ac:dyDescent="0.25">
      <c r="A274" s="7">
        <v>272</v>
      </c>
      <c r="B274" s="1" t="s">
        <v>281</v>
      </c>
      <c r="C274" s="9">
        <v>0.85</v>
      </c>
      <c r="D274" s="10">
        <v>0.61</v>
      </c>
      <c r="E274" s="10">
        <v>0.51</v>
      </c>
      <c r="F274" s="2">
        <v>61</v>
      </c>
      <c r="G274" s="2">
        <v>71</v>
      </c>
      <c r="H274" s="3">
        <v>2.2000000000000002</v>
      </c>
      <c r="I274" s="3">
        <v>2.2999999999999998</v>
      </c>
      <c r="J274" s="10">
        <v>1.42</v>
      </c>
    </row>
    <row r="275" spans="1:10" x14ac:dyDescent="0.25">
      <c r="A275" s="7">
        <v>273</v>
      </c>
      <c r="B275" s="1" t="s">
        <v>282</v>
      </c>
      <c r="C275" s="9">
        <v>0.85</v>
      </c>
      <c r="D275" s="10">
        <v>0.68</v>
      </c>
      <c r="E275" s="10">
        <v>0.59</v>
      </c>
      <c r="F275" s="2">
        <v>84</v>
      </c>
      <c r="G275" s="2">
        <v>83</v>
      </c>
      <c r="H275" s="3">
        <v>2.2000000000000002</v>
      </c>
      <c r="I275" s="3">
        <v>2.2999999999999998</v>
      </c>
      <c r="J275" s="10">
        <v>1.27</v>
      </c>
    </row>
    <row r="276" spans="1:10" x14ac:dyDescent="0.25">
      <c r="A276" s="7">
        <v>274</v>
      </c>
      <c r="B276" s="1" t="s">
        <v>283</v>
      </c>
      <c r="C276" s="9">
        <v>0.85</v>
      </c>
      <c r="D276" s="10">
        <v>0.64</v>
      </c>
      <c r="E276" s="10">
        <v>0.54</v>
      </c>
      <c r="F276" s="2">
        <v>68</v>
      </c>
      <c r="G276" s="2">
        <v>75</v>
      </c>
      <c r="H276" s="3">
        <v>2.2000000000000002</v>
      </c>
      <c r="I276" s="3">
        <v>2.2999999999999998</v>
      </c>
      <c r="J276" s="10">
        <v>1.36</v>
      </c>
    </row>
    <row r="277" spans="1:10" x14ac:dyDescent="0.25">
      <c r="A277" s="7">
        <v>275</v>
      </c>
      <c r="B277" s="1" t="s">
        <v>284</v>
      </c>
      <c r="C277" s="9">
        <v>0.85</v>
      </c>
      <c r="D277" s="10">
        <v>0.54</v>
      </c>
      <c r="E277" s="10">
        <v>0.43</v>
      </c>
      <c r="F277" s="2">
        <v>51</v>
      </c>
      <c r="G277" s="2">
        <v>63</v>
      </c>
      <c r="H277" s="3">
        <v>1.9</v>
      </c>
      <c r="I277" s="3">
        <v>1.9</v>
      </c>
      <c r="J277" s="10">
        <v>1.52</v>
      </c>
    </row>
    <row r="278" spans="1:10" x14ac:dyDescent="0.25">
      <c r="A278" s="7">
        <v>276</v>
      </c>
      <c r="B278" s="1" t="s">
        <v>285</v>
      </c>
      <c r="C278" s="9">
        <v>0.85</v>
      </c>
      <c r="D278" s="10">
        <v>0.56000000000000005</v>
      </c>
      <c r="E278" s="10">
        <v>0.45</v>
      </c>
      <c r="F278" s="2">
        <v>53</v>
      </c>
      <c r="G278" s="2">
        <v>65</v>
      </c>
      <c r="H278" s="3">
        <v>1.9</v>
      </c>
      <c r="I278" s="3">
        <v>1.9</v>
      </c>
      <c r="J278" s="10">
        <v>1.48</v>
      </c>
    </row>
    <row r="279" spans="1:10" x14ac:dyDescent="0.25">
      <c r="A279" s="7">
        <v>277</v>
      </c>
      <c r="B279" s="1" t="s">
        <v>286</v>
      </c>
      <c r="C279" s="9">
        <v>0.85</v>
      </c>
      <c r="D279" s="10">
        <v>0.65</v>
      </c>
      <c r="E279" s="10">
        <v>0.56000000000000005</v>
      </c>
      <c r="F279" s="2">
        <v>91</v>
      </c>
      <c r="G279" s="2">
        <v>85</v>
      </c>
      <c r="H279" s="3">
        <v>2.4</v>
      </c>
      <c r="I279" s="3">
        <v>3.9</v>
      </c>
      <c r="J279" s="10">
        <v>1.21</v>
      </c>
    </row>
    <row r="280" spans="1:10" x14ac:dyDescent="0.25">
      <c r="A280" s="7">
        <v>278</v>
      </c>
      <c r="B280" s="1" t="s">
        <v>287</v>
      </c>
      <c r="C280" s="9">
        <v>0.85</v>
      </c>
      <c r="D280" s="10">
        <v>0.64</v>
      </c>
      <c r="E280" s="10">
        <v>0.54</v>
      </c>
      <c r="F280" s="2">
        <v>84</v>
      </c>
      <c r="G280" s="2">
        <v>81</v>
      </c>
      <c r="H280" s="3">
        <v>2.4</v>
      </c>
      <c r="I280" s="3">
        <v>3.9</v>
      </c>
      <c r="J280" s="10">
        <v>1.21</v>
      </c>
    </row>
    <row r="281" spans="1:10" x14ac:dyDescent="0.25">
      <c r="A281" s="7">
        <v>279</v>
      </c>
      <c r="B281" s="1" t="s">
        <v>288</v>
      </c>
      <c r="C281" s="9">
        <v>0.85</v>
      </c>
      <c r="D281" s="10">
        <v>0.5</v>
      </c>
      <c r="E281" s="10">
        <v>0.39</v>
      </c>
      <c r="F281" s="2">
        <v>46</v>
      </c>
      <c r="G281" s="2">
        <v>58</v>
      </c>
      <c r="H281" s="3">
        <v>2.4</v>
      </c>
      <c r="I281" s="3">
        <v>3.5</v>
      </c>
      <c r="J281" s="10">
        <v>1.42</v>
      </c>
    </row>
    <row r="282" spans="1:10" x14ac:dyDescent="0.25">
      <c r="A282" s="7">
        <v>280</v>
      </c>
      <c r="B282" s="1" t="s">
        <v>289</v>
      </c>
      <c r="C282" s="9">
        <v>0.85</v>
      </c>
      <c r="D282" s="10">
        <v>0.63</v>
      </c>
      <c r="E282" s="10">
        <v>0.53</v>
      </c>
      <c r="F282" s="2">
        <v>84</v>
      </c>
      <c r="G282" s="2">
        <v>80</v>
      </c>
      <c r="H282" s="3">
        <v>2.4</v>
      </c>
      <c r="I282" s="3">
        <v>3.5</v>
      </c>
      <c r="J282" s="10">
        <v>1.21</v>
      </c>
    </row>
    <row r="283" spans="1:10" x14ac:dyDescent="0.25">
      <c r="A283" s="7">
        <v>281</v>
      </c>
      <c r="B283" s="1" t="s">
        <v>290</v>
      </c>
      <c r="C283" s="9">
        <v>0.85</v>
      </c>
      <c r="D283" s="10">
        <v>0.67</v>
      </c>
      <c r="E283" s="10">
        <v>0.57999999999999996</v>
      </c>
      <c r="F283" s="2">
        <v>104</v>
      </c>
      <c r="G283" s="2">
        <v>91</v>
      </c>
      <c r="H283" s="3">
        <v>2.7</v>
      </c>
      <c r="I283" s="3">
        <v>5.0999999999999996</v>
      </c>
      <c r="J283" s="10">
        <v>1.19</v>
      </c>
    </row>
    <row r="284" spans="1:10" x14ac:dyDescent="0.25">
      <c r="A284" s="7">
        <v>282</v>
      </c>
      <c r="B284" s="1" t="s">
        <v>291</v>
      </c>
      <c r="C284" s="9">
        <v>0.85</v>
      </c>
      <c r="D284" s="10">
        <v>0.66</v>
      </c>
      <c r="E284" s="10">
        <v>0.56000000000000005</v>
      </c>
      <c r="F284" s="2">
        <v>91</v>
      </c>
      <c r="G284" s="2">
        <v>85</v>
      </c>
      <c r="H284" s="3">
        <v>2.7</v>
      </c>
      <c r="I284" s="3">
        <v>4.7</v>
      </c>
      <c r="J284" s="10">
        <v>1.2</v>
      </c>
    </row>
    <row r="285" spans="1:10" x14ac:dyDescent="0.25">
      <c r="A285" s="7">
        <v>283</v>
      </c>
      <c r="B285" s="1" t="s">
        <v>292</v>
      </c>
      <c r="C285" s="9">
        <v>0.85</v>
      </c>
      <c r="D285" s="10">
        <v>0.65</v>
      </c>
      <c r="E285" s="10">
        <v>0.55000000000000004</v>
      </c>
      <c r="F285" s="2">
        <v>86</v>
      </c>
      <c r="G285" s="2">
        <v>82</v>
      </c>
      <c r="H285" s="3">
        <v>2.4</v>
      </c>
      <c r="I285" s="3">
        <v>3.9</v>
      </c>
      <c r="J285" s="10">
        <v>1.25</v>
      </c>
    </row>
    <row r="286" spans="1:10" x14ac:dyDescent="0.25">
      <c r="A286" s="7">
        <v>284</v>
      </c>
      <c r="B286" s="1" t="s">
        <v>293</v>
      </c>
      <c r="C286" s="9">
        <v>0.85</v>
      </c>
      <c r="D286" s="10">
        <v>0.79</v>
      </c>
      <c r="E286" s="10">
        <v>0.72</v>
      </c>
      <c r="F286" s="2">
        <v>101</v>
      </c>
      <c r="G286" s="2">
        <v>94</v>
      </c>
      <c r="H286" s="3">
        <v>2.2000000000000002</v>
      </c>
      <c r="I286" s="3">
        <v>2.2999999999999998</v>
      </c>
      <c r="J286" s="10">
        <v>1</v>
      </c>
    </row>
    <row r="287" spans="1:10" x14ac:dyDescent="0.25">
      <c r="A287" s="7">
        <v>285</v>
      </c>
      <c r="B287" s="1" t="s">
        <v>294</v>
      </c>
      <c r="C287" s="9">
        <v>0.85</v>
      </c>
      <c r="D287" s="10">
        <v>0.67</v>
      </c>
      <c r="E287" s="10">
        <v>0.57999999999999996</v>
      </c>
      <c r="F287" s="2">
        <v>68</v>
      </c>
      <c r="G287" s="2">
        <v>78</v>
      </c>
      <c r="H287" s="3">
        <v>2.2000000000000002</v>
      </c>
      <c r="I287" s="3">
        <v>2.2999999999999998</v>
      </c>
      <c r="J287" s="10">
        <v>1.23</v>
      </c>
    </row>
    <row r="288" spans="1:10" x14ac:dyDescent="0.25">
      <c r="A288" s="7">
        <v>286</v>
      </c>
      <c r="B288" s="1" t="s">
        <v>295</v>
      </c>
      <c r="C288" s="9">
        <v>0.85</v>
      </c>
      <c r="D288" s="10">
        <v>0.76</v>
      </c>
      <c r="E288" s="10">
        <v>0.68</v>
      </c>
      <c r="F288" s="2">
        <v>91</v>
      </c>
      <c r="G288" s="2">
        <v>89</v>
      </c>
      <c r="H288" s="3">
        <v>2.2000000000000002</v>
      </c>
      <c r="I288" s="3">
        <v>2.2999999999999998</v>
      </c>
      <c r="J288" s="10">
        <v>1.08</v>
      </c>
    </row>
    <row r="289" spans="1:10" x14ac:dyDescent="0.25">
      <c r="A289" s="7">
        <v>287</v>
      </c>
      <c r="B289" s="1" t="s">
        <v>296</v>
      </c>
      <c r="C289" s="9">
        <v>0.85</v>
      </c>
      <c r="D289" s="10">
        <v>0.7</v>
      </c>
      <c r="E289" s="10">
        <v>0.62</v>
      </c>
      <c r="F289" s="2">
        <v>75</v>
      </c>
      <c r="G289" s="2">
        <v>81</v>
      </c>
      <c r="H289" s="3">
        <v>2.2000000000000002</v>
      </c>
      <c r="I289" s="3">
        <v>2.2999999999999998</v>
      </c>
      <c r="J289" s="10">
        <v>1.17</v>
      </c>
    </row>
    <row r="290" spans="1:10" x14ac:dyDescent="0.25">
      <c r="A290" s="7">
        <v>288</v>
      </c>
      <c r="B290" s="1" t="s">
        <v>297</v>
      </c>
      <c r="C290" s="9">
        <v>0.85</v>
      </c>
      <c r="D290" s="10">
        <v>0.57999999999999996</v>
      </c>
      <c r="E290" s="10">
        <v>0.48</v>
      </c>
      <c r="F290" s="2">
        <v>58</v>
      </c>
      <c r="G290" s="2">
        <v>68</v>
      </c>
      <c r="H290" s="3">
        <v>1.9</v>
      </c>
      <c r="I290" s="3">
        <v>1.9</v>
      </c>
      <c r="J290" s="10">
        <v>1.33</v>
      </c>
    </row>
    <row r="291" spans="1:10" x14ac:dyDescent="0.25">
      <c r="A291" s="7">
        <v>289</v>
      </c>
      <c r="B291" s="1" t="s">
        <v>298</v>
      </c>
      <c r="C291" s="9">
        <v>0.85</v>
      </c>
      <c r="D291" s="10">
        <v>0.6</v>
      </c>
      <c r="E291" s="10">
        <v>0.51</v>
      </c>
      <c r="F291" s="2">
        <v>60</v>
      </c>
      <c r="G291" s="2">
        <v>71</v>
      </c>
      <c r="H291" s="3">
        <v>1.9</v>
      </c>
      <c r="I291" s="3">
        <v>1.9</v>
      </c>
      <c r="J291" s="10">
        <v>1.29</v>
      </c>
    </row>
    <row r="292" spans="1:10" x14ac:dyDescent="0.25">
      <c r="A292" s="7">
        <v>290</v>
      </c>
      <c r="B292" s="1" t="s">
        <v>299</v>
      </c>
      <c r="C292" s="9">
        <v>0.85</v>
      </c>
      <c r="D292" s="10">
        <v>0.72</v>
      </c>
      <c r="E292" s="10">
        <v>0.64</v>
      </c>
      <c r="F292" s="2">
        <v>98</v>
      </c>
      <c r="G292" s="2">
        <v>92</v>
      </c>
      <c r="H292" s="3">
        <v>2.4</v>
      </c>
      <c r="I292" s="3">
        <v>3.9</v>
      </c>
      <c r="J292" s="10">
        <v>1.02</v>
      </c>
    </row>
    <row r="293" spans="1:10" x14ac:dyDescent="0.25">
      <c r="A293" s="7">
        <v>291</v>
      </c>
      <c r="B293" s="1" t="s">
        <v>300</v>
      </c>
      <c r="C293" s="9">
        <v>0.85</v>
      </c>
      <c r="D293" s="10">
        <v>0.7</v>
      </c>
      <c r="E293" s="10">
        <v>0.61</v>
      </c>
      <c r="F293" s="2">
        <v>92</v>
      </c>
      <c r="G293" s="2">
        <v>89</v>
      </c>
      <c r="H293" s="3">
        <v>2.4</v>
      </c>
      <c r="I293" s="3">
        <v>3.9</v>
      </c>
      <c r="J293" s="10">
        <v>1.02</v>
      </c>
    </row>
    <row r="294" spans="1:10" x14ac:dyDescent="0.25">
      <c r="A294" s="7">
        <v>292</v>
      </c>
      <c r="B294" s="1" t="s">
        <v>301</v>
      </c>
      <c r="C294" s="9">
        <v>0.85</v>
      </c>
      <c r="D294" s="10">
        <v>0.52</v>
      </c>
      <c r="E294" s="10">
        <v>0.42</v>
      </c>
      <c r="F294" s="2">
        <v>53</v>
      </c>
      <c r="G294" s="2">
        <v>63</v>
      </c>
      <c r="H294" s="3">
        <v>2.4</v>
      </c>
      <c r="I294" s="3">
        <v>3.5</v>
      </c>
      <c r="J294" s="10">
        <v>1.23</v>
      </c>
    </row>
    <row r="295" spans="1:10" x14ac:dyDescent="0.25">
      <c r="A295" s="7">
        <v>293</v>
      </c>
      <c r="B295" s="1" t="s">
        <v>302</v>
      </c>
      <c r="C295" s="9">
        <v>0.85</v>
      </c>
      <c r="D295" s="10">
        <v>0.69</v>
      </c>
      <c r="E295" s="10">
        <v>0.6</v>
      </c>
      <c r="F295" s="2">
        <v>91</v>
      </c>
      <c r="G295" s="2">
        <v>88</v>
      </c>
      <c r="H295" s="3">
        <v>2.4</v>
      </c>
      <c r="I295" s="3">
        <v>3.5</v>
      </c>
      <c r="J295" s="10">
        <v>1.02</v>
      </c>
    </row>
    <row r="296" spans="1:10" x14ac:dyDescent="0.25">
      <c r="A296" s="7">
        <v>294</v>
      </c>
      <c r="B296" s="1" t="s">
        <v>303</v>
      </c>
      <c r="C296" s="9">
        <v>0.85</v>
      </c>
      <c r="D296" s="10">
        <v>0.74</v>
      </c>
      <c r="E296" s="10">
        <v>0.66</v>
      </c>
      <c r="F296" s="2">
        <v>112</v>
      </c>
      <c r="G296" s="2">
        <v>98</v>
      </c>
      <c r="H296" s="3">
        <v>2.7</v>
      </c>
      <c r="I296" s="3">
        <v>5.0999999999999996</v>
      </c>
      <c r="J296" s="10">
        <v>1</v>
      </c>
    </row>
    <row r="297" spans="1:10" x14ac:dyDescent="0.25">
      <c r="A297" s="7">
        <v>295</v>
      </c>
      <c r="B297" s="1" t="s">
        <v>304</v>
      </c>
      <c r="C297" s="9">
        <v>0.85</v>
      </c>
      <c r="D297" s="10">
        <v>0.73</v>
      </c>
      <c r="E297" s="10">
        <v>0.64</v>
      </c>
      <c r="F297" s="2">
        <v>99</v>
      </c>
      <c r="G297" s="2">
        <v>92</v>
      </c>
      <c r="H297" s="3">
        <v>2.7</v>
      </c>
      <c r="I297" s="3">
        <v>4.7</v>
      </c>
      <c r="J297" s="10">
        <v>1.01</v>
      </c>
    </row>
    <row r="298" spans="1:10" x14ac:dyDescent="0.25">
      <c r="A298" s="7">
        <v>296</v>
      </c>
      <c r="B298" s="1" t="s">
        <v>305</v>
      </c>
      <c r="C298" s="9">
        <v>0.85</v>
      </c>
      <c r="D298" s="10">
        <v>0.71</v>
      </c>
      <c r="E298" s="10">
        <v>0.63</v>
      </c>
      <c r="F298" s="2">
        <v>93</v>
      </c>
      <c r="G298" s="2">
        <v>90</v>
      </c>
      <c r="H298" s="3">
        <v>2.4</v>
      </c>
      <c r="I298" s="3">
        <v>3.9</v>
      </c>
      <c r="J298" s="10">
        <v>1.06</v>
      </c>
    </row>
    <row r="299" spans="1:10" x14ac:dyDescent="0.25">
      <c r="A299" s="7">
        <v>297</v>
      </c>
      <c r="B299" s="1" t="s">
        <v>306</v>
      </c>
      <c r="C299" s="9">
        <v>0.85</v>
      </c>
      <c r="D299" s="10">
        <v>0.76</v>
      </c>
      <c r="E299" s="10">
        <v>0.69</v>
      </c>
      <c r="F299" s="2">
        <v>91</v>
      </c>
      <c r="G299" s="2">
        <v>90</v>
      </c>
      <c r="H299" s="3">
        <v>2.2000000000000002</v>
      </c>
      <c r="I299" s="3">
        <v>2.2999999999999998</v>
      </c>
      <c r="J299" s="10">
        <v>1.08</v>
      </c>
    </row>
    <row r="300" spans="1:10" x14ac:dyDescent="0.25">
      <c r="A300" s="7">
        <v>298</v>
      </c>
      <c r="B300" s="1" t="s">
        <v>307</v>
      </c>
      <c r="C300" s="9">
        <v>0.85</v>
      </c>
      <c r="D300" s="10">
        <v>0.6</v>
      </c>
      <c r="E300" s="10">
        <v>0.51</v>
      </c>
      <c r="F300" s="2">
        <v>60</v>
      </c>
      <c r="G300" s="2">
        <v>70</v>
      </c>
      <c r="H300" s="3">
        <v>1.9</v>
      </c>
      <c r="I300" s="3">
        <v>1.9</v>
      </c>
      <c r="J300" s="10">
        <v>1.29</v>
      </c>
    </row>
    <row r="301" spans="1:10" x14ac:dyDescent="0.25">
      <c r="A301" s="7">
        <v>299</v>
      </c>
      <c r="B301" s="1" t="s">
        <v>308</v>
      </c>
      <c r="C301" s="9">
        <v>0.85</v>
      </c>
      <c r="D301" s="10">
        <v>0.7</v>
      </c>
      <c r="E301" s="10">
        <v>0.62</v>
      </c>
      <c r="F301" s="2">
        <v>92</v>
      </c>
      <c r="G301" s="2">
        <v>89</v>
      </c>
      <c r="H301" s="3">
        <v>2.4</v>
      </c>
      <c r="I301" s="3">
        <v>3.9</v>
      </c>
      <c r="J301" s="10">
        <v>1.02</v>
      </c>
    </row>
    <row r="302" spans="1:10" x14ac:dyDescent="0.25">
      <c r="A302" s="7">
        <v>300</v>
      </c>
      <c r="B302" s="1" t="s">
        <v>309</v>
      </c>
      <c r="C302" s="9">
        <v>0.85</v>
      </c>
      <c r="D302" s="10">
        <v>0.64</v>
      </c>
      <c r="E302" s="10">
        <v>0.54</v>
      </c>
      <c r="F302" s="2">
        <v>73</v>
      </c>
      <c r="G302" s="2">
        <v>76</v>
      </c>
      <c r="H302" s="3">
        <v>2.4</v>
      </c>
      <c r="I302" s="3">
        <v>2.7</v>
      </c>
      <c r="J302" s="10">
        <v>1.26</v>
      </c>
    </row>
    <row r="303" spans="1:10" x14ac:dyDescent="0.25">
      <c r="A303" s="7">
        <v>301</v>
      </c>
      <c r="B303" s="1" t="s">
        <v>310</v>
      </c>
      <c r="C303" s="9">
        <v>0.85</v>
      </c>
      <c r="D303" s="10">
        <v>0.55000000000000004</v>
      </c>
      <c r="E303" s="10">
        <v>0.45</v>
      </c>
      <c r="F303" s="2">
        <v>54</v>
      </c>
      <c r="G303" s="2">
        <v>65</v>
      </c>
      <c r="H303" s="3">
        <v>2.2000000000000002</v>
      </c>
      <c r="I303" s="3">
        <v>2.7</v>
      </c>
      <c r="J303" s="10">
        <v>1.43</v>
      </c>
    </row>
    <row r="304" spans="1:10" x14ac:dyDescent="0.25">
      <c r="A304" s="7">
        <v>302</v>
      </c>
      <c r="B304" s="1" t="s">
        <v>311</v>
      </c>
      <c r="C304" s="9">
        <v>0.85</v>
      </c>
      <c r="D304" s="10">
        <v>0.61</v>
      </c>
      <c r="E304" s="10">
        <v>0.51</v>
      </c>
      <c r="F304" s="2">
        <v>62</v>
      </c>
      <c r="G304" s="2">
        <v>70</v>
      </c>
      <c r="H304" s="3">
        <v>2.4</v>
      </c>
      <c r="I304" s="3">
        <v>2.7</v>
      </c>
      <c r="J304" s="10">
        <v>1.3</v>
      </c>
    </row>
    <row r="305" spans="1:10" x14ac:dyDescent="0.25">
      <c r="A305" s="7">
        <v>303</v>
      </c>
      <c r="B305" s="1" t="s">
        <v>312</v>
      </c>
      <c r="C305" s="9">
        <v>0.85</v>
      </c>
      <c r="D305" s="10">
        <v>0.59</v>
      </c>
      <c r="E305" s="10">
        <v>0.5</v>
      </c>
      <c r="F305" s="2">
        <v>56</v>
      </c>
      <c r="G305" s="2">
        <v>67</v>
      </c>
      <c r="H305" s="3">
        <v>2.2000000000000002</v>
      </c>
      <c r="I305" s="3">
        <v>2.7</v>
      </c>
      <c r="J305" s="10">
        <v>1.36</v>
      </c>
    </row>
    <row r="306" spans="1:10" x14ac:dyDescent="0.25">
      <c r="A306" s="7">
        <v>304</v>
      </c>
      <c r="B306" s="1" t="s">
        <v>313</v>
      </c>
      <c r="C306" s="9">
        <v>0.85</v>
      </c>
      <c r="D306" s="10">
        <v>0.53</v>
      </c>
      <c r="E306" s="10">
        <v>0.43</v>
      </c>
      <c r="F306" s="2">
        <v>52</v>
      </c>
      <c r="G306" s="2">
        <v>62</v>
      </c>
      <c r="H306" s="3">
        <v>2.2000000000000002</v>
      </c>
      <c r="I306" s="3">
        <v>2.7</v>
      </c>
      <c r="J306" s="10">
        <v>1.46</v>
      </c>
    </row>
    <row r="307" spans="1:10" x14ac:dyDescent="0.25">
      <c r="A307" s="7">
        <v>305</v>
      </c>
      <c r="B307" s="1" t="s">
        <v>314</v>
      </c>
      <c r="C307" s="9">
        <v>0.85</v>
      </c>
      <c r="D307" s="10">
        <v>0.62</v>
      </c>
      <c r="E307" s="10">
        <v>0.53</v>
      </c>
      <c r="F307" s="2">
        <v>79</v>
      </c>
      <c r="G307" s="2">
        <v>78</v>
      </c>
      <c r="H307" s="3">
        <v>2.9</v>
      </c>
      <c r="I307" s="3">
        <v>3.5</v>
      </c>
      <c r="J307" s="10">
        <v>1.33</v>
      </c>
    </row>
    <row r="308" spans="1:10" x14ac:dyDescent="0.25">
      <c r="A308" s="7">
        <v>306</v>
      </c>
      <c r="B308" s="1" t="s">
        <v>315</v>
      </c>
      <c r="C308" s="9">
        <v>0.85</v>
      </c>
      <c r="D308" s="10">
        <v>0.63</v>
      </c>
      <c r="E308" s="10">
        <v>0.53</v>
      </c>
      <c r="F308" s="2">
        <v>77</v>
      </c>
      <c r="G308" s="2">
        <v>78</v>
      </c>
      <c r="H308" s="3">
        <v>2.9</v>
      </c>
      <c r="I308" s="3">
        <v>3.5</v>
      </c>
      <c r="J308" s="10">
        <v>1.25</v>
      </c>
    </row>
    <row r="309" spans="1:10" x14ac:dyDescent="0.25">
      <c r="A309" s="7">
        <v>307</v>
      </c>
      <c r="B309" s="1" t="s">
        <v>316</v>
      </c>
      <c r="C309" s="9">
        <v>0.85</v>
      </c>
      <c r="D309" s="10">
        <v>0.65</v>
      </c>
      <c r="E309" s="10">
        <v>0.56000000000000005</v>
      </c>
      <c r="F309" s="2">
        <v>93</v>
      </c>
      <c r="G309" s="2">
        <v>85</v>
      </c>
      <c r="H309" s="3">
        <v>2.9</v>
      </c>
      <c r="I309" s="3">
        <v>4.7</v>
      </c>
      <c r="J309" s="10">
        <v>1.19</v>
      </c>
    </row>
    <row r="310" spans="1:10" x14ac:dyDescent="0.25">
      <c r="A310" s="7">
        <v>308</v>
      </c>
      <c r="B310" s="1" t="s">
        <v>317</v>
      </c>
      <c r="C310" s="9">
        <v>0.85</v>
      </c>
      <c r="D310" s="10">
        <v>0.7</v>
      </c>
      <c r="E310" s="10">
        <v>0.62</v>
      </c>
      <c r="F310" s="2">
        <v>81</v>
      </c>
      <c r="G310" s="2">
        <v>83</v>
      </c>
      <c r="H310" s="3">
        <v>2.4</v>
      </c>
      <c r="I310" s="3">
        <v>2.7</v>
      </c>
      <c r="J310" s="10">
        <v>1.07</v>
      </c>
    </row>
    <row r="311" spans="1:10" x14ac:dyDescent="0.25">
      <c r="A311" s="7">
        <v>309</v>
      </c>
      <c r="B311" s="1" t="s">
        <v>318</v>
      </c>
      <c r="C311" s="9">
        <v>0.85</v>
      </c>
      <c r="D311" s="10">
        <v>0.59</v>
      </c>
      <c r="E311" s="10">
        <v>0.49</v>
      </c>
      <c r="F311" s="2">
        <v>61</v>
      </c>
      <c r="G311" s="2">
        <v>70</v>
      </c>
      <c r="H311" s="3">
        <v>2.2000000000000002</v>
      </c>
      <c r="I311" s="3">
        <v>2.7</v>
      </c>
      <c r="J311" s="10">
        <v>1.24</v>
      </c>
    </row>
    <row r="312" spans="1:10" x14ac:dyDescent="0.25">
      <c r="A312" s="7">
        <v>310</v>
      </c>
      <c r="B312" s="1" t="s">
        <v>319</v>
      </c>
      <c r="C312" s="9">
        <v>0.85</v>
      </c>
      <c r="D312" s="10">
        <v>0.66</v>
      </c>
      <c r="E312" s="10">
        <v>0.57999999999999996</v>
      </c>
      <c r="F312" s="2">
        <v>69</v>
      </c>
      <c r="G312" s="2">
        <v>76</v>
      </c>
      <c r="H312" s="3">
        <v>2.4</v>
      </c>
      <c r="I312" s="3">
        <v>2.7</v>
      </c>
      <c r="J312" s="10">
        <v>1.1100000000000001</v>
      </c>
    </row>
    <row r="313" spans="1:10" x14ac:dyDescent="0.25">
      <c r="A313" s="7">
        <v>311</v>
      </c>
      <c r="B313" s="1" t="s">
        <v>320</v>
      </c>
      <c r="C313" s="9">
        <v>0.85</v>
      </c>
      <c r="D313" s="10">
        <v>0.65</v>
      </c>
      <c r="E313" s="10">
        <v>0.56000000000000005</v>
      </c>
      <c r="F313" s="2">
        <v>63</v>
      </c>
      <c r="G313" s="2">
        <v>73</v>
      </c>
      <c r="H313" s="3">
        <v>2.2000000000000002</v>
      </c>
      <c r="I313" s="3">
        <v>2.7</v>
      </c>
      <c r="J313" s="10">
        <v>1.17</v>
      </c>
    </row>
    <row r="314" spans="1:10" x14ac:dyDescent="0.25">
      <c r="A314" s="7">
        <v>312</v>
      </c>
      <c r="B314" s="1" t="s">
        <v>321</v>
      </c>
      <c r="C314" s="9">
        <v>0.85</v>
      </c>
      <c r="D314" s="10">
        <v>0.56999999999999995</v>
      </c>
      <c r="E314" s="10">
        <v>0.47</v>
      </c>
      <c r="F314" s="2">
        <v>59</v>
      </c>
      <c r="G314" s="2">
        <v>68</v>
      </c>
      <c r="H314" s="3">
        <v>2.2000000000000002</v>
      </c>
      <c r="I314" s="3">
        <v>2.7</v>
      </c>
      <c r="J314" s="10">
        <v>1.27</v>
      </c>
    </row>
    <row r="315" spans="1:10" x14ac:dyDescent="0.25">
      <c r="A315" s="7">
        <v>313</v>
      </c>
      <c r="B315" s="1" t="s">
        <v>322</v>
      </c>
      <c r="C315" s="9">
        <v>0.85</v>
      </c>
      <c r="D315" s="10">
        <v>0.69</v>
      </c>
      <c r="E315" s="10">
        <v>0.61</v>
      </c>
      <c r="F315" s="2">
        <v>86</v>
      </c>
      <c r="G315" s="2">
        <v>85</v>
      </c>
      <c r="H315" s="3">
        <v>2.9</v>
      </c>
      <c r="I315" s="3">
        <v>3.5</v>
      </c>
      <c r="J315" s="10">
        <v>1.1399999999999999</v>
      </c>
    </row>
    <row r="316" spans="1:10" x14ac:dyDescent="0.25">
      <c r="A316" s="7">
        <v>314</v>
      </c>
      <c r="B316" s="1" t="s">
        <v>323</v>
      </c>
      <c r="C316" s="9">
        <v>0.85</v>
      </c>
      <c r="D316" s="10">
        <v>0.69</v>
      </c>
      <c r="E316" s="10">
        <v>0.61</v>
      </c>
      <c r="F316" s="2">
        <v>84</v>
      </c>
      <c r="G316" s="2">
        <v>85</v>
      </c>
      <c r="H316" s="3">
        <v>2.9</v>
      </c>
      <c r="I316" s="3">
        <v>3.5</v>
      </c>
      <c r="J316" s="10">
        <v>1.06</v>
      </c>
    </row>
    <row r="317" spans="1:10" x14ac:dyDescent="0.25">
      <c r="A317" s="7">
        <v>315</v>
      </c>
      <c r="B317" s="1" t="s">
        <v>324</v>
      </c>
      <c r="C317" s="9">
        <v>0.85</v>
      </c>
      <c r="D317" s="10">
        <v>0.72</v>
      </c>
      <c r="E317" s="10">
        <v>0.64</v>
      </c>
      <c r="F317" s="2">
        <v>100</v>
      </c>
      <c r="G317" s="2">
        <v>92</v>
      </c>
      <c r="H317" s="3">
        <v>2.9</v>
      </c>
      <c r="I317" s="3">
        <v>4.7</v>
      </c>
      <c r="J317" s="10">
        <v>1</v>
      </c>
    </row>
    <row r="318" spans="1:10" x14ac:dyDescent="0.25">
      <c r="A318" s="7">
        <v>316</v>
      </c>
      <c r="B318" s="1" t="s">
        <v>325</v>
      </c>
      <c r="C318" s="9">
        <v>0.85</v>
      </c>
      <c r="D318" s="10">
        <v>0.67</v>
      </c>
      <c r="E318" s="10">
        <v>0.57999999999999996</v>
      </c>
      <c r="F318" s="2">
        <v>69</v>
      </c>
      <c r="G318" s="2">
        <v>77</v>
      </c>
      <c r="H318" s="3">
        <v>2.4</v>
      </c>
      <c r="I318" s="3">
        <v>2.7</v>
      </c>
      <c r="J318" s="10">
        <v>1.1100000000000001</v>
      </c>
    </row>
    <row r="319" spans="1:10" x14ac:dyDescent="0.25">
      <c r="A319" s="7">
        <v>317</v>
      </c>
      <c r="B319" s="1" t="s">
        <v>326</v>
      </c>
      <c r="C319" s="9">
        <v>0.85</v>
      </c>
      <c r="D319" s="10">
        <v>0.56999999999999995</v>
      </c>
      <c r="E319" s="10">
        <v>0.47</v>
      </c>
      <c r="F319" s="2">
        <v>59</v>
      </c>
      <c r="G319" s="2">
        <v>68</v>
      </c>
      <c r="H319" s="3">
        <v>2.2000000000000002</v>
      </c>
      <c r="I319" s="3">
        <v>2.7</v>
      </c>
      <c r="J319" s="10">
        <v>1.27</v>
      </c>
    </row>
    <row r="320" spans="1:10" x14ac:dyDescent="0.25">
      <c r="A320" s="7">
        <v>318</v>
      </c>
      <c r="B320" s="1" t="s">
        <v>327</v>
      </c>
      <c r="C320" s="9">
        <v>0.85</v>
      </c>
      <c r="D320" s="10">
        <v>0.7</v>
      </c>
      <c r="E320" s="10">
        <v>0.61</v>
      </c>
      <c r="F320" s="2">
        <v>84</v>
      </c>
      <c r="G320" s="2">
        <v>85</v>
      </c>
      <c r="H320" s="3">
        <v>2.9</v>
      </c>
      <c r="I320" s="3">
        <v>3.5</v>
      </c>
      <c r="J320" s="10">
        <v>1.06</v>
      </c>
    </row>
    <row r="321" spans="1:10" x14ac:dyDescent="0.25">
      <c r="A321" s="7">
        <v>319</v>
      </c>
      <c r="B321" s="1" t="s">
        <v>328</v>
      </c>
      <c r="C321" s="9">
        <v>0.85</v>
      </c>
      <c r="D321" s="10">
        <v>0.67</v>
      </c>
      <c r="E321" s="10">
        <v>0.57999999999999996</v>
      </c>
      <c r="F321" s="2">
        <v>114</v>
      </c>
      <c r="G321" s="2">
        <v>91</v>
      </c>
      <c r="H321" s="3">
        <v>2.4</v>
      </c>
      <c r="I321" s="3">
        <v>12.5</v>
      </c>
      <c r="J321" s="10">
        <v>1.04</v>
      </c>
    </row>
    <row r="322" spans="1:10" x14ac:dyDescent="0.25">
      <c r="A322" s="7">
        <v>320</v>
      </c>
      <c r="B322" s="1" t="s">
        <v>329</v>
      </c>
      <c r="C322" s="9">
        <v>0.85</v>
      </c>
      <c r="D322" s="10">
        <v>0.7</v>
      </c>
      <c r="E322" s="10">
        <v>0.61</v>
      </c>
      <c r="F322" s="2">
        <v>119</v>
      </c>
      <c r="G322" s="2">
        <v>95</v>
      </c>
      <c r="H322" s="3">
        <v>2.4</v>
      </c>
      <c r="I322" s="3">
        <v>12.5</v>
      </c>
      <c r="J322" s="10">
        <v>1.01</v>
      </c>
    </row>
    <row r="323" spans="1:10" x14ac:dyDescent="0.25">
      <c r="A323" s="7">
        <v>321</v>
      </c>
      <c r="B323" s="1" t="s">
        <v>330</v>
      </c>
      <c r="C323" s="9">
        <v>0.85</v>
      </c>
      <c r="D323" s="10">
        <v>0.65</v>
      </c>
      <c r="E323" s="10">
        <v>0.55000000000000004</v>
      </c>
      <c r="F323" s="2">
        <v>110</v>
      </c>
      <c r="G323" s="2">
        <v>90</v>
      </c>
      <c r="H323" s="3">
        <v>2.4</v>
      </c>
      <c r="I323" s="3">
        <v>12.5</v>
      </c>
      <c r="J323" s="10">
        <v>1.04</v>
      </c>
    </row>
    <row r="324" spans="1:10" x14ac:dyDescent="0.25">
      <c r="A324" s="7">
        <v>322</v>
      </c>
      <c r="B324" s="1" t="s">
        <v>331</v>
      </c>
      <c r="C324" s="9">
        <v>0.85</v>
      </c>
      <c r="D324" s="10">
        <v>0.62</v>
      </c>
      <c r="E324" s="10">
        <v>0.52</v>
      </c>
      <c r="F324" s="2">
        <v>107</v>
      </c>
      <c r="G324" s="2">
        <v>87</v>
      </c>
      <c r="H324" s="3">
        <v>2.2000000000000002</v>
      </c>
      <c r="I324" s="3">
        <v>12.5</v>
      </c>
      <c r="J324" s="10">
        <v>1.05</v>
      </c>
    </row>
    <row r="325" spans="1:10" x14ac:dyDescent="0.25">
      <c r="A325" s="7">
        <v>323</v>
      </c>
      <c r="B325" s="1" t="s">
        <v>332</v>
      </c>
      <c r="C325" s="9">
        <v>0.85</v>
      </c>
      <c r="D325" s="10">
        <v>0.7</v>
      </c>
      <c r="E325" s="10">
        <v>0.6</v>
      </c>
      <c r="F325" s="2">
        <v>120</v>
      </c>
      <c r="G325" s="2">
        <v>93</v>
      </c>
      <c r="H325" s="3">
        <v>2.2000000000000002</v>
      </c>
      <c r="I325" s="3">
        <v>11</v>
      </c>
      <c r="J325" s="10">
        <v>0.97</v>
      </c>
    </row>
    <row r="326" spans="1:10" x14ac:dyDescent="0.25">
      <c r="A326" s="7">
        <v>324</v>
      </c>
      <c r="B326" s="1" t="s">
        <v>333</v>
      </c>
      <c r="C326" s="9">
        <v>0.85</v>
      </c>
      <c r="D326" s="10">
        <v>0.67</v>
      </c>
      <c r="E326" s="10">
        <v>0.56999999999999995</v>
      </c>
      <c r="F326" s="2">
        <v>115</v>
      </c>
      <c r="G326" s="2">
        <v>90</v>
      </c>
      <c r="H326" s="3">
        <v>2.2000000000000002</v>
      </c>
      <c r="I326" s="3">
        <v>11</v>
      </c>
      <c r="J326" s="10">
        <v>1.04</v>
      </c>
    </row>
    <row r="327" spans="1:10" x14ac:dyDescent="0.25">
      <c r="A327" s="7">
        <v>325</v>
      </c>
      <c r="B327" s="1" t="s">
        <v>334</v>
      </c>
      <c r="C327" s="9">
        <v>0.85</v>
      </c>
      <c r="D327" s="10">
        <v>0.64</v>
      </c>
      <c r="E327" s="10">
        <v>0.54</v>
      </c>
      <c r="F327" s="2">
        <v>113</v>
      </c>
      <c r="G327" s="2">
        <v>88</v>
      </c>
      <c r="H327" s="3">
        <v>1.9</v>
      </c>
      <c r="I327" s="3">
        <v>11</v>
      </c>
      <c r="J327" s="10">
        <v>1.08</v>
      </c>
    </row>
    <row r="328" spans="1:10" x14ac:dyDescent="0.25">
      <c r="A328" s="7">
        <v>326</v>
      </c>
      <c r="B328" s="1" t="s">
        <v>335</v>
      </c>
      <c r="C328" s="9">
        <v>0.85</v>
      </c>
      <c r="D328" s="10">
        <v>0.68</v>
      </c>
      <c r="E328" s="10">
        <v>0.57999999999999996</v>
      </c>
      <c r="F328" s="2">
        <v>124</v>
      </c>
      <c r="G328" s="2">
        <v>93</v>
      </c>
      <c r="H328" s="3">
        <v>2.2000000000000002</v>
      </c>
      <c r="I328" s="3">
        <v>12.9</v>
      </c>
      <c r="J328" s="10">
        <v>1.04</v>
      </c>
    </row>
    <row r="329" spans="1:10" x14ac:dyDescent="0.25">
      <c r="A329" s="7">
        <v>327</v>
      </c>
      <c r="B329" s="1" t="s">
        <v>336</v>
      </c>
      <c r="C329" s="9">
        <v>0.85</v>
      </c>
      <c r="D329" s="10">
        <v>0.68</v>
      </c>
      <c r="E329" s="10">
        <v>0.57999999999999996</v>
      </c>
      <c r="F329" s="2">
        <v>122</v>
      </c>
      <c r="G329" s="2">
        <v>92</v>
      </c>
      <c r="H329" s="3">
        <v>2.2000000000000002</v>
      </c>
      <c r="I329" s="3">
        <v>14.4</v>
      </c>
      <c r="J329" s="10">
        <v>1.06</v>
      </c>
    </row>
    <row r="330" spans="1:10" x14ac:dyDescent="0.25">
      <c r="A330" s="7">
        <v>328</v>
      </c>
      <c r="B330" s="1" t="s">
        <v>337</v>
      </c>
      <c r="C330" s="9">
        <v>0.85</v>
      </c>
      <c r="D330" s="10">
        <v>0.65</v>
      </c>
      <c r="E330" s="10">
        <v>0.55000000000000004</v>
      </c>
      <c r="F330" s="2">
        <v>116</v>
      </c>
      <c r="G330" s="2">
        <v>88</v>
      </c>
      <c r="H330" s="3">
        <v>2.2000000000000002</v>
      </c>
      <c r="I330" s="3">
        <v>14.1</v>
      </c>
      <c r="J330" s="10">
        <v>1.07</v>
      </c>
    </row>
    <row r="331" spans="1:10" x14ac:dyDescent="0.25">
      <c r="A331" s="7">
        <v>329</v>
      </c>
      <c r="B331" s="1" t="s">
        <v>338</v>
      </c>
      <c r="C331" s="9">
        <v>0.85</v>
      </c>
      <c r="D331" s="10">
        <v>0.6</v>
      </c>
      <c r="E331" s="10">
        <v>0.49</v>
      </c>
      <c r="F331" s="2">
        <v>111</v>
      </c>
      <c r="G331" s="2">
        <v>86</v>
      </c>
      <c r="H331" s="3">
        <v>2.4</v>
      </c>
      <c r="I331" s="3">
        <v>12.5</v>
      </c>
      <c r="J331" s="10">
        <v>1.1399999999999999</v>
      </c>
    </row>
    <row r="332" spans="1:10" x14ac:dyDescent="0.25">
      <c r="A332" s="7">
        <v>330</v>
      </c>
      <c r="B332" s="1" t="s">
        <v>339</v>
      </c>
      <c r="C332" s="9">
        <v>0.85</v>
      </c>
      <c r="D332" s="10">
        <v>0.63</v>
      </c>
      <c r="E332" s="10">
        <v>0.53</v>
      </c>
      <c r="F332" s="2">
        <v>115</v>
      </c>
      <c r="G332" s="2">
        <v>89</v>
      </c>
      <c r="H332" s="3">
        <v>2.4</v>
      </c>
      <c r="I332" s="3">
        <v>12.5</v>
      </c>
      <c r="J332" s="10">
        <v>1.1100000000000001</v>
      </c>
    </row>
    <row r="333" spans="1:10" x14ac:dyDescent="0.25">
      <c r="A333" s="7">
        <v>331</v>
      </c>
      <c r="B333" s="1" t="s">
        <v>340</v>
      </c>
      <c r="C333" s="9">
        <v>0.85</v>
      </c>
      <c r="D333" s="10">
        <v>0.56999999999999995</v>
      </c>
      <c r="E333" s="10">
        <v>0.47</v>
      </c>
      <c r="F333" s="2">
        <v>106</v>
      </c>
      <c r="G333" s="2">
        <v>84</v>
      </c>
      <c r="H333" s="3">
        <v>2.4</v>
      </c>
      <c r="I333" s="3">
        <v>12.5</v>
      </c>
      <c r="J333" s="10">
        <v>1.1399999999999999</v>
      </c>
    </row>
    <row r="334" spans="1:10" x14ac:dyDescent="0.25">
      <c r="A334" s="7">
        <v>332</v>
      </c>
      <c r="B334" s="1" t="s">
        <v>341</v>
      </c>
      <c r="C334" s="9">
        <v>0.85</v>
      </c>
      <c r="D334" s="10">
        <v>0.55000000000000004</v>
      </c>
      <c r="E334" s="10">
        <v>0.44</v>
      </c>
      <c r="F334" s="2">
        <v>103</v>
      </c>
      <c r="G334" s="2">
        <v>81</v>
      </c>
      <c r="H334" s="3">
        <v>2.2000000000000002</v>
      </c>
      <c r="I334" s="3">
        <v>12.5</v>
      </c>
      <c r="J334" s="10">
        <v>1.1499999999999999</v>
      </c>
    </row>
    <row r="335" spans="1:10" x14ac:dyDescent="0.25">
      <c r="A335" s="7">
        <v>333</v>
      </c>
      <c r="B335" s="1" t="s">
        <v>342</v>
      </c>
      <c r="C335" s="9">
        <v>0.85</v>
      </c>
      <c r="D335" s="10">
        <v>0.62</v>
      </c>
      <c r="E335" s="10">
        <v>0.52</v>
      </c>
      <c r="F335" s="2">
        <v>116</v>
      </c>
      <c r="G335" s="2">
        <v>87</v>
      </c>
      <c r="H335" s="3">
        <v>2.2000000000000002</v>
      </c>
      <c r="I335" s="3">
        <v>11</v>
      </c>
      <c r="J335" s="10">
        <v>1.07</v>
      </c>
    </row>
    <row r="336" spans="1:10" x14ac:dyDescent="0.25">
      <c r="A336" s="7">
        <v>334</v>
      </c>
      <c r="B336" s="1" t="s">
        <v>343</v>
      </c>
      <c r="C336" s="9">
        <v>0.85</v>
      </c>
      <c r="D336" s="10">
        <v>0.59</v>
      </c>
      <c r="E336" s="10">
        <v>0.49</v>
      </c>
      <c r="F336" s="2">
        <v>111</v>
      </c>
      <c r="G336" s="2">
        <v>84</v>
      </c>
      <c r="H336" s="3">
        <v>2.2000000000000002</v>
      </c>
      <c r="I336" s="3">
        <v>11</v>
      </c>
      <c r="J336" s="10">
        <v>1.1399999999999999</v>
      </c>
    </row>
    <row r="337" spans="1:10" x14ac:dyDescent="0.25">
      <c r="A337" s="7">
        <v>335</v>
      </c>
      <c r="B337" s="1" t="s">
        <v>344</v>
      </c>
      <c r="C337" s="9">
        <v>0.85</v>
      </c>
      <c r="D337" s="10">
        <v>0.56999999999999995</v>
      </c>
      <c r="E337" s="10">
        <v>0.46</v>
      </c>
      <c r="F337" s="2">
        <v>109</v>
      </c>
      <c r="G337" s="2">
        <v>82</v>
      </c>
      <c r="H337" s="3">
        <v>1.9</v>
      </c>
      <c r="I337" s="3">
        <v>11</v>
      </c>
      <c r="J337" s="10">
        <v>1.18</v>
      </c>
    </row>
    <row r="338" spans="1:10" x14ac:dyDescent="0.25">
      <c r="A338" s="7">
        <v>336</v>
      </c>
      <c r="B338" s="1" t="s">
        <v>345</v>
      </c>
      <c r="C338" s="9">
        <v>0.85</v>
      </c>
      <c r="D338" s="10">
        <v>0.6</v>
      </c>
      <c r="E338" s="10">
        <v>0.5</v>
      </c>
      <c r="F338" s="2">
        <v>120</v>
      </c>
      <c r="G338" s="2">
        <v>87</v>
      </c>
      <c r="H338" s="3">
        <v>2.2000000000000002</v>
      </c>
      <c r="I338" s="3">
        <v>12.9</v>
      </c>
      <c r="J338" s="10">
        <v>1.1399999999999999</v>
      </c>
    </row>
    <row r="339" spans="1:10" x14ac:dyDescent="0.25">
      <c r="A339" s="7">
        <v>337</v>
      </c>
      <c r="B339" s="1" t="s">
        <v>346</v>
      </c>
      <c r="C339" s="9">
        <v>0.85</v>
      </c>
      <c r="D339" s="10">
        <v>0.6</v>
      </c>
      <c r="E339" s="10">
        <v>0.5</v>
      </c>
      <c r="F339" s="2">
        <v>119</v>
      </c>
      <c r="G339" s="2">
        <v>86</v>
      </c>
      <c r="H339" s="3">
        <v>2.2000000000000002</v>
      </c>
      <c r="I339" s="3">
        <v>14.4</v>
      </c>
      <c r="J339" s="10">
        <v>1.1599999999999999</v>
      </c>
    </row>
    <row r="340" spans="1:10" x14ac:dyDescent="0.25">
      <c r="A340" s="7">
        <v>338</v>
      </c>
      <c r="B340" s="1" t="s">
        <v>347</v>
      </c>
      <c r="C340" s="9">
        <v>0.85</v>
      </c>
      <c r="D340" s="10">
        <v>0.56999999999999995</v>
      </c>
      <c r="E340" s="10">
        <v>0.47</v>
      </c>
      <c r="F340" s="2">
        <v>112</v>
      </c>
      <c r="G340" s="2">
        <v>83</v>
      </c>
      <c r="H340" s="3">
        <v>2.2000000000000002</v>
      </c>
      <c r="I340" s="3">
        <v>14.1</v>
      </c>
      <c r="J340" s="10">
        <v>1.18</v>
      </c>
    </row>
    <row r="341" spans="1:10" x14ac:dyDescent="0.25">
      <c r="A341" s="7">
        <v>339</v>
      </c>
      <c r="B341" s="1" t="s">
        <v>348</v>
      </c>
      <c r="C341" s="9">
        <v>0.85</v>
      </c>
      <c r="D341" s="10">
        <v>0.68</v>
      </c>
      <c r="E341" s="10">
        <v>0.59</v>
      </c>
      <c r="F341" s="2">
        <v>117</v>
      </c>
      <c r="G341" s="2">
        <v>93</v>
      </c>
      <c r="H341" s="3">
        <v>2.4</v>
      </c>
      <c r="I341" s="3">
        <v>12.5</v>
      </c>
      <c r="J341" s="10">
        <v>0.95</v>
      </c>
    </row>
    <row r="342" spans="1:10" x14ac:dyDescent="0.25">
      <c r="A342" s="7">
        <v>340</v>
      </c>
      <c r="B342" s="1" t="s">
        <v>349</v>
      </c>
      <c r="C342" s="9">
        <v>0.85</v>
      </c>
      <c r="D342" s="10">
        <v>0.71</v>
      </c>
      <c r="E342" s="10">
        <v>0.63</v>
      </c>
      <c r="F342" s="2">
        <v>122</v>
      </c>
      <c r="G342" s="2">
        <v>96</v>
      </c>
      <c r="H342" s="3">
        <v>2.4</v>
      </c>
      <c r="I342" s="3">
        <v>12.5</v>
      </c>
      <c r="J342" s="10">
        <v>0.92</v>
      </c>
    </row>
    <row r="343" spans="1:10" x14ac:dyDescent="0.25">
      <c r="A343" s="7">
        <v>341</v>
      </c>
      <c r="B343" s="1" t="s">
        <v>350</v>
      </c>
      <c r="C343" s="9">
        <v>0.85</v>
      </c>
      <c r="D343" s="10">
        <v>0.66</v>
      </c>
      <c r="E343" s="10">
        <v>0.56000000000000005</v>
      </c>
      <c r="F343" s="2">
        <v>113</v>
      </c>
      <c r="G343" s="2">
        <v>91</v>
      </c>
      <c r="H343" s="3">
        <v>2.4</v>
      </c>
      <c r="I343" s="3">
        <v>12.5</v>
      </c>
      <c r="J343" s="10">
        <v>0.95</v>
      </c>
    </row>
    <row r="344" spans="1:10" x14ac:dyDescent="0.25">
      <c r="A344" s="7">
        <v>342</v>
      </c>
      <c r="B344" s="1" t="s">
        <v>351</v>
      </c>
      <c r="C344" s="9">
        <v>0.85</v>
      </c>
      <c r="D344" s="10">
        <v>0.63</v>
      </c>
      <c r="E344" s="10">
        <v>0.53</v>
      </c>
      <c r="F344" s="2">
        <v>110</v>
      </c>
      <c r="G344" s="2">
        <v>89</v>
      </c>
      <c r="H344" s="3">
        <v>2.2000000000000002</v>
      </c>
      <c r="I344" s="3">
        <v>12.5</v>
      </c>
      <c r="J344" s="10">
        <v>0.96</v>
      </c>
    </row>
    <row r="345" spans="1:10" x14ac:dyDescent="0.25">
      <c r="A345" s="7">
        <v>343</v>
      </c>
      <c r="B345" s="1" t="s">
        <v>352</v>
      </c>
      <c r="C345" s="9">
        <v>0.85</v>
      </c>
      <c r="D345" s="10">
        <v>0.71</v>
      </c>
      <c r="E345" s="10">
        <v>0.62</v>
      </c>
      <c r="F345" s="2">
        <v>123</v>
      </c>
      <c r="G345" s="2">
        <v>95</v>
      </c>
      <c r="H345" s="3">
        <v>2.2000000000000002</v>
      </c>
      <c r="I345" s="3">
        <v>11</v>
      </c>
      <c r="J345" s="10">
        <v>0.89</v>
      </c>
    </row>
    <row r="346" spans="1:10" x14ac:dyDescent="0.25">
      <c r="A346" s="7">
        <v>344</v>
      </c>
      <c r="B346" s="1" t="s">
        <v>353</v>
      </c>
      <c r="C346" s="9">
        <v>0.85</v>
      </c>
      <c r="D346" s="10">
        <v>0.68</v>
      </c>
      <c r="E346" s="10">
        <v>0.57999999999999996</v>
      </c>
      <c r="F346" s="2">
        <v>118</v>
      </c>
      <c r="G346" s="2">
        <v>92</v>
      </c>
      <c r="H346" s="3">
        <v>2.2000000000000002</v>
      </c>
      <c r="I346" s="3">
        <v>11</v>
      </c>
      <c r="J346" s="10">
        <v>0.95</v>
      </c>
    </row>
    <row r="347" spans="1:10" x14ac:dyDescent="0.25">
      <c r="A347" s="7">
        <v>345</v>
      </c>
      <c r="B347" s="1" t="s">
        <v>354</v>
      </c>
      <c r="C347" s="9">
        <v>0.85</v>
      </c>
      <c r="D347" s="10">
        <v>0.65</v>
      </c>
      <c r="E347" s="10">
        <v>0.56000000000000005</v>
      </c>
      <c r="F347" s="2">
        <v>116</v>
      </c>
      <c r="G347" s="2">
        <v>90</v>
      </c>
      <c r="H347" s="3">
        <v>1.9</v>
      </c>
      <c r="I347" s="3">
        <v>11</v>
      </c>
      <c r="J347" s="10">
        <v>0.99</v>
      </c>
    </row>
    <row r="348" spans="1:10" x14ac:dyDescent="0.25">
      <c r="A348" s="7">
        <v>346</v>
      </c>
      <c r="B348" s="1" t="s">
        <v>355</v>
      </c>
      <c r="C348" s="9">
        <v>0.85</v>
      </c>
      <c r="D348" s="10">
        <v>0.69</v>
      </c>
      <c r="E348" s="10">
        <v>0.6</v>
      </c>
      <c r="F348" s="2">
        <v>127</v>
      </c>
      <c r="G348" s="2">
        <v>94</v>
      </c>
      <c r="H348" s="3">
        <v>2.2000000000000002</v>
      </c>
      <c r="I348" s="3">
        <v>12.9</v>
      </c>
      <c r="J348" s="10">
        <v>0.95</v>
      </c>
    </row>
    <row r="349" spans="1:10" x14ac:dyDescent="0.25">
      <c r="A349" s="7">
        <v>347</v>
      </c>
      <c r="B349" s="1" t="s">
        <v>356</v>
      </c>
      <c r="C349" s="9">
        <v>0.85</v>
      </c>
      <c r="D349" s="10">
        <v>0.69</v>
      </c>
      <c r="E349" s="10">
        <v>0.6</v>
      </c>
      <c r="F349" s="2">
        <v>126</v>
      </c>
      <c r="G349" s="2">
        <v>93</v>
      </c>
      <c r="H349" s="3">
        <v>2.2000000000000002</v>
      </c>
      <c r="I349" s="3">
        <v>14.4</v>
      </c>
      <c r="J349" s="10">
        <v>0.96</v>
      </c>
    </row>
    <row r="350" spans="1:10" x14ac:dyDescent="0.25">
      <c r="A350" s="7">
        <v>348</v>
      </c>
      <c r="B350" s="1" t="s">
        <v>357</v>
      </c>
      <c r="C350" s="9">
        <v>0.85</v>
      </c>
      <c r="D350" s="10">
        <v>0.66</v>
      </c>
      <c r="E350" s="10">
        <v>0.56000000000000005</v>
      </c>
      <c r="F350" s="2">
        <v>119</v>
      </c>
      <c r="G350" s="2">
        <v>91</v>
      </c>
      <c r="H350" s="3">
        <v>2.2000000000000002</v>
      </c>
      <c r="I350" s="3">
        <v>14.1</v>
      </c>
      <c r="J350" s="10">
        <v>0.98</v>
      </c>
    </row>
    <row r="351" spans="1:10" x14ac:dyDescent="0.25">
      <c r="A351" s="7">
        <v>349</v>
      </c>
      <c r="B351" s="1" t="s">
        <v>358</v>
      </c>
      <c r="C351" s="9">
        <v>0.85</v>
      </c>
      <c r="D351" s="10">
        <v>0.65</v>
      </c>
      <c r="E351" s="10">
        <v>0.55000000000000004</v>
      </c>
      <c r="F351" s="2">
        <v>62</v>
      </c>
      <c r="G351" s="2">
        <v>75</v>
      </c>
      <c r="H351" s="3">
        <v>3.1</v>
      </c>
      <c r="I351" s="3">
        <v>4.2</v>
      </c>
      <c r="J351" s="10">
        <v>1.39</v>
      </c>
    </row>
    <row r="352" spans="1:10" x14ac:dyDescent="0.25">
      <c r="A352" s="7">
        <v>350</v>
      </c>
      <c r="B352" s="1" t="s">
        <v>359</v>
      </c>
      <c r="C352" s="9">
        <v>0.85</v>
      </c>
      <c r="D352" s="10">
        <v>0.71</v>
      </c>
      <c r="E352" s="10">
        <v>0.62</v>
      </c>
      <c r="F352" s="2">
        <v>78</v>
      </c>
      <c r="G352" s="2">
        <v>84</v>
      </c>
      <c r="H352" s="3">
        <v>3.2</v>
      </c>
      <c r="I352" s="3">
        <v>4.5999999999999996</v>
      </c>
      <c r="J352" s="10">
        <v>1.23</v>
      </c>
    </row>
    <row r="353" spans="1:10" x14ac:dyDescent="0.25">
      <c r="A353" s="7">
        <v>351</v>
      </c>
      <c r="B353" s="1" t="s">
        <v>360</v>
      </c>
      <c r="C353" s="9">
        <v>0.85</v>
      </c>
      <c r="D353" s="10">
        <v>0.57999999999999996</v>
      </c>
      <c r="E353" s="10">
        <v>0.48</v>
      </c>
      <c r="F353" s="2">
        <v>51</v>
      </c>
      <c r="G353" s="2">
        <v>67</v>
      </c>
      <c r="H353" s="3">
        <v>3.1</v>
      </c>
      <c r="I353" s="3">
        <v>3.9</v>
      </c>
      <c r="J353" s="10">
        <v>1.5</v>
      </c>
    </row>
    <row r="354" spans="1:10" x14ac:dyDescent="0.25">
      <c r="A354" s="7">
        <v>352</v>
      </c>
      <c r="B354" s="1" t="s">
        <v>361</v>
      </c>
      <c r="C354" s="9">
        <v>0.85</v>
      </c>
      <c r="D354" s="10">
        <v>0.71</v>
      </c>
      <c r="E354" s="10">
        <v>0.62</v>
      </c>
      <c r="F354" s="2">
        <v>91</v>
      </c>
      <c r="G354" s="2">
        <v>91</v>
      </c>
      <c r="H354" s="3">
        <v>3.2</v>
      </c>
      <c r="I354" s="3">
        <v>4.9000000000000004</v>
      </c>
      <c r="J354" s="10">
        <v>1.18</v>
      </c>
    </row>
    <row r="355" spans="1:10" x14ac:dyDescent="0.25">
      <c r="A355" s="7">
        <v>353</v>
      </c>
      <c r="B355" s="1" t="s">
        <v>362</v>
      </c>
      <c r="C355" s="9">
        <v>0.85</v>
      </c>
      <c r="D355" s="10">
        <v>0.74</v>
      </c>
      <c r="E355" s="10">
        <v>0.65</v>
      </c>
      <c r="F355" s="2">
        <v>135</v>
      </c>
      <c r="G355" s="2">
        <v>109</v>
      </c>
      <c r="H355" s="3">
        <v>3.3</v>
      </c>
      <c r="I355" s="3">
        <v>5.6</v>
      </c>
      <c r="J355" s="10">
        <v>1.1100000000000001</v>
      </c>
    </row>
    <row r="356" spans="1:10" x14ac:dyDescent="0.25">
      <c r="A356" s="7">
        <v>354</v>
      </c>
      <c r="B356" s="1" t="s">
        <v>363</v>
      </c>
      <c r="C356" s="9">
        <v>0.85</v>
      </c>
      <c r="D356" s="10">
        <v>0.67</v>
      </c>
      <c r="E356" s="10">
        <v>0.56999999999999995</v>
      </c>
      <c r="F356" s="2">
        <v>62</v>
      </c>
      <c r="G356" s="2">
        <v>77</v>
      </c>
      <c r="H356" s="3">
        <v>3.1</v>
      </c>
      <c r="I356" s="3">
        <v>4.5999999999999996</v>
      </c>
      <c r="J356" s="10">
        <v>1.34</v>
      </c>
    </row>
    <row r="357" spans="1:10" x14ac:dyDescent="0.25">
      <c r="A357" s="7">
        <v>355</v>
      </c>
      <c r="B357" s="1" t="s">
        <v>364</v>
      </c>
      <c r="C357" s="9">
        <v>0.85</v>
      </c>
      <c r="D357" s="10">
        <v>0.7</v>
      </c>
      <c r="E357" s="10">
        <v>0.61</v>
      </c>
      <c r="F357" s="2">
        <v>93</v>
      </c>
      <c r="G357" s="2">
        <v>92</v>
      </c>
      <c r="H357" s="3">
        <v>3.2</v>
      </c>
      <c r="I357" s="3">
        <v>5.6</v>
      </c>
      <c r="J357" s="10">
        <v>1.22</v>
      </c>
    </row>
    <row r="358" spans="1:10" x14ac:dyDescent="0.25">
      <c r="A358" s="7">
        <v>356</v>
      </c>
      <c r="B358" s="1" t="s">
        <v>365</v>
      </c>
      <c r="C358" s="9">
        <v>0.85</v>
      </c>
      <c r="D358" s="10">
        <v>0.62</v>
      </c>
      <c r="E358" s="10">
        <v>0.51</v>
      </c>
      <c r="F358" s="2">
        <v>58</v>
      </c>
      <c r="G358" s="2">
        <v>73</v>
      </c>
      <c r="H358" s="3">
        <v>3.1</v>
      </c>
      <c r="I358" s="3">
        <v>4.2</v>
      </c>
      <c r="J358" s="10">
        <v>1.39</v>
      </c>
    </row>
    <row r="359" spans="1:10" x14ac:dyDescent="0.25">
      <c r="A359" s="7">
        <v>357</v>
      </c>
      <c r="B359" s="1" t="s">
        <v>366</v>
      </c>
      <c r="C359" s="9">
        <v>0.85</v>
      </c>
      <c r="D359" s="10">
        <v>0.72</v>
      </c>
      <c r="E359" s="10">
        <v>0.63</v>
      </c>
      <c r="F359" s="2">
        <v>125</v>
      </c>
      <c r="G359" s="2">
        <v>105</v>
      </c>
      <c r="H359" s="3">
        <v>3.3</v>
      </c>
      <c r="I359" s="3">
        <v>4.9000000000000004</v>
      </c>
      <c r="J359" s="10">
        <v>1.1399999999999999</v>
      </c>
    </row>
    <row r="360" spans="1:10" x14ac:dyDescent="0.25">
      <c r="A360" s="7">
        <v>358</v>
      </c>
      <c r="B360" s="1" t="s">
        <v>367</v>
      </c>
      <c r="C360" s="9">
        <v>0.85</v>
      </c>
      <c r="D360" s="10">
        <v>0.71</v>
      </c>
      <c r="E360" s="10">
        <v>0.62</v>
      </c>
      <c r="F360" s="2">
        <v>108</v>
      </c>
      <c r="G360" s="2">
        <v>98</v>
      </c>
      <c r="H360" s="3">
        <v>3.3</v>
      </c>
      <c r="I360" s="3">
        <v>4.5999999999999996</v>
      </c>
      <c r="J360" s="10">
        <v>1.26</v>
      </c>
    </row>
    <row r="361" spans="1:10" x14ac:dyDescent="0.25">
      <c r="A361" s="7">
        <v>359</v>
      </c>
      <c r="B361" s="1" t="s">
        <v>368</v>
      </c>
      <c r="C361" s="9">
        <v>0.85</v>
      </c>
      <c r="D361" s="10">
        <v>0.72</v>
      </c>
      <c r="E361" s="10">
        <v>0.63</v>
      </c>
      <c r="F361" s="2">
        <v>69</v>
      </c>
      <c r="G361" s="2">
        <v>82</v>
      </c>
      <c r="H361" s="3">
        <v>3.1</v>
      </c>
      <c r="I361" s="3">
        <v>4.2</v>
      </c>
      <c r="J361" s="10">
        <v>1.2</v>
      </c>
    </row>
    <row r="362" spans="1:10" x14ac:dyDescent="0.25">
      <c r="A362" s="7">
        <v>360</v>
      </c>
      <c r="B362" s="1" t="s">
        <v>369</v>
      </c>
      <c r="C362" s="9">
        <v>0.85</v>
      </c>
      <c r="D362" s="10">
        <v>0.8</v>
      </c>
      <c r="E362" s="10">
        <v>0.72</v>
      </c>
      <c r="F362" s="2">
        <v>85</v>
      </c>
      <c r="G362" s="2">
        <v>91</v>
      </c>
      <c r="H362" s="3">
        <v>3.2</v>
      </c>
      <c r="I362" s="3">
        <v>4.5999999999999996</v>
      </c>
      <c r="J362" s="10">
        <v>1.04</v>
      </c>
    </row>
    <row r="363" spans="1:10" x14ac:dyDescent="0.25">
      <c r="A363" s="7">
        <v>361</v>
      </c>
      <c r="B363" s="1" t="s">
        <v>370</v>
      </c>
      <c r="C363" s="9">
        <v>0.85</v>
      </c>
      <c r="D363" s="10">
        <v>0.63</v>
      </c>
      <c r="E363" s="10">
        <v>0.53</v>
      </c>
      <c r="F363" s="2">
        <v>58</v>
      </c>
      <c r="G363" s="2">
        <v>73</v>
      </c>
      <c r="H363" s="3">
        <v>3.1</v>
      </c>
      <c r="I363" s="3">
        <v>3.9</v>
      </c>
      <c r="J363" s="10">
        <v>1.31</v>
      </c>
    </row>
    <row r="364" spans="1:10" x14ac:dyDescent="0.25">
      <c r="A364" s="7">
        <v>362</v>
      </c>
      <c r="B364" s="1" t="s">
        <v>371</v>
      </c>
      <c r="C364" s="9">
        <v>0.85</v>
      </c>
      <c r="D364" s="10">
        <v>0.8</v>
      </c>
      <c r="E364" s="10">
        <v>0.72</v>
      </c>
      <c r="F364" s="2">
        <v>99</v>
      </c>
      <c r="G364" s="2">
        <v>99</v>
      </c>
      <c r="H364" s="3">
        <v>3.2</v>
      </c>
      <c r="I364" s="3">
        <v>4.9000000000000004</v>
      </c>
      <c r="J364" s="10">
        <v>0.99</v>
      </c>
    </row>
    <row r="365" spans="1:10" x14ac:dyDescent="0.25">
      <c r="A365" s="7">
        <v>363</v>
      </c>
      <c r="B365" s="1" t="s">
        <v>372</v>
      </c>
      <c r="C365" s="9">
        <v>0.85</v>
      </c>
      <c r="D365" s="10">
        <v>0.83</v>
      </c>
      <c r="E365" s="10">
        <v>0.75</v>
      </c>
      <c r="F365" s="2">
        <v>143</v>
      </c>
      <c r="G365" s="2">
        <v>118</v>
      </c>
      <c r="H365" s="3">
        <v>3.3</v>
      </c>
      <c r="I365" s="3">
        <v>5.6</v>
      </c>
      <c r="J365" s="10">
        <v>0.92</v>
      </c>
    </row>
    <row r="366" spans="1:10" x14ac:dyDescent="0.25">
      <c r="A366" s="7">
        <v>364</v>
      </c>
      <c r="B366" s="1" t="s">
        <v>373</v>
      </c>
      <c r="C366" s="9">
        <v>0.85</v>
      </c>
      <c r="D366" s="10">
        <v>0.75</v>
      </c>
      <c r="E366" s="10">
        <v>0.66</v>
      </c>
      <c r="F366" s="2">
        <v>69</v>
      </c>
      <c r="G366" s="2">
        <v>85</v>
      </c>
      <c r="H366" s="3">
        <v>3.1</v>
      </c>
      <c r="I366" s="3">
        <v>4.5999999999999996</v>
      </c>
      <c r="J366" s="10">
        <v>1.1499999999999999</v>
      </c>
    </row>
    <row r="367" spans="1:10" x14ac:dyDescent="0.25">
      <c r="A367" s="7">
        <v>365</v>
      </c>
      <c r="B367" s="1" t="s">
        <v>374</v>
      </c>
      <c r="C367" s="9">
        <v>0.85</v>
      </c>
      <c r="D367" s="10">
        <v>0.79</v>
      </c>
      <c r="E367" s="10">
        <v>0.71</v>
      </c>
      <c r="F367" s="2">
        <v>100</v>
      </c>
      <c r="G367" s="2">
        <v>99</v>
      </c>
      <c r="H367" s="3">
        <v>3.2</v>
      </c>
      <c r="I367" s="3">
        <v>5.6</v>
      </c>
      <c r="J367" s="10">
        <v>1.03</v>
      </c>
    </row>
    <row r="368" spans="1:10" x14ac:dyDescent="0.25">
      <c r="A368" s="7">
        <v>366</v>
      </c>
      <c r="B368" s="1" t="s">
        <v>375</v>
      </c>
      <c r="C368" s="9">
        <v>0.85</v>
      </c>
      <c r="D368" s="10">
        <v>0.68</v>
      </c>
      <c r="E368" s="10">
        <v>0.57999999999999996</v>
      </c>
      <c r="F368" s="2">
        <v>66</v>
      </c>
      <c r="G368" s="2">
        <v>80</v>
      </c>
      <c r="H368" s="3">
        <v>3.1</v>
      </c>
      <c r="I368" s="3">
        <v>4.2</v>
      </c>
      <c r="J368" s="10">
        <v>1.2</v>
      </c>
    </row>
    <row r="369" spans="1:10" x14ac:dyDescent="0.25">
      <c r="A369" s="7">
        <v>367</v>
      </c>
      <c r="B369" s="1" t="s">
        <v>376</v>
      </c>
      <c r="C369" s="9">
        <v>0.85</v>
      </c>
      <c r="D369" s="10">
        <v>0.81</v>
      </c>
      <c r="E369" s="10">
        <v>0.73</v>
      </c>
      <c r="F369" s="2">
        <v>133</v>
      </c>
      <c r="G369" s="2">
        <v>113</v>
      </c>
      <c r="H369" s="3">
        <v>3.3</v>
      </c>
      <c r="I369" s="3">
        <v>4.9000000000000004</v>
      </c>
      <c r="J369" s="10">
        <v>0.95</v>
      </c>
    </row>
    <row r="370" spans="1:10" x14ac:dyDescent="0.25">
      <c r="A370" s="7">
        <v>368</v>
      </c>
      <c r="B370" s="1" t="s">
        <v>377</v>
      </c>
      <c r="C370" s="9">
        <v>0.85</v>
      </c>
      <c r="D370" s="10">
        <v>0.8</v>
      </c>
      <c r="E370" s="10">
        <v>0.72</v>
      </c>
      <c r="F370" s="2">
        <v>116</v>
      </c>
      <c r="G370" s="2">
        <v>106</v>
      </c>
      <c r="H370" s="3">
        <v>3.3</v>
      </c>
      <c r="I370" s="3">
        <v>4.5999999999999996</v>
      </c>
      <c r="J370" s="10">
        <v>1.07</v>
      </c>
    </row>
    <row r="371" spans="1:10" x14ac:dyDescent="0.25">
      <c r="A371" s="7">
        <v>369</v>
      </c>
      <c r="B371" s="1" t="s">
        <v>378</v>
      </c>
      <c r="C371" s="9">
        <v>0.85</v>
      </c>
      <c r="D371" s="10">
        <v>0.85</v>
      </c>
      <c r="E371" s="10">
        <v>0.78</v>
      </c>
      <c r="F371" s="2">
        <v>112</v>
      </c>
      <c r="G371" s="2">
        <v>105</v>
      </c>
      <c r="H371" s="3">
        <v>3.3</v>
      </c>
      <c r="I371" s="3">
        <v>4.9000000000000004</v>
      </c>
      <c r="J371" s="10">
        <v>0.96</v>
      </c>
    </row>
    <row r="372" spans="1:10" x14ac:dyDescent="0.25">
      <c r="A372" s="7">
        <v>370</v>
      </c>
      <c r="B372" s="1" t="s">
        <v>379</v>
      </c>
      <c r="C372" s="9">
        <v>0.85</v>
      </c>
      <c r="D372" s="10">
        <v>0.71</v>
      </c>
      <c r="E372" s="10">
        <v>0.63</v>
      </c>
      <c r="F372" s="2">
        <v>69</v>
      </c>
      <c r="G372" s="2">
        <v>82</v>
      </c>
      <c r="H372" s="3">
        <v>3.1</v>
      </c>
      <c r="I372" s="3">
        <v>4.2</v>
      </c>
      <c r="J372" s="10">
        <v>1.2</v>
      </c>
    </row>
    <row r="373" spans="1:10" x14ac:dyDescent="0.25">
      <c r="A373" s="7">
        <v>371</v>
      </c>
      <c r="B373" s="1" t="s">
        <v>380</v>
      </c>
      <c r="C373" s="9">
        <v>0.85</v>
      </c>
      <c r="D373" s="10">
        <v>0.8</v>
      </c>
      <c r="E373" s="10">
        <v>0.72</v>
      </c>
      <c r="F373" s="2">
        <v>85</v>
      </c>
      <c r="G373" s="2">
        <v>91</v>
      </c>
      <c r="H373" s="3">
        <v>3.2</v>
      </c>
      <c r="I373" s="3">
        <v>4.5999999999999996</v>
      </c>
      <c r="J373" s="10">
        <v>1.04</v>
      </c>
    </row>
    <row r="374" spans="1:10" x14ac:dyDescent="0.25">
      <c r="A374" s="7">
        <v>372</v>
      </c>
      <c r="B374" s="1" t="s">
        <v>381</v>
      </c>
      <c r="C374" s="9">
        <v>0.85</v>
      </c>
      <c r="D374" s="10">
        <v>0.63</v>
      </c>
      <c r="E374" s="10">
        <v>0.53</v>
      </c>
      <c r="F374" s="2">
        <v>58</v>
      </c>
      <c r="G374" s="2">
        <v>73</v>
      </c>
      <c r="H374" s="3">
        <v>3.1</v>
      </c>
      <c r="I374" s="3">
        <v>3.9</v>
      </c>
      <c r="J374" s="10">
        <v>1.31</v>
      </c>
    </row>
    <row r="375" spans="1:10" x14ac:dyDescent="0.25">
      <c r="A375" s="7">
        <v>373</v>
      </c>
      <c r="B375" s="1" t="s">
        <v>382</v>
      </c>
      <c r="C375" s="9">
        <v>0.85</v>
      </c>
      <c r="D375" s="10">
        <v>0.79</v>
      </c>
      <c r="E375" s="10">
        <v>0.71</v>
      </c>
      <c r="F375" s="2">
        <v>100</v>
      </c>
      <c r="G375" s="2">
        <v>99</v>
      </c>
      <c r="H375" s="3">
        <v>3.2</v>
      </c>
      <c r="I375" s="3">
        <v>5.6</v>
      </c>
      <c r="J375" s="10">
        <v>1.03</v>
      </c>
    </row>
    <row r="376" spans="1:10" x14ac:dyDescent="0.25">
      <c r="A376" s="7">
        <v>374</v>
      </c>
      <c r="B376" s="1" t="s">
        <v>383</v>
      </c>
      <c r="C376" s="9">
        <v>0.85</v>
      </c>
      <c r="D376" s="10">
        <v>0.75</v>
      </c>
      <c r="E376" s="10">
        <v>0.67</v>
      </c>
      <c r="F376" s="2">
        <v>82</v>
      </c>
      <c r="G376" s="2">
        <v>85</v>
      </c>
      <c r="H376" s="3">
        <v>2.7</v>
      </c>
      <c r="I376" s="3">
        <v>4.3</v>
      </c>
      <c r="J376" s="10">
        <v>1.27</v>
      </c>
    </row>
    <row r="377" spans="1:10" x14ac:dyDescent="0.25">
      <c r="A377" s="7">
        <v>375</v>
      </c>
      <c r="B377" s="1" t="s">
        <v>384</v>
      </c>
      <c r="C377" s="9">
        <v>0.85</v>
      </c>
      <c r="D377" s="10">
        <v>0.63</v>
      </c>
      <c r="E377" s="10">
        <v>0.53</v>
      </c>
      <c r="F377" s="2">
        <v>56</v>
      </c>
      <c r="G377" s="2">
        <v>70</v>
      </c>
      <c r="H377" s="3">
        <v>2.2000000000000002</v>
      </c>
      <c r="I377" s="3">
        <v>4.3</v>
      </c>
      <c r="J377" s="10">
        <v>1.47</v>
      </c>
    </row>
    <row r="378" spans="1:10" x14ac:dyDescent="0.25">
      <c r="A378" s="7">
        <v>376</v>
      </c>
      <c r="B378" s="1" t="s">
        <v>385</v>
      </c>
      <c r="C378" s="9">
        <v>0.85</v>
      </c>
      <c r="D378" s="10">
        <v>0.72</v>
      </c>
      <c r="E378" s="10">
        <v>0.63</v>
      </c>
      <c r="F378" s="2">
        <v>68</v>
      </c>
      <c r="G378" s="2">
        <v>79</v>
      </c>
      <c r="H378" s="3">
        <v>2.4</v>
      </c>
      <c r="I378" s="3">
        <v>4.3</v>
      </c>
      <c r="J378" s="10">
        <v>1.31</v>
      </c>
    </row>
    <row r="379" spans="1:10" x14ac:dyDescent="0.25">
      <c r="A379" s="7">
        <v>377</v>
      </c>
      <c r="B379" s="1" t="s">
        <v>386</v>
      </c>
      <c r="C379" s="9">
        <v>0.85</v>
      </c>
      <c r="D379" s="10">
        <v>0.67</v>
      </c>
      <c r="E379" s="10">
        <v>0.57999999999999996</v>
      </c>
      <c r="F379" s="2">
        <v>58</v>
      </c>
      <c r="G379" s="2">
        <v>74</v>
      </c>
      <c r="H379" s="3">
        <v>2.4</v>
      </c>
      <c r="I379" s="3">
        <v>4.3</v>
      </c>
      <c r="J379" s="10">
        <v>1.37</v>
      </c>
    </row>
    <row r="380" spans="1:10" x14ac:dyDescent="0.25">
      <c r="A380" s="7">
        <v>378</v>
      </c>
      <c r="B380" s="1" t="s">
        <v>387</v>
      </c>
      <c r="C380" s="9">
        <v>0.85</v>
      </c>
      <c r="D380" s="10">
        <v>0.59</v>
      </c>
      <c r="E380" s="10">
        <v>0.49</v>
      </c>
      <c r="F380" s="2">
        <v>52</v>
      </c>
      <c r="G380" s="2">
        <v>66</v>
      </c>
      <c r="H380" s="3">
        <v>2.2000000000000002</v>
      </c>
      <c r="I380" s="3">
        <v>3.9</v>
      </c>
      <c r="J380" s="10">
        <v>1.47</v>
      </c>
    </row>
    <row r="381" spans="1:10" x14ac:dyDescent="0.25">
      <c r="A381" s="7">
        <v>379</v>
      </c>
      <c r="B381" s="1" t="s">
        <v>388</v>
      </c>
      <c r="C381" s="9">
        <v>0.85</v>
      </c>
      <c r="D381" s="10">
        <v>0.85</v>
      </c>
      <c r="E381" s="10">
        <v>0.78</v>
      </c>
      <c r="F381" s="2">
        <v>90</v>
      </c>
      <c r="G381" s="2">
        <v>94</v>
      </c>
      <c r="H381" s="3">
        <v>2.7</v>
      </c>
      <c r="I381" s="3">
        <v>4.3</v>
      </c>
      <c r="J381" s="10">
        <v>1.08</v>
      </c>
    </row>
    <row r="382" spans="1:10" x14ac:dyDescent="0.25">
      <c r="A382" s="7">
        <v>380</v>
      </c>
      <c r="B382" s="1" t="s">
        <v>389</v>
      </c>
      <c r="C382" s="9">
        <v>0.85</v>
      </c>
      <c r="D382" s="10">
        <v>0.69</v>
      </c>
      <c r="E382" s="10">
        <v>0.6</v>
      </c>
      <c r="F382" s="2">
        <v>64</v>
      </c>
      <c r="G382" s="2">
        <v>77</v>
      </c>
      <c r="H382" s="3">
        <v>2.2000000000000002</v>
      </c>
      <c r="I382" s="3">
        <v>4.3</v>
      </c>
      <c r="J382" s="10">
        <v>1.28</v>
      </c>
    </row>
    <row r="383" spans="1:10" x14ac:dyDescent="0.25">
      <c r="A383" s="7">
        <v>381</v>
      </c>
      <c r="B383" s="1" t="s">
        <v>390</v>
      </c>
      <c r="C383" s="9">
        <v>0.85</v>
      </c>
      <c r="D383" s="10">
        <v>0.81</v>
      </c>
      <c r="E383" s="10">
        <v>0.74</v>
      </c>
      <c r="F383" s="2">
        <v>75</v>
      </c>
      <c r="G383" s="2">
        <v>87</v>
      </c>
      <c r="H383" s="3">
        <v>2.4</v>
      </c>
      <c r="I383" s="3">
        <v>4.3</v>
      </c>
      <c r="J383" s="10">
        <v>1.1200000000000001</v>
      </c>
    </row>
    <row r="384" spans="1:10" x14ac:dyDescent="0.25">
      <c r="A384" s="7">
        <v>382</v>
      </c>
      <c r="B384" s="1" t="s">
        <v>391</v>
      </c>
      <c r="C384" s="9">
        <v>0.85</v>
      </c>
      <c r="D384" s="10">
        <v>0.75</v>
      </c>
      <c r="E384" s="10">
        <v>0.67</v>
      </c>
      <c r="F384" s="2">
        <v>66</v>
      </c>
      <c r="G384" s="2">
        <v>81</v>
      </c>
      <c r="H384" s="3">
        <v>2.4</v>
      </c>
      <c r="I384" s="3">
        <v>4.3</v>
      </c>
      <c r="J384" s="10">
        <v>1.18</v>
      </c>
    </row>
    <row r="385" spans="1:10" x14ac:dyDescent="0.25">
      <c r="A385" s="7">
        <v>383</v>
      </c>
      <c r="B385" s="1" t="s">
        <v>392</v>
      </c>
      <c r="C385" s="9">
        <v>0.85</v>
      </c>
      <c r="D385" s="10">
        <v>0.64</v>
      </c>
      <c r="E385" s="10">
        <v>0.55000000000000004</v>
      </c>
      <c r="F385" s="2">
        <v>59</v>
      </c>
      <c r="G385" s="2">
        <v>72</v>
      </c>
      <c r="H385" s="3">
        <v>2.2000000000000002</v>
      </c>
      <c r="I385" s="3">
        <v>3.9</v>
      </c>
      <c r="J385" s="10">
        <v>1.28</v>
      </c>
    </row>
    <row r="386" spans="1:10" x14ac:dyDescent="0.25">
      <c r="A386" s="7">
        <v>384</v>
      </c>
      <c r="B386" s="1" t="s">
        <v>393</v>
      </c>
      <c r="C386" s="9">
        <v>0.85</v>
      </c>
      <c r="D386" s="10">
        <v>0.85</v>
      </c>
      <c r="E386" s="10">
        <v>0.79</v>
      </c>
      <c r="F386" s="2">
        <v>90</v>
      </c>
      <c r="G386" s="2">
        <v>94</v>
      </c>
      <c r="H386" s="3">
        <v>2.7</v>
      </c>
      <c r="I386" s="3">
        <v>4.3</v>
      </c>
      <c r="J386" s="10">
        <v>1.08</v>
      </c>
    </row>
    <row r="387" spans="1:10" x14ac:dyDescent="0.25">
      <c r="A387" s="7">
        <v>385</v>
      </c>
      <c r="B387" s="1" t="s">
        <v>394</v>
      </c>
      <c r="C387" s="9">
        <v>0.85</v>
      </c>
      <c r="D387" s="10">
        <v>0.69</v>
      </c>
      <c r="E387" s="10">
        <v>0.6</v>
      </c>
      <c r="F387" s="2">
        <v>64</v>
      </c>
      <c r="G387" s="2">
        <v>77</v>
      </c>
      <c r="H387" s="3">
        <v>2.2000000000000002</v>
      </c>
      <c r="I387" s="3">
        <v>4.3</v>
      </c>
      <c r="J387" s="10">
        <v>1.28</v>
      </c>
    </row>
    <row r="388" spans="1:10" x14ac:dyDescent="0.25">
      <c r="A388" s="7">
        <v>386</v>
      </c>
      <c r="B388" s="1" t="s">
        <v>395</v>
      </c>
      <c r="C388" s="9">
        <v>0.85</v>
      </c>
      <c r="D388" s="10">
        <v>0.81</v>
      </c>
      <c r="E388" s="10">
        <v>0.74</v>
      </c>
      <c r="F388" s="2">
        <v>75</v>
      </c>
      <c r="G388" s="2">
        <v>87</v>
      </c>
      <c r="H388" s="3">
        <v>2.4</v>
      </c>
      <c r="I388" s="3">
        <v>4.3</v>
      </c>
      <c r="J388" s="10">
        <v>1.1200000000000001</v>
      </c>
    </row>
    <row r="389" spans="1:10" x14ac:dyDescent="0.25">
      <c r="A389" s="7">
        <v>387</v>
      </c>
      <c r="B389" s="1" t="s">
        <v>396</v>
      </c>
      <c r="C389" s="9">
        <v>0.85</v>
      </c>
      <c r="D389" s="10">
        <v>0.75</v>
      </c>
      <c r="E389" s="10">
        <v>0.67</v>
      </c>
      <c r="F389" s="2">
        <v>66</v>
      </c>
      <c r="G389" s="2">
        <v>81</v>
      </c>
      <c r="H389" s="3">
        <v>2.4</v>
      </c>
      <c r="I389" s="3">
        <v>4.3</v>
      </c>
      <c r="J389" s="10">
        <v>1.18</v>
      </c>
    </row>
    <row r="390" spans="1:10" x14ac:dyDescent="0.25">
      <c r="A390" s="7">
        <v>388</v>
      </c>
      <c r="B390" s="1" t="s">
        <v>397</v>
      </c>
      <c r="C390" s="9">
        <v>0.85</v>
      </c>
      <c r="D390" s="10">
        <v>0.64</v>
      </c>
      <c r="E390" s="10">
        <v>0.55000000000000004</v>
      </c>
      <c r="F390" s="2">
        <v>59</v>
      </c>
      <c r="G390" s="2">
        <v>72</v>
      </c>
      <c r="H390" s="3">
        <v>2.2000000000000002</v>
      </c>
      <c r="I390" s="3">
        <v>3.9</v>
      </c>
      <c r="J390" s="10">
        <v>1.28</v>
      </c>
    </row>
    <row r="391" spans="1:10" x14ac:dyDescent="0.25">
      <c r="A391" s="7">
        <v>389</v>
      </c>
      <c r="B391" s="1" t="s">
        <v>398</v>
      </c>
      <c r="C391" s="9">
        <v>0.85</v>
      </c>
      <c r="D391" s="10">
        <v>0.69</v>
      </c>
      <c r="E391" s="10">
        <v>0.61</v>
      </c>
      <c r="F391" s="2">
        <v>58</v>
      </c>
      <c r="G391" s="2">
        <v>74</v>
      </c>
      <c r="H391" s="3">
        <v>2.7</v>
      </c>
      <c r="I391" s="3">
        <v>4.3</v>
      </c>
      <c r="J391" s="10">
        <v>1.35</v>
      </c>
    </row>
    <row r="392" spans="1:10" x14ac:dyDescent="0.25">
      <c r="A392" s="7">
        <v>390</v>
      </c>
      <c r="B392" s="1" t="s">
        <v>399</v>
      </c>
      <c r="C392" s="9">
        <v>0.85</v>
      </c>
      <c r="D392" s="10">
        <v>0.62</v>
      </c>
      <c r="E392" s="10">
        <v>0.52</v>
      </c>
      <c r="F392" s="2">
        <v>37</v>
      </c>
      <c r="G392" s="2">
        <v>62</v>
      </c>
      <c r="H392" s="3">
        <v>2.2000000000000002</v>
      </c>
      <c r="I392" s="3">
        <v>4.3</v>
      </c>
      <c r="J392" s="10">
        <v>1.43</v>
      </c>
    </row>
    <row r="393" spans="1:10" x14ac:dyDescent="0.25">
      <c r="A393" s="7">
        <v>391</v>
      </c>
      <c r="B393" s="1" t="s">
        <v>400</v>
      </c>
      <c r="C393" s="9">
        <v>0.85</v>
      </c>
      <c r="D393" s="10">
        <v>0.67</v>
      </c>
      <c r="E393" s="10">
        <v>0.57999999999999996</v>
      </c>
      <c r="F393" s="2">
        <v>46</v>
      </c>
      <c r="G393" s="2">
        <v>69</v>
      </c>
      <c r="H393" s="3">
        <v>2.4</v>
      </c>
      <c r="I393" s="3">
        <v>4.3</v>
      </c>
      <c r="J393" s="10">
        <v>1.39</v>
      </c>
    </row>
    <row r="394" spans="1:10" x14ac:dyDescent="0.25">
      <c r="A394" s="7">
        <v>392</v>
      </c>
      <c r="B394" s="1" t="s">
        <v>401</v>
      </c>
      <c r="C394" s="9">
        <v>0.85</v>
      </c>
      <c r="D394" s="10">
        <v>0.63</v>
      </c>
      <c r="E394" s="10">
        <v>0.54</v>
      </c>
      <c r="F394" s="2">
        <v>38</v>
      </c>
      <c r="G394" s="2">
        <v>63</v>
      </c>
      <c r="H394" s="3">
        <v>2.4</v>
      </c>
      <c r="I394" s="3">
        <v>4.3</v>
      </c>
      <c r="J394" s="10">
        <v>1.42</v>
      </c>
    </row>
    <row r="395" spans="1:10" x14ac:dyDescent="0.25">
      <c r="A395" s="7">
        <v>393</v>
      </c>
      <c r="B395" s="1" t="s">
        <v>402</v>
      </c>
      <c r="C395" s="9">
        <v>0.85</v>
      </c>
      <c r="D395" s="10">
        <v>0.78</v>
      </c>
      <c r="E395" s="10">
        <v>0.71</v>
      </c>
      <c r="F395" s="2">
        <v>65</v>
      </c>
      <c r="G395" s="2">
        <v>81</v>
      </c>
      <c r="H395" s="3">
        <v>2.7</v>
      </c>
      <c r="I395" s="3">
        <v>4.3</v>
      </c>
      <c r="J395" s="10">
        <v>1.1599999999999999</v>
      </c>
    </row>
    <row r="396" spans="1:10" x14ac:dyDescent="0.25">
      <c r="A396" s="7">
        <v>394</v>
      </c>
      <c r="B396" s="1" t="s">
        <v>403</v>
      </c>
      <c r="C396" s="9">
        <v>0.85</v>
      </c>
      <c r="D396" s="10">
        <v>0.68</v>
      </c>
      <c r="E396" s="10">
        <v>0.59</v>
      </c>
      <c r="F396" s="2">
        <v>44</v>
      </c>
      <c r="G396" s="2">
        <v>69</v>
      </c>
      <c r="H396" s="3">
        <v>2.2000000000000002</v>
      </c>
      <c r="I396" s="3">
        <v>4.3</v>
      </c>
      <c r="J396" s="10">
        <v>1.24</v>
      </c>
    </row>
    <row r="397" spans="1:10" x14ac:dyDescent="0.25">
      <c r="A397" s="7">
        <v>395</v>
      </c>
      <c r="B397" s="1" t="s">
        <v>404</v>
      </c>
      <c r="C397" s="9">
        <v>0.85</v>
      </c>
      <c r="D397" s="10">
        <v>0.74</v>
      </c>
      <c r="E397" s="10">
        <v>0.67</v>
      </c>
      <c r="F397" s="2">
        <v>53</v>
      </c>
      <c r="G397" s="2">
        <v>76</v>
      </c>
      <c r="H397" s="3">
        <v>2.4</v>
      </c>
      <c r="I397" s="3">
        <v>4.3</v>
      </c>
      <c r="J397" s="10">
        <v>1.2</v>
      </c>
    </row>
    <row r="398" spans="1:10" x14ac:dyDescent="0.25">
      <c r="A398" s="7">
        <v>396</v>
      </c>
      <c r="B398" s="1" t="s">
        <v>405</v>
      </c>
      <c r="C398" s="9">
        <v>0.85</v>
      </c>
      <c r="D398" s="10">
        <v>0.7</v>
      </c>
      <c r="E398" s="10">
        <v>0.62</v>
      </c>
      <c r="F398" s="2">
        <v>45</v>
      </c>
      <c r="G398" s="2">
        <v>70</v>
      </c>
      <c r="H398" s="3">
        <v>2.4</v>
      </c>
      <c r="I398" s="3">
        <v>4.3</v>
      </c>
      <c r="J398" s="10">
        <v>1.23</v>
      </c>
    </row>
    <row r="399" spans="1:10" x14ac:dyDescent="0.25">
      <c r="A399" s="7">
        <v>397</v>
      </c>
      <c r="B399" s="1" t="s">
        <v>406</v>
      </c>
      <c r="C399" s="9">
        <v>0.85</v>
      </c>
      <c r="D399" s="10">
        <v>0.78</v>
      </c>
      <c r="E399" s="10">
        <v>0.71</v>
      </c>
      <c r="F399" s="2">
        <v>65</v>
      </c>
      <c r="G399" s="2">
        <v>81</v>
      </c>
      <c r="H399" s="3">
        <v>2.7</v>
      </c>
      <c r="I399" s="3">
        <v>4.3</v>
      </c>
      <c r="J399" s="10">
        <v>1.1599999999999999</v>
      </c>
    </row>
    <row r="400" spans="1:10" x14ac:dyDescent="0.25">
      <c r="A400" s="7">
        <v>398</v>
      </c>
      <c r="B400" s="1" t="s">
        <v>407</v>
      </c>
      <c r="C400" s="9">
        <v>0.85</v>
      </c>
      <c r="D400" s="10">
        <v>0.68</v>
      </c>
      <c r="E400" s="10">
        <v>0.59</v>
      </c>
      <c r="F400" s="2">
        <v>44</v>
      </c>
      <c r="G400" s="2">
        <v>68</v>
      </c>
      <c r="H400" s="3">
        <v>2.2000000000000002</v>
      </c>
      <c r="I400" s="3">
        <v>4.3</v>
      </c>
      <c r="J400" s="10">
        <v>1.24</v>
      </c>
    </row>
    <row r="401" spans="1:10" x14ac:dyDescent="0.25">
      <c r="A401" s="7">
        <v>399</v>
      </c>
      <c r="B401" s="1" t="s">
        <v>408</v>
      </c>
      <c r="C401" s="9">
        <v>0.85</v>
      </c>
      <c r="D401" s="10">
        <v>0.75</v>
      </c>
      <c r="E401" s="10">
        <v>0.67</v>
      </c>
      <c r="F401" s="2">
        <v>53</v>
      </c>
      <c r="G401" s="2">
        <v>76</v>
      </c>
      <c r="H401" s="3">
        <v>2.4</v>
      </c>
      <c r="I401" s="3">
        <v>4.3</v>
      </c>
      <c r="J401" s="10">
        <v>1.2</v>
      </c>
    </row>
    <row r="402" spans="1:10" x14ac:dyDescent="0.25">
      <c r="A402" s="7">
        <v>400</v>
      </c>
      <c r="B402" s="1" t="s">
        <v>409</v>
      </c>
      <c r="C402" s="9">
        <v>0.85</v>
      </c>
      <c r="D402" s="10">
        <v>0.7</v>
      </c>
      <c r="E402" s="10">
        <v>0.62</v>
      </c>
      <c r="F402" s="2">
        <v>45</v>
      </c>
      <c r="G402" s="2">
        <v>70</v>
      </c>
      <c r="H402" s="3">
        <v>2.4</v>
      </c>
      <c r="I402" s="3">
        <v>4.3</v>
      </c>
      <c r="J402" s="10">
        <v>1.23</v>
      </c>
    </row>
    <row r="403" spans="1:10" x14ac:dyDescent="0.25">
      <c r="A403" s="7">
        <v>401</v>
      </c>
      <c r="B403" s="1" t="s">
        <v>410</v>
      </c>
      <c r="C403" s="9">
        <v>0.85</v>
      </c>
      <c r="D403" s="10">
        <v>0.76</v>
      </c>
      <c r="E403" s="10">
        <v>0.68</v>
      </c>
      <c r="F403" s="2">
        <v>107</v>
      </c>
      <c r="G403" s="2">
        <v>96</v>
      </c>
      <c r="H403" s="3">
        <v>3.2</v>
      </c>
      <c r="I403" s="3">
        <v>5.0999999999999996</v>
      </c>
      <c r="J403" s="10">
        <v>1.17</v>
      </c>
    </row>
    <row r="404" spans="1:10" x14ac:dyDescent="0.25">
      <c r="A404" s="7">
        <v>402</v>
      </c>
      <c r="B404" s="1" t="s">
        <v>411</v>
      </c>
      <c r="C404" s="9">
        <v>0.85</v>
      </c>
      <c r="D404" s="10">
        <v>0.73</v>
      </c>
      <c r="E404" s="10">
        <v>0.65</v>
      </c>
      <c r="F404" s="2">
        <v>103</v>
      </c>
      <c r="G404" s="2">
        <v>93</v>
      </c>
      <c r="H404" s="3">
        <v>2.9</v>
      </c>
      <c r="I404" s="3">
        <v>4.7</v>
      </c>
      <c r="J404" s="10">
        <v>1.19</v>
      </c>
    </row>
    <row r="405" spans="1:10" x14ac:dyDescent="0.25">
      <c r="A405" s="7">
        <v>403</v>
      </c>
      <c r="B405" s="1" t="s">
        <v>412</v>
      </c>
      <c r="C405" s="9">
        <v>0.85</v>
      </c>
      <c r="D405" s="10">
        <v>0.7</v>
      </c>
      <c r="E405" s="10">
        <v>0.61</v>
      </c>
      <c r="F405" s="2">
        <v>86</v>
      </c>
      <c r="G405" s="2">
        <v>86</v>
      </c>
      <c r="H405" s="3">
        <v>2.7</v>
      </c>
      <c r="I405" s="3">
        <v>3.5</v>
      </c>
      <c r="J405" s="10">
        <v>1.25</v>
      </c>
    </row>
    <row r="406" spans="1:10" x14ac:dyDescent="0.25">
      <c r="A406" s="7">
        <v>404</v>
      </c>
      <c r="B406" s="1" t="s">
        <v>413</v>
      </c>
      <c r="C406" s="9">
        <v>0.85</v>
      </c>
      <c r="D406" s="10">
        <v>0.68</v>
      </c>
      <c r="E406" s="10">
        <v>0.59</v>
      </c>
      <c r="F406" s="2">
        <v>77</v>
      </c>
      <c r="G406" s="2">
        <v>81</v>
      </c>
      <c r="H406" s="3">
        <v>2.9</v>
      </c>
      <c r="I406" s="3">
        <v>4.7</v>
      </c>
      <c r="J406" s="10">
        <v>1.24</v>
      </c>
    </row>
    <row r="407" spans="1:10" x14ac:dyDescent="0.25">
      <c r="A407" s="7">
        <v>405</v>
      </c>
      <c r="B407" s="1" t="s">
        <v>414</v>
      </c>
      <c r="C407" s="9">
        <v>0.85</v>
      </c>
      <c r="D407" s="10">
        <v>0.66</v>
      </c>
      <c r="E407" s="10">
        <v>0.56999999999999995</v>
      </c>
      <c r="F407" s="2">
        <v>70</v>
      </c>
      <c r="G407" s="2">
        <v>78</v>
      </c>
      <c r="H407" s="3">
        <v>2.7</v>
      </c>
      <c r="I407" s="3">
        <v>4.3</v>
      </c>
      <c r="J407" s="10">
        <v>1.26</v>
      </c>
    </row>
    <row r="408" spans="1:10" x14ac:dyDescent="0.25">
      <c r="A408" s="7">
        <v>406</v>
      </c>
      <c r="B408" s="1" t="s">
        <v>415</v>
      </c>
      <c r="C408" s="9">
        <v>0.85</v>
      </c>
      <c r="D408" s="10">
        <v>0.63</v>
      </c>
      <c r="E408" s="10">
        <v>0.54</v>
      </c>
      <c r="F408" s="2">
        <v>70</v>
      </c>
      <c r="G408" s="2">
        <v>76</v>
      </c>
      <c r="H408" s="3">
        <v>2.4</v>
      </c>
      <c r="I408" s="3">
        <v>3.1</v>
      </c>
      <c r="J408" s="10">
        <v>1.29</v>
      </c>
    </row>
    <row r="409" spans="1:10" x14ac:dyDescent="0.25">
      <c r="A409" s="7">
        <v>407</v>
      </c>
      <c r="B409" s="1" t="s">
        <v>416</v>
      </c>
      <c r="C409" s="9">
        <v>0.85</v>
      </c>
      <c r="D409" s="10">
        <v>0.75</v>
      </c>
      <c r="E409" s="10">
        <v>0.66</v>
      </c>
      <c r="F409" s="2">
        <v>111</v>
      </c>
      <c r="G409" s="2">
        <v>97</v>
      </c>
      <c r="H409" s="3">
        <v>4.2</v>
      </c>
      <c r="I409" s="3">
        <v>5.5</v>
      </c>
      <c r="J409" s="10">
        <v>1.1000000000000001</v>
      </c>
    </row>
    <row r="410" spans="1:10" x14ac:dyDescent="0.25">
      <c r="A410" s="7">
        <v>408</v>
      </c>
      <c r="B410" s="1" t="s">
        <v>417</v>
      </c>
      <c r="C410" s="9">
        <v>0.85</v>
      </c>
      <c r="D410" s="10">
        <v>0.73</v>
      </c>
      <c r="E410" s="10">
        <v>0.64</v>
      </c>
      <c r="F410" s="2">
        <v>107</v>
      </c>
      <c r="G410" s="2">
        <v>95</v>
      </c>
      <c r="H410" s="3">
        <v>3.7</v>
      </c>
      <c r="I410" s="3">
        <v>5.0999999999999996</v>
      </c>
      <c r="J410" s="10">
        <v>1.2</v>
      </c>
    </row>
    <row r="411" spans="1:10" x14ac:dyDescent="0.25">
      <c r="A411" s="7">
        <v>409</v>
      </c>
      <c r="B411" s="1" t="s">
        <v>418</v>
      </c>
      <c r="C411" s="9">
        <v>0.85</v>
      </c>
      <c r="D411" s="10">
        <v>0.72</v>
      </c>
      <c r="E411" s="10">
        <v>0.63</v>
      </c>
      <c r="F411" s="2">
        <v>103</v>
      </c>
      <c r="G411" s="2">
        <v>93</v>
      </c>
      <c r="H411" s="3">
        <v>3.4</v>
      </c>
      <c r="I411" s="3">
        <v>5.0999999999999996</v>
      </c>
      <c r="J411" s="10">
        <v>1.26</v>
      </c>
    </row>
    <row r="412" spans="1:10" x14ac:dyDescent="0.25">
      <c r="A412" s="7">
        <v>410</v>
      </c>
      <c r="B412" s="1" t="s">
        <v>419</v>
      </c>
      <c r="C412" s="9">
        <v>0.85</v>
      </c>
      <c r="D412" s="10">
        <v>0.7</v>
      </c>
      <c r="E412" s="10">
        <v>0.61</v>
      </c>
      <c r="F412" s="2">
        <v>99</v>
      </c>
      <c r="G412" s="2">
        <v>91</v>
      </c>
      <c r="H412" s="3">
        <v>3.2</v>
      </c>
      <c r="I412" s="3">
        <v>4.7</v>
      </c>
      <c r="J412" s="10">
        <v>1.28</v>
      </c>
    </row>
    <row r="413" spans="1:10" x14ac:dyDescent="0.25">
      <c r="A413" s="7">
        <v>411</v>
      </c>
      <c r="B413" s="1" t="s">
        <v>420</v>
      </c>
      <c r="C413" s="9">
        <v>0.85</v>
      </c>
      <c r="D413" s="10">
        <v>0.7</v>
      </c>
      <c r="E413" s="10">
        <v>0.61</v>
      </c>
      <c r="F413" s="2">
        <v>92</v>
      </c>
      <c r="G413" s="2">
        <v>88</v>
      </c>
      <c r="H413" s="3">
        <v>2.9</v>
      </c>
      <c r="I413" s="3">
        <v>4.7</v>
      </c>
      <c r="J413" s="10">
        <v>1.28</v>
      </c>
    </row>
    <row r="414" spans="1:10" x14ac:dyDescent="0.25">
      <c r="A414" s="7">
        <v>412</v>
      </c>
      <c r="B414" s="1" t="s">
        <v>421</v>
      </c>
      <c r="C414" s="9">
        <v>0.85</v>
      </c>
      <c r="D414" s="10">
        <v>0.86</v>
      </c>
      <c r="E414" s="10">
        <v>0.8</v>
      </c>
      <c r="F414" s="2">
        <v>115</v>
      </c>
      <c r="G414" s="2">
        <v>105</v>
      </c>
      <c r="H414" s="3">
        <v>3.2</v>
      </c>
      <c r="I414" s="3">
        <v>5.0999999999999996</v>
      </c>
      <c r="J414" s="10">
        <v>0.98</v>
      </c>
    </row>
    <row r="415" spans="1:10" x14ac:dyDescent="0.25">
      <c r="A415" s="7">
        <v>413</v>
      </c>
      <c r="B415" s="1" t="s">
        <v>422</v>
      </c>
      <c r="C415" s="9">
        <v>0.85</v>
      </c>
      <c r="D415" s="10">
        <v>0.82</v>
      </c>
      <c r="E415" s="10">
        <v>0.76</v>
      </c>
      <c r="F415" s="2">
        <v>110</v>
      </c>
      <c r="G415" s="2">
        <v>101</v>
      </c>
      <c r="H415" s="3">
        <v>2.9</v>
      </c>
      <c r="I415" s="3">
        <v>4.7</v>
      </c>
      <c r="J415" s="10">
        <v>1</v>
      </c>
    </row>
    <row r="416" spans="1:10" x14ac:dyDescent="0.25">
      <c r="A416" s="7">
        <v>414</v>
      </c>
      <c r="B416" s="1" t="s">
        <v>423</v>
      </c>
      <c r="C416" s="9">
        <v>0.85</v>
      </c>
      <c r="D416" s="10">
        <v>0.79</v>
      </c>
      <c r="E416" s="10">
        <v>0.71</v>
      </c>
      <c r="F416" s="2">
        <v>93</v>
      </c>
      <c r="G416" s="2">
        <v>93</v>
      </c>
      <c r="H416" s="3">
        <v>2.7</v>
      </c>
      <c r="I416" s="3">
        <v>3.5</v>
      </c>
      <c r="J416" s="10">
        <v>1.06</v>
      </c>
    </row>
    <row r="417" spans="1:10" x14ac:dyDescent="0.25">
      <c r="A417" s="7">
        <v>415</v>
      </c>
      <c r="B417" s="1" t="s">
        <v>424</v>
      </c>
      <c r="C417" s="9">
        <v>0.85</v>
      </c>
      <c r="D417" s="10">
        <v>0.76</v>
      </c>
      <c r="E417" s="10">
        <v>0.68</v>
      </c>
      <c r="F417" s="2">
        <v>84</v>
      </c>
      <c r="G417" s="2">
        <v>89</v>
      </c>
      <c r="H417" s="3">
        <v>2.9</v>
      </c>
      <c r="I417" s="3">
        <v>4.7</v>
      </c>
      <c r="J417" s="10">
        <v>1.05</v>
      </c>
    </row>
    <row r="418" spans="1:10" x14ac:dyDescent="0.25">
      <c r="A418" s="7">
        <v>416</v>
      </c>
      <c r="B418" s="1" t="s">
        <v>425</v>
      </c>
      <c r="C418" s="9">
        <v>0.85</v>
      </c>
      <c r="D418" s="10">
        <v>0.74</v>
      </c>
      <c r="E418" s="10">
        <v>0.66</v>
      </c>
      <c r="F418" s="2">
        <v>78</v>
      </c>
      <c r="G418" s="2">
        <v>85</v>
      </c>
      <c r="H418" s="3">
        <v>2.7</v>
      </c>
      <c r="I418" s="3">
        <v>4.3</v>
      </c>
      <c r="J418" s="10">
        <v>1.07</v>
      </c>
    </row>
    <row r="419" spans="1:10" x14ac:dyDescent="0.25">
      <c r="A419" s="7">
        <v>417</v>
      </c>
      <c r="B419" s="1" t="s">
        <v>426</v>
      </c>
      <c r="C419" s="9">
        <v>0.85</v>
      </c>
      <c r="D419" s="10">
        <v>0.7</v>
      </c>
      <c r="E419" s="10">
        <v>0.61</v>
      </c>
      <c r="F419" s="2">
        <v>78</v>
      </c>
      <c r="G419" s="2">
        <v>83</v>
      </c>
      <c r="H419" s="3">
        <v>2.4</v>
      </c>
      <c r="I419" s="3">
        <v>3.1</v>
      </c>
      <c r="J419" s="10">
        <v>1.1000000000000001</v>
      </c>
    </row>
    <row r="420" spans="1:10" x14ac:dyDescent="0.25">
      <c r="A420" s="7">
        <v>418</v>
      </c>
      <c r="B420" s="1" t="s">
        <v>427</v>
      </c>
      <c r="C420" s="9">
        <v>0.85</v>
      </c>
      <c r="D420" s="10">
        <v>0.84</v>
      </c>
      <c r="E420" s="10">
        <v>0.78</v>
      </c>
      <c r="F420" s="2">
        <v>119</v>
      </c>
      <c r="G420" s="2">
        <v>105</v>
      </c>
      <c r="H420" s="3">
        <v>4.2</v>
      </c>
      <c r="I420" s="3">
        <v>5.5</v>
      </c>
      <c r="J420" s="10">
        <v>0.91</v>
      </c>
    </row>
    <row r="421" spans="1:10" x14ac:dyDescent="0.25">
      <c r="A421" s="7">
        <v>419</v>
      </c>
      <c r="B421" s="1" t="s">
        <v>428</v>
      </c>
      <c r="C421" s="9">
        <v>0.85</v>
      </c>
      <c r="D421" s="10">
        <v>0.82</v>
      </c>
      <c r="E421" s="10">
        <v>0.75</v>
      </c>
      <c r="F421" s="2">
        <v>114</v>
      </c>
      <c r="G421" s="2">
        <v>103</v>
      </c>
      <c r="H421" s="3">
        <v>3.7</v>
      </c>
      <c r="I421" s="3">
        <v>5.0999999999999996</v>
      </c>
      <c r="J421" s="10">
        <v>1.01</v>
      </c>
    </row>
    <row r="422" spans="1:10" x14ac:dyDescent="0.25">
      <c r="A422" s="7">
        <v>420</v>
      </c>
      <c r="B422" s="1" t="s">
        <v>429</v>
      </c>
      <c r="C422" s="9">
        <v>0.85</v>
      </c>
      <c r="D422" s="10">
        <v>0.81</v>
      </c>
      <c r="E422" s="10">
        <v>0.74</v>
      </c>
      <c r="F422" s="2">
        <v>111</v>
      </c>
      <c r="G422" s="2">
        <v>101</v>
      </c>
      <c r="H422" s="3">
        <v>3.4</v>
      </c>
      <c r="I422" s="3">
        <v>5.0999999999999996</v>
      </c>
      <c r="J422" s="10">
        <v>1.07</v>
      </c>
    </row>
    <row r="423" spans="1:10" x14ac:dyDescent="0.25">
      <c r="A423" s="7">
        <v>421</v>
      </c>
      <c r="B423" s="1" t="s">
        <v>430</v>
      </c>
      <c r="C423" s="9">
        <v>0.85</v>
      </c>
      <c r="D423" s="10">
        <v>0.79</v>
      </c>
      <c r="E423" s="10">
        <v>0.71</v>
      </c>
      <c r="F423" s="2">
        <v>107</v>
      </c>
      <c r="G423" s="2">
        <v>98</v>
      </c>
      <c r="H423" s="3">
        <v>3.2</v>
      </c>
      <c r="I423" s="3">
        <v>4.7</v>
      </c>
      <c r="J423" s="10">
        <v>1.0900000000000001</v>
      </c>
    </row>
    <row r="424" spans="1:10" x14ac:dyDescent="0.25">
      <c r="A424" s="7">
        <v>422</v>
      </c>
      <c r="B424" s="1" t="s">
        <v>431</v>
      </c>
      <c r="C424" s="9">
        <v>0.85</v>
      </c>
      <c r="D424" s="10">
        <v>0.78</v>
      </c>
      <c r="E424" s="10">
        <v>0.71</v>
      </c>
      <c r="F424" s="2">
        <v>99</v>
      </c>
      <c r="G424" s="2">
        <v>95</v>
      </c>
      <c r="H424" s="3">
        <v>2.9</v>
      </c>
      <c r="I424" s="3">
        <v>4.7</v>
      </c>
      <c r="J424" s="10">
        <v>1.0900000000000001</v>
      </c>
    </row>
    <row r="425" spans="1:10" x14ac:dyDescent="0.25">
      <c r="A425" s="7">
        <v>423</v>
      </c>
      <c r="B425" s="1" t="s">
        <v>432</v>
      </c>
      <c r="C425" s="9">
        <v>0.85</v>
      </c>
      <c r="D425" s="10">
        <v>0.74</v>
      </c>
      <c r="E425" s="10">
        <v>0.66</v>
      </c>
      <c r="F425" s="2">
        <v>78</v>
      </c>
      <c r="G425" s="2">
        <v>85</v>
      </c>
      <c r="H425" s="3">
        <v>2.7</v>
      </c>
      <c r="I425" s="3">
        <v>4.3</v>
      </c>
      <c r="J425" s="10">
        <v>1.07</v>
      </c>
    </row>
    <row r="426" spans="1:10" x14ac:dyDescent="0.25">
      <c r="A426" s="7">
        <v>424</v>
      </c>
      <c r="B426" s="1" t="s">
        <v>433</v>
      </c>
      <c r="C426" s="9">
        <v>0.85</v>
      </c>
      <c r="D426" s="10">
        <v>0.71</v>
      </c>
      <c r="E426" s="10">
        <v>0.62</v>
      </c>
      <c r="F426" s="2">
        <v>125</v>
      </c>
      <c r="G426" s="2">
        <v>96</v>
      </c>
      <c r="H426" s="3">
        <v>2.4</v>
      </c>
      <c r="I426" s="3">
        <v>3.5</v>
      </c>
      <c r="J426" s="10">
        <v>1.24</v>
      </c>
    </row>
    <row r="427" spans="1:10" x14ac:dyDescent="0.25">
      <c r="A427" s="7">
        <v>425</v>
      </c>
      <c r="B427" s="1" t="s">
        <v>434</v>
      </c>
      <c r="C427" s="9">
        <v>0.85</v>
      </c>
      <c r="D427" s="10">
        <v>0.67</v>
      </c>
      <c r="E427" s="10">
        <v>0.57999999999999996</v>
      </c>
      <c r="F427" s="2">
        <v>63</v>
      </c>
      <c r="G427" s="2">
        <v>74</v>
      </c>
      <c r="H427" s="3">
        <v>2.2000000000000002</v>
      </c>
      <c r="I427" s="3">
        <v>3.5</v>
      </c>
      <c r="J427" s="10">
        <v>1.28</v>
      </c>
    </row>
    <row r="428" spans="1:10" x14ac:dyDescent="0.25">
      <c r="A428" s="7">
        <v>426</v>
      </c>
      <c r="B428" s="1" t="s">
        <v>435</v>
      </c>
      <c r="C428" s="9">
        <v>0.85</v>
      </c>
      <c r="D428" s="10">
        <v>0.6</v>
      </c>
      <c r="E428" s="10">
        <v>0.5</v>
      </c>
      <c r="F428" s="2">
        <v>78</v>
      </c>
      <c r="G428" s="2">
        <v>77</v>
      </c>
      <c r="H428" s="3">
        <v>3.2</v>
      </c>
      <c r="I428" s="3">
        <v>4.3</v>
      </c>
      <c r="J428" s="10">
        <v>1.42</v>
      </c>
    </row>
    <row r="429" spans="1:10" x14ac:dyDescent="0.25">
      <c r="A429" s="7">
        <v>427</v>
      </c>
      <c r="B429" s="1" t="s">
        <v>436</v>
      </c>
      <c r="C429" s="9">
        <v>0.85</v>
      </c>
      <c r="D429" s="10">
        <v>0.67</v>
      </c>
      <c r="E429" s="10">
        <v>0.57999999999999996</v>
      </c>
      <c r="F429" s="2">
        <v>95</v>
      </c>
      <c r="G429" s="2">
        <v>86</v>
      </c>
      <c r="H429" s="3">
        <v>2.7</v>
      </c>
      <c r="I429" s="3">
        <v>3.9</v>
      </c>
      <c r="J429" s="10">
        <v>1.1200000000000001</v>
      </c>
    </row>
    <row r="430" spans="1:10" x14ac:dyDescent="0.25">
      <c r="A430" s="7">
        <v>428</v>
      </c>
      <c r="B430" s="1" t="s">
        <v>437</v>
      </c>
      <c r="C430" s="9">
        <v>0.85</v>
      </c>
      <c r="D430" s="10">
        <v>0.79</v>
      </c>
      <c r="E430" s="10">
        <v>0.73</v>
      </c>
      <c r="F430" s="2">
        <v>132</v>
      </c>
      <c r="G430" s="2">
        <v>104</v>
      </c>
      <c r="H430" s="3">
        <v>2.4</v>
      </c>
      <c r="I430" s="3">
        <v>3.5</v>
      </c>
      <c r="J430" s="10">
        <v>1.05</v>
      </c>
    </row>
    <row r="431" spans="1:10" x14ac:dyDescent="0.25">
      <c r="A431" s="7">
        <v>429</v>
      </c>
      <c r="B431" s="1" t="s">
        <v>438</v>
      </c>
      <c r="C431" s="9">
        <v>0.85</v>
      </c>
      <c r="D431" s="10">
        <v>0.74</v>
      </c>
      <c r="E431" s="10">
        <v>0.67</v>
      </c>
      <c r="F431" s="2">
        <v>70</v>
      </c>
      <c r="G431" s="2">
        <v>81</v>
      </c>
      <c r="H431" s="3">
        <v>2.2000000000000002</v>
      </c>
      <c r="I431" s="3">
        <v>3.5</v>
      </c>
      <c r="J431" s="10">
        <v>1.0900000000000001</v>
      </c>
    </row>
    <row r="432" spans="1:10" x14ac:dyDescent="0.25">
      <c r="A432" s="7">
        <v>430</v>
      </c>
      <c r="B432" s="1" t="s">
        <v>439</v>
      </c>
      <c r="C432" s="9">
        <v>0.85</v>
      </c>
      <c r="D432" s="10">
        <v>0.66</v>
      </c>
      <c r="E432" s="10">
        <v>0.56999999999999995</v>
      </c>
      <c r="F432" s="2">
        <v>85</v>
      </c>
      <c r="G432" s="2">
        <v>83</v>
      </c>
      <c r="H432" s="3">
        <v>3.2</v>
      </c>
      <c r="I432" s="3">
        <v>4.3</v>
      </c>
      <c r="J432" s="10">
        <v>1.23</v>
      </c>
    </row>
    <row r="433" spans="1:10" x14ac:dyDescent="0.25">
      <c r="A433" s="7">
        <v>431</v>
      </c>
      <c r="B433" s="1" t="s">
        <v>440</v>
      </c>
      <c r="C433" s="9">
        <v>0.85</v>
      </c>
      <c r="D433" s="10">
        <v>0.74</v>
      </c>
      <c r="E433" s="10">
        <v>0.67</v>
      </c>
      <c r="F433" s="2">
        <v>102</v>
      </c>
      <c r="G433" s="2">
        <v>93</v>
      </c>
      <c r="H433" s="3">
        <v>2.7</v>
      </c>
      <c r="I433" s="3">
        <v>3.9</v>
      </c>
      <c r="J433" s="10">
        <v>0.93</v>
      </c>
    </row>
    <row r="434" spans="1:10" x14ac:dyDescent="0.25">
      <c r="A434" s="7">
        <v>432</v>
      </c>
      <c r="B434" s="1" t="s">
        <v>441</v>
      </c>
      <c r="C434" s="9">
        <v>0.85</v>
      </c>
      <c r="D434" s="10">
        <v>0.81</v>
      </c>
      <c r="E434" s="10">
        <v>0.74</v>
      </c>
      <c r="F434" s="2">
        <v>132</v>
      </c>
      <c r="G434" s="2">
        <v>104</v>
      </c>
      <c r="H434" s="3">
        <v>2.4</v>
      </c>
      <c r="I434" s="3">
        <v>3.5</v>
      </c>
      <c r="J434" s="10">
        <v>1.05</v>
      </c>
    </row>
    <row r="435" spans="1:10" x14ac:dyDescent="0.25">
      <c r="A435" s="7">
        <v>433</v>
      </c>
      <c r="B435" s="1" t="s">
        <v>442</v>
      </c>
      <c r="C435" s="9">
        <v>0.85</v>
      </c>
      <c r="D435" s="10">
        <v>0.75</v>
      </c>
      <c r="E435" s="10">
        <v>0.68</v>
      </c>
      <c r="F435" s="2">
        <v>70</v>
      </c>
      <c r="G435" s="2">
        <v>82</v>
      </c>
      <c r="H435" s="3">
        <v>2.2000000000000002</v>
      </c>
      <c r="I435" s="3">
        <v>3.5</v>
      </c>
      <c r="J435" s="10">
        <v>1.0900000000000001</v>
      </c>
    </row>
    <row r="436" spans="1:10" x14ac:dyDescent="0.25">
      <c r="A436" s="7">
        <v>434</v>
      </c>
      <c r="B436" s="1" t="s">
        <v>443</v>
      </c>
      <c r="C436" s="9">
        <v>0.85</v>
      </c>
      <c r="D436" s="10">
        <v>0.89</v>
      </c>
      <c r="E436" s="10">
        <v>0.83</v>
      </c>
      <c r="F436" s="2">
        <v>148</v>
      </c>
      <c r="G436" s="2">
        <v>114</v>
      </c>
      <c r="H436" s="3">
        <v>2.7</v>
      </c>
      <c r="I436" s="3">
        <v>3.5</v>
      </c>
      <c r="J436" s="10">
        <v>0.96</v>
      </c>
    </row>
    <row r="437" spans="1:10" x14ac:dyDescent="0.25">
      <c r="A437" s="7">
        <v>435</v>
      </c>
      <c r="B437" s="1" t="s">
        <v>444</v>
      </c>
      <c r="C437" s="9">
        <v>0.85</v>
      </c>
      <c r="D437" s="10">
        <v>0.71</v>
      </c>
      <c r="E437" s="10">
        <v>0.62</v>
      </c>
      <c r="F437" s="2">
        <v>58</v>
      </c>
      <c r="G437" s="2">
        <v>74</v>
      </c>
      <c r="H437" s="3">
        <v>2.4</v>
      </c>
      <c r="I437" s="3">
        <v>3.5</v>
      </c>
      <c r="J437" s="10">
        <v>1.22</v>
      </c>
    </row>
    <row r="438" spans="1:10" x14ac:dyDescent="0.25">
      <c r="A438" s="7">
        <v>436</v>
      </c>
      <c r="B438" s="1" t="s">
        <v>445</v>
      </c>
      <c r="C438" s="9">
        <v>0.85</v>
      </c>
      <c r="D438" s="10">
        <v>0.61</v>
      </c>
      <c r="E438" s="10">
        <v>0.51</v>
      </c>
      <c r="F438" s="2">
        <v>35</v>
      </c>
      <c r="G438" s="2">
        <v>61</v>
      </c>
      <c r="H438" s="3">
        <v>2.2000000000000002</v>
      </c>
      <c r="I438" s="3">
        <v>3.5</v>
      </c>
      <c r="J438" s="10">
        <v>1.4</v>
      </c>
    </row>
    <row r="439" spans="1:10" x14ac:dyDescent="0.25">
      <c r="A439" s="7">
        <v>437</v>
      </c>
      <c r="B439" s="1" t="s">
        <v>446</v>
      </c>
      <c r="C439" s="9">
        <v>0.85</v>
      </c>
      <c r="D439" s="10">
        <v>0.66</v>
      </c>
      <c r="E439" s="10">
        <v>0.56999999999999995</v>
      </c>
      <c r="F439" s="2">
        <v>47</v>
      </c>
      <c r="G439" s="2">
        <v>68</v>
      </c>
      <c r="H439" s="3">
        <v>2.2000000000000002</v>
      </c>
      <c r="I439" s="3">
        <v>3.5</v>
      </c>
      <c r="J439" s="10">
        <v>1.27</v>
      </c>
    </row>
    <row r="440" spans="1:10" x14ac:dyDescent="0.25">
      <c r="A440" s="7">
        <v>438</v>
      </c>
      <c r="B440" s="1" t="s">
        <v>447</v>
      </c>
      <c r="C440" s="9">
        <v>0.85</v>
      </c>
      <c r="D440" s="10">
        <v>0.65</v>
      </c>
      <c r="E440" s="10">
        <v>0.55000000000000004</v>
      </c>
      <c r="F440" s="2">
        <v>41</v>
      </c>
      <c r="G440" s="2">
        <v>66</v>
      </c>
      <c r="H440" s="3">
        <v>2.2000000000000002</v>
      </c>
      <c r="I440" s="3">
        <v>3.5</v>
      </c>
      <c r="J440" s="10">
        <v>1.31</v>
      </c>
    </row>
    <row r="441" spans="1:10" x14ac:dyDescent="0.25">
      <c r="A441" s="7">
        <v>439</v>
      </c>
      <c r="B441" s="1" t="s">
        <v>448</v>
      </c>
      <c r="C441" s="9">
        <v>0.85</v>
      </c>
      <c r="D441" s="10">
        <v>0.56999999999999995</v>
      </c>
      <c r="E441" s="10">
        <v>0.47</v>
      </c>
      <c r="F441" s="2">
        <v>28</v>
      </c>
      <c r="G441" s="2">
        <v>56</v>
      </c>
      <c r="H441" s="3">
        <v>1.9</v>
      </c>
      <c r="I441" s="3">
        <v>3.5</v>
      </c>
      <c r="J441" s="10">
        <v>1.45</v>
      </c>
    </row>
    <row r="442" spans="1:10" x14ac:dyDescent="0.25">
      <c r="A442" s="7">
        <v>440</v>
      </c>
      <c r="B442" s="1" t="s">
        <v>449</v>
      </c>
      <c r="C442" s="9">
        <v>0.85</v>
      </c>
      <c r="D442" s="10">
        <v>0.65</v>
      </c>
      <c r="E442" s="10">
        <v>0.55000000000000004</v>
      </c>
      <c r="F442" s="2">
        <v>87</v>
      </c>
      <c r="G442" s="2">
        <v>83</v>
      </c>
      <c r="H442" s="3">
        <v>2.7</v>
      </c>
      <c r="I442" s="3">
        <v>3.9</v>
      </c>
      <c r="J442" s="10">
        <v>1.23</v>
      </c>
    </row>
    <row r="443" spans="1:10" x14ac:dyDescent="0.25">
      <c r="A443" s="7">
        <v>441</v>
      </c>
      <c r="B443" s="1" t="s">
        <v>450</v>
      </c>
      <c r="C443" s="9">
        <v>0.85</v>
      </c>
      <c r="D443" s="10">
        <v>0.63</v>
      </c>
      <c r="E443" s="10">
        <v>0.53</v>
      </c>
      <c r="F443" s="2">
        <v>69</v>
      </c>
      <c r="G443" s="2">
        <v>76</v>
      </c>
      <c r="H443" s="3">
        <v>2.4</v>
      </c>
      <c r="I443" s="3">
        <v>3.5</v>
      </c>
      <c r="J443" s="10">
        <v>1.26</v>
      </c>
    </row>
    <row r="444" spans="1:10" x14ac:dyDescent="0.25">
      <c r="A444" s="7">
        <v>442</v>
      </c>
      <c r="B444" s="1" t="s">
        <v>451</v>
      </c>
      <c r="C444" s="9">
        <v>0.85</v>
      </c>
      <c r="D444" s="10">
        <v>0.6</v>
      </c>
      <c r="E444" s="10">
        <v>0.5</v>
      </c>
      <c r="F444" s="2">
        <v>60</v>
      </c>
      <c r="G444" s="2">
        <v>70</v>
      </c>
      <c r="H444" s="3">
        <v>2.4</v>
      </c>
      <c r="I444" s="3">
        <v>3.5</v>
      </c>
      <c r="J444" s="10">
        <v>1.29</v>
      </c>
    </row>
    <row r="445" spans="1:10" x14ac:dyDescent="0.25">
      <c r="A445" s="7">
        <v>443</v>
      </c>
      <c r="B445" s="1" t="s">
        <v>452</v>
      </c>
      <c r="C445" s="9">
        <v>0.85</v>
      </c>
      <c r="D445" s="10">
        <v>0.73</v>
      </c>
      <c r="E445" s="10">
        <v>0.65</v>
      </c>
      <c r="F445" s="2">
        <v>91</v>
      </c>
      <c r="G445" s="2">
        <v>89</v>
      </c>
      <c r="H445" s="3">
        <v>2.7</v>
      </c>
      <c r="I445" s="3">
        <v>4.3</v>
      </c>
      <c r="J445" s="10">
        <v>1.1299999999999999</v>
      </c>
    </row>
    <row r="446" spans="1:10" x14ac:dyDescent="0.25">
      <c r="A446" s="7">
        <v>444</v>
      </c>
      <c r="B446" s="1" t="s">
        <v>453</v>
      </c>
      <c r="C446" s="9">
        <v>0.85</v>
      </c>
      <c r="D446" s="10">
        <v>0.71</v>
      </c>
      <c r="E446" s="10">
        <v>0.63</v>
      </c>
      <c r="F446" s="2">
        <v>86</v>
      </c>
      <c r="G446" s="2">
        <v>86</v>
      </c>
      <c r="H446" s="3">
        <v>2.7</v>
      </c>
      <c r="I446" s="3">
        <v>4.3</v>
      </c>
      <c r="J446" s="10">
        <v>1.1399999999999999</v>
      </c>
    </row>
    <row r="447" spans="1:10" x14ac:dyDescent="0.25">
      <c r="A447" s="7">
        <v>445</v>
      </c>
      <c r="B447" s="1" t="s">
        <v>454</v>
      </c>
      <c r="C447" s="9">
        <v>0.85</v>
      </c>
      <c r="D447" s="10">
        <v>0.71</v>
      </c>
      <c r="E447" s="10">
        <v>0.63</v>
      </c>
      <c r="F447" s="2">
        <v>61</v>
      </c>
      <c r="G447" s="2">
        <v>77</v>
      </c>
      <c r="H447" s="3">
        <v>2.4</v>
      </c>
      <c r="I447" s="3">
        <v>3.9</v>
      </c>
      <c r="J447" s="10">
        <v>1.1499999999999999</v>
      </c>
    </row>
    <row r="448" spans="1:10" x14ac:dyDescent="0.25">
      <c r="A448" s="7">
        <v>446</v>
      </c>
      <c r="B448" s="1" t="s">
        <v>455</v>
      </c>
      <c r="C448" s="9">
        <v>0.85</v>
      </c>
      <c r="D448" s="10">
        <v>0.79</v>
      </c>
      <c r="E448" s="10">
        <v>0.72</v>
      </c>
      <c r="F448" s="2">
        <v>65</v>
      </c>
      <c r="G448" s="2">
        <v>81</v>
      </c>
      <c r="H448" s="3">
        <v>2.4</v>
      </c>
      <c r="I448" s="3">
        <v>3.5</v>
      </c>
      <c r="J448" s="10">
        <v>1.03</v>
      </c>
    </row>
    <row r="449" spans="1:10" x14ac:dyDescent="0.25">
      <c r="A449" s="7">
        <v>447</v>
      </c>
      <c r="B449" s="1" t="s">
        <v>456</v>
      </c>
      <c r="C449" s="9">
        <v>0.85</v>
      </c>
      <c r="D449" s="10">
        <v>0.67</v>
      </c>
      <c r="E449" s="10">
        <v>0.57999999999999996</v>
      </c>
      <c r="F449" s="2">
        <v>42</v>
      </c>
      <c r="G449" s="2">
        <v>67</v>
      </c>
      <c r="H449" s="3">
        <v>2.2000000000000002</v>
      </c>
      <c r="I449" s="3">
        <v>3.5</v>
      </c>
      <c r="J449" s="10">
        <v>1.21</v>
      </c>
    </row>
    <row r="450" spans="1:10" x14ac:dyDescent="0.25">
      <c r="A450" s="7">
        <v>448</v>
      </c>
      <c r="B450" s="1" t="s">
        <v>457</v>
      </c>
      <c r="C450" s="9">
        <v>0.85</v>
      </c>
      <c r="D450" s="10">
        <v>0.74</v>
      </c>
      <c r="E450" s="10">
        <v>0.66</v>
      </c>
      <c r="F450" s="2">
        <v>54</v>
      </c>
      <c r="G450" s="2">
        <v>75</v>
      </c>
      <c r="H450" s="3">
        <v>2.2000000000000002</v>
      </c>
      <c r="I450" s="3">
        <v>3.5</v>
      </c>
      <c r="J450" s="10">
        <v>1.08</v>
      </c>
    </row>
    <row r="451" spans="1:10" x14ac:dyDescent="0.25">
      <c r="A451" s="7">
        <v>449</v>
      </c>
      <c r="B451" s="1" t="s">
        <v>458</v>
      </c>
      <c r="C451" s="9">
        <v>0.85</v>
      </c>
      <c r="D451" s="10">
        <v>0.72</v>
      </c>
      <c r="E451" s="10">
        <v>0.63</v>
      </c>
      <c r="F451" s="2">
        <v>49</v>
      </c>
      <c r="G451" s="2">
        <v>72</v>
      </c>
      <c r="H451" s="3">
        <v>2.2000000000000002</v>
      </c>
      <c r="I451" s="3">
        <v>3.5</v>
      </c>
      <c r="J451" s="10">
        <v>1.1200000000000001</v>
      </c>
    </row>
    <row r="452" spans="1:10" x14ac:dyDescent="0.25">
      <c r="A452" s="7">
        <v>450</v>
      </c>
      <c r="B452" s="1" t="s">
        <v>459</v>
      </c>
      <c r="C452" s="9">
        <v>0.85</v>
      </c>
      <c r="D452" s="10">
        <v>0.61</v>
      </c>
      <c r="E452" s="10">
        <v>0.52</v>
      </c>
      <c r="F452" s="2">
        <v>36</v>
      </c>
      <c r="G452" s="2">
        <v>61</v>
      </c>
      <c r="H452" s="3">
        <v>1.9</v>
      </c>
      <c r="I452" s="3">
        <v>3.5</v>
      </c>
      <c r="J452" s="10">
        <v>1.26</v>
      </c>
    </row>
    <row r="453" spans="1:10" x14ac:dyDescent="0.25">
      <c r="A453" s="7">
        <v>451</v>
      </c>
      <c r="B453" s="1" t="s">
        <v>460</v>
      </c>
      <c r="C453" s="9">
        <v>0.85</v>
      </c>
      <c r="D453" s="10">
        <v>0.72</v>
      </c>
      <c r="E453" s="10">
        <v>0.64</v>
      </c>
      <c r="F453" s="2">
        <v>94</v>
      </c>
      <c r="G453" s="2">
        <v>91</v>
      </c>
      <c r="H453" s="3">
        <v>2.7</v>
      </c>
      <c r="I453" s="3">
        <v>3.9</v>
      </c>
      <c r="J453" s="10">
        <v>1.04</v>
      </c>
    </row>
    <row r="454" spans="1:10" x14ac:dyDescent="0.25">
      <c r="A454" s="7">
        <v>452</v>
      </c>
      <c r="B454" s="1" t="s">
        <v>461</v>
      </c>
      <c r="C454" s="9">
        <v>0.85</v>
      </c>
      <c r="D454" s="10">
        <v>0.7</v>
      </c>
      <c r="E454" s="10">
        <v>0.61</v>
      </c>
      <c r="F454" s="2">
        <v>76</v>
      </c>
      <c r="G454" s="2">
        <v>82</v>
      </c>
      <c r="H454" s="3">
        <v>2.4</v>
      </c>
      <c r="I454" s="3">
        <v>3.5</v>
      </c>
      <c r="J454" s="10">
        <v>1.07</v>
      </c>
    </row>
    <row r="455" spans="1:10" x14ac:dyDescent="0.25">
      <c r="A455" s="7">
        <v>453</v>
      </c>
      <c r="B455" s="1" t="s">
        <v>462</v>
      </c>
      <c r="C455" s="9">
        <v>0.85</v>
      </c>
      <c r="D455" s="10">
        <v>0.65</v>
      </c>
      <c r="E455" s="10">
        <v>0.56000000000000005</v>
      </c>
      <c r="F455" s="2">
        <v>67</v>
      </c>
      <c r="G455" s="2">
        <v>76</v>
      </c>
      <c r="H455" s="3">
        <v>2.4</v>
      </c>
      <c r="I455" s="3">
        <v>3.5</v>
      </c>
      <c r="J455" s="10">
        <v>1.1000000000000001</v>
      </c>
    </row>
    <row r="456" spans="1:10" x14ac:dyDescent="0.25">
      <c r="A456" s="7">
        <v>454</v>
      </c>
      <c r="B456" s="1" t="s">
        <v>463</v>
      </c>
      <c r="C456" s="9">
        <v>0.85</v>
      </c>
      <c r="D456" s="10">
        <v>0.82</v>
      </c>
      <c r="E456" s="10">
        <v>0.75</v>
      </c>
      <c r="F456" s="2">
        <v>99</v>
      </c>
      <c r="G456" s="2">
        <v>97</v>
      </c>
      <c r="H456" s="3">
        <v>2.7</v>
      </c>
      <c r="I456" s="3">
        <v>4.3</v>
      </c>
      <c r="J456" s="10">
        <v>0.94</v>
      </c>
    </row>
    <row r="457" spans="1:10" x14ac:dyDescent="0.25">
      <c r="A457" s="7">
        <v>455</v>
      </c>
      <c r="B457" s="1" t="s">
        <v>464</v>
      </c>
      <c r="C457" s="9">
        <v>0.85</v>
      </c>
      <c r="D457" s="10">
        <v>0.8</v>
      </c>
      <c r="E457" s="10">
        <v>0.73</v>
      </c>
      <c r="F457" s="2">
        <v>93</v>
      </c>
      <c r="G457" s="2">
        <v>93</v>
      </c>
      <c r="H457" s="3">
        <v>2.7</v>
      </c>
      <c r="I457" s="3">
        <v>4.3</v>
      </c>
      <c r="J457" s="10">
        <v>0.95</v>
      </c>
    </row>
    <row r="458" spans="1:10" x14ac:dyDescent="0.25">
      <c r="A458" s="7">
        <v>456</v>
      </c>
      <c r="B458" s="1" t="s">
        <v>465</v>
      </c>
      <c r="C458" s="9">
        <v>0.85</v>
      </c>
      <c r="D458" s="10">
        <v>0.81</v>
      </c>
      <c r="E458" s="10">
        <v>0.74</v>
      </c>
      <c r="F458" s="2">
        <v>68</v>
      </c>
      <c r="G458" s="2">
        <v>84</v>
      </c>
      <c r="H458" s="3">
        <v>2.4</v>
      </c>
      <c r="I458" s="3">
        <v>3.9</v>
      </c>
      <c r="J458" s="10">
        <v>0.96</v>
      </c>
    </row>
    <row r="459" spans="1:10" x14ac:dyDescent="0.25">
      <c r="A459" s="7">
        <v>457</v>
      </c>
      <c r="B459" s="1" t="s">
        <v>466</v>
      </c>
      <c r="C459" s="9">
        <v>0.85</v>
      </c>
      <c r="D459" s="10">
        <v>0.8</v>
      </c>
      <c r="E459" s="10">
        <v>0.73</v>
      </c>
      <c r="F459" s="2">
        <v>65</v>
      </c>
      <c r="G459" s="2">
        <v>82</v>
      </c>
      <c r="H459" s="3">
        <v>2.4</v>
      </c>
      <c r="I459" s="3">
        <v>3.5</v>
      </c>
      <c r="J459" s="10">
        <v>1.03</v>
      </c>
    </row>
    <row r="460" spans="1:10" x14ac:dyDescent="0.25">
      <c r="A460" s="7">
        <v>458</v>
      </c>
      <c r="B460" s="1" t="s">
        <v>467</v>
      </c>
      <c r="C460" s="9">
        <v>0.85</v>
      </c>
      <c r="D460" s="10">
        <v>0.67</v>
      </c>
      <c r="E460" s="10">
        <v>0.57999999999999996</v>
      </c>
      <c r="F460" s="2">
        <v>42</v>
      </c>
      <c r="G460" s="2">
        <v>67</v>
      </c>
      <c r="H460" s="3">
        <v>2.2000000000000002</v>
      </c>
      <c r="I460" s="3">
        <v>3.5</v>
      </c>
      <c r="J460" s="10">
        <v>1.21</v>
      </c>
    </row>
    <row r="461" spans="1:10" x14ac:dyDescent="0.25">
      <c r="A461" s="7">
        <v>459</v>
      </c>
      <c r="B461" s="1" t="s">
        <v>468</v>
      </c>
      <c r="C461" s="9">
        <v>0.85</v>
      </c>
      <c r="D461" s="10">
        <v>0.74</v>
      </c>
      <c r="E461" s="10">
        <v>0.66</v>
      </c>
      <c r="F461" s="2">
        <v>54</v>
      </c>
      <c r="G461" s="2">
        <v>75</v>
      </c>
      <c r="H461" s="3">
        <v>2.2000000000000002</v>
      </c>
      <c r="I461" s="3">
        <v>3.5</v>
      </c>
      <c r="J461" s="10">
        <v>1.08</v>
      </c>
    </row>
    <row r="462" spans="1:10" x14ac:dyDescent="0.25">
      <c r="A462" s="7">
        <v>460</v>
      </c>
      <c r="B462" s="1" t="s">
        <v>469</v>
      </c>
      <c r="C462" s="9">
        <v>0.85</v>
      </c>
      <c r="D462" s="10">
        <v>0.72</v>
      </c>
      <c r="E462" s="10">
        <v>0.63</v>
      </c>
      <c r="F462" s="2">
        <v>49</v>
      </c>
      <c r="G462" s="2">
        <v>72</v>
      </c>
      <c r="H462" s="3">
        <v>2.2000000000000002</v>
      </c>
      <c r="I462" s="3">
        <v>3.5</v>
      </c>
      <c r="J462" s="10">
        <v>1.1200000000000001</v>
      </c>
    </row>
    <row r="463" spans="1:10" x14ac:dyDescent="0.25">
      <c r="A463" s="7">
        <v>461</v>
      </c>
      <c r="B463" s="1" t="s">
        <v>470</v>
      </c>
      <c r="C463" s="9">
        <v>0.85</v>
      </c>
      <c r="D463" s="10">
        <v>0.61</v>
      </c>
      <c r="E463" s="10">
        <v>0.52</v>
      </c>
      <c r="F463" s="2">
        <v>36</v>
      </c>
      <c r="G463" s="2">
        <v>61</v>
      </c>
      <c r="H463" s="3">
        <v>1.9</v>
      </c>
      <c r="I463" s="3">
        <v>3.5</v>
      </c>
      <c r="J463" s="10">
        <v>1.26</v>
      </c>
    </row>
    <row r="464" spans="1:10" x14ac:dyDescent="0.25">
      <c r="A464" s="7">
        <v>462</v>
      </c>
      <c r="B464" s="1" t="s">
        <v>471</v>
      </c>
      <c r="C464" s="9">
        <v>0.85</v>
      </c>
      <c r="D464" s="10">
        <v>0.7</v>
      </c>
      <c r="E464" s="10">
        <v>0.61</v>
      </c>
      <c r="F464" s="2">
        <v>76</v>
      </c>
      <c r="G464" s="2">
        <v>82</v>
      </c>
      <c r="H464" s="3">
        <v>2.4</v>
      </c>
      <c r="I464" s="3">
        <v>3.5</v>
      </c>
      <c r="J464" s="10">
        <v>1.07</v>
      </c>
    </row>
    <row r="465" spans="1:10" x14ac:dyDescent="0.25">
      <c r="A465" s="7">
        <v>463</v>
      </c>
      <c r="B465" s="1" t="s">
        <v>472</v>
      </c>
      <c r="C465" s="9">
        <v>0.17600000000000002</v>
      </c>
      <c r="D465" s="10">
        <v>0.89</v>
      </c>
      <c r="E465" s="10">
        <v>0.85</v>
      </c>
      <c r="F465" s="2">
        <v>82</v>
      </c>
      <c r="G465" s="2">
        <v>85</v>
      </c>
      <c r="H465" s="3">
        <v>3.7</v>
      </c>
      <c r="I465" s="3">
        <v>4.3</v>
      </c>
      <c r="J465" s="10">
        <v>1.06</v>
      </c>
    </row>
    <row r="466" spans="1:10" x14ac:dyDescent="0.25">
      <c r="A466" s="7">
        <v>464</v>
      </c>
      <c r="B466" s="1" t="s">
        <v>473</v>
      </c>
      <c r="C466" s="9">
        <v>0.23600000000000002</v>
      </c>
      <c r="D466" s="10">
        <v>0.77</v>
      </c>
      <c r="E466" s="10">
        <v>0.7</v>
      </c>
      <c r="F466" s="2">
        <v>49</v>
      </c>
      <c r="G466" s="2">
        <v>73</v>
      </c>
      <c r="H466" s="3">
        <v>2.7</v>
      </c>
      <c r="I466" s="3">
        <v>3.3</v>
      </c>
      <c r="J466" s="10">
        <v>1.45</v>
      </c>
    </row>
    <row r="467" spans="1:10" x14ac:dyDescent="0.25">
      <c r="A467" s="7">
        <v>465</v>
      </c>
      <c r="B467" s="1" t="s">
        <v>474</v>
      </c>
      <c r="C467" s="9">
        <v>0.18</v>
      </c>
      <c r="D467" s="10">
        <v>0.85</v>
      </c>
      <c r="E467" s="10">
        <v>0.8</v>
      </c>
      <c r="F467" s="2">
        <v>67</v>
      </c>
      <c r="G467" s="2">
        <v>82</v>
      </c>
      <c r="H467" s="3">
        <v>3.4</v>
      </c>
      <c r="I467" s="3">
        <v>3.8</v>
      </c>
      <c r="J467" s="10">
        <v>1.19</v>
      </c>
    </row>
    <row r="468" spans="1:10" x14ac:dyDescent="0.25">
      <c r="A468" s="7">
        <v>466</v>
      </c>
      <c r="B468" s="1" t="s">
        <v>475</v>
      </c>
      <c r="C468" s="9">
        <v>0.16200000000000001</v>
      </c>
      <c r="D468" s="10">
        <v>0.98</v>
      </c>
      <c r="E468" s="10">
        <v>0.95</v>
      </c>
      <c r="F468" s="2">
        <v>119</v>
      </c>
      <c r="G468" s="2">
        <v>95</v>
      </c>
      <c r="H468" s="3">
        <v>4.4000000000000004</v>
      </c>
      <c r="I468" s="3">
        <v>5.2</v>
      </c>
      <c r="J468" s="10">
        <v>0.89</v>
      </c>
    </row>
    <row r="469" spans="1:10" x14ac:dyDescent="0.25">
      <c r="A469" s="7">
        <v>467</v>
      </c>
      <c r="B469" s="1" t="s">
        <v>476</v>
      </c>
      <c r="C469" s="9">
        <v>0.19899999999999998</v>
      </c>
      <c r="D469" s="10">
        <v>0.8</v>
      </c>
      <c r="E469" s="10">
        <v>0.73</v>
      </c>
      <c r="F469" s="2">
        <v>59</v>
      </c>
      <c r="G469" s="2">
        <v>77</v>
      </c>
      <c r="H469" s="3">
        <v>2.7</v>
      </c>
      <c r="I469" s="3">
        <v>3.3</v>
      </c>
      <c r="J469" s="10">
        <v>1.38</v>
      </c>
    </row>
    <row r="470" spans="1:10" x14ac:dyDescent="0.25">
      <c r="A470" s="7">
        <v>468</v>
      </c>
      <c r="B470" s="1" t="s">
        <v>477</v>
      </c>
      <c r="C470" s="9">
        <v>0.20199999999999999</v>
      </c>
      <c r="D470" s="10">
        <v>0.86</v>
      </c>
      <c r="E470" s="10">
        <v>0.82</v>
      </c>
      <c r="F470" s="2">
        <v>73</v>
      </c>
      <c r="G470" s="2">
        <v>85</v>
      </c>
      <c r="H470" s="3">
        <v>3.4</v>
      </c>
      <c r="I470" s="3">
        <v>5.2</v>
      </c>
      <c r="J470" s="10">
        <v>1.05</v>
      </c>
    </row>
    <row r="471" spans="1:10" x14ac:dyDescent="0.25">
      <c r="A471" s="7">
        <v>469</v>
      </c>
      <c r="B471" s="1" t="s">
        <v>478</v>
      </c>
      <c r="C471" s="9">
        <v>0.214</v>
      </c>
      <c r="D471" s="10">
        <v>0.84</v>
      </c>
      <c r="E471" s="10">
        <v>0.78</v>
      </c>
      <c r="F471" s="2">
        <v>75</v>
      </c>
      <c r="G471" s="2">
        <v>84</v>
      </c>
      <c r="H471" s="3">
        <v>3.4</v>
      </c>
      <c r="I471" s="3">
        <v>4.8</v>
      </c>
      <c r="J471" s="10">
        <v>1.08</v>
      </c>
    </row>
    <row r="472" spans="1:10" x14ac:dyDescent="0.25">
      <c r="A472" s="7">
        <v>470</v>
      </c>
      <c r="B472" s="1" t="s">
        <v>479</v>
      </c>
      <c r="C472" s="9">
        <v>0.23100000000000001</v>
      </c>
      <c r="D472" s="10">
        <v>0.8</v>
      </c>
      <c r="E472" s="10">
        <v>0.73</v>
      </c>
      <c r="F472" s="2">
        <v>68</v>
      </c>
      <c r="G472" s="2">
        <v>81</v>
      </c>
      <c r="H472" s="3">
        <v>3</v>
      </c>
      <c r="I472" s="3">
        <v>4.3</v>
      </c>
      <c r="J472" s="10">
        <v>1.1399999999999999</v>
      </c>
    </row>
    <row r="473" spans="1:10" x14ac:dyDescent="0.25">
      <c r="A473" s="7">
        <v>471</v>
      </c>
      <c r="B473" s="1" t="s">
        <v>480</v>
      </c>
      <c r="C473" s="9">
        <v>0.16</v>
      </c>
      <c r="D473" s="10">
        <v>0.87</v>
      </c>
      <c r="E473" s="10">
        <v>0.82</v>
      </c>
      <c r="F473" s="2">
        <v>117</v>
      </c>
      <c r="G473" s="2">
        <v>95</v>
      </c>
      <c r="H473" s="3">
        <v>3.7</v>
      </c>
      <c r="I473" s="3">
        <v>6.7</v>
      </c>
      <c r="J473" s="10">
        <v>1</v>
      </c>
    </row>
    <row r="474" spans="1:10" x14ac:dyDescent="0.25">
      <c r="A474" s="7">
        <v>472</v>
      </c>
      <c r="B474" s="1" t="s">
        <v>481</v>
      </c>
      <c r="C474" s="9">
        <v>0.16600000000000001</v>
      </c>
      <c r="D474" s="10">
        <v>0.87</v>
      </c>
      <c r="E474" s="10">
        <v>0.82</v>
      </c>
      <c r="F474" s="2">
        <v>111</v>
      </c>
      <c r="G474" s="2">
        <v>94</v>
      </c>
      <c r="H474" s="3">
        <v>3.4</v>
      </c>
      <c r="I474" s="3">
        <v>6.7</v>
      </c>
      <c r="J474" s="10">
        <v>1.02</v>
      </c>
    </row>
    <row r="475" spans="1:10" x14ac:dyDescent="0.25">
      <c r="A475" s="7">
        <v>473</v>
      </c>
      <c r="B475" s="1" t="s">
        <v>482</v>
      </c>
      <c r="C475" s="9">
        <v>0.18100000000000002</v>
      </c>
      <c r="D475" s="10">
        <v>0.85</v>
      </c>
      <c r="E475" s="10">
        <v>0.8</v>
      </c>
      <c r="F475" s="2">
        <v>98</v>
      </c>
      <c r="G475" s="2">
        <v>90</v>
      </c>
      <c r="H475" s="3">
        <v>3.4</v>
      </c>
      <c r="I475" s="3">
        <v>6.2</v>
      </c>
      <c r="J475" s="10">
        <v>1.03</v>
      </c>
    </row>
    <row r="476" spans="1:10" x14ac:dyDescent="0.25">
      <c r="A476" s="7">
        <v>474</v>
      </c>
      <c r="B476" s="1" t="s">
        <v>483</v>
      </c>
      <c r="C476" s="9">
        <v>0.14899999999999999</v>
      </c>
      <c r="D476" s="10">
        <v>1.04</v>
      </c>
      <c r="E476" s="10">
        <v>1.02</v>
      </c>
      <c r="F476" s="2">
        <v>108</v>
      </c>
      <c r="G476" s="2">
        <v>100</v>
      </c>
      <c r="H476" s="3">
        <v>2.7</v>
      </c>
      <c r="I476" s="3">
        <v>14.6</v>
      </c>
      <c r="J476" s="10">
        <v>0.97</v>
      </c>
    </row>
    <row r="477" spans="1:10" x14ac:dyDescent="0.25">
      <c r="A477" s="7">
        <v>475</v>
      </c>
      <c r="B477" s="1" t="s">
        <v>484</v>
      </c>
      <c r="C477" s="9">
        <v>0.12</v>
      </c>
      <c r="D477" s="10">
        <v>1.03</v>
      </c>
      <c r="E477" s="10">
        <v>1.01</v>
      </c>
      <c r="F477" s="2">
        <v>107</v>
      </c>
      <c r="G477" s="2">
        <v>99</v>
      </c>
      <c r="H477" s="3">
        <v>3</v>
      </c>
      <c r="I477" s="3">
        <v>14.6</v>
      </c>
      <c r="J477" s="10">
        <v>0.97</v>
      </c>
    </row>
    <row r="478" spans="1:10" x14ac:dyDescent="0.25">
      <c r="A478" s="7">
        <v>476</v>
      </c>
      <c r="B478" s="1" t="s">
        <v>485</v>
      </c>
      <c r="C478" s="9">
        <v>0.124</v>
      </c>
      <c r="D478" s="10">
        <v>1.01</v>
      </c>
      <c r="E478" s="10">
        <v>1</v>
      </c>
      <c r="F478" s="2">
        <v>111</v>
      </c>
      <c r="G478" s="2">
        <v>99</v>
      </c>
      <c r="H478" s="3">
        <v>3.4</v>
      </c>
      <c r="I478" s="3">
        <v>19.5</v>
      </c>
      <c r="J478" s="10">
        <v>0.97</v>
      </c>
    </row>
    <row r="479" spans="1:10" x14ac:dyDescent="0.25">
      <c r="A479" s="7">
        <v>477</v>
      </c>
      <c r="B479" s="1" t="s">
        <v>486</v>
      </c>
      <c r="C479" s="9">
        <v>0.124</v>
      </c>
      <c r="D479" s="10">
        <v>1.03</v>
      </c>
      <c r="E479" s="10">
        <v>1.01</v>
      </c>
      <c r="F479" s="2">
        <v>104</v>
      </c>
      <c r="G479" s="2">
        <v>98</v>
      </c>
      <c r="H479" s="3">
        <v>3</v>
      </c>
      <c r="I479" s="3">
        <v>14.6</v>
      </c>
      <c r="J479" s="10">
        <v>0.97</v>
      </c>
    </row>
    <row r="480" spans="1:10" x14ac:dyDescent="0.25">
      <c r="A480" s="7">
        <v>478</v>
      </c>
      <c r="B480" s="1" t="s">
        <v>487</v>
      </c>
      <c r="C480" s="9">
        <v>0.12300000000000001</v>
      </c>
      <c r="D480" s="10">
        <v>0.85</v>
      </c>
      <c r="E480" s="10">
        <v>0.81</v>
      </c>
      <c r="F480" s="2">
        <v>122</v>
      </c>
      <c r="G480" s="2">
        <v>95</v>
      </c>
      <c r="H480" s="3">
        <v>3.4</v>
      </c>
      <c r="I480" s="3">
        <v>15.6</v>
      </c>
      <c r="J480" s="10">
        <v>1.31</v>
      </c>
    </row>
    <row r="481" spans="1:10" x14ac:dyDescent="0.25">
      <c r="A481" s="7">
        <v>479</v>
      </c>
      <c r="B481" s="1" t="s">
        <v>488</v>
      </c>
      <c r="C481" s="9">
        <v>0.127</v>
      </c>
      <c r="D481" s="10">
        <v>0.91</v>
      </c>
      <c r="E481" s="10">
        <v>0.89</v>
      </c>
      <c r="F481" s="2">
        <v>124</v>
      </c>
      <c r="G481" s="2">
        <v>97</v>
      </c>
      <c r="H481" s="3">
        <v>3.4</v>
      </c>
      <c r="I481" s="3">
        <v>15.6</v>
      </c>
      <c r="J481" s="10">
        <v>0.93</v>
      </c>
    </row>
    <row r="482" spans="1:10" x14ac:dyDescent="0.25">
      <c r="A482" s="7">
        <v>480</v>
      </c>
      <c r="B482" s="1" t="s">
        <v>489</v>
      </c>
      <c r="C482" s="9">
        <v>0.13500000000000001</v>
      </c>
      <c r="D482" s="10">
        <v>0.76</v>
      </c>
      <c r="E482" s="10">
        <v>0.7</v>
      </c>
      <c r="F482" s="2">
        <v>94</v>
      </c>
      <c r="G482" s="2">
        <v>82</v>
      </c>
      <c r="H482" s="3">
        <v>3.7</v>
      </c>
      <c r="I482" s="3">
        <v>17.600000000000001</v>
      </c>
      <c r="J482" s="10">
        <v>1.47</v>
      </c>
    </row>
    <row r="483" spans="1:10" x14ac:dyDescent="0.25">
      <c r="A483" s="7">
        <v>481</v>
      </c>
      <c r="B483" s="1" t="s">
        <v>490</v>
      </c>
      <c r="C483" s="9">
        <v>0.109</v>
      </c>
      <c r="D483" s="10">
        <v>0.9</v>
      </c>
      <c r="E483" s="10">
        <v>0.87</v>
      </c>
      <c r="F483" s="2">
        <v>94</v>
      </c>
      <c r="G483" s="2">
        <v>89</v>
      </c>
      <c r="H483" s="3">
        <v>3.7</v>
      </c>
      <c r="I483" s="3">
        <v>13.7</v>
      </c>
      <c r="J483" s="10">
        <v>0.97</v>
      </c>
    </row>
    <row r="484" spans="1:10" x14ac:dyDescent="0.25">
      <c r="A484" s="7">
        <v>482</v>
      </c>
      <c r="B484" s="1" t="s">
        <v>491</v>
      </c>
      <c r="C484" s="9">
        <v>8.900000000000001E-2</v>
      </c>
      <c r="D484" s="10">
        <v>0.96</v>
      </c>
      <c r="E484" s="10">
        <v>0.94</v>
      </c>
      <c r="F484" s="2">
        <v>107</v>
      </c>
      <c r="G484" s="2">
        <v>95</v>
      </c>
      <c r="H484" s="3">
        <v>3.7</v>
      </c>
      <c r="I484" s="3">
        <v>13.7</v>
      </c>
      <c r="J484" s="10">
        <v>0.97</v>
      </c>
    </row>
    <row r="485" spans="1:10" x14ac:dyDescent="0.25">
      <c r="A485" s="7">
        <v>483</v>
      </c>
      <c r="B485" s="1" t="s">
        <v>492</v>
      </c>
      <c r="C485" s="9">
        <v>0.13400000000000001</v>
      </c>
      <c r="D485" s="10">
        <v>0.79</v>
      </c>
      <c r="E485" s="10">
        <v>0.73</v>
      </c>
      <c r="F485" s="2">
        <v>90</v>
      </c>
      <c r="G485" s="2">
        <v>82</v>
      </c>
      <c r="H485" s="3">
        <v>3.4</v>
      </c>
      <c r="I485" s="3">
        <v>15.6</v>
      </c>
      <c r="J485" s="10">
        <v>0.97</v>
      </c>
    </row>
    <row r="486" spans="1:10" x14ac:dyDescent="0.25">
      <c r="A486" s="7">
        <v>484</v>
      </c>
      <c r="B486" s="1" t="s">
        <v>493</v>
      </c>
      <c r="C486" s="9">
        <v>0.16300000000000001</v>
      </c>
      <c r="D486" s="10">
        <v>0.87</v>
      </c>
      <c r="E486" s="10">
        <v>0.82</v>
      </c>
      <c r="F486" s="2">
        <v>102</v>
      </c>
      <c r="G486" s="2">
        <v>88</v>
      </c>
      <c r="H486" s="3">
        <v>2.2999999999999998</v>
      </c>
      <c r="I486" s="3">
        <v>2.9</v>
      </c>
      <c r="J486" s="10">
        <v>1</v>
      </c>
    </row>
    <row r="487" spans="1:10" x14ac:dyDescent="0.25">
      <c r="A487" s="7">
        <v>485</v>
      </c>
      <c r="B487" s="1" t="s">
        <v>494</v>
      </c>
      <c r="C487" s="9">
        <v>0.187</v>
      </c>
      <c r="D487" s="10">
        <v>0.73</v>
      </c>
      <c r="E487" s="10">
        <v>0.65</v>
      </c>
      <c r="F487" s="2">
        <v>71</v>
      </c>
      <c r="G487" s="2">
        <v>76</v>
      </c>
      <c r="H487" s="3">
        <v>2.2999999999999998</v>
      </c>
      <c r="I487" s="3">
        <v>2.9</v>
      </c>
      <c r="J487" s="10">
        <v>1.23</v>
      </c>
    </row>
    <row r="488" spans="1:10" x14ac:dyDescent="0.25">
      <c r="A488" s="7">
        <v>486</v>
      </c>
      <c r="B488" s="1" t="s">
        <v>495</v>
      </c>
      <c r="C488" s="9">
        <v>0.16699999999999998</v>
      </c>
      <c r="D488" s="10">
        <v>0.83</v>
      </c>
      <c r="E488" s="10">
        <v>0.77</v>
      </c>
      <c r="F488" s="2">
        <v>92</v>
      </c>
      <c r="G488" s="2">
        <v>85</v>
      </c>
      <c r="H488" s="3">
        <v>2.2999999999999998</v>
      </c>
      <c r="I488" s="3">
        <v>2.9</v>
      </c>
      <c r="J488" s="10">
        <v>1.08</v>
      </c>
    </row>
    <row r="489" spans="1:10" x14ac:dyDescent="0.25">
      <c r="A489" s="7">
        <v>487</v>
      </c>
      <c r="B489" s="1" t="s">
        <v>496</v>
      </c>
      <c r="C489" s="9">
        <v>0.16699999999999998</v>
      </c>
      <c r="D489" s="10">
        <v>0.92</v>
      </c>
      <c r="E489" s="10">
        <v>0.87</v>
      </c>
      <c r="F489" s="2">
        <v>135</v>
      </c>
      <c r="G489" s="2">
        <v>95</v>
      </c>
      <c r="H489" s="3">
        <v>3.4</v>
      </c>
      <c r="I489" s="3">
        <v>3.8</v>
      </c>
      <c r="J489" s="10">
        <v>0.92</v>
      </c>
    </row>
    <row r="490" spans="1:10" x14ac:dyDescent="0.25">
      <c r="A490" s="7">
        <v>488</v>
      </c>
      <c r="B490" s="1" t="s">
        <v>497</v>
      </c>
      <c r="C490" s="9">
        <v>0.16</v>
      </c>
      <c r="D490" s="10">
        <v>0.98</v>
      </c>
      <c r="E490" s="10">
        <v>0.94</v>
      </c>
      <c r="F490" s="2">
        <v>158</v>
      </c>
      <c r="G490" s="2">
        <v>100</v>
      </c>
      <c r="H490" s="3">
        <v>3.7</v>
      </c>
      <c r="I490" s="3">
        <v>4.3</v>
      </c>
      <c r="J490" s="10">
        <v>0.87</v>
      </c>
    </row>
    <row r="491" spans="1:10" x14ac:dyDescent="0.25">
      <c r="A491" s="7">
        <v>489</v>
      </c>
      <c r="B491" s="1" t="s">
        <v>498</v>
      </c>
      <c r="C491" s="9">
        <v>0.18</v>
      </c>
      <c r="D491" s="10">
        <v>0.77</v>
      </c>
      <c r="E491" s="10">
        <v>0.69</v>
      </c>
      <c r="F491" s="2">
        <v>77</v>
      </c>
      <c r="G491" s="2">
        <v>79</v>
      </c>
      <c r="H491" s="3">
        <v>2.2999999999999998</v>
      </c>
      <c r="I491" s="3">
        <v>2.9</v>
      </c>
      <c r="J491" s="10">
        <v>1.17</v>
      </c>
    </row>
    <row r="492" spans="1:10" x14ac:dyDescent="0.25">
      <c r="A492" s="7">
        <v>490</v>
      </c>
      <c r="B492" s="1" t="s">
        <v>499</v>
      </c>
      <c r="C492" s="9">
        <v>0.25800000000000001</v>
      </c>
      <c r="D492" s="10">
        <v>0.63</v>
      </c>
      <c r="E492" s="10">
        <v>0.53</v>
      </c>
      <c r="F492" s="2">
        <v>61</v>
      </c>
      <c r="G492" s="2">
        <v>68</v>
      </c>
      <c r="H492" s="3">
        <v>2</v>
      </c>
      <c r="I492" s="3">
        <v>2.4</v>
      </c>
      <c r="J492" s="10">
        <v>1.33</v>
      </c>
    </row>
    <row r="493" spans="1:10" x14ac:dyDescent="0.25">
      <c r="A493" s="7">
        <v>491</v>
      </c>
      <c r="B493" s="1" t="s">
        <v>500</v>
      </c>
      <c r="C493" s="9">
        <v>0.22699999999999998</v>
      </c>
      <c r="D493" s="10">
        <v>0.65</v>
      </c>
      <c r="E493" s="10">
        <v>0.56000000000000005</v>
      </c>
      <c r="F493" s="2">
        <v>63</v>
      </c>
      <c r="G493" s="2">
        <v>70</v>
      </c>
      <c r="H493" s="3">
        <v>2</v>
      </c>
      <c r="I493" s="3">
        <v>2.4</v>
      </c>
      <c r="J493" s="10">
        <v>1.29</v>
      </c>
    </row>
    <row r="494" spans="1:10" x14ac:dyDescent="0.25">
      <c r="A494" s="7">
        <v>492</v>
      </c>
      <c r="B494" s="1" t="s">
        <v>501</v>
      </c>
      <c r="C494" s="9">
        <v>0.188</v>
      </c>
      <c r="D494" s="10">
        <v>0.84</v>
      </c>
      <c r="E494" s="10">
        <v>0.77</v>
      </c>
      <c r="F494" s="2">
        <v>107</v>
      </c>
      <c r="G494" s="2">
        <v>92</v>
      </c>
      <c r="H494" s="3">
        <v>3</v>
      </c>
      <c r="I494" s="3">
        <v>5.7</v>
      </c>
      <c r="J494" s="10">
        <v>0.97</v>
      </c>
    </row>
    <row r="495" spans="1:10" x14ac:dyDescent="0.25">
      <c r="A495" s="7">
        <v>493</v>
      </c>
      <c r="B495" s="1" t="s">
        <v>502</v>
      </c>
      <c r="C495" s="9">
        <v>0.20499999999999999</v>
      </c>
      <c r="D495" s="10">
        <v>0.8</v>
      </c>
      <c r="E495" s="10">
        <v>0.73</v>
      </c>
      <c r="F495" s="2">
        <v>108</v>
      </c>
      <c r="G495" s="2">
        <v>90</v>
      </c>
      <c r="H495" s="3">
        <v>3</v>
      </c>
      <c r="I495" s="3">
        <v>5.2</v>
      </c>
      <c r="J495" s="10">
        <v>1</v>
      </c>
    </row>
    <row r="496" spans="1:10" x14ac:dyDescent="0.25">
      <c r="A496" s="7">
        <v>494</v>
      </c>
      <c r="B496" s="1" t="s">
        <v>503</v>
      </c>
      <c r="C496" s="9">
        <v>0.21600000000000003</v>
      </c>
      <c r="D496" s="10">
        <v>0.79</v>
      </c>
      <c r="E496" s="10">
        <v>0.72</v>
      </c>
      <c r="F496" s="2">
        <v>101</v>
      </c>
      <c r="G496" s="2">
        <v>89</v>
      </c>
      <c r="H496" s="3">
        <v>2.7</v>
      </c>
      <c r="I496" s="3">
        <v>4.8</v>
      </c>
      <c r="J496" s="10">
        <v>1.02</v>
      </c>
    </row>
    <row r="497" spans="1:10" x14ac:dyDescent="0.25">
      <c r="A497" s="7">
        <v>495</v>
      </c>
      <c r="B497" s="1" t="s">
        <v>504</v>
      </c>
      <c r="C497" s="9">
        <v>0.23499999999999999</v>
      </c>
      <c r="D497" s="10">
        <v>0.77</v>
      </c>
      <c r="E497" s="10">
        <v>0.69</v>
      </c>
      <c r="F497" s="2">
        <v>94</v>
      </c>
      <c r="G497" s="2">
        <v>86</v>
      </c>
      <c r="H497" s="3">
        <v>2.7</v>
      </c>
      <c r="I497" s="3">
        <v>4.8</v>
      </c>
      <c r="J497" s="10">
        <v>1.02</v>
      </c>
    </row>
    <row r="498" spans="1:10" x14ac:dyDescent="0.25">
      <c r="A498" s="7">
        <v>496</v>
      </c>
      <c r="B498" s="1" t="s">
        <v>505</v>
      </c>
      <c r="C498" s="9">
        <v>0.29699999999999999</v>
      </c>
      <c r="D498" s="10">
        <v>0.56000000000000005</v>
      </c>
      <c r="E498" s="10">
        <v>0.46</v>
      </c>
      <c r="F498" s="2">
        <v>56</v>
      </c>
      <c r="G498" s="2">
        <v>63</v>
      </c>
      <c r="H498" s="3">
        <v>2.7</v>
      </c>
      <c r="I498" s="3">
        <v>4.3</v>
      </c>
      <c r="J498" s="10">
        <v>1.23</v>
      </c>
    </row>
    <row r="499" spans="1:10" x14ac:dyDescent="0.25">
      <c r="A499" s="7">
        <v>497</v>
      </c>
      <c r="B499" s="1" t="s">
        <v>506</v>
      </c>
      <c r="C499" s="9">
        <v>0.24100000000000002</v>
      </c>
      <c r="D499" s="10">
        <v>0.75</v>
      </c>
      <c r="E499" s="10">
        <v>0.68</v>
      </c>
      <c r="F499" s="2">
        <v>93</v>
      </c>
      <c r="G499" s="2">
        <v>85</v>
      </c>
      <c r="H499" s="3">
        <v>2.7</v>
      </c>
      <c r="I499" s="3">
        <v>4.3</v>
      </c>
      <c r="J499" s="10">
        <v>1.02</v>
      </c>
    </row>
    <row r="500" spans="1:10" x14ac:dyDescent="0.25">
      <c r="A500" s="7">
        <v>498</v>
      </c>
      <c r="B500" s="1" t="s">
        <v>507</v>
      </c>
      <c r="C500" s="9">
        <v>0.182</v>
      </c>
      <c r="D500" s="10">
        <v>0.83</v>
      </c>
      <c r="E500" s="10">
        <v>0.76</v>
      </c>
      <c r="F500" s="2">
        <v>121</v>
      </c>
      <c r="G500" s="2">
        <v>94</v>
      </c>
      <c r="H500" s="3">
        <v>3</v>
      </c>
      <c r="I500" s="3">
        <v>6.2</v>
      </c>
      <c r="J500" s="10">
        <v>0.97</v>
      </c>
    </row>
    <row r="501" spans="1:10" x14ac:dyDescent="0.25">
      <c r="A501" s="7">
        <v>499</v>
      </c>
      <c r="B501" s="1" t="s">
        <v>508</v>
      </c>
      <c r="C501" s="9">
        <v>0.182</v>
      </c>
      <c r="D501" s="10">
        <v>0.81</v>
      </c>
      <c r="E501" s="10">
        <v>0.75</v>
      </c>
      <c r="F501" s="2">
        <v>113</v>
      </c>
      <c r="G501" s="2">
        <v>92</v>
      </c>
      <c r="H501" s="3">
        <v>3</v>
      </c>
      <c r="I501" s="3">
        <v>6.2</v>
      </c>
      <c r="J501" s="10">
        <v>1</v>
      </c>
    </row>
    <row r="502" spans="1:10" x14ac:dyDescent="0.25">
      <c r="A502" s="7">
        <v>500</v>
      </c>
      <c r="B502" s="1" t="s">
        <v>509</v>
      </c>
      <c r="C502" s="9">
        <v>0.188</v>
      </c>
      <c r="D502" s="10">
        <v>0.79</v>
      </c>
      <c r="E502" s="10">
        <v>0.73</v>
      </c>
      <c r="F502" s="2">
        <v>101</v>
      </c>
      <c r="G502" s="2">
        <v>88</v>
      </c>
      <c r="H502" s="3">
        <v>3</v>
      </c>
      <c r="I502" s="3">
        <v>5.7</v>
      </c>
      <c r="J502" s="10">
        <v>1.01</v>
      </c>
    </row>
    <row r="503" spans="1:10" x14ac:dyDescent="0.25">
      <c r="A503" s="7">
        <v>501</v>
      </c>
      <c r="B503" s="1" t="s">
        <v>510</v>
      </c>
      <c r="C503" s="9">
        <v>0.193</v>
      </c>
      <c r="D503" s="10">
        <v>0.78</v>
      </c>
      <c r="E503" s="10">
        <v>0.71</v>
      </c>
      <c r="F503" s="2">
        <v>95</v>
      </c>
      <c r="G503" s="2">
        <v>86</v>
      </c>
      <c r="H503" s="3">
        <v>2.7</v>
      </c>
      <c r="I503" s="3">
        <v>4.8</v>
      </c>
      <c r="J503" s="10">
        <v>1.06</v>
      </c>
    </row>
    <row r="504" spans="1:10" x14ac:dyDescent="0.25">
      <c r="A504" s="7">
        <v>502</v>
      </c>
      <c r="B504" s="1" t="s">
        <v>511</v>
      </c>
      <c r="C504" s="9">
        <v>0.16</v>
      </c>
      <c r="D504" s="10">
        <v>0.86</v>
      </c>
      <c r="E504" s="10">
        <v>0.8</v>
      </c>
      <c r="F504" s="2">
        <v>138</v>
      </c>
      <c r="G504" s="2">
        <v>99</v>
      </c>
      <c r="H504" s="3">
        <v>3.4</v>
      </c>
      <c r="I504" s="3">
        <v>7.1</v>
      </c>
      <c r="J504" s="10">
        <v>0.86</v>
      </c>
    </row>
    <row r="505" spans="1:10" x14ac:dyDescent="0.25">
      <c r="A505" s="7">
        <v>503</v>
      </c>
      <c r="B505" s="1" t="s">
        <v>512</v>
      </c>
      <c r="C505" s="9">
        <v>0.152</v>
      </c>
      <c r="D505" s="10">
        <v>0.85</v>
      </c>
      <c r="E505" s="10">
        <v>0.79</v>
      </c>
      <c r="F505" s="2">
        <v>122</v>
      </c>
      <c r="G505" s="2">
        <v>96</v>
      </c>
      <c r="H505" s="3">
        <v>3</v>
      </c>
      <c r="I505" s="3">
        <v>6.2</v>
      </c>
      <c r="J505" s="10">
        <v>0.97</v>
      </c>
    </row>
    <row r="506" spans="1:10" x14ac:dyDescent="0.25">
      <c r="A506" s="7">
        <v>504</v>
      </c>
      <c r="B506" s="1" t="s">
        <v>513</v>
      </c>
      <c r="C506" s="9">
        <v>0.14599999999999999</v>
      </c>
      <c r="D506" s="10">
        <v>0.84</v>
      </c>
      <c r="E506" s="10">
        <v>0.78</v>
      </c>
      <c r="F506" s="2">
        <v>115</v>
      </c>
      <c r="G506" s="2">
        <v>94</v>
      </c>
      <c r="H506" s="3">
        <v>3</v>
      </c>
      <c r="I506" s="3">
        <v>5.2</v>
      </c>
      <c r="J506" s="10">
        <v>1</v>
      </c>
    </row>
    <row r="507" spans="1:10" x14ac:dyDescent="0.25">
      <c r="A507" s="7">
        <v>505</v>
      </c>
      <c r="B507" s="1" t="s">
        <v>514</v>
      </c>
      <c r="C507" s="9">
        <v>0.16</v>
      </c>
      <c r="D507" s="10">
        <v>0.84</v>
      </c>
      <c r="E507" s="10">
        <v>0.78</v>
      </c>
      <c r="F507" s="2">
        <v>112</v>
      </c>
      <c r="G507" s="2">
        <v>93</v>
      </c>
      <c r="H507" s="3">
        <v>3</v>
      </c>
      <c r="I507" s="3">
        <v>5.2</v>
      </c>
      <c r="J507" s="10">
        <v>1.01</v>
      </c>
    </row>
    <row r="508" spans="1:10" x14ac:dyDescent="0.25">
      <c r="A508" s="7">
        <v>506</v>
      </c>
      <c r="B508" s="1" t="s">
        <v>515</v>
      </c>
      <c r="C508" s="9">
        <v>0.19500000000000001</v>
      </c>
      <c r="D508" s="10">
        <v>0.76</v>
      </c>
      <c r="E508" s="10">
        <v>0.7</v>
      </c>
      <c r="F508" s="2">
        <v>83</v>
      </c>
      <c r="G508" s="2">
        <v>79</v>
      </c>
      <c r="H508" s="3">
        <v>2.7</v>
      </c>
      <c r="I508" s="3">
        <v>3.3</v>
      </c>
      <c r="J508" s="10">
        <v>1.07</v>
      </c>
    </row>
    <row r="509" spans="1:10" x14ac:dyDescent="0.25">
      <c r="A509" s="7">
        <v>507</v>
      </c>
      <c r="B509" s="1" t="s">
        <v>516</v>
      </c>
      <c r="C509" s="9">
        <v>0.20399999999999999</v>
      </c>
      <c r="D509" s="10">
        <v>0.64</v>
      </c>
      <c r="E509" s="10">
        <v>0.55000000000000004</v>
      </c>
      <c r="F509" s="2">
        <v>64</v>
      </c>
      <c r="G509" s="2">
        <v>69</v>
      </c>
      <c r="H509" s="3">
        <v>2.2999999999999998</v>
      </c>
      <c r="I509" s="3">
        <v>3.3</v>
      </c>
      <c r="J509" s="10">
        <v>1.24</v>
      </c>
    </row>
    <row r="510" spans="1:10" x14ac:dyDescent="0.25">
      <c r="A510" s="7">
        <v>508</v>
      </c>
      <c r="B510" s="1" t="s">
        <v>517</v>
      </c>
      <c r="C510" s="9">
        <v>0.20899999999999999</v>
      </c>
      <c r="D510" s="10">
        <v>0.72</v>
      </c>
      <c r="E510" s="10">
        <v>0.64</v>
      </c>
      <c r="F510" s="2">
        <v>71</v>
      </c>
      <c r="G510" s="2">
        <v>75</v>
      </c>
      <c r="H510" s="3">
        <v>2.7</v>
      </c>
      <c r="I510" s="3">
        <v>3.3</v>
      </c>
      <c r="J510" s="10">
        <v>1.1100000000000001</v>
      </c>
    </row>
    <row r="511" spans="1:10" x14ac:dyDescent="0.25">
      <c r="A511" s="7">
        <v>509</v>
      </c>
      <c r="B511" s="1" t="s">
        <v>518</v>
      </c>
      <c r="C511" s="9">
        <v>0.2</v>
      </c>
      <c r="D511" s="10">
        <v>0.82</v>
      </c>
      <c r="E511" s="10">
        <v>0.76</v>
      </c>
      <c r="F511" s="2">
        <v>106</v>
      </c>
      <c r="G511" s="2">
        <v>86</v>
      </c>
      <c r="H511" s="3">
        <v>3</v>
      </c>
      <c r="I511" s="3">
        <v>3.8</v>
      </c>
      <c r="J511" s="10">
        <v>0.99</v>
      </c>
    </row>
    <row r="512" spans="1:10" x14ac:dyDescent="0.25">
      <c r="A512" s="7">
        <v>510</v>
      </c>
      <c r="B512" s="1" t="s">
        <v>519</v>
      </c>
      <c r="C512" s="9">
        <v>0.18600000000000003</v>
      </c>
      <c r="D512" s="10">
        <v>0.85</v>
      </c>
      <c r="E512" s="10">
        <v>0.8</v>
      </c>
      <c r="F512" s="2">
        <v>131</v>
      </c>
      <c r="G512" s="2">
        <v>90</v>
      </c>
      <c r="H512" s="3">
        <v>3.4</v>
      </c>
      <c r="I512" s="3">
        <v>3.8</v>
      </c>
      <c r="J512" s="10">
        <v>0.97</v>
      </c>
    </row>
    <row r="513" spans="1:10" x14ac:dyDescent="0.25">
      <c r="A513" s="7">
        <v>511</v>
      </c>
      <c r="B513" s="1" t="s">
        <v>520</v>
      </c>
      <c r="C513" s="9">
        <v>0.20899999999999999</v>
      </c>
      <c r="D513" s="10">
        <v>0.7</v>
      </c>
      <c r="E513" s="10">
        <v>0.62</v>
      </c>
      <c r="F513" s="2">
        <v>66</v>
      </c>
      <c r="G513" s="2">
        <v>73</v>
      </c>
      <c r="H513" s="3">
        <v>2.2999999999999998</v>
      </c>
      <c r="I513" s="3">
        <v>3.3</v>
      </c>
      <c r="J513" s="10">
        <v>1.17</v>
      </c>
    </row>
    <row r="514" spans="1:10" x14ac:dyDescent="0.25">
      <c r="A514" s="7">
        <v>512</v>
      </c>
      <c r="B514" s="1" t="s">
        <v>521</v>
      </c>
      <c r="C514" s="9">
        <v>0.23</v>
      </c>
      <c r="D514" s="10">
        <v>0.61</v>
      </c>
      <c r="E514" s="10">
        <v>0.52</v>
      </c>
      <c r="F514" s="2">
        <v>62</v>
      </c>
      <c r="G514" s="2">
        <v>67</v>
      </c>
      <c r="H514" s="3">
        <v>2.2999999999999998</v>
      </c>
      <c r="I514" s="3">
        <v>3.3</v>
      </c>
      <c r="J514" s="10">
        <v>1.27</v>
      </c>
    </row>
    <row r="515" spans="1:10" x14ac:dyDescent="0.25">
      <c r="A515" s="7">
        <v>513</v>
      </c>
      <c r="B515" s="1" t="s">
        <v>522</v>
      </c>
      <c r="C515" s="9">
        <v>0.191</v>
      </c>
      <c r="D515" s="10">
        <v>0.74</v>
      </c>
      <c r="E515" s="10">
        <v>0.67</v>
      </c>
      <c r="F515" s="2">
        <v>89</v>
      </c>
      <c r="G515" s="2">
        <v>82</v>
      </c>
      <c r="H515" s="3">
        <v>3.4</v>
      </c>
      <c r="I515" s="3">
        <v>4.3</v>
      </c>
      <c r="J515" s="10">
        <v>1.1399999999999999</v>
      </c>
    </row>
    <row r="516" spans="1:10" x14ac:dyDescent="0.25">
      <c r="A516" s="7">
        <v>514</v>
      </c>
      <c r="B516" s="1" t="s">
        <v>523</v>
      </c>
      <c r="C516" s="9">
        <v>0.20800000000000002</v>
      </c>
      <c r="D516" s="10">
        <v>0.83</v>
      </c>
      <c r="E516" s="10">
        <v>0.77</v>
      </c>
      <c r="F516" s="2">
        <v>105</v>
      </c>
      <c r="G516" s="2">
        <v>91</v>
      </c>
      <c r="H516" s="3">
        <v>4.0999999999999996</v>
      </c>
      <c r="I516" s="3">
        <v>4.8</v>
      </c>
      <c r="J516" s="10">
        <v>0.99</v>
      </c>
    </row>
    <row r="517" spans="1:10" x14ac:dyDescent="0.25">
      <c r="A517" s="7">
        <v>515</v>
      </c>
      <c r="B517" s="1" t="s">
        <v>524</v>
      </c>
      <c r="C517" s="9">
        <v>0.19399999999999998</v>
      </c>
      <c r="D517" s="10">
        <v>0.79</v>
      </c>
      <c r="E517" s="10">
        <v>0.73</v>
      </c>
      <c r="F517" s="2">
        <v>97</v>
      </c>
      <c r="G517" s="2">
        <v>87</v>
      </c>
      <c r="H517" s="3">
        <v>3.7</v>
      </c>
      <c r="I517" s="3">
        <v>4.8</v>
      </c>
      <c r="J517" s="10">
        <v>1.03</v>
      </c>
    </row>
    <row r="518" spans="1:10" x14ac:dyDescent="0.25">
      <c r="A518" s="7">
        <v>516</v>
      </c>
      <c r="B518" s="1" t="s">
        <v>525</v>
      </c>
      <c r="C518" s="9">
        <v>0.215</v>
      </c>
      <c r="D518" s="10">
        <v>0.75</v>
      </c>
      <c r="E518" s="10">
        <v>0.68</v>
      </c>
      <c r="F518" s="2">
        <v>87</v>
      </c>
      <c r="G518" s="2">
        <v>82</v>
      </c>
      <c r="H518" s="3">
        <v>3.4</v>
      </c>
      <c r="I518" s="3">
        <v>4.3</v>
      </c>
      <c r="J518" s="10">
        <v>1.06</v>
      </c>
    </row>
    <row r="519" spans="1:10" x14ac:dyDescent="0.25">
      <c r="A519" s="7">
        <v>517</v>
      </c>
      <c r="B519" s="1" t="s">
        <v>526</v>
      </c>
      <c r="C519" s="9">
        <v>0.17699999999999999</v>
      </c>
      <c r="D519" s="10">
        <v>0.81</v>
      </c>
      <c r="E519" s="10">
        <v>0.75</v>
      </c>
      <c r="F519" s="2">
        <v>107</v>
      </c>
      <c r="G519" s="2">
        <v>90</v>
      </c>
      <c r="H519" s="3">
        <v>3.4</v>
      </c>
      <c r="I519" s="3">
        <v>5.7</v>
      </c>
      <c r="J519" s="10">
        <v>0.98</v>
      </c>
    </row>
    <row r="520" spans="1:10" x14ac:dyDescent="0.25">
      <c r="A520" s="7">
        <v>518</v>
      </c>
      <c r="B520" s="1" t="s">
        <v>527</v>
      </c>
      <c r="C520" s="9">
        <v>0.17899999999999999</v>
      </c>
      <c r="D520" s="10">
        <v>0.79</v>
      </c>
      <c r="E520" s="10">
        <v>0.72</v>
      </c>
      <c r="F520" s="2">
        <v>103</v>
      </c>
      <c r="G520" s="2">
        <v>88</v>
      </c>
      <c r="H520" s="3">
        <v>3.4</v>
      </c>
      <c r="I520" s="3">
        <v>5.7</v>
      </c>
      <c r="J520" s="10">
        <v>1</v>
      </c>
    </row>
    <row r="521" spans="1:10" x14ac:dyDescent="0.25">
      <c r="A521" s="7">
        <v>519</v>
      </c>
      <c r="B521" s="1" t="s">
        <v>528</v>
      </c>
      <c r="C521" s="9">
        <v>0.18600000000000003</v>
      </c>
      <c r="D521" s="10">
        <v>0.78</v>
      </c>
      <c r="E521" s="10">
        <v>0.72</v>
      </c>
      <c r="F521" s="2">
        <v>94</v>
      </c>
      <c r="G521" s="2">
        <v>86</v>
      </c>
      <c r="H521" s="3">
        <v>3</v>
      </c>
      <c r="I521" s="3">
        <v>5.7</v>
      </c>
      <c r="J521" s="10">
        <v>1.01</v>
      </c>
    </row>
    <row r="522" spans="1:10" x14ac:dyDescent="0.25">
      <c r="A522" s="7">
        <v>520</v>
      </c>
      <c r="B522" s="1" t="s">
        <v>529</v>
      </c>
      <c r="C522" s="9">
        <v>0.18600000000000003</v>
      </c>
      <c r="D522" s="10">
        <v>0.93</v>
      </c>
      <c r="E522" s="10">
        <v>0.89</v>
      </c>
      <c r="F522" s="2">
        <v>87</v>
      </c>
      <c r="G522" s="2">
        <v>89</v>
      </c>
      <c r="H522" s="3">
        <v>2.7</v>
      </c>
      <c r="I522" s="3">
        <v>4.8</v>
      </c>
      <c r="J522" s="10">
        <v>1.04</v>
      </c>
    </row>
    <row r="523" spans="1:10" x14ac:dyDescent="0.25">
      <c r="A523" s="7">
        <v>521</v>
      </c>
      <c r="B523" s="1" t="s">
        <v>530</v>
      </c>
      <c r="C523" s="9">
        <v>0.20199999999999999</v>
      </c>
      <c r="D523" s="10">
        <v>0.75</v>
      </c>
      <c r="E523" s="10">
        <v>0.67</v>
      </c>
      <c r="F523" s="2">
        <v>73</v>
      </c>
      <c r="G523" s="2">
        <v>78</v>
      </c>
      <c r="H523" s="3">
        <v>2.2999999999999998</v>
      </c>
      <c r="I523" s="3">
        <v>4.8</v>
      </c>
      <c r="J523" s="10">
        <v>1.26</v>
      </c>
    </row>
    <row r="524" spans="1:10" x14ac:dyDescent="0.25">
      <c r="A524" s="7">
        <v>522</v>
      </c>
      <c r="B524" s="1" t="s">
        <v>531</v>
      </c>
      <c r="C524" s="9">
        <v>0.191</v>
      </c>
      <c r="D524" s="10">
        <v>0.85</v>
      </c>
      <c r="E524" s="10">
        <v>0.79</v>
      </c>
      <c r="F524" s="2">
        <v>76</v>
      </c>
      <c r="G524" s="2">
        <v>83</v>
      </c>
      <c r="H524" s="3">
        <v>2.2999999999999998</v>
      </c>
      <c r="I524" s="3">
        <v>4.8</v>
      </c>
      <c r="J524" s="10">
        <v>1.1399999999999999</v>
      </c>
    </row>
    <row r="525" spans="1:10" x14ac:dyDescent="0.25">
      <c r="A525" s="7">
        <v>523</v>
      </c>
      <c r="B525" s="1" t="s">
        <v>532</v>
      </c>
      <c r="C525" s="9">
        <v>0.16399999999999998</v>
      </c>
      <c r="D525" s="10">
        <v>1.01</v>
      </c>
      <c r="E525" s="10">
        <v>0.98</v>
      </c>
      <c r="F525" s="2">
        <v>132</v>
      </c>
      <c r="G525" s="2">
        <v>99</v>
      </c>
      <c r="H525" s="3">
        <v>3</v>
      </c>
      <c r="I525" s="3">
        <v>5.2</v>
      </c>
      <c r="J525" s="10">
        <v>0.94</v>
      </c>
    </row>
    <row r="526" spans="1:10" x14ac:dyDescent="0.25">
      <c r="A526" s="7">
        <v>524</v>
      </c>
      <c r="B526" s="1" t="s">
        <v>533</v>
      </c>
      <c r="C526" s="9">
        <v>0.153</v>
      </c>
      <c r="D526" s="10">
        <v>1.03</v>
      </c>
      <c r="E526" s="10">
        <v>1.01</v>
      </c>
      <c r="F526" s="2">
        <v>151</v>
      </c>
      <c r="G526" s="2">
        <v>101</v>
      </c>
      <c r="H526" s="3">
        <v>3.4</v>
      </c>
      <c r="I526" s="3">
        <v>5.7</v>
      </c>
      <c r="J526" s="10">
        <v>0.85</v>
      </c>
    </row>
    <row r="527" spans="1:10" x14ac:dyDescent="0.25">
      <c r="A527" s="7">
        <v>525</v>
      </c>
      <c r="B527" s="1" t="s">
        <v>534</v>
      </c>
      <c r="C527" s="9">
        <v>0.222</v>
      </c>
      <c r="D527" s="10">
        <v>0.84</v>
      </c>
      <c r="E527" s="10">
        <v>0.78</v>
      </c>
      <c r="F527" s="2">
        <v>100</v>
      </c>
      <c r="G527" s="2">
        <v>91</v>
      </c>
      <c r="H527" s="3">
        <v>2.7</v>
      </c>
      <c r="I527" s="3">
        <v>4.3</v>
      </c>
      <c r="J527" s="10">
        <v>0.98</v>
      </c>
    </row>
    <row r="528" spans="1:10" x14ac:dyDescent="0.25">
      <c r="A528" s="7">
        <v>526</v>
      </c>
      <c r="B528" s="1" t="s">
        <v>535</v>
      </c>
      <c r="C528" s="9">
        <v>0.17</v>
      </c>
      <c r="D528" s="10">
        <v>0.93</v>
      </c>
      <c r="E528" s="10">
        <v>0.88</v>
      </c>
      <c r="F528" s="2">
        <v>118</v>
      </c>
      <c r="G528" s="2">
        <v>99</v>
      </c>
      <c r="H528" s="3">
        <v>3</v>
      </c>
      <c r="I528" s="3">
        <v>4.8</v>
      </c>
      <c r="J528" s="10">
        <v>0.92</v>
      </c>
    </row>
    <row r="529" spans="1:10" x14ac:dyDescent="0.25">
      <c r="A529" s="7">
        <v>527</v>
      </c>
      <c r="B529" s="1" t="s">
        <v>536</v>
      </c>
      <c r="C529" s="9">
        <v>0.20199999999999999</v>
      </c>
      <c r="D529" s="10">
        <v>0.91</v>
      </c>
      <c r="E529" s="10">
        <v>0.86</v>
      </c>
      <c r="F529" s="2">
        <v>103</v>
      </c>
      <c r="G529" s="2">
        <v>94</v>
      </c>
      <c r="H529" s="3">
        <v>2.7</v>
      </c>
      <c r="I529" s="3">
        <v>4.3</v>
      </c>
      <c r="J529" s="10">
        <v>0.94</v>
      </c>
    </row>
    <row r="530" spans="1:10" x14ac:dyDescent="0.25">
      <c r="A530" s="7">
        <v>528</v>
      </c>
      <c r="B530" s="1" t="s">
        <v>537</v>
      </c>
      <c r="C530" s="9">
        <v>0.215</v>
      </c>
      <c r="D530" s="10">
        <v>0.88</v>
      </c>
      <c r="E530" s="10">
        <v>0.83</v>
      </c>
      <c r="F530" s="2">
        <v>86</v>
      </c>
      <c r="G530" s="2">
        <v>89</v>
      </c>
      <c r="H530" s="3">
        <v>2.2999999999999998</v>
      </c>
      <c r="I530" s="3">
        <v>3.8</v>
      </c>
      <c r="J530" s="10">
        <v>0.95</v>
      </c>
    </row>
    <row r="531" spans="1:10" x14ac:dyDescent="0.25">
      <c r="A531" s="7">
        <v>529</v>
      </c>
      <c r="B531" s="1" t="s">
        <v>538</v>
      </c>
      <c r="C531" s="9">
        <v>0.215</v>
      </c>
      <c r="D531" s="10">
        <v>0.88</v>
      </c>
      <c r="E531" s="10">
        <v>0.83</v>
      </c>
      <c r="F531" s="2">
        <v>114</v>
      </c>
      <c r="G531" s="2">
        <v>96</v>
      </c>
      <c r="H531" s="3">
        <v>2.7</v>
      </c>
      <c r="I531" s="3">
        <v>5.7</v>
      </c>
      <c r="J531" s="10">
        <v>0.94</v>
      </c>
    </row>
    <row r="532" spans="1:10" x14ac:dyDescent="0.25">
      <c r="A532" s="7">
        <v>530</v>
      </c>
      <c r="B532" s="1" t="s">
        <v>539</v>
      </c>
      <c r="C532" s="9">
        <v>0.20600000000000002</v>
      </c>
      <c r="D532" s="10">
        <v>0.84</v>
      </c>
      <c r="E532" s="10">
        <v>0.78</v>
      </c>
      <c r="F532" s="2">
        <v>106</v>
      </c>
      <c r="G532" s="2">
        <v>92</v>
      </c>
      <c r="H532" s="3">
        <v>2.7</v>
      </c>
      <c r="I532" s="3">
        <v>5.7</v>
      </c>
      <c r="J532" s="10">
        <v>0.97</v>
      </c>
    </row>
    <row r="533" spans="1:10" x14ac:dyDescent="0.25">
      <c r="A533" s="7">
        <v>531</v>
      </c>
      <c r="B533" s="1" t="s">
        <v>540</v>
      </c>
      <c r="C533" s="9">
        <v>0.22500000000000001</v>
      </c>
      <c r="D533" s="10">
        <v>0.84</v>
      </c>
      <c r="E533" s="10">
        <v>0.78</v>
      </c>
      <c r="F533" s="2">
        <v>97</v>
      </c>
      <c r="G533" s="2">
        <v>90</v>
      </c>
      <c r="H533" s="3">
        <v>2.2999999999999998</v>
      </c>
      <c r="I533" s="3">
        <v>5.7</v>
      </c>
      <c r="J533" s="10">
        <v>0.99</v>
      </c>
    </row>
    <row r="534" spans="1:10" x14ac:dyDescent="0.25">
      <c r="A534" s="7">
        <v>532</v>
      </c>
      <c r="B534" s="1" t="s">
        <v>541</v>
      </c>
      <c r="C534" s="9">
        <v>0.188</v>
      </c>
      <c r="D534" s="10">
        <v>0.77</v>
      </c>
      <c r="E534" s="10">
        <v>0.7</v>
      </c>
      <c r="F534" s="2">
        <v>59</v>
      </c>
      <c r="G534" s="2">
        <v>75</v>
      </c>
      <c r="H534" s="3">
        <v>2.2999999999999998</v>
      </c>
      <c r="I534" s="3">
        <v>3.3</v>
      </c>
      <c r="J534" s="10">
        <v>1.22</v>
      </c>
    </row>
    <row r="535" spans="1:10" x14ac:dyDescent="0.25">
      <c r="A535" s="7">
        <v>533</v>
      </c>
      <c r="B535" s="1" t="s">
        <v>542</v>
      </c>
      <c r="C535" s="9">
        <v>0.248</v>
      </c>
      <c r="D535" s="10">
        <v>0.62</v>
      </c>
      <c r="E535" s="10">
        <v>0.52</v>
      </c>
      <c r="F535" s="2">
        <v>47</v>
      </c>
      <c r="G535" s="2">
        <v>64</v>
      </c>
      <c r="H535" s="3">
        <v>2</v>
      </c>
      <c r="I535" s="3">
        <v>2.9</v>
      </c>
      <c r="J535" s="10">
        <v>1.36</v>
      </c>
    </row>
    <row r="536" spans="1:10" x14ac:dyDescent="0.25">
      <c r="A536" s="7">
        <v>534</v>
      </c>
      <c r="B536" s="1" t="s">
        <v>543</v>
      </c>
      <c r="C536" s="9">
        <v>0.20100000000000001</v>
      </c>
      <c r="D536" s="10">
        <v>0.72</v>
      </c>
      <c r="E536" s="10">
        <v>0.64</v>
      </c>
      <c r="F536" s="2">
        <v>57</v>
      </c>
      <c r="G536" s="2">
        <v>72</v>
      </c>
      <c r="H536" s="3">
        <v>2.2999999999999998</v>
      </c>
      <c r="I536" s="3">
        <v>2.9</v>
      </c>
      <c r="J536" s="10">
        <v>1.32</v>
      </c>
    </row>
    <row r="537" spans="1:10" x14ac:dyDescent="0.25">
      <c r="A537" s="7">
        <v>535</v>
      </c>
      <c r="B537" s="1" t="s">
        <v>544</v>
      </c>
      <c r="C537" s="9">
        <v>0.16800000000000001</v>
      </c>
      <c r="D537" s="10">
        <v>0.95</v>
      </c>
      <c r="E537" s="10">
        <v>0.91</v>
      </c>
      <c r="F537" s="2">
        <v>93</v>
      </c>
      <c r="G537" s="2">
        <v>91</v>
      </c>
      <c r="H537" s="3">
        <v>3</v>
      </c>
      <c r="I537" s="3">
        <v>3.8</v>
      </c>
      <c r="J537" s="10">
        <v>0.99</v>
      </c>
    </row>
    <row r="538" spans="1:10" x14ac:dyDescent="0.25">
      <c r="A538" s="7">
        <v>536</v>
      </c>
      <c r="B538" s="1" t="s">
        <v>545</v>
      </c>
      <c r="C538" s="9">
        <v>0.161</v>
      </c>
      <c r="D538" s="10">
        <v>0.99</v>
      </c>
      <c r="E538" s="10">
        <v>0.95</v>
      </c>
      <c r="F538" s="2">
        <v>130</v>
      </c>
      <c r="G538" s="2">
        <v>97</v>
      </c>
      <c r="H538" s="3">
        <v>3.4</v>
      </c>
      <c r="I538" s="3">
        <v>3.8</v>
      </c>
      <c r="J538" s="10">
        <v>0.91</v>
      </c>
    </row>
    <row r="539" spans="1:10" x14ac:dyDescent="0.25">
      <c r="A539" s="7">
        <v>537</v>
      </c>
      <c r="B539" s="1" t="s">
        <v>546</v>
      </c>
      <c r="C539" s="9">
        <v>0.23399999999999999</v>
      </c>
      <c r="D539" s="10">
        <v>0.69</v>
      </c>
      <c r="E539" s="10">
        <v>0.6</v>
      </c>
      <c r="F539" s="2">
        <v>49</v>
      </c>
      <c r="G539" s="2">
        <v>68</v>
      </c>
      <c r="H539" s="3">
        <v>2</v>
      </c>
      <c r="I539" s="3">
        <v>2.9</v>
      </c>
      <c r="J539" s="10">
        <v>1.36</v>
      </c>
    </row>
    <row r="540" spans="1:10" x14ac:dyDescent="0.25">
      <c r="A540" s="7">
        <v>538</v>
      </c>
      <c r="B540" s="1" t="s">
        <v>547</v>
      </c>
      <c r="C540" s="9">
        <v>0.27200000000000002</v>
      </c>
      <c r="D540" s="10">
        <v>0.55000000000000004</v>
      </c>
      <c r="E540" s="10">
        <v>0.45</v>
      </c>
      <c r="F540" s="2">
        <v>46</v>
      </c>
      <c r="G540" s="2">
        <v>60</v>
      </c>
      <c r="H540" s="3">
        <v>2</v>
      </c>
      <c r="I540" s="3">
        <v>2.9</v>
      </c>
      <c r="J540" s="10">
        <v>1.42</v>
      </c>
    </row>
    <row r="541" spans="1:10" x14ac:dyDescent="0.25">
      <c r="A541" s="7">
        <v>539</v>
      </c>
      <c r="B541" s="1" t="s">
        <v>548</v>
      </c>
      <c r="C541" s="9">
        <v>0.157</v>
      </c>
      <c r="D541" s="10">
        <v>0.88</v>
      </c>
      <c r="E541" s="10">
        <v>0.83</v>
      </c>
      <c r="F541" s="2">
        <v>101</v>
      </c>
      <c r="G541" s="2">
        <v>93</v>
      </c>
      <c r="H541" s="3">
        <v>3</v>
      </c>
      <c r="I541" s="3">
        <v>4.3</v>
      </c>
      <c r="J541" s="10">
        <v>0.96</v>
      </c>
    </row>
    <row r="542" spans="1:10" x14ac:dyDescent="0.25">
      <c r="A542" s="7">
        <v>540</v>
      </c>
      <c r="B542" s="1" t="s">
        <v>549</v>
      </c>
      <c r="C542" s="9">
        <v>0.16399999999999998</v>
      </c>
      <c r="D542" s="10">
        <v>0.76</v>
      </c>
      <c r="E542" s="10">
        <v>0.68</v>
      </c>
      <c r="F542" s="2">
        <v>72</v>
      </c>
      <c r="G542" s="2">
        <v>79</v>
      </c>
      <c r="H542" s="3">
        <v>2.7</v>
      </c>
      <c r="I542" s="3">
        <v>4.3</v>
      </c>
      <c r="J542" s="10">
        <v>1.06</v>
      </c>
    </row>
    <row r="543" spans="1:10" x14ac:dyDescent="0.25">
      <c r="A543" s="7">
        <v>541</v>
      </c>
      <c r="B543" s="1" t="s">
        <v>550</v>
      </c>
      <c r="C543" s="9">
        <v>0.16399999999999998</v>
      </c>
      <c r="D543" s="10">
        <v>0.84</v>
      </c>
      <c r="E543" s="10">
        <v>0.79</v>
      </c>
      <c r="F543" s="2">
        <v>86</v>
      </c>
      <c r="G543" s="2">
        <v>88</v>
      </c>
      <c r="H543" s="3">
        <v>2.2999999999999998</v>
      </c>
      <c r="I543" s="3">
        <v>3.8</v>
      </c>
      <c r="J543" s="10">
        <v>1.06</v>
      </c>
    </row>
    <row r="544" spans="1:10" x14ac:dyDescent="0.25">
      <c r="A544" s="7">
        <v>542</v>
      </c>
      <c r="B544" s="1" t="s">
        <v>551</v>
      </c>
      <c r="C544" s="9">
        <v>0.20899999999999999</v>
      </c>
      <c r="D544" s="10">
        <v>0.83</v>
      </c>
      <c r="E544" s="10">
        <v>0.77</v>
      </c>
      <c r="F544" s="2">
        <v>81</v>
      </c>
      <c r="G544" s="2">
        <v>87</v>
      </c>
      <c r="H544" s="3">
        <v>2.2999999999999998</v>
      </c>
      <c r="I544" s="3">
        <v>3.3</v>
      </c>
      <c r="J544" s="10">
        <v>1.1000000000000001</v>
      </c>
    </row>
    <row r="545" spans="1:10" x14ac:dyDescent="0.25">
      <c r="A545" s="7">
        <v>543</v>
      </c>
      <c r="B545" s="1" t="s">
        <v>552</v>
      </c>
      <c r="C545" s="9">
        <v>0.23699999999999999</v>
      </c>
      <c r="D545" s="10">
        <v>0.69</v>
      </c>
      <c r="E545" s="10">
        <v>0.61</v>
      </c>
      <c r="F545" s="2">
        <v>62</v>
      </c>
      <c r="G545" s="2">
        <v>73</v>
      </c>
      <c r="H545" s="3">
        <v>2.2999999999999998</v>
      </c>
      <c r="I545" s="3">
        <v>3.3</v>
      </c>
      <c r="J545" s="10">
        <v>1.1599999999999999</v>
      </c>
    </row>
    <row r="546" spans="1:10" x14ac:dyDescent="0.25">
      <c r="A546" s="7">
        <v>544</v>
      </c>
      <c r="B546" s="1" t="s">
        <v>553</v>
      </c>
      <c r="C546" s="9">
        <v>0.218</v>
      </c>
      <c r="D546" s="10">
        <v>0.79</v>
      </c>
      <c r="E546" s="10">
        <v>0.72</v>
      </c>
      <c r="F546" s="2">
        <v>68</v>
      </c>
      <c r="G546" s="2">
        <v>81</v>
      </c>
      <c r="H546" s="3">
        <v>2</v>
      </c>
      <c r="I546" s="3">
        <v>2.9</v>
      </c>
      <c r="J546" s="10">
        <v>1.1399999999999999</v>
      </c>
    </row>
    <row r="547" spans="1:10" x14ac:dyDescent="0.25">
      <c r="A547" s="7">
        <v>545</v>
      </c>
      <c r="B547" s="1" t="s">
        <v>554</v>
      </c>
      <c r="C547" s="9">
        <v>0.17600000000000002</v>
      </c>
      <c r="D547" s="10">
        <v>0.77</v>
      </c>
      <c r="E547" s="10">
        <v>0.69</v>
      </c>
      <c r="F547" s="2">
        <v>123</v>
      </c>
      <c r="G547" s="2">
        <v>86</v>
      </c>
      <c r="H547" s="3">
        <v>2.7</v>
      </c>
      <c r="I547" s="3">
        <v>16.100000000000001</v>
      </c>
      <c r="J547" s="10">
        <v>0.98</v>
      </c>
    </row>
    <row r="548" spans="1:10" x14ac:dyDescent="0.25">
      <c r="A548" s="7">
        <v>546</v>
      </c>
      <c r="B548" s="1" t="s">
        <v>555</v>
      </c>
      <c r="C548" s="9">
        <v>0.16200000000000001</v>
      </c>
      <c r="D548" s="10">
        <v>0.83</v>
      </c>
      <c r="E548" s="10">
        <v>0.75</v>
      </c>
      <c r="F548" s="2">
        <v>132</v>
      </c>
      <c r="G548" s="2">
        <v>90</v>
      </c>
      <c r="H548" s="3">
        <v>2.7</v>
      </c>
      <c r="I548" s="3">
        <v>16.100000000000001</v>
      </c>
      <c r="J548" s="10">
        <v>0.95</v>
      </c>
    </row>
    <row r="549" spans="1:10" x14ac:dyDescent="0.25">
      <c r="A549" s="7">
        <v>547</v>
      </c>
      <c r="B549" s="1" t="s">
        <v>556</v>
      </c>
      <c r="C549" s="9">
        <v>0.18899999999999997</v>
      </c>
      <c r="D549" s="10">
        <v>0.73</v>
      </c>
      <c r="E549" s="10">
        <v>0.65</v>
      </c>
      <c r="F549" s="2">
        <v>114</v>
      </c>
      <c r="G549" s="2">
        <v>83</v>
      </c>
      <c r="H549" s="3">
        <v>2.7</v>
      </c>
      <c r="I549" s="3">
        <v>16.100000000000001</v>
      </c>
      <c r="J549" s="10">
        <v>1</v>
      </c>
    </row>
    <row r="550" spans="1:10" x14ac:dyDescent="0.25">
      <c r="A550" s="7">
        <v>548</v>
      </c>
      <c r="B550" s="1" t="s">
        <v>557</v>
      </c>
      <c r="C550" s="9">
        <v>0.217</v>
      </c>
      <c r="D550" s="10">
        <v>0.69</v>
      </c>
      <c r="E550" s="10">
        <v>0.59</v>
      </c>
      <c r="F550" s="2">
        <v>107</v>
      </c>
      <c r="G550" s="2">
        <v>80</v>
      </c>
      <c r="H550" s="3">
        <v>2.2999999999999998</v>
      </c>
      <c r="I550" s="3">
        <v>16.100000000000001</v>
      </c>
      <c r="J550" s="10">
        <v>1.02</v>
      </c>
    </row>
    <row r="551" spans="1:10" x14ac:dyDescent="0.25">
      <c r="A551" s="7">
        <v>549</v>
      </c>
      <c r="B551" s="1" t="s">
        <v>558</v>
      </c>
      <c r="C551" s="9">
        <v>0.14400000000000002</v>
      </c>
      <c r="D551" s="10">
        <v>0.96</v>
      </c>
      <c r="E551" s="10">
        <v>0.92</v>
      </c>
      <c r="F551" s="2">
        <v>159</v>
      </c>
      <c r="G551" s="2">
        <v>100</v>
      </c>
      <c r="H551" s="3">
        <v>3.7</v>
      </c>
      <c r="I551" s="3">
        <v>16.100000000000001</v>
      </c>
      <c r="J551" s="10">
        <v>0.9</v>
      </c>
    </row>
    <row r="552" spans="1:10" x14ac:dyDescent="0.25">
      <c r="A552" s="7">
        <v>550</v>
      </c>
      <c r="B552" s="1" t="s">
        <v>559</v>
      </c>
      <c r="C552" s="9">
        <v>0.156</v>
      </c>
      <c r="D552" s="10">
        <v>0.88</v>
      </c>
      <c r="E552" s="10">
        <v>0.82</v>
      </c>
      <c r="F552" s="2">
        <v>145</v>
      </c>
      <c r="G552" s="2">
        <v>94</v>
      </c>
      <c r="H552" s="3">
        <v>3</v>
      </c>
      <c r="I552" s="3">
        <v>16.100000000000001</v>
      </c>
      <c r="J552" s="10">
        <v>0.92</v>
      </c>
    </row>
    <row r="553" spans="1:10" x14ac:dyDescent="0.25">
      <c r="A553" s="7">
        <v>551</v>
      </c>
      <c r="B553" s="1" t="s">
        <v>560</v>
      </c>
      <c r="C553" s="9">
        <v>0.193</v>
      </c>
      <c r="D553" s="10">
        <v>0.82</v>
      </c>
      <c r="E553" s="10">
        <v>0.75</v>
      </c>
      <c r="F553" s="2">
        <v>141</v>
      </c>
      <c r="G553" s="2">
        <v>90</v>
      </c>
      <c r="H553" s="3">
        <v>2.7</v>
      </c>
      <c r="I553" s="3">
        <v>14.6</v>
      </c>
      <c r="J553" s="10">
        <v>0.87</v>
      </c>
    </row>
    <row r="554" spans="1:10" x14ac:dyDescent="0.25">
      <c r="A554" s="7">
        <v>552</v>
      </c>
      <c r="B554" s="1" t="s">
        <v>561</v>
      </c>
      <c r="C554" s="9">
        <v>0.183</v>
      </c>
      <c r="D554" s="10">
        <v>0.82</v>
      </c>
      <c r="E554" s="10">
        <v>0.74</v>
      </c>
      <c r="F554" s="2">
        <v>136</v>
      </c>
      <c r="G554" s="2">
        <v>89</v>
      </c>
      <c r="H554" s="3">
        <v>2.2999999999999998</v>
      </c>
      <c r="I554" s="3">
        <v>14.1</v>
      </c>
      <c r="J554" s="10">
        <v>0.89</v>
      </c>
    </row>
    <row r="555" spans="1:10" x14ac:dyDescent="0.25">
      <c r="A555" s="7">
        <v>553</v>
      </c>
      <c r="B555" s="1" t="s">
        <v>562</v>
      </c>
      <c r="C555" s="9">
        <v>0.19699999999999998</v>
      </c>
      <c r="D555" s="10">
        <v>0.77</v>
      </c>
      <c r="E555" s="10">
        <v>0.68</v>
      </c>
      <c r="F555" s="2">
        <v>125</v>
      </c>
      <c r="G555" s="2">
        <v>85</v>
      </c>
      <c r="H555" s="3">
        <v>2.2999999999999998</v>
      </c>
      <c r="I555" s="3">
        <v>14.1</v>
      </c>
      <c r="J555" s="10">
        <v>0.95</v>
      </c>
    </row>
    <row r="556" spans="1:10" x14ac:dyDescent="0.25">
      <c r="A556" s="7">
        <v>554</v>
      </c>
      <c r="B556" s="1" t="s">
        <v>563</v>
      </c>
      <c r="C556" s="9">
        <v>0.22800000000000001</v>
      </c>
      <c r="D556" s="10">
        <v>0.73</v>
      </c>
      <c r="E556" s="10">
        <v>0.64</v>
      </c>
      <c r="F556" s="2">
        <v>121</v>
      </c>
      <c r="G556" s="2">
        <v>81</v>
      </c>
      <c r="H556" s="3">
        <v>2</v>
      </c>
      <c r="I556" s="3">
        <v>14.1</v>
      </c>
      <c r="J556" s="10">
        <v>0.99</v>
      </c>
    </row>
    <row r="557" spans="1:10" x14ac:dyDescent="0.25">
      <c r="A557" s="7">
        <v>555</v>
      </c>
      <c r="B557" s="1" t="s">
        <v>564</v>
      </c>
      <c r="C557" s="9">
        <v>0.22500000000000001</v>
      </c>
      <c r="D557" s="10">
        <v>0.67</v>
      </c>
      <c r="E557" s="10">
        <v>0.56999999999999995</v>
      </c>
      <c r="F557" s="2">
        <v>112</v>
      </c>
      <c r="G557" s="2">
        <v>77</v>
      </c>
      <c r="H557" s="3">
        <v>2</v>
      </c>
      <c r="I557" s="3">
        <v>13.7</v>
      </c>
      <c r="J557" s="10">
        <v>1.03</v>
      </c>
    </row>
    <row r="558" spans="1:10" x14ac:dyDescent="0.25">
      <c r="A558" s="7">
        <v>556</v>
      </c>
      <c r="B558" s="1" t="s">
        <v>565</v>
      </c>
      <c r="C558" s="9">
        <v>0.21</v>
      </c>
      <c r="D558" s="10">
        <v>0.83</v>
      </c>
      <c r="E558" s="10">
        <v>0.76</v>
      </c>
      <c r="F558" s="2">
        <v>153</v>
      </c>
      <c r="G558" s="2">
        <v>92</v>
      </c>
      <c r="H558" s="3">
        <v>2.7</v>
      </c>
      <c r="I558" s="3">
        <v>18.5</v>
      </c>
      <c r="J558" s="10">
        <v>0.95</v>
      </c>
    </row>
    <row r="559" spans="1:10" x14ac:dyDescent="0.25">
      <c r="A559" s="7">
        <v>557</v>
      </c>
      <c r="B559" s="1" t="s">
        <v>566</v>
      </c>
      <c r="C559" s="9">
        <v>0.215</v>
      </c>
      <c r="D559" s="10">
        <v>0.78</v>
      </c>
      <c r="E559" s="10">
        <v>0.7</v>
      </c>
      <c r="F559" s="2">
        <v>145</v>
      </c>
      <c r="G559" s="2">
        <v>88</v>
      </c>
      <c r="H559" s="3">
        <v>2.2999999999999998</v>
      </c>
      <c r="I559" s="3">
        <v>16.600000000000001</v>
      </c>
      <c r="J559" s="10">
        <v>0.95</v>
      </c>
    </row>
    <row r="560" spans="1:10" x14ac:dyDescent="0.25">
      <c r="A560" s="7">
        <v>558</v>
      </c>
      <c r="B560" s="1" t="s">
        <v>567</v>
      </c>
      <c r="C560" s="9">
        <v>0.20499999999999999</v>
      </c>
      <c r="D560" s="10">
        <v>0.78</v>
      </c>
      <c r="E560" s="10">
        <v>0.7</v>
      </c>
      <c r="F560" s="2">
        <v>142</v>
      </c>
      <c r="G560" s="2">
        <v>88</v>
      </c>
      <c r="H560" s="3">
        <v>2.2999999999999998</v>
      </c>
      <c r="I560" s="3">
        <v>18.5</v>
      </c>
      <c r="J560" s="10">
        <v>0.96</v>
      </c>
    </row>
    <row r="561" spans="1:10" x14ac:dyDescent="0.25">
      <c r="A561" s="7">
        <v>559</v>
      </c>
      <c r="B561" s="1" t="s">
        <v>568</v>
      </c>
      <c r="C561" s="9">
        <v>0.22399999999999998</v>
      </c>
      <c r="D561" s="10">
        <v>0.73</v>
      </c>
      <c r="E561" s="10">
        <v>0.65</v>
      </c>
      <c r="F561" s="2">
        <v>128</v>
      </c>
      <c r="G561" s="2">
        <v>83</v>
      </c>
      <c r="H561" s="3">
        <v>2.2999999999999998</v>
      </c>
      <c r="I561" s="3">
        <v>18</v>
      </c>
      <c r="J561" s="10">
        <v>0.99</v>
      </c>
    </row>
    <row r="562" spans="1:10" x14ac:dyDescent="0.25">
      <c r="A562" s="7">
        <v>560</v>
      </c>
      <c r="B562" s="1" t="s">
        <v>569</v>
      </c>
      <c r="C562" s="9">
        <v>0.249</v>
      </c>
      <c r="D562" s="10">
        <v>0.72</v>
      </c>
      <c r="E562" s="10">
        <v>0.63</v>
      </c>
      <c r="F562" s="2">
        <v>129</v>
      </c>
      <c r="G562" s="2">
        <v>83</v>
      </c>
      <c r="H562" s="3">
        <v>2.7</v>
      </c>
      <c r="I562" s="3">
        <v>18</v>
      </c>
      <c r="J562" s="10">
        <v>1</v>
      </c>
    </row>
    <row r="563" spans="1:10" x14ac:dyDescent="0.25">
      <c r="A563" s="7">
        <v>561</v>
      </c>
      <c r="B563" s="1" t="s">
        <v>570</v>
      </c>
      <c r="C563" s="9">
        <v>0.191</v>
      </c>
      <c r="D563" s="10">
        <v>0.84</v>
      </c>
      <c r="E563" s="10">
        <v>0.78</v>
      </c>
      <c r="F563" s="2">
        <v>166</v>
      </c>
      <c r="G563" s="2">
        <v>94</v>
      </c>
      <c r="H563" s="3">
        <v>2.7</v>
      </c>
      <c r="I563" s="3">
        <v>18</v>
      </c>
      <c r="J563" s="10">
        <v>0.87</v>
      </c>
    </row>
    <row r="564" spans="1:10" x14ac:dyDescent="0.25">
      <c r="A564" s="7">
        <v>562</v>
      </c>
      <c r="B564" s="1" t="s">
        <v>571</v>
      </c>
      <c r="C564" s="9">
        <v>0.20199999999999999</v>
      </c>
      <c r="D564" s="10">
        <v>0.83</v>
      </c>
      <c r="E564" s="10">
        <v>0.76</v>
      </c>
      <c r="F564" s="2">
        <v>162</v>
      </c>
      <c r="G564" s="2">
        <v>93</v>
      </c>
      <c r="H564" s="3">
        <v>2.7</v>
      </c>
      <c r="I564" s="3">
        <v>18.5</v>
      </c>
      <c r="J564" s="10">
        <v>0.89</v>
      </c>
    </row>
    <row r="565" spans="1:10" x14ac:dyDescent="0.25">
      <c r="A565" s="7">
        <v>563</v>
      </c>
      <c r="B565" s="1" t="s">
        <v>572</v>
      </c>
      <c r="C565" s="9">
        <v>0.2</v>
      </c>
      <c r="D565" s="10">
        <v>0.79</v>
      </c>
      <c r="E565" s="10">
        <v>0.72</v>
      </c>
      <c r="F565" s="2">
        <v>151</v>
      </c>
      <c r="G565" s="2">
        <v>89</v>
      </c>
      <c r="H565" s="3">
        <v>2.7</v>
      </c>
      <c r="I565" s="3">
        <v>18</v>
      </c>
      <c r="J565" s="10">
        <v>0.92</v>
      </c>
    </row>
    <row r="566" spans="1:10" x14ac:dyDescent="0.25">
      <c r="A566" s="7">
        <v>564</v>
      </c>
      <c r="B566" s="1" t="s">
        <v>573</v>
      </c>
      <c r="C566" s="9">
        <v>0.215</v>
      </c>
      <c r="D566" s="10">
        <v>0.78</v>
      </c>
      <c r="E566" s="10">
        <v>0.71</v>
      </c>
      <c r="F566" s="2">
        <v>150</v>
      </c>
      <c r="G566" s="2">
        <v>89</v>
      </c>
      <c r="H566" s="3">
        <v>2.2999999999999998</v>
      </c>
      <c r="I566" s="3">
        <v>17.600000000000001</v>
      </c>
      <c r="J566" s="10">
        <v>0.96</v>
      </c>
    </row>
    <row r="567" spans="1:10" x14ac:dyDescent="0.25">
      <c r="A567" s="7">
        <v>565</v>
      </c>
      <c r="B567" s="1" t="s">
        <v>574</v>
      </c>
      <c r="C567" s="9">
        <v>0.222</v>
      </c>
      <c r="D567" s="10">
        <v>0.76</v>
      </c>
      <c r="E567" s="10">
        <v>0.68</v>
      </c>
      <c r="F567" s="2">
        <v>149</v>
      </c>
      <c r="G567" s="2">
        <v>87</v>
      </c>
      <c r="H567" s="3">
        <v>2.2999999999999998</v>
      </c>
      <c r="I567" s="3">
        <v>17.100000000000001</v>
      </c>
      <c r="J567" s="10">
        <v>1</v>
      </c>
    </row>
    <row r="568" spans="1:10" x14ac:dyDescent="0.25">
      <c r="A568" s="7">
        <v>566</v>
      </c>
      <c r="B568" s="1" t="s">
        <v>575</v>
      </c>
      <c r="C568" s="9">
        <v>0.157</v>
      </c>
      <c r="D568" s="10">
        <v>0.98</v>
      </c>
      <c r="E568" s="10">
        <v>0.94</v>
      </c>
      <c r="F568" s="2">
        <v>99</v>
      </c>
      <c r="G568" s="2">
        <v>92</v>
      </c>
      <c r="H568" s="3">
        <v>3</v>
      </c>
      <c r="I568" s="3">
        <v>5.2</v>
      </c>
      <c r="J568" s="10">
        <v>0.99</v>
      </c>
    </row>
    <row r="569" spans="1:10" x14ac:dyDescent="0.25">
      <c r="A569" s="7">
        <v>567</v>
      </c>
      <c r="B569" s="1" t="s">
        <v>576</v>
      </c>
      <c r="C569" s="9">
        <v>0.16399999999999998</v>
      </c>
      <c r="D569" s="10">
        <v>0.94</v>
      </c>
      <c r="E569" s="10">
        <v>0.9</v>
      </c>
      <c r="F569" s="2">
        <v>91</v>
      </c>
      <c r="G569" s="2">
        <v>90</v>
      </c>
      <c r="H569" s="3">
        <v>3</v>
      </c>
      <c r="I569" s="3">
        <v>5.2</v>
      </c>
      <c r="J569" s="10">
        <v>1.08</v>
      </c>
    </row>
    <row r="570" spans="1:10" x14ac:dyDescent="0.25">
      <c r="A570" s="7">
        <v>568</v>
      </c>
      <c r="B570" s="1" t="s">
        <v>577</v>
      </c>
      <c r="C570" s="9">
        <v>0.19</v>
      </c>
      <c r="D570" s="10">
        <v>0.75</v>
      </c>
      <c r="E570" s="10">
        <v>0.68</v>
      </c>
      <c r="F570" s="2">
        <v>66</v>
      </c>
      <c r="G570" s="3">
        <v>76</v>
      </c>
      <c r="H570" s="3">
        <v>2.2999999999999998</v>
      </c>
      <c r="I570" s="3">
        <v>5.2</v>
      </c>
      <c r="J570" s="10">
        <v>1.28</v>
      </c>
    </row>
    <row r="571" spans="1:10" x14ac:dyDescent="0.25">
      <c r="A571" s="7">
        <v>569</v>
      </c>
      <c r="B571" s="1" t="s">
        <v>578</v>
      </c>
      <c r="C571" s="9">
        <v>0.16500000000000001</v>
      </c>
      <c r="D571" s="10">
        <v>0.89</v>
      </c>
      <c r="E571" s="10">
        <v>0.84</v>
      </c>
      <c r="F571" s="2">
        <v>77</v>
      </c>
      <c r="G571" s="2">
        <v>85</v>
      </c>
      <c r="H571" s="3">
        <v>2.7</v>
      </c>
      <c r="I571" s="3">
        <v>5.2</v>
      </c>
      <c r="J571" s="10">
        <v>1.1200000000000001</v>
      </c>
    </row>
    <row r="572" spans="1:10" x14ac:dyDescent="0.25">
      <c r="A572" s="7">
        <v>570</v>
      </c>
      <c r="B572" s="1" t="s">
        <v>579</v>
      </c>
      <c r="C572" s="9">
        <v>0.16699999999999998</v>
      </c>
      <c r="D572" s="10">
        <v>1.01</v>
      </c>
      <c r="E572" s="10">
        <v>0.98</v>
      </c>
      <c r="F572" s="2">
        <v>115</v>
      </c>
      <c r="G572" s="2">
        <v>96</v>
      </c>
      <c r="H572" s="3">
        <v>3.4</v>
      </c>
      <c r="I572" s="3">
        <v>5.2</v>
      </c>
      <c r="J572" s="10">
        <v>0.98</v>
      </c>
    </row>
    <row r="573" spans="1:10" x14ac:dyDescent="0.25">
      <c r="A573" s="7">
        <v>571</v>
      </c>
      <c r="B573" s="1" t="s">
        <v>580</v>
      </c>
      <c r="C573" s="9">
        <v>0.17199999999999999</v>
      </c>
      <c r="D573" s="10">
        <v>1.03</v>
      </c>
      <c r="E573" s="10">
        <v>1.01</v>
      </c>
      <c r="F573" s="2">
        <v>143</v>
      </c>
      <c r="G573" s="2">
        <v>101</v>
      </c>
      <c r="H573" s="3">
        <v>3.7</v>
      </c>
      <c r="I573" s="3">
        <v>5.2</v>
      </c>
      <c r="J573" s="10">
        <v>0.96</v>
      </c>
    </row>
    <row r="574" spans="1:10" x14ac:dyDescent="0.25">
      <c r="A574" s="7">
        <v>572</v>
      </c>
      <c r="B574" s="1" t="s">
        <v>581</v>
      </c>
      <c r="C574" s="9">
        <v>0.17100000000000001</v>
      </c>
      <c r="D574" s="10">
        <v>0.82</v>
      </c>
      <c r="E574" s="10">
        <v>0.75</v>
      </c>
      <c r="F574" s="2">
        <v>68</v>
      </c>
      <c r="G574" s="2">
        <v>80</v>
      </c>
      <c r="H574" s="3">
        <v>2.7</v>
      </c>
      <c r="I574" s="3">
        <v>5.2</v>
      </c>
      <c r="J574" s="10">
        <v>1.18</v>
      </c>
    </row>
    <row r="575" spans="1:10" x14ac:dyDescent="0.25">
      <c r="A575" s="7">
        <v>573</v>
      </c>
      <c r="B575" s="1" t="s">
        <v>582</v>
      </c>
      <c r="C575" s="9">
        <v>0.217</v>
      </c>
      <c r="D575" s="10">
        <v>0.66</v>
      </c>
      <c r="E575" s="10">
        <v>0.57999999999999996</v>
      </c>
      <c r="F575" s="2">
        <v>62</v>
      </c>
      <c r="G575" s="2">
        <v>71</v>
      </c>
      <c r="H575" s="3">
        <v>2.2999999999999998</v>
      </c>
      <c r="I575" s="3">
        <v>4.8</v>
      </c>
      <c r="J575" s="10">
        <v>1.29</v>
      </c>
    </row>
    <row r="576" spans="1:10" x14ac:dyDescent="0.25">
      <c r="A576" s="7">
        <v>574</v>
      </c>
      <c r="B576" s="1" t="s">
        <v>583</v>
      </c>
      <c r="C576" s="9">
        <v>0.19699999999999998</v>
      </c>
      <c r="D576" s="10">
        <v>0.7</v>
      </c>
      <c r="E576" s="10">
        <v>0.61</v>
      </c>
      <c r="F576" s="2">
        <v>62</v>
      </c>
      <c r="G576" s="2">
        <v>72</v>
      </c>
      <c r="H576" s="3">
        <v>2.2999999999999998</v>
      </c>
      <c r="I576" s="3">
        <v>4.8</v>
      </c>
      <c r="J576" s="10">
        <v>1.28</v>
      </c>
    </row>
    <row r="577" spans="1:10" x14ac:dyDescent="0.25">
      <c r="A577" s="7">
        <v>575</v>
      </c>
      <c r="B577" s="1" t="s">
        <v>584</v>
      </c>
      <c r="C577" s="9">
        <v>0.17499999999999999</v>
      </c>
      <c r="D577" s="10">
        <v>0.88</v>
      </c>
      <c r="E577" s="10">
        <v>0.83</v>
      </c>
      <c r="F577" s="2">
        <v>76</v>
      </c>
      <c r="G577" s="2">
        <v>84</v>
      </c>
      <c r="H577" s="3">
        <v>3</v>
      </c>
      <c r="I577" s="3">
        <v>5.2</v>
      </c>
      <c r="J577" s="10">
        <v>1.1000000000000001</v>
      </c>
    </row>
    <row r="578" spans="1:10" x14ac:dyDescent="0.25">
      <c r="A578" s="7">
        <v>576</v>
      </c>
      <c r="B578" s="1" t="s">
        <v>585</v>
      </c>
      <c r="C578" s="9">
        <v>0.19399999999999998</v>
      </c>
      <c r="D578" s="10">
        <v>0.85</v>
      </c>
      <c r="E578" s="10">
        <v>0.8</v>
      </c>
      <c r="F578" s="2">
        <v>67</v>
      </c>
      <c r="G578" s="2">
        <v>81</v>
      </c>
      <c r="H578" s="3">
        <v>3</v>
      </c>
      <c r="I578" s="3">
        <v>5.2</v>
      </c>
      <c r="J578" s="10">
        <v>1.1599999999999999</v>
      </c>
    </row>
    <row r="579" spans="1:10" x14ac:dyDescent="0.25">
      <c r="A579" s="7">
        <v>577</v>
      </c>
      <c r="B579" s="1" t="s">
        <v>586</v>
      </c>
      <c r="C579" s="9">
        <v>0.27500000000000002</v>
      </c>
      <c r="D579" s="10">
        <v>0.74</v>
      </c>
      <c r="E579" s="10">
        <v>0.66</v>
      </c>
      <c r="F579" s="2">
        <v>47</v>
      </c>
      <c r="G579" s="2">
        <v>71</v>
      </c>
      <c r="H579" s="3">
        <v>2.2999999999999998</v>
      </c>
      <c r="I579" s="3">
        <v>5.2</v>
      </c>
      <c r="J579" s="10">
        <v>1.24</v>
      </c>
    </row>
    <row r="580" spans="1:10" x14ac:dyDescent="0.25">
      <c r="A580" s="7">
        <v>578</v>
      </c>
      <c r="B580" s="1" t="s">
        <v>587</v>
      </c>
      <c r="C580" s="9">
        <v>0.19800000000000001</v>
      </c>
      <c r="D580" s="10">
        <v>0.81</v>
      </c>
      <c r="E580" s="10">
        <v>0.75</v>
      </c>
      <c r="F580" s="2">
        <v>56</v>
      </c>
      <c r="G580" s="2">
        <v>76</v>
      </c>
      <c r="H580" s="3">
        <v>2.7</v>
      </c>
      <c r="I580" s="3">
        <v>5.2</v>
      </c>
      <c r="J580" s="10">
        <v>1.2</v>
      </c>
    </row>
    <row r="581" spans="1:10" x14ac:dyDescent="0.25">
      <c r="A581" s="7">
        <v>579</v>
      </c>
      <c r="B581" s="1" t="s">
        <v>588</v>
      </c>
      <c r="C581" s="9">
        <v>0.17199999999999999</v>
      </c>
      <c r="D581" s="10">
        <v>1.01</v>
      </c>
      <c r="E581" s="10">
        <v>0.98</v>
      </c>
      <c r="F581" s="2">
        <v>101</v>
      </c>
      <c r="G581" s="2">
        <v>94</v>
      </c>
      <c r="H581" s="3">
        <v>3.7</v>
      </c>
      <c r="I581" s="3">
        <v>5.7</v>
      </c>
      <c r="J581" s="10">
        <v>0.99</v>
      </c>
    </row>
    <row r="582" spans="1:10" x14ac:dyDescent="0.25">
      <c r="A582" s="7">
        <v>580</v>
      </c>
      <c r="B582" s="1" t="s">
        <v>589</v>
      </c>
      <c r="C582" s="9">
        <v>0.16399999999999998</v>
      </c>
      <c r="D582" s="10">
        <v>0.99</v>
      </c>
      <c r="E582" s="10">
        <v>0.96</v>
      </c>
      <c r="F582" s="2">
        <v>117</v>
      </c>
      <c r="G582" s="2">
        <v>95</v>
      </c>
      <c r="H582" s="3">
        <v>4.0999999999999996</v>
      </c>
      <c r="I582" s="3">
        <v>5.7</v>
      </c>
      <c r="J582" s="10">
        <v>0.97</v>
      </c>
    </row>
    <row r="583" spans="1:10" x14ac:dyDescent="0.25">
      <c r="A583" s="7">
        <v>581</v>
      </c>
      <c r="B583" s="1" t="s">
        <v>590</v>
      </c>
      <c r="C583" s="9">
        <v>0.218</v>
      </c>
      <c r="D583" s="10">
        <v>0.76</v>
      </c>
      <c r="E583" s="10">
        <v>0.69</v>
      </c>
      <c r="F583" s="2">
        <v>48</v>
      </c>
      <c r="G583" s="2">
        <v>72</v>
      </c>
      <c r="H583" s="3">
        <v>2.7</v>
      </c>
      <c r="I583" s="3">
        <v>5.2</v>
      </c>
      <c r="J583" s="10">
        <v>1.23</v>
      </c>
    </row>
    <row r="584" spans="1:10" x14ac:dyDescent="0.25">
      <c r="A584" s="7">
        <v>582</v>
      </c>
      <c r="B584" s="1" t="s">
        <v>591</v>
      </c>
      <c r="C584" s="9">
        <v>0.222</v>
      </c>
      <c r="D584" s="10">
        <v>0.71</v>
      </c>
      <c r="E584" s="10">
        <v>0.64</v>
      </c>
      <c r="F584" s="2">
        <v>44</v>
      </c>
      <c r="G584" s="2">
        <v>69</v>
      </c>
      <c r="H584" s="3">
        <v>2.2999999999999998</v>
      </c>
      <c r="I584" s="3">
        <v>4.8</v>
      </c>
      <c r="J584" s="10">
        <v>1.27</v>
      </c>
    </row>
    <row r="585" spans="1:10" x14ac:dyDescent="0.25">
      <c r="A585" s="7">
        <v>583</v>
      </c>
      <c r="B585" s="1" t="s">
        <v>592</v>
      </c>
      <c r="C585" s="9">
        <v>0.16500000000000001</v>
      </c>
      <c r="D585" s="10">
        <v>0.91</v>
      </c>
      <c r="E585" s="10">
        <v>0.87</v>
      </c>
      <c r="F585" s="2">
        <v>114</v>
      </c>
      <c r="G585" s="2">
        <v>97</v>
      </c>
      <c r="H585" s="3">
        <v>3.7</v>
      </c>
      <c r="I585" s="3">
        <v>5.7</v>
      </c>
      <c r="J585" s="10">
        <v>1.07</v>
      </c>
    </row>
    <row r="586" spans="1:10" x14ac:dyDescent="0.25">
      <c r="A586" s="7">
        <v>584</v>
      </c>
      <c r="B586" s="1" t="s">
        <v>593</v>
      </c>
      <c r="C586" s="9">
        <v>0.152</v>
      </c>
      <c r="D586" s="10">
        <v>0.99</v>
      </c>
      <c r="E586" s="10">
        <v>0.96</v>
      </c>
      <c r="F586" s="2">
        <v>124</v>
      </c>
      <c r="G586" s="3">
        <v>102</v>
      </c>
      <c r="H586" s="3">
        <v>4.0999999999999996</v>
      </c>
      <c r="I586" s="3">
        <v>6.2</v>
      </c>
      <c r="J586" s="10">
        <v>0.92</v>
      </c>
    </row>
    <row r="587" spans="1:10" x14ac:dyDescent="0.25">
      <c r="A587" s="7">
        <v>585</v>
      </c>
      <c r="B587" s="1" t="s">
        <v>594</v>
      </c>
      <c r="C587" s="9">
        <v>0.20300000000000001</v>
      </c>
      <c r="D587" s="10">
        <v>0.96</v>
      </c>
      <c r="E587" s="10">
        <v>0.92</v>
      </c>
      <c r="F587" s="2">
        <v>117</v>
      </c>
      <c r="G587" s="2">
        <v>100</v>
      </c>
      <c r="H587" s="3">
        <v>3.7</v>
      </c>
      <c r="I587" s="3">
        <v>6.2</v>
      </c>
      <c r="J587" s="10">
        <v>0.98</v>
      </c>
    </row>
    <row r="588" spans="1:10" x14ac:dyDescent="0.25">
      <c r="A588" s="7">
        <v>586</v>
      </c>
      <c r="B588" s="1" t="s">
        <v>595</v>
      </c>
      <c r="C588" s="9">
        <v>0.184</v>
      </c>
      <c r="D588" s="10">
        <v>0.91</v>
      </c>
      <c r="E588" s="10">
        <v>0.86</v>
      </c>
      <c r="F588" s="2">
        <v>112</v>
      </c>
      <c r="G588" s="2">
        <v>97</v>
      </c>
      <c r="H588" s="3">
        <v>3.4</v>
      </c>
      <c r="I588" s="3">
        <v>5.7</v>
      </c>
      <c r="J588" s="10">
        <v>1</v>
      </c>
    </row>
    <row r="589" spans="1:10" x14ac:dyDescent="0.25">
      <c r="A589" s="7">
        <v>587</v>
      </c>
      <c r="B589" s="1" t="s">
        <v>596</v>
      </c>
      <c r="C589" s="9">
        <v>0.218</v>
      </c>
      <c r="D589" s="10">
        <v>0.87</v>
      </c>
      <c r="E589" s="10">
        <v>0.81</v>
      </c>
      <c r="F589" s="2">
        <v>95</v>
      </c>
      <c r="G589" s="2">
        <v>91</v>
      </c>
      <c r="H589" s="3">
        <v>3</v>
      </c>
      <c r="I589" s="3">
        <v>4.3</v>
      </c>
      <c r="J589" s="10">
        <v>1.06</v>
      </c>
    </row>
    <row r="590" spans="1:10" x14ac:dyDescent="0.25">
      <c r="A590" s="7">
        <v>588</v>
      </c>
      <c r="B590" s="1" t="s">
        <v>597</v>
      </c>
      <c r="C590" s="9">
        <v>0.18600000000000003</v>
      </c>
      <c r="D590" s="10">
        <v>0.89</v>
      </c>
      <c r="E590" s="10">
        <v>0.83</v>
      </c>
      <c r="F590" s="2">
        <v>107</v>
      </c>
      <c r="G590" s="2">
        <v>94</v>
      </c>
      <c r="H590" s="3">
        <v>3.7</v>
      </c>
      <c r="I590" s="3">
        <v>5.7</v>
      </c>
      <c r="J590" s="10">
        <v>1.03</v>
      </c>
    </row>
    <row r="591" spans="1:10" x14ac:dyDescent="0.25">
      <c r="A591" s="7">
        <v>589</v>
      </c>
      <c r="B591" s="1" t="s">
        <v>598</v>
      </c>
      <c r="C591" s="9">
        <v>0.19800000000000001</v>
      </c>
      <c r="D591" s="10">
        <v>0.86</v>
      </c>
      <c r="E591" s="10">
        <v>0.81</v>
      </c>
      <c r="F591" s="2">
        <v>92</v>
      </c>
      <c r="G591" s="2">
        <v>90</v>
      </c>
      <c r="H591" s="3">
        <v>3.4</v>
      </c>
      <c r="I591" s="3">
        <v>5.7</v>
      </c>
      <c r="J591" s="10">
        <v>1.03</v>
      </c>
    </row>
    <row r="592" spans="1:10" x14ac:dyDescent="0.25">
      <c r="A592" s="7">
        <v>590</v>
      </c>
      <c r="B592" s="1" t="s">
        <v>599</v>
      </c>
      <c r="C592" s="9">
        <v>0.20800000000000002</v>
      </c>
      <c r="D592" s="10">
        <v>0.83</v>
      </c>
      <c r="E592" s="10">
        <v>0.78</v>
      </c>
      <c r="F592" s="2">
        <v>87</v>
      </c>
      <c r="G592" s="2">
        <v>87</v>
      </c>
      <c r="H592" s="3">
        <v>3.4</v>
      </c>
      <c r="I592" s="3">
        <v>5.7</v>
      </c>
      <c r="J592" s="10">
        <v>1.05</v>
      </c>
    </row>
    <row r="593" spans="1:10" x14ac:dyDescent="0.25">
      <c r="A593" s="7">
        <v>591</v>
      </c>
      <c r="B593" s="1" t="s">
        <v>600</v>
      </c>
      <c r="C593" s="9">
        <v>0.222</v>
      </c>
      <c r="D593" s="10">
        <v>0.81</v>
      </c>
      <c r="E593" s="10">
        <v>0.75</v>
      </c>
      <c r="F593" s="2">
        <v>81</v>
      </c>
      <c r="G593" s="2">
        <v>85</v>
      </c>
      <c r="H593" s="3">
        <v>3</v>
      </c>
      <c r="I593" s="3">
        <v>5.2</v>
      </c>
      <c r="J593" s="10">
        <v>1.07</v>
      </c>
    </row>
    <row r="594" spans="1:10" x14ac:dyDescent="0.25">
      <c r="A594" s="7">
        <v>592</v>
      </c>
      <c r="B594" s="1" t="s">
        <v>601</v>
      </c>
      <c r="C594" s="9">
        <v>0.23</v>
      </c>
      <c r="D594" s="10">
        <v>0.76</v>
      </c>
      <c r="E594" s="10">
        <v>0.69</v>
      </c>
      <c r="F594" s="2">
        <v>81</v>
      </c>
      <c r="G594" s="2">
        <v>82</v>
      </c>
      <c r="H594" s="3">
        <v>2.7</v>
      </c>
      <c r="I594" s="3">
        <v>3.8</v>
      </c>
      <c r="J594" s="10">
        <v>1.1000000000000001</v>
      </c>
    </row>
    <row r="595" spans="1:10" x14ac:dyDescent="0.25">
      <c r="A595" s="7">
        <v>593</v>
      </c>
      <c r="B595" s="1" t="s">
        <v>602</v>
      </c>
      <c r="C595" s="9">
        <v>0.16399999999999998</v>
      </c>
      <c r="D595" s="10">
        <v>0.91</v>
      </c>
      <c r="E595" s="10">
        <v>0.86</v>
      </c>
      <c r="F595" s="2">
        <v>112</v>
      </c>
      <c r="G595" s="2">
        <v>97</v>
      </c>
      <c r="H595" s="3">
        <v>3.7</v>
      </c>
      <c r="I595" s="3">
        <v>5.7</v>
      </c>
      <c r="J595" s="10">
        <v>1.1299999999999999</v>
      </c>
    </row>
    <row r="596" spans="1:10" x14ac:dyDescent="0.25">
      <c r="A596" s="7">
        <v>594</v>
      </c>
      <c r="B596" s="1" t="s">
        <v>603</v>
      </c>
      <c r="C596" s="9">
        <v>0.18600000000000003</v>
      </c>
      <c r="D596" s="10">
        <v>0.93</v>
      </c>
      <c r="E596" s="10">
        <v>0.89</v>
      </c>
      <c r="F596" s="2">
        <v>120</v>
      </c>
      <c r="G596" s="2">
        <v>100</v>
      </c>
      <c r="H596" s="3">
        <v>5.0999999999999996</v>
      </c>
      <c r="I596" s="3">
        <v>6.7</v>
      </c>
      <c r="J596" s="10">
        <v>0.91</v>
      </c>
    </row>
    <row r="597" spans="1:10" x14ac:dyDescent="0.25">
      <c r="A597" s="7">
        <v>595</v>
      </c>
      <c r="B597" s="1" t="s">
        <v>604</v>
      </c>
      <c r="C597" s="9">
        <v>0.158</v>
      </c>
      <c r="D597" s="10">
        <v>0.91</v>
      </c>
      <c r="E597" s="10">
        <v>0.86</v>
      </c>
      <c r="F597" s="2">
        <v>116</v>
      </c>
      <c r="G597" s="2">
        <v>97</v>
      </c>
      <c r="H597" s="3">
        <v>4.4000000000000004</v>
      </c>
      <c r="I597" s="3">
        <v>6.2</v>
      </c>
      <c r="J597" s="10">
        <v>1.01</v>
      </c>
    </row>
    <row r="598" spans="1:10" x14ac:dyDescent="0.25">
      <c r="A598" s="7">
        <v>596</v>
      </c>
      <c r="B598" s="1" t="s">
        <v>605</v>
      </c>
      <c r="C598" s="9">
        <v>0.16600000000000001</v>
      </c>
      <c r="D598" s="10">
        <v>0.89</v>
      </c>
      <c r="E598" s="10">
        <v>0.84</v>
      </c>
      <c r="F598" s="2">
        <v>112</v>
      </c>
      <c r="G598" s="2">
        <v>96</v>
      </c>
      <c r="H598" s="3">
        <v>4.0999999999999996</v>
      </c>
      <c r="I598" s="3">
        <v>6.2</v>
      </c>
      <c r="J598" s="10">
        <v>1.07</v>
      </c>
    </row>
    <row r="599" spans="1:10" x14ac:dyDescent="0.25">
      <c r="A599" s="7">
        <v>597</v>
      </c>
      <c r="B599" s="1" t="s">
        <v>606</v>
      </c>
      <c r="C599" s="9">
        <v>0.16600000000000001</v>
      </c>
      <c r="D599" s="10">
        <v>0.86</v>
      </c>
      <c r="E599" s="10">
        <v>0.81</v>
      </c>
      <c r="F599" s="2">
        <v>109</v>
      </c>
      <c r="G599" s="2">
        <v>94</v>
      </c>
      <c r="H599" s="3">
        <v>3.7</v>
      </c>
      <c r="I599" s="3">
        <v>5.7</v>
      </c>
      <c r="J599" s="10">
        <v>1.0900000000000001</v>
      </c>
    </row>
    <row r="600" spans="1:10" x14ac:dyDescent="0.25">
      <c r="A600" s="7">
        <v>598</v>
      </c>
      <c r="B600" s="1" t="s">
        <v>607</v>
      </c>
      <c r="C600" s="9">
        <v>0.17699999999999999</v>
      </c>
      <c r="D600" s="10">
        <v>0.86</v>
      </c>
      <c r="E600" s="10">
        <v>0.8</v>
      </c>
      <c r="F600" s="2">
        <v>102</v>
      </c>
      <c r="G600" s="2">
        <v>92</v>
      </c>
      <c r="H600" s="3">
        <v>3.4</v>
      </c>
      <c r="I600" s="3">
        <v>5.7</v>
      </c>
      <c r="J600" s="10">
        <v>1.0900000000000001</v>
      </c>
    </row>
    <row r="601" spans="1:10" x14ac:dyDescent="0.25">
      <c r="A601" s="7">
        <v>599</v>
      </c>
      <c r="B601" s="1" t="s">
        <v>608</v>
      </c>
      <c r="C601" s="9">
        <v>0.152</v>
      </c>
      <c r="D601" s="10">
        <v>0.91</v>
      </c>
      <c r="E601" s="10">
        <v>0.87</v>
      </c>
      <c r="F601" s="2">
        <v>128</v>
      </c>
      <c r="G601" s="2">
        <v>100</v>
      </c>
      <c r="H601" s="3">
        <v>3.7</v>
      </c>
      <c r="I601" s="3">
        <v>5.7</v>
      </c>
      <c r="J601" s="10">
        <v>1.1299999999999999</v>
      </c>
    </row>
    <row r="602" spans="1:10" x14ac:dyDescent="0.25">
      <c r="A602" s="7">
        <v>600</v>
      </c>
      <c r="B602" s="1" t="s">
        <v>609</v>
      </c>
      <c r="C602" s="9">
        <v>0.16</v>
      </c>
      <c r="D602" s="10">
        <v>0.93</v>
      </c>
      <c r="E602" s="10">
        <v>0.88</v>
      </c>
      <c r="F602" s="2">
        <v>130</v>
      </c>
      <c r="G602" s="2">
        <v>102</v>
      </c>
      <c r="H602" s="3">
        <v>4.0999999999999996</v>
      </c>
      <c r="I602" s="3">
        <v>5.2</v>
      </c>
      <c r="J602" s="10">
        <v>0.97</v>
      </c>
    </row>
    <row r="603" spans="1:10" x14ac:dyDescent="0.25">
      <c r="A603" s="7">
        <v>601</v>
      </c>
      <c r="B603" s="1" t="s">
        <v>610</v>
      </c>
      <c r="C603" s="9">
        <v>0.16399999999999998</v>
      </c>
      <c r="D603" s="10">
        <v>0.92</v>
      </c>
      <c r="E603" s="10">
        <v>0.88</v>
      </c>
      <c r="F603" s="2">
        <v>111</v>
      </c>
      <c r="G603" s="2">
        <v>97</v>
      </c>
      <c r="H603" s="3">
        <v>3.7</v>
      </c>
      <c r="I603" s="3">
        <v>5.2</v>
      </c>
      <c r="J603" s="10">
        <v>0.96</v>
      </c>
    </row>
    <row r="604" spans="1:10" x14ac:dyDescent="0.25">
      <c r="A604" s="7">
        <v>602</v>
      </c>
      <c r="B604" s="1" t="s">
        <v>611</v>
      </c>
      <c r="C604" s="9">
        <v>0.156</v>
      </c>
      <c r="D604" s="10">
        <v>0.92</v>
      </c>
      <c r="E604" s="10">
        <v>0.87</v>
      </c>
      <c r="F604" s="2">
        <v>107</v>
      </c>
      <c r="G604" s="2">
        <v>96</v>
      </c>
      <c r="H604" s="3">
        <v>3.7</v>
      </c>
      <c r="I604" s="3">
        <v>5.2</v>
      </c>
      <c r="J604" s="10">
        <v>1.04</v>
      </c>
    </row>
    <row r="605" spans="1:10" x14ac:dyDescent="0.25">
      <c r="A605" s="7">
        <v>603</v>
      </c>
      <c r="B605" s="1" t="s">
        <v>612</v>
      </c>
      <c r="C605" s="9">
        <v>0.16399999999999998</v>
      </c>
      <c r="D605" s="10">
        <v>0.9</v>
      </c>
      <c r="E605" s="10">
        <v>0.85</v>
      </c>
      <c r="F605" s="2">
        <v>72</v>
      </c>
      <c r="G605" s="2">
        <v>84</v>
      </c>
      <c r="H605" s="3">
        <v>2.7</v>
      </c>
      <c r="I605" s="3">
        <v>4.3</v>
      </c>
      <c r="J605" s="10">
        <v>1.02</v>
      </c>
    </row>
    <row r="606" spans="1:10" x14ac:dyDescent="0.25">
      <c r="A606" s="7">
        <v>604</v>
      </c>
      <c r="B606" s="1" t="s">
        <v>613</v>
      </c>
      <c r="C606" s="9">
        <v>0.16500000000000001</v>
      </c>
      <c r="D606" s="10">
        <v>0.87</v>
      </c>
      <c r="E606" s="10">
        <v>0.82</v>
      </c>
      <c r="F606" s="2">
        <v>67</v>
      </c>
      <c r="G606" s="2">
        <v>81</v>
      </c>
      <c r="H606" s="3">
        <v>2.7</v>
      </c>
      <c r="I606" s="3">
        <v>4.3</v>
      </c>
      <c r="J606" s="10">
        <v>1.03</v>
      </c>
    </row>
    <row r="607" spans="1:10" x14ac:dyDescent="0.25">
      <c r="A607" s="7">
        <v>605</v>
      </c>
      <c r="B607" s="1" t="s">
        <v>614</v>
      </c>
      <c r="C607" s="9">
        <v>0.17800000000000002</v>
      </c>
      <c r="D607" s="10">
        <v>0.81</v>
      </c>
      <c r="E607" s="10">
        <v>0.75</v>
      </c>
      <c r="F607" s="2">
        <v>57</v>
      </c>
      <c r="G607" s="2">
        <v>75</v>
      </c>
      <c r="H607" s="3">
        <v>2.2999999999999998</v>
      </c>
      <c r="I607" s="3">
        <v>4.3</v>
      </c>
      <c r="J607" s="10">
        <v>1.08</v>
      </c>
    </row>
    <row r="608" spans="1:10" x14ac:dyDescent="0.25">
      <c r="A608" s="7">
        <v>606</v>
      </c>
      <c r="B608" s="1" t="s">
        <v>615</v>
      </c>
      <c r="C608" s="9">
        <v>0.158</v>
      </c>
      <c r="D608" s="10">
        <v>0.99</v>
      </c>
      <c r="E608" s="10">
        <v>0.96</v>
      </c>
      <c r="F608" s="2">
        <v>108</v>
      </c>
      <c r="G608" s="2">
        <v>94</v>
      </c>
      <c r="H608" s="3">
        <v>3</v>
      </c>
      <c r="I608" s="3">
        <v>4.3</v>
      </c>
      <c r="J608" s="10">
        <v>0.96</v>
      </c>
    </row>
    <row r="609" spans="1:10" x14ac:dyDescent="0.25">
      <c r="A609" s="7">
        <v>607</v>
      </c>
      <c r="B609" s="1" t="s">
        <v>616</v>
      </c>
      <c r="C609" s="9">
        <v>0.151</v>
      </c>
      <c r="D609" s="10">
        <v>0.99</v>
      </c>
      <c r="E609" s="10">
        <v>0.96</v>
      </c>
      <c r="F609" s="2">
        <v>123</v>
      </c>
      <c r="G609" s="2">
        <v>95</v>
      </c>
      <c r="H609" s="3">
        <v>3.4</v>
      </c>
      <c r="I609" s="3">
        <v>4.8</v>
      </c>
      <c r="J609" s="10">
        <v>0.92</v>
      </c>
    </row>
    <row r="610" spans="1:10" x14ac:dyDescent="0.25">
      <c r="A610" s="7">
        <v>608</v>
      </c>
      <c r="B610" s="1" t="s">
        <v>617</v>
      </c>
      <c r="C610" s="9">
        <v>0.20399999999999999</v>
      </c>
      <c r="D610" s="10">
        <v>0.78</v>
      </c>
      <c r="E610" s="10">
        <v>0.72</v>
      </c>
      <c r="F610" s="2">
        <v>51</v>
      </c>
      <c r="G610" s="2">
        <v>73</v>
      </c>
      <c r="H610" s="3">
        <v>2.2999999999999998</v>
      </c>
      <c r="I610" s="3">
        <v>4.3</v>
      </c>
      <c r="J610" s="10">
        <v>1.1200000000000001</v>
      </c>
    </row>
    <row r="611" spans="1:10" x14ac:dyDescent="0.25">
      <c r="A611" s="7">
        <v>609</v>
      </c>
      <c r="B611" s="1" t="s">
        <v>618</v>
      </c>
      <c r="C611" s="9">
        <v>0.17399999999999999</v>
      </c>
      <c r="D611" s="10">
        <v>0.83</v>
      </c>
      <c r="E611" s="10">
        <v>0.77</v>
      </c>
      <c r="F611" s="2">
        <v>105</v>
      </c>
      <c r="G611" s="2">
        <v>91</v>
      </c>
      <c r="H611" s="3">
        <v>3</v>
      </c>
      <c r="I611" s="3">
        <v>4.8</v>
      </c>
      <c r="J611" s="10">
        <v>1</v>
      </c>
    </row>
    <row r="612" spans="1:10" x14ac:dyDescent="0.25">
      <c r="A612" s="7">
        <v>610</v>
      </c>
      <c r="B612" s="1" t="s">
        <v>619</v>
      </c>
      <c r="C612" s="9">
        <v>0.17600000000000002</v>
      </c>
      <c r="D612" s="10">
        <v>0.79</v>
      </c>
      <c r="E612" s="10">
        <v>0.72</v>
      </c>
      <c r="F612" s="2">
        <v>97</v>
      </c>
      <c r="G612" s="2">
        <v>87</v>
      </c>
      <c r="H612" s="3">
        <v>3</v>
      </c>
      <c r="I612" s="3">
        <v>4.8</v>
      </c>
      <c r="J612" s="10">
        <v>1.04</v>
      </c>
    </row>
    <row r="613" spans="1:10" x14ac:dyDescent="0.25">
      <c r="A613" s="7">
        <v>611</v>
      </c>
      <c r="B613" s="1" t="s">
        <v>620</v>
      </c>
      <c r="C613" s="9">
        <v>0.191</v>
      </c>
      <c r="D613" s="10">
        <v>0.76</v>
      </c>
      <c r="E613" s="10">
        <v>0.69</v>
      </c>
      <c r="F613" s="2">
        <v>80</v>
      </c>
      <c r="G613" s="2">
        <v>82</v>
      </c>
      <c r="H613" s="3">
        <v>2.7</v>
      </c>
      <c r="I613" s="3">
        <v>4.3</v>
      </c>
      <c r="J613" s="10">
        <v>1.07</v>
      </c>
    </row>
    <row r="614" spans="1:10" x14ac:dyDescent="0.25">
      <c r="A614" s="7">
        <v>612</v>
      </c>
      <c r="B614" s="1" t="s">
        <v>621</v>
      </c>
      <c r="C614" s="9">
        <v>0.20600000000000002</v>
      </c>
      <c r="D614" s="10">
        <v>0.71</v>
      </c>
      <c r="E614" s="10">
        <v>0.63</v>
      </c>
      <c r="F614" s="2">
        <v>70</v>
      </c>
      <c r="G614" s="2">
        <v>76</v>
      </c>
      <c r="H614" s="3">
        <v>2.7</v>
      </c>
      <c r="I614" s="3">
        <v>4.3</v>
      </c>
      <c r="J614" s="10">
        <v>1.1000000000000001</v>
      </c>
    </row>
    <row r="615" spans="1:10" x14ac:dyDescent="0.25">
      <c r="A615" s="7">
        <v>613</v>
      </c>
      <c r="B615" s="1" t="s">
        <v>622</v>
      </c>
      <c r="C615" s="9">
        <v>0.20300000000000001</v>
      </c>
      <c r="D615" s="10">
        <v>0.91</v>
      </c>
      <c r="E615" s="10">
        <v>0.86</v>
      </c>
      <c r="F615" s="2">
        <v>101</v>
      </c>
      <c r="G615" s="2">
        <v>94</v>
      </c>
      <c r="H615" s="3">
        <v>3</v>
      </c>
      <c r="I615" s="3">
        <v>5.2</v>
      </c>
      <c r="J615" s="10">
        <v>0.94</v>
      </c>
    </row>
    <row r="616" spans="1:10" x14ac:dyDescent="0.25">
      <c r="A616" s="7">
        <v>614</v>
      </c>
      <c r="B616" s="1" t="s">
        <v>623</v>
      </c>
      <c r="C616" s="9">
        <v>0.192</v>
      </c>
      <c r="D616" s="10">
        <v>0.88</v>
      </c>
      <c r="E616" s="10">
        <v>0.83</v>
      </c>
      <c r="F616" s="2">
        <v>95</v>
      </c>
      <c r="G616" s="2">
        <v>91</v>
      </c>
      <c r="H616" s="3">
        <v>3</v>
      </c>
      <c r="I616" s="3">
        <v>5.2</v>
      </c>
      <c r="J616" s="10">
        <v>0.95</v>
      </c>
    </row>
    <row r="617" spans="1:10" x14ac:dyDescent="0.25">
      <c r="A617" s="7">
        <v>615</v>
      </c>
      <c r="B617" s="1" t="s">
        <v>624</v>
      </c>
      <c r="C617" s="9">
        <v>0.24100000000000002</v>
      </c>
      <c r="D617" s="10">
        <v>0.89</v>
      </c>
      <c r="E617" s="10">
        <v>0.84</v>
      </c>
      <c r="F617" s="2">
        <v>71</v>
      </c>
      <c r="G617" s="2">
        <v>85</v>
      </c>
      <c r="H617" s="3">
        <v>2.7</v>
      </c>
      <c r="I617" s="3">
        <v>4.8</v>
      </c>
      <c r="J617" s="10">
        <v>0.96</v>
      </c>
    </row>
    <row r="618" spans="1:10" x14ac:dyDescent="0.25">
      <c r="A618" s="7">
        <v>616</v>
      </c>
      <c r="B618" s="1" t="s">
        <v>625</v>
      </c>
      <c r="C618" s="9">
        <v>0.16500000000000001</v>
      </c>
      <c r="D618" s="10">
        <v>0.96</v>
      </c>
      <c r="E618" s="10">
        <v>0.93</v>
      </c>
      <c r="F618" s="2">
        <v>120</v>
      </c>
      <c r="G618" s="2">
        <v>100</v>
      </c>
      <c r="H618" s="3">
        <v>3.4</v>
      </c>
      <c r="I618" s="3">
        <v>4.8</v>
      </c>
      <c r="J618" s="10">
        <v>0.95</v>
      </c>
    </row>
    <row r="619" spans="1:10" x14ac:dyDescent="0.25">
      <c r="A619" s="7">
        <v>617</v>
      </c>
      <c r="B619" s="1" t="s">
        <v>626</v>
      </c>
      <c r="C619" s="9">
        <v>0.154</v>
      </c>
      <c r="D619" s="10">
        <v>0.92</v>
      </c>
      <c r="E619" s="10">
        <v>0.88</v>
      </c>
      <c r="F619" s="2">
        <v>130</v>
      </c>
      <c r="G619" s="2">
        <v>101</v>
      </c>
      <c r="H619" s="3">
        <v>3.7</v>
      </c>
      <c r="I619" s="3">
        <v>5.7</v>
      </c>
      <c r="J619" s="10">
        <v>1.0900000000000001</v>
      </c>
    </row>
    <row r="620" spans="1:10" x14ac:dyDescent="0.25">
      <c r="A620" s="7">
        <v>618</v>
      </c>
      <c r="B620" s="1" t="s">
        <v>627</v>
      </c>
      <c r="C620" s="9">
        <v>0.18</v>
      </c>
      <c r="D620" s="10">
        <v>0.82</v>
      </c>
      <c r="E620" s="10">
        <v>0.77</v>
      </c>
      <c r="F620" s="2">
        <v>121</v>
      </c>
      <c r="G620" s="2">
        <v>94</v>
      </c>
      <c r="H620" s="3">
        <v>3.7</v>
      </c>
      <c r="I620" s="3">
        <v>5.7</v>
      </c>
      <c r="J620" s="10">
        <v>1.17</v>
      </c>
    </row>
    <row r="621" spans="1:10" x14ac:dyDescent="0.25">
      <c r="A621" s="7">
        <v>619</v>
      </c>
      <c r="B621" s="1" t="s">
        <v>628</v>
      </c>
      <c r="C621" s="9">
        <v>0.31</v>
      </c>
      <c r="D621" s="10">
        <v>0.61</v>
      </c>
      <c r="E621" s="10">
        <v>0.51</v>
      </c>
      <c r="F621" s="2">
        <v>38</v>
      </c>
      <c r="G621" s="2">
        <v>46</v>
      </c>
      <c r="H621" s="3">
        <v>1.5</v>
      </c>
      <c r="I621" s="3">
        <v>3</v>
      </c>
      <c r="J621" s="10">
        <v>2</v>
      </c>
    </row>
    <row r="622" spans="1:10" x14ac:dyDescent="0.25">
      <c r="A622" s="7">
        <v>620</v>
      </c>
      <c r="B622" s="1" t="s">
        <v>629</v>
      </c>
      <c r="C622" s="9">
        <v>0.52400000000000002</v>
      </c>
      <c r="D622" s="10">
        <v>0.6</v>
      </c>
      <c r="E622" s="10">
        <v>0.51</v>
      </c>
      <c r="F622" s="2">
        <v>30</v>
      </c>
      <c r="G622" s="2">
        <v>60</v>
      </c>
      <c r="H622" s="3">
        <v>1.5</v>
      </c>
      <c r="I622" s="3">
        <v>3</v>
      </c>
      <c r="J622" s="10">
        <v>1.3</v>
      </c>
    </row>
    <row r="623" spans="1:10" x14ac:dyDescent="0.25">
      <c r="A623" s="7">
        <v>621</v>
      </c>
      <c r="B623" s="1" t="s">
        <v>630</v>
      </c>
      <c r="C623" s="9">
        <v>0.6</v>
      </c>
      <c r="D623" s="10">
        <v>0.73</v>
      </c>
      <c r="E623" s="10">
        <v>0.66</v>
      </c>
      <c r="F623" s="2">
        <v>62</v>
      </c>
      <c r="G623" s="2">
        <v>68</v>
      </c>
      <c r="H623" s="3">
        <v>1.5</v>
      </c>
      <c r="I623" s="3">
        <v>3</v>
      </c>
      <c r="J623" s="10">
        <v>1.3</v>
      </c>
    </row>
    <row r="624" spans="1:10" x14ac:dyDescent="0.25">
      <c r="A624" s="7">
        <v>622</v>
      </c>
      <c r="B624" s="1" t="s">
        <v>631</v>
      </c>
      <c r="C624" s="9">
        <v>0.88</v>
      </c>
      <c r="D624" s="10">
        <v>0.5</v>
      </c>
      <c r="E624" s="10">
        <v>0.39</v>
      </c>
      <c r="F624" s="2">
        <v>20</v>
      </c>
      <c r="G624" s="2">
        <v>48</v>
      </c>
      <c r="H624" s="3">
        <v>1</v>
      </c>
      <c r="I624" s="3">
        <v>3.5</v>
      </c>
      <c r="J624" s="10">
        <v>1.7</v>
      </c>
    </row>
    <row r="625" spans="1:10" x14ac:dyDescent="0.25">
      <c r="A625" s="7">
        <v>623</v>
      </c>
      <c r="B625" s="1" t="s">
        <v>632</v>
      </c>
      <c r="C625" s="9">
        <v>0.88</v>
      </c>
      <c r="D625" s="10">
        <v>0.42</v>
      </c>
      <c r="E625" s="10">
        <v>0.31</v>
      </c>
      <c r="F625" s="2">
        <v>22</v>
      </c>
      <c r="G625" s="2">
        <v>44</v>
      </c>
      <c r="H625" s="3">
        <v>1</v>
      </c>
      <c r="I625" s="3">
        <v>2</v>
      </c>
      <c r="J625" s="10">
        <v>1.6</v>
      </c>
    </row>
    <row r="626" spans="1:10" x14ac:dyDescent="0.25">
      <c r="A626" s="7">
        <v>624</v>
      </c>
      <c r="B626" s="1" t="s">
        <v>632</v>
      </c>
      <c r="C626" s="9">
        <v>0.88</v>
      </c>
      <c r="D626" s="10">
        <v>0.42</v>
      </c>
      <c r="E626" s="10">
        <v>0.31</v>
      </c>
      <c r="F626" s="2">
        <v>22</v>
      </c>
      <c r="G626" s="2">
        <v>44</v>
      </c>
      <c r="H626" s="3">
        <v>1</v>
      </c>
      <c r="I626" s="3">
        <v>2</v>
      </c>
      <c r="J626" s="10">
        <v>1.8</v>
      </c>
    </row>
    <row r="627" spans="1:10" x14ac:dyDescent="0.25">
      <c r="A627" s="7">
        <v>625</v>
      </c>
      <c r="B627" s="1" t="s">
        <v>632</v>
      </c>
      <c r="C627" s="9">
        <v>0.88</v>
      </c>
      <c r="D627" s="10">
        <v>0.42</v>
      </c>
      <c r="E627" s="10">
        <v>0.31</v>
      </c>
      <c r="F627" s="2">
        <v>22</v>
      </c>
      <c r="G627" s="2">
        <v>44</v>
      </c>
      <c r="H627" s="3">
        <v>1</v>
      </c>
      <c r="I627" s="3">
        <v>2</v>
      </c>
      <c r="J627" s="10">
        <v>2</v>
      </c>
    </row>
    <row r="628" spans="1:10" x14ac:dyDescent="0.25">
      <c r="A628" s="7">
        <v>626</v>
      </c>
      <c r="B628" s="1" t="s">
        <v>633</v>
      </c>
      <c r="C628" s="9">
        <v>0.88</v>
      </c>
      <c r="D628" s="10">
        <v>0.57999999999999996</v>
      </c>
      <c r="E628" s="10">
        <v>0.47</v>
      </c>
      <c r="F628" s="2">
        <v>43</v>
      </c>
      <c r="G628" s="2">
        <v>54</v>
      </c>
      <c r="H628" s="3">
        <v>1</v>
      </c>
      <c r="I628" s="3">
        <v>3.5</v>
      </c>
      <c r="J628" s="10">
        <v>1.3</v>
      </c>
    </row>
    <row r="629" spans="1:10" x14ac:dyDescent="0.25">
      <c r="A629" s="7">
        <v>627</v>
      </c>
      <c r="B629" s="1" t="s">
        <v>634</v>
      </c>
      <c r="C629" s="9">
        <v>0.87</v>
      </c>
      <c r="D629" s="10">
        <v>0.45</v>
      </c>
      <c r="E629" s="10">
        <v>0.34</v>
      </c>
      <c r="F629" s="2">
        <v>31</v>
      </c>
      <c r="G629" s="2">
        <v>51</v>
      </c>
      <c r="H629" s="3">
        <v>1</v>
      </c>
      <c r="I629" s="3">
        <v>5</v>
      </c>
      <c r="J629" s="10">
        <v>1.33</v>
      </c>
    </row>
    <row r="630" spans="1:10" x14ac:dyDescent="0.25">
      <c r="A630" s="7">
        <v>628</v>
      </c>
      <c r="B630" s="1" t="s">
        <v>635</v>
      </c>
      <c r="C630" s="9">
        <v>0.88</v>
      </c>
      <c r="D630" s="10">
        <v>0.5</v>
      </c>
      <c r="E630" s="10">
        <v>0.39</v>
      </c>
      <c r="F630" s="2">
        <v>53</v>
      </c>
      <c r="G630" s="2">
        <v>53</v>
      </c>
      <c r="H630" s="3">
        <v>1</v>
      </c>
      <c r="I630" s="3">
        <v>3</v>
      </c>
      <c r="J630" s="10">
        <v>1.2</v>
      </c>
    </row>
    <row r="631" spans="1:10" x14ac:dyDescent="0.25">
      <c r="A631" s="7">
        <v>629</v>
      </c>
      <c r="B631" s="1" t="s">
        <v>636</v>
      </c>
      <c r="C631" s="9">
        <v>0.86</v>
      </c>
      <c r="D631" s="10">
        <v>0.53</v>
      </c>
      <c r="E631" s="10">
        <v>0.42</v>
      </c>
      <c r="F631" s="2">
        <v>42</v>
      </c>
      <c r="G631" s="2">
        <v>60</v>
      </c>
      <c r="H631" s="3">
        <v>1</v>
      </c>
      <c r="I631" s="3">
        <v>5</v>
      </c>
      <c r="J631" s="10">
        <v>1.27</v>
      </c>
    </row>
    <row r="632" spans="1:10" x14ac:dyDescent="0.25">
      <c r="A632" s="7">
        <v>630</v>
      </c>
      <c r="B632" s="1" t="s">
        <v>637</v>
      </c>
      <c r="C632" s="9">
        <v>0.85</v>
      </c>
      <c r="D632" s="10">
        <v>0.54</v>
      </c>
      <c r="E632" s="10">
        <v>0.43</v>
      </c>
      <c r="F632" s="2">
        <v>28</v>
      </c>
      <c r="G632" s="2">
        <v>53</v>
      </c>
      <c r="H632" s="3">
        <v>1</v>
      </c>
      <c r="I632" s="3">
        <v>3.5</v>
      </c>
      <c r="J632" s="10">
        <v>1.36</v>
      </c>
    </row>
    <row r="633" spans="1:10" x14ac:dyDescent="0.25">
      <c r="A633" s="7">
        <v>631</v>
      </c>
      <c r="B633" s="1" t="s">
        <v>638</v>
      </c>
      <c r="C633" s="9">
        <v>0.86</v>
      </c>
      <c r="D633" s="10">
        <v>0.7</v>
      </c>
      <c r="E633" s="10">
        <v>0.61</v>
      </c>
      <c r="F633" s="2">
        <v>65</v>
      </c>
      <c r="G633" s="2">
        <v>64</v>
      </c>
      <c r="H633" s="3">
        <v>1</v>
      </c>
      <c r="I633" s="3">
        <v>3.5</v>
      </c>
      <c r="J633" s="10">
        <v>1.07</v>
      </c>
    </row>
    <row r="634" spans="1:10" x14ac:dyDescent="0.25">
      <c r="A634" s="7">
        <v>632</v>
      </c>
      <c r="B634" s="1" t="s">
        <v>639</v>
      </c>
      <c r="C634" s="9">
        <v>0.88</v>
      </c>
      <c r="D634" s="10">
        <v>0.44</v>
      </c>
      <c r="E634" s="10">
        <v>0.33</v>
      </c>
      <c r="F634" s="2">
        <v>24</v>
      </c>
      <c r="G634" s="2">
        <v>46</v>
      </c>
      <c r="H634" s="3">
        <v>1</v>
      </c>
      <c r="I634" s="3">
        <v>3.5</v>
      </c>
      <c r="J634" s="10">
        <v>1.6</v>
      </c>
    </row>
    <row r="635" spans="1:10" x14ac:dyDescent="0.25">
      <c r="A635" s="7">
        <v>633</v>
      </c>
      <c r="B635" s="1" t="s">
        <v>639</v>
      </c>
      <c r="C635" s="9">
        <v>0.88</v>
      </c>
      <c r="D635" s="10">
        <v>0.44</v>
      </c>
      <c r="E635" s="10">
        <v>0.33</v>
      </c>
      <c r="F635" s="2">
        <v>24</v>
      </c>
      <c r="G635" s="2">
        <v>46</v>
      </c>
      <c r="H635" s="3">
        <v>1</v>
      </c>
      <c r="I635" s="3">
        <v>3.5</v>
      </c>
      <c r="J635" s="10">
        <v>1.8</v>
      </c>
    </row>
    <row r="636" spans="1:10" x14ac:dyDescent="0.25">
      <c r="A636" s="7">
        <v>634</v>
      </c>
      <c r="B636" s="1" t="s">
        <v>639</v>
      </c>
      <c r="C636" s="9">
        <v>0.88</v>
      </c>
      <c r="D636" s="10">
        <v>0.44</v>
      </c>
      <c r="E636" s="10">
        <v>0.33</v>
      </c>
      <c r="F636" s="2">
        <v>24</v>
      </c>
      <c r="G636" s="2">
        <v>46</v>
      </c>
      <c r="H636" s="3">
        <v>1</v>
      </c>
      <c r="I636" s="3">
        <v>3.5</v>
      </c>
      <c r="J636" s="10">
        <v>2</v>
      </c>
    </row>
    <row r="637" spans="1:10" x14ac:dyDescent="0.25">
      <c r="A637" s="7">
        <v>635</v>
      </c>
      <c r="B637" s="1" t="s">
        <v>640</v>
      </c>
      <c r="C637" s="9">
        <v>0.88</v>
      </c>
      <c r="D637" s="10">
        <v>0.57999999999999996</v>
      </c>
      <c r="E637" s="10">
        <v>0.48</v>
      </c>
      <c r="F637" s="2">
        <v>44</v>
      </c>
      <c r="G637" s="2">
        <v>56</v>
      </c>
      <c r="H637" s="3">
        <v>1</v>
      </c>
      <c r="I637" s="3">
        <v>3.5</v>
      </c>
      <c r="J637" s="10">
        <v>1.3</v>
      </c>
    </row>
    <row r="638" spans="1:10" x14ac:dyDescent="0.25">
      <c r="A638" s="7">
        <v>636</v>
      </c>
      <c r="B638" s="1" t="s">
        <v>641</v>
      </c>
      <c r="C638" s="9">
        <v>0.52700000000000002</v>
      </c>
      <c r="D638" s="10">
        <v>0.79</v>
      </c>
      <c r="E638" s="10">
        <v>0.72</v>
      </c>
      <c r="F638" s="2">
        <v>31</v>
      </c>
      <c r="G638" s="2">
        <v>73</v>
      </c>
      <c r="H638" s="3">
        <v>0.5</v>
      </c>
      <c r="I638" s="3">
        <v>3</v>
      </c>
      <c r="J638" s="10">
        <v>1.1499999999999999</v>
      </c>
    </row>
    <row r="639" spans="1:10" x14ac:dyDescent="0.25">
      <c r="A639" s="7">
        <v>637</v>
      </c>
      <c r="B639" s="1" t="s">
        <v>642</v>
      </c>
      <c r="C639" s="9">
        <v>0.55000000000000004</v>
      </c>
      <c r="D639" s="10">
        <v>0.7</v>
      </c>
      <c r="E639" s="10">
        <v>0.61</v>
      </c>
      <c r="F639" s="2">
        <v>60</v>
      </c>
      <c r="G639" s="2">
        <v>68</v>
      </c>
      <c r="H639" s="3">
        <v>0.5</v>
      </c>
      <c r="I639" s="3">
        <v>3</v>
      </c>
      <c r="J639" s="10">
        <v>1.1499999999999999</v>
      </c>
    </row>
    <row r="640" spans="1:10" x14ac:dyDescent="0.25">
      <c r="A640" s="7">
        <v>638</v>
      </c>
      <c r="B640" s="1" t="s">
        <v>643</v>
      </c>
      <c r="C640" s="9">
        <v>0.13</v>
      </c>
      <c r="D640" s="10">
        <v>1.1499999999999999</v>
      </c>
      <c r="E640" s="10">
        <v>1.1599999999999999</v>
      </c>
      <c r="F640" s="2">
        <v>62</v>
      </c>
      <c r="G640" s="2">
        <v>86</v>
      </c>
      <c r="H640" s="3">
        <v>1.5</v>
      </c>
      <c r="I640" s="3">
        <v>2.5</v>
      </c>
      <c r="J640" s="10">
        <v>1.2</v>
      </c>
    </row>
    <row r="641" spans="1:651" x14ac:dyDescent="0.25">
      <c r="A641" s="7">
        <v>639</v>
      </c>
      <c r="B641" s="1" t="s">
        <v>644</v>
      </c>
      <c r="C641" s="9">
        <v>0.19</v>
      </c>
      <c r="D641" s="10">
        <v>1.1200000000000001</v>
      </c>
      <c r="E641" s="10">
        <v>1.1399999999999999</v>
      </c>
      <c r="F641" s="2">
        <v>53</v>
      </c>
      <c r="G641" s="2">
        <v>88</v>
      </c>
      <c r="H641" s="3">
        <v>1.5</v>
      </c>
      <c r="I641" s="3">
        <v>2.5</v>
      </c>
      <c r="J641" s="10">
        <v>0.6</v>
      </c>
    </row>
    <row r="642" spans="1:651" x14ac:dyDescent="0.25">
      <c r="A642" s="7">
        <v>640</v>
      </c>
      <c r="B642" s="1" t="s">
        <v>645</v>
      </c>
      <c r="C642" s="9">
        <v>0.23199999999999998</v>
      </c>
      <c r="D642" s="10">
        <v>1.1499999999999999</v>
      </c>
      <c r="E642" s="10">
        <v>1.17</v>
      </c>
      <c r="F642" s="2">
        <v>49</v>
      </c>
      <c r="G642" s="2">
        <v>89</v>
      </c>
      <c r="H642" s="3">
        <v>1.5</v>
      </c>
      <c r="I642" s="3">
        <v>3</v>
      </c>
      <c r="J642" s="10">
        <v>0.6</v>
      </c>
    </row>
    <row r="643" spans="1:651" x14ac:dyDescent="0.25">
      <c r="A643" s="7">
        <v>641</v>
      </c>
      <c r="B643" s="1" t="s">
        <v>646</v>
      </c>
      <c r="C643" s="9">
        <v>0.125</v>
      </c>
      <c r="D643" s="10">
        <v>1.08</v>
      </c>
      <c r="E643" s="10">
        <v>1.08</v>
      </c>
      <c r="F643" s="2">
        <v>61</v>
      </c>
      <c r="G643" s="2">
        <v>82</v>
      </c>
      <c r="H643" s="3">
        <v>3</v>
      </c>
      <c r="I643" s="3">
        <v>4.5</v>
      </c>
      <c r="J643" s="10">
        <v>0.7</v>
      </c>
    </row>
    <row r="644" spans="1:651" x14ac:dyDescent="0.25">
      <c r="A644" s="7">
        <v>642</v>
      </c>
      <c r="B644" s="1" t="s">
        <v>647</v>
      </c>
      <c r="C644" s="9">
        <v>0.16699999999999998</v>
      </c>
      <c r="D644" s="10">
        <v>1.02</v>
      </c>
      <c r="E644" s="10">
        <v>1.01</v>
      </c>
      <c r="F644" s="2">
        <v>33</v>
      </c>
      <c r="G644" s="2">
        <v>75</v>
      </c>
      <c r="H644" s="3">
        <v>2.5</v>
      </c>
      <c r="I644" s="3">
        <v>4</v>
      </c>
      <c r="J644" s="10">
        <v>0.7</v>
      </c>
    </row>
    <row r="645" spans="1:651" x14ac:dyDescent="0.25">
      <c r="A645" s="7">
        <v>643</v>
      </c>
      <c r="B645" s="1" t="s">
        <v>648</v>
      </c>
      <c r="C645" s="9">
        <v>0.22</v>
      </c>
      <c r="D645" s="10">
        <v>1.01</v>
      </c>
      <c r="E645" s="10">
        <v>0.99</v>
      </c>
      <c r="F645" s="2">
        <v>60</v>
      </c>
      <c r="G645" s="2">
        <v>84</v>
      </c>
      <c r="H645" s="3">
        <v>1</v>
      </c>
      <c r="I645" s="3">
        <v>13</v>
      </c>
      <c r="J645" s="10">
        <v>1.05</v>
      </c>
    </row>
    <row r="646" spans="1:651" x14ac:dyDescent="0.25">
      <c r="A646" s="7">
        <v>644</v>
      </c>
      <c r="B646" s="1" t="s">
        <v>649</v>
      </c>
      <c r="C646" s="9">
        <v>0.13</v>
      </c>
      <c r="D646" s="10">
        <v>0.87</v>
      </c>
      <c r="E646" s="10">
        <v>0.85</v>
      </c>
      <c r="F646" s="2">
        <v>100</v>
      </c>
      <c r="G646" s="2">
        <v>87</v>
      </c>
      <c r="H646" s="3">
        <v>2.5</v>
      </c>
      <c r="I646" s="3">
        <v>10</v>
      </c>
      <c r="J646" s="10">
        <v>0.8</v>
      </c>
    </row>
    <row r="647" spans="1:651" x14ac:dyDescent="0.25">
      <c r="A647" s="7">
        <v>645</v>
      </c>
      <c r="B647" s="1" t="s">
        <v>650</v>
      </c>
      <c r="C647" s="9">
        <v>0.13</v>
      </c>
      <c r="D647" s="10">
        <v>0.7</v>
      </c>
      <c r="E647" s="10">
        <v>0.67</v>
      </c>
      <c r="F647" s="2">
        <v>93</v>
      </c>
      <c r="G647" s="2">
        <v>75</v>
      </c>
      <c r="H647" s="3">
        <v>2.5</v>
      </c>
      <c r="I647" s="3">
        <v>15</v>
      </c>
      <c r="J647" s="10">
        <v>0.8</v>
      </c>
    </row>
    <row r="648" spans="1:651" x14ac:dyDescent="0.25">
      <c r="A648" s="7">
        <v>646</v>
      </c>
      <c r="B648" s="1" t="s">
        <v>651</v>
      </c>
      <c r="C648" s="9">
        <v>9.5000000000000001E-2</v>
      </c>
      <c r="D648" s="10">
        <v>1.1200000000000001</v>
      </c>
      <c r="E648" s="10">
        <v>1.1200000000000001</v>
      </c>
      <c r="F648" s="2">
        <v>68</v>
      </c>
      <c r="G648" s="2">
        <v>84</v>
      </c>
      <c r="H648" s="3">
        <v>2.5</v>
      </c>
      <c r="I648" s="3">
        <v>5.5</v>
      </c>
      <c r="J648" s="10">
        <v>0.7</v>
      </c>
    </row>
    <row r="649" spans="1:651" x14ac:dyDescent="0.25">
      <c r="A649" s="7">
        <v>647</v>
      </c>
      <c r="B649" s="1" t="s">
        <v>652</v>
      </c>
      <c r="C649" s="9">
        <v>0.2</v>
      </c>
      <c r="D649" s="10">
        <v>1.2</v>
      </c>
      <c r="E649" s="10">
        <v>1.22</v>
      </c>
      <c r="F649" s="2">
        <v>63</v>
      </c>
      <c r="G649" s="2">
        <v>103</v>
      </c>
      <c r="H649" s="3">
        <v>2</v>
      </c>
      <c r="I649" s="3">
        <v>0.5</v>
      </c>
      <c r="J649" s="10">
        <v>0.7</v>
      </c>
    </row>
    <row r="650" spans="1:651" x14ac:dyDescent="0.25">
      <c r="A650" s="7">
        <v>648</v>
      </c>
      <c r="B650" s="1" t="s">
        <v>653</v>
      </c>
      <c r="C650" s="9">
        <v>0.115</v>
      </c>
      <c r="D650" s="10">
        <v>1.21</v>
      </c>
      <c r="E650" s="10">
        <v>1.24</v>
      </c>
      <c r="F650" s="2">
        <v>57</v>
      </c>
      <c r="G650" s="2">
        <v>94</v>
      </c>
      <c r="H650" s="3">
        <v>2.5</v>
      </c>
      <c r="I650" s="3">
        <v>3.5</v>
      </c>
      <c r="J650" s="10">
        <v>0.7</v>
      </c>
    </row>
    <row r="651" spans="1:651" x14ac:dyDescent="0.25">
      <c r="A651" s="7">
        <v>649</v>
      </c>
      <c r="B651" s="1" t="s">
        <v>654</v>
      </c>
      <c r="C651" s="9">
        <v>0.2</v>
      </c>
      <c r="D651" s="10">
        <v>1.1100000000000001</v>
      </c>
      <c r="E651" s="10">
        <v>1.1100000000000001</v>
      </c>
      <c r="F651" s="2">
        <v>47</v>
      </c>
      <c r="G651" s="2">
        <v>84</v>
      </c>
      <c r="H651" s="3">
        <v>2</v>
      </c>
      <c r="I651" s="3">
        <v>3</v>
      </c>
      <c r="J651" s="10">
        <v>0.7</v>
      </c>
    </row>
    <row r="652" spans="1:651" x14ac:dyDescent="0.25">
      <c r="A652" s="7">
        <v>650</v>
      </c>
      <c r="B652" s="8" t="s">
        <v>655</v>
      </c>
      <c r="C652" s="9">
        <v>0.35</v>
      </c>
      <c r="D652" s="10">
        <v>0.71</v>
      </c>
      <c r="E652" s="10">
        <v>0.61</v>
      </c>
      <c r="F652" s="2">
        <v>40</v>
      </c>
      <c r="G652" s="2">
        <v>57</v>
      </c>
      <c r="H652" s="3">
        <v>2.5</v>
      </c>
      <c r="I652" s="3">
        <v>4</v>
      </c>
      <c r="J652" s="10">
        <v>1.1000000000000001</v>
      </c>
    </row>
    <row r="653" spans="1:651" x14ac:dyDescent="0.25">
      <c r="A653" s="7">
        <v>651</v>
      </c>
      <c r="B653" s="8" t="s">
        <v>656</v>
      </c>
      <c r="C653" s="9">
        <v>0.57999999999999996</v>
      </c>
      <c r="D653" s="10">
        <v>0.74</v>
      </c>
      <c r="E653" s="10">
        <v>0.64</v>
      </c>
      <c r="F653" s="2">
        <v>140</v>
      </c>
      <c r="G653" s="2">
        <v>87</v>
      </c>
      <c r="H653" s="3">
        <v>2.6</v>
      </c>
      <c r="I653" s="3">
        <v>12.8</v>
      </c>
      <c r="J653" s="10">
        <v>0.96</v>
      </c>
    </row>
    <row r="656" spans="1:651" x14ac:dyDescent="0.25">
      <c r="A656" s="1" t="s">
        <v>10</v>
      </c>
      <c r="B656" s="1" t="s">
        <v>11</v>
      </c>
      <c r="C656" s="1" t="s">
        <v>12</v>
      </c>
      <c r="D656" s="1" t="s">
        <v>13</v>
      </c>
      <c r="E656" s="1" t="s">
        <v>14</v>
      </c>
      <c r="F656" s="1" t="s">
        <v>15</v>
      </c>
      <c r="G656" s="1" t="s">
        <v>16</v>
      </c>
      <c r="H656" s="1" t="s">
        <v>17</v>
      </c>
      <c r="I656" s="1" t="s">
        <v>18</v>
      </c>
      <c r="J656" s="1" t="s">
        <v>19</v>
      </c>
      <c r="K656" s="1" t="s">
        <v>20</v>
      </c>
      <c r="L656" s="1" t="s">
        <v>21</v>
      </c>
      <c r="M656" s="1" t="s">
        <v>22</v>
      </c>
      <c r="N656" s="1" t="s">
        <v>23</v>
      </c>
      <c r="O656" s="1" t="s">
        <v>24</v>
      </c>
      <c r="P656" s="1" t="s">
        <v>25</v>
      </c>
      <c r="Q656" s="1" t="s">
        <v>26</v>
      </c>
      <c r="R656" s="1" t="s">
        <v>27</v>
      </c>
      <c r="S656" s="1" t="s">
        <v>28</v>
      </c>
      <c r="T656" s="1" t="s">
        <v>29</v>
      </c>
      <c r="U656" s="1" t="s">
        <v>30</v>
      </c>
      <c r="V656" s="1" t="s">
        <v>31</v>
      </c>
      <c r="W656" s="1" t="s">
        <v>32</v>
      </c>
      <c r="X656" s="1" t="s">
        <v>33</v>
      </c>
      <c r="Y656" s="1" t="s">
        <v>34</v>
      </c>
      <c r="Z656" s="1" t="s">
        <v>35</v>
      </c>
      <c r="AA656" s="1" t="s">
        <v>36</v>
      </c>
      <c r="AB656" s="1" t="s">
        <v>37</v>
      </c>
      <c r="AC656" s="1" t="s">
        <v>38</v>
      </c>
      <c r="AD656" s="1" t="s">
        <v>39</v>
      </c>
      <c r="AE656" s="1" t="s">
        <v>40</v>
      </c>
      <c r="AF656" s="1" t="s">
        <v>41</v>
      </c>
      <c r="AG656" s="1" t="s">
        <v>42</v>
      </c>
      <c r="AH656" s="1" t="s">
        <v>43</v>
      </c>
      <c r="AI656" s="1" t="s">
        <v>44</v>
      </c>
      <c r="AJ656" s="1" t="s">
        <v>45</v>
      </c>
      <c r="AK656" s="1" t="s">
        <v>46</v>
      </c>
      <c r="AL656" s="1" t="s">
        <v>47</v>
      </c>
      <c r="AM656" s="1" t="s">
        <v>48</v>
      </c>
      <c r="AN656" s="1" t="s">
        <v>49</v>
      </c>
      <c r="AO656" s="1" t="s">
        <v>50</v>
      </c>
      <c r="AP656" s="1" t="s">
        <v>51</v>
      </c>
      <c r="AQ656" s="1" t="s">
        <v>52</v>
      </c>
      <c r="AR656" s="1" t="s">
        <v>53</v>
      </c>
      <c r="AS656" s="1" t="s">
        <v>54</v>
      </c>
      <c r="AT656" s="1" t="s">
        <v>55</v>
      </c>
      <c r="AU656" s="1" t="s">
        <v>56</v>
      </c>
      <c r="AV656" s="1" t="s">
        <v>57</v>
      </c>
      <c r="AW656" s="1" t="s">
        <v>58</v>
      </c>
      <c r="AX656" s="1" t="s">
        <v>59</v>
      </c>
      <c r="AY656" s="1" t="s">
        <v>60</v>
      </c>
      <c r="AZ656" s="1" t="s">
        <v>61</v>
      </c>
      <c r="BA656" s="1" t="s">
        <v>62</v>
      </c>
      <c r="BB656" s="1" t="s">
        <v>63</v>
      </c>
      <c r="BC656" s="1" t="s">
        <v>64</v>
      </c>
      <c r="BD656" s="1" t="s">
        <v>65</v>
      </c>
      <c r="BE656" s="1" t="s">
        <v>66</v>
      </c>
      <c r="BF656" s="1" t="s">
        <v>67</v>
      </c>
      <c r="BG656" s="1" t="s">
        <v>68</v>
      </c>
      <c r="BH656" s="1" t="s">
        <v>69</v>
      </c>
      <c r="BI656" s="1" t="s">
        <v>70</v>
      </c>
      <c r="BJ656" s="1" t="s">
        <v>71</v>
      </c>
      <c r="BK656" s="1" t="s">
        <v>72</v>
      </c>
      <c r="BL656" s="1" t="s">
        <v>73</v>
      </c>
      <c r="BM656" s="1" t="s">
        <v>74</v>
      </c>
      <c r="BN656" s="1" t="s">
        <v>75</v>
      </c>
      <c r="BO656" s="1" t="s">
        <v>76</v>
      </c>
      <c r="BP656" s="1" t="s">
        <v>77</v>
      </c>
      <c r="BQ656" s="1" t="s">
        <v>78</v>
      </c>
      <c r="BR656" s="1" t="s">
        <v>79</v>
      </c>
      <c r="BS656" s="1" t="s">
        <v>80</v>
      </c>
      <c r="BT656" s="1" t="s">
        <v>81</v>
      </c>
      <c r="BU656" s="1" t="s">
        <v>82</v>
      </c>
      <c r="BV656" s="1" t="s">
        <v>83</v>
      </c>
      <c r="BW656" s="1" t="s">
        <v>84</v>
      </c>
      <c r="BX656" s="1" t="s">
        <v>85</v>
      </c>
      <c r="BY656" s="1" t="s">
        <v>86</v>
      </c>
      <c r="BZ656" s="1" t="s">
        <v>87</v>
      </c>
      <c r="CA656" s="1" t="s">
        <v>88</v>
      </c>
      <c r="CB656" s="1" t="s">
        <v>89</v>
      </c>
      <c r="CC656" s="1" t="s">
        <v>90</v>
      </c>
      <c r="CD656" s="1" t="s">
        <v>91</v>
      </c>
      <c r="CE656" s="1" t="s">
        <v>92</v>
      </c>
      <c r="CF656" s="1" t="s">
        <v>93</v>
      </c>
      <c r="CG656" s="1" t="s">
        <v>94</v>
      </c>
      <c r="CH656" s="1" t="s">
        <v>95</v>
      </c>
      <c r="CI656" s="1" t="s">
        <v>96</v>
      </c>
      <c r="CJ656" s="1" t="s">
        <v>97</v>
      </c>
      <c r="CK656" s="1" t="s">
        <v>98</v>
      </c>
      <c r="CL656" s="1" t="s">
        <v>99</v>
      </c>
      <c r="CM656" s="1" t="s">
        <v>100</v>
      </c>
      <c r="CN656" s="1" t="s">
        <v>101</v>
      </c>
      <c r="CO656" s="1" t="s">
        <v>102</v>
      </c>
      <c r="CP656" s="1" t="s">
        <v>103</v>
      </c>
      <c r="CQ656" s="1" t="s">
        <v>104</v>
      </c>
      <c r="CR656" s="1" t="s">
        <v>105</v>
      </c>
      <c r="CS656" s="1" t="s">
        <v>106</v>
      </c>
      <c r="CT656" s="1" t="s">
        <v>107</v>
      </c>
      <c r="CU656" s="1" t="s">
        <v>108</v>
      </c>
      <c r="CV656" s="1" t="s">
        <v>109</v>
      </c>
      <c r="CW656" s="1" t="s">
        <v>110</v>
      </c>
      <c r="CX656" s="1" t="s">
        <v>111</v>
      </c>
      <c r="CY656" s="1" t="s">
        <v>112</v>
      </c>
      <c r="CZ656" s="1" t="s">
        <v>113</v>
      </c>
      <c r="DA656" s="1" t="s">
        <v>114</v>
      </c>
      <c r="DB656" s="1" t="s">
        <v>115</v>
      </c>
      <c r="DC656" s="1" t="s">
        <v>116</v>
      </c>
      <c r="DD656" s="1" t="s">
        <v>117</v>
      </c>
      <c r="DE656" s="1" t="s">
        <v>118</v>
      </c>
      <c r="DF656" s="1" t="s">
        <v>119</v>
      </c>
      <c r="DG656" s="1" t="s">
        <v>120</v>
      </c>
      <c r="DH656" s="1" t="s">
        <v>121</v>
      </c>
      <c r="DI656" s="1" t="s">
        <v>122</v>
      </c>
      <c r="DJ656" s="1" t="s">
        <v>123</v>
      </c>
      <c r="DK656" s="1" t="s">
        <v>124</v>
      </c>
      <c r="DL656" s="1" t="s">
        <v>125</v>
      </c>
      <c r="DM656" s="1" t="s">
        <v>126</v>
      </c>
      <c r="DN656" s="1" t="s">
        <v>127</v>
      </c>
      <c r="DO656" s="1" t="s">
        <v>128</v>
      </c>
      <c r="DP656" s="1" t="s">
        <v>129</v>
      </c>
      <c r="DQ656" s="1" t="s">
        <v>130</v>
      </c>
      <c r="DR656" s="1" t="s">
        <v>131</v>
      </c>
      <c r="DS656" s="1" t="s">
        <v>132</v>
      </c>
      <c r="DT656" s="1" t="s">
        <v>133</v>
      </c>
      <c r="DU656" s="1" t="s">
        <v>134</v>
      </c>
      <c r="DV656" s="1" t="s">
        <v>135</v>
      </c>
      <c r="DW656" s="1" t="s">
        <v>136</v>
      </c>
      <c r="DX656" s="1" t="s">
        <v>137</v>
      </c>
      <c r="DY656" s="1" t="s">
        <v>138</v>
      </c>
      <c r="DZ656" s="1" t="s">
        <v>139</v>
      </c>
      <c r="EA656" s="1" t="s">
        <v>140</v>
      </c>
      <c r="EB656" s="1" t="s">
        <v>141</v>
      </c>
      <c r="EC656" s="1" t="s">
        <v>142</v>
      </c>
      <c r="ED656" s="1" t="s">
        <v>143</v>
      </c>
      <c r="EE656" s="1" t="s">
        <v>144</v>
      </c>
      <c r="EF656" s="1" t="s">
        <v>145</v>
      </c>
      <c r="EG656" s="1" t="s">
        <v>146</v>
      </c>
      <c r="EH656" s="1" t="s">
        <v>147</v>
      </c>
      <c r="EI656" s="1" t="s">
        <v>148</v>
      </c>
      <c r="EJ656" s="1" t="s">
        <v>149</v>
      </c>
      <c r="EK656" s="1" t="s">
        <v>150</v>
      </c>
      <c r="EL656" s="1" t="s">
        <v>151</v>
      </c>
      <c r="EM656" s="1" t="s">
        <v>152</v>
      </c>
      <c r="EN656" s="1" t="s">
        <v>153</v>
      </c>
      <c r="EO656" s="1" t="s">
        <v>154</v>
      </c>
      <c r="EP656" s="1" t="s">
        <v>155</v>
      </c>
      <c r="EQ656" s="1" t="s">
        <v>156</v>
      </c>
      <c r="ER656" s="1" t="s">
        <v>157</v>
      </c>
      <c r="ES656" s="1" t="s">
        <v>158</v>
      </c>
      <c r="ET656" s="1" t="s">
        <v>159</v>
      </c>
      <c r="EU656" s="1" t="s">
        <v>160</v>
      </c>
      <c r="EV656" s="1" t="s">
        <v>161</v>
      </c>
      <c r="EW656" s="1" t="s">
        <v>162</v>
      </c>
      <c r="EX656" s="1" t="s">
        <v>163</v>
      </c>
      <c r="EY656" s="1" t="s">
        <v>164</v>
      </c>
      <c r="EZ656" s="1" t="s">
        <v>165</v>
      </c>
      <c r="FA656" s="1" t="s">
        <v>166</v>
      </c>
      <c r="FB656" s="1" t="s">
        <v>167</v>
      </c>
      <c r="FC656" s="1" t="s">
        <v>168</v>
      </c>
      <c r="FD656" s="1" t="s">
        <v>169</v>
      </c>
      <c r="FE656" s="1" t="s">
        <v>170</v>
      </c>
      <c r="FF656" s="1" t="s">
        <v>171</v>
      </c>
      <c r="FG656" s="1" t="s">
        <v>172</v>
      </c>
      <c r="FH656" s="1" t="s">
        <v>173</v>
      </c>
      <c r="FI656" s="1" t="s">
        <v>174</v>
      </c>
      <c r="FJ656" s="1" t="s">
        <v>175</v>
      </c>
      <c r="FK656" s="1" t="s">
        <v>176</v>
      </c>
      <c r="FL656" s="1" t="s">
        <v>177</v>
      </c>
      <c r="FM656" s="1" t="s">
        <v>178</v>
      </c>
      <c r="FN656" s="1" t="s">
        <v>179</v>
      </c>
      <c r="FO656" s="1" t="s">
        <v>180</v>
      </c>
      <c r="FP656" s="1" t="s">
        <v>181</v>
      </c>
      <c r="FQ656" s="1" t="s">
        <v>182</v>
      </c>
      <c r="FR656" s="1" t="s">
        <v>183</v>
      </c>
      <c r="FS656" s="1" t="s">
        <v>184</v>
      </c>
      <c r="FT656" s="1" t="s">
        <v>185</v>
      </c>
      <c r="FU656" s="1" t="s">
        <v>186</v>
      </c>
      <c r="FV656" s="1" t="s">
        <v>187</v>
      </c>
      <c r="FW656" s="1" t="s">
        <v>188</v>
      </c>
      <c r="FX656" s="1" t="s">
        <v>189</v>
      </c>
      <c r="FY656" s="1" t="s">
        <v>190</v>
      </c>
      <c r="FZ656" s="1" t="s">
        <v>191</v>
      </c>
      <c r="GA656" s="1" t="s">
        <v>192</v>
      </c>
      <c r="GB656" s="1" t="s">
        <v>193</v>
      </c>
      <c r="GC656" s="1" t="s">
        <v>194</v>
      </c>
      <c r="GD656" s="1" t="s">
        <v>195</v>
      </c>
      <c r="GE656" s="1" t="s">
        <v>196</v>
      </c>
      <c r="GF656" s="1" t="s">
        <v>197</v>
      </c>
      <c r="GG656" s="1" t="s">
        <v>198</v>
      </c>
      <c r="GH656" s="1" t="s">
        <v>199</v>
      </c>
      <c r="GI656" s="1" t="s">
        <v>200</v>
      </c>
      <c r="GJ656" s="1" t="s">
        <v>201</v>
      </c>
      <c r="GK656" s="1" t="s">
        <v>202</v>
      </c>
      <c r="GL656" s="1" t="s">
        <v>203</v>
      </c>
      <c r="GM656" s="1" t="s">
        <v>204</v>
      </c>
      <c r="GN656" s="1" t="s">
        <v>205</v>
      </c>
      <c r="GO656" s="1" t="s">
        <v>206</v>
      </c>
      <c r="GP656" s="1" t="s">
        <v>207</v>
      </c>
      <c r="GQ656" s="1" t="s">
        <v>208</v>
      </c>
      <c r="GR656" s="1" t="s">
        <v>209</v>
      </c>
      <c r="GS656" s="1" t="s">
        <v>210</v>
      </c>
      <c r="GT656" s="1" t="s">
        <v>211</v>
      </c>
      <c r="GU656" s="1" t="s">
        <v>212</v>
      </c>
      <c r="GV656" s="1" t="s">
        <v>213</v>
      </c>
      <c r="GW656" s="1" t="s">
        <v>214</v>
      </c>
      <c r="GX656" s="1" t="s">
        <v>215</v>
      </c>
      <c r="GY656" s="1" t="s">
        <v>216</v>
      </c>
      <c r="GZ656" s="1" t="s">
        <v>217</v>
      </c>
      <c r="HA656" s="1" t="s">
        <v>218</v>
      </c>
      <c r="HB656" s="1" t="s">
        <v>219</v>
      </c>
      <c r="HC656" s="1" t="s">
        <v>220</v>
      </c>
      <c r="HD656" s="1" t="s">
        <v>221</v>
      </c>
      <c r="HE656" s="1" t="s">
        <v>222</v>
      </c>
      <c r="HF656" s="1" t="s">
        <v>223</v>
      </c>
      <c r="HG656" s="1" t="s">
        <v>224</v>
      </c>
      <c r="HH656" s="1" t="s">
        <v>225</v>
      </c>
      <c r="HI656" s="1" t="s">
        <v>226</v>
      </c>
      <c r="HJ656" s="1" t="s">
        <v>227</v>
      </c>
      <c r="HK656" s="1" t="s">
        <v>228</v>
      </c>
      <c r="HL656" s="1" t="s">
        <v>229</v>
      </c>
      <c r="HM656" s="1" t="s">
        <v>230</v>
      </c>
      <c r="HN656" s="1" t="s">
        <v>231</v>
      </c>
      <c r="HO656" s="1" t="s">
        <v>232</v>
      </c>
      <c r="HP656" s="1" t="s">
        <v>233</v>
      </c>
      <c r="HQ656" s="1" t="s">
        <v>234</v>
      </c>
      <c r="HR656" s="1" t="s">
        <v>235</v>
      </c>
      <c r="HS656" s="1" t="s">
        <v>236</v>
      </c>
      <c r="HT656" s="1" t="s">
        <v>237</v>
      </c>
      <c r="HU656" s="1" t="s">
        <v>238</v>
      </c>
      <c r="HV656" s="1" t="s">
        <v>239</v>
      </c>
      <c r="HW656" s="1" t="s">
        <v>240</v>
      </c>
      <c r="HX656" s="1" t="s">
        <v>241</v>
      </c>
      <c r="HY656" s="1" t="s">
        <v>242</v>
      </c>
      <c r="HZ656" s="1" t="s">
        <v>243</v>
      </c>
      <c r="IA656" s="1" t="s">
        <v>244</v>
      </c>
      <c r="IB656" s="1" t="s">
        <v>245</v>
      </c>
      <c r="IC656" s="1" t="s">
        <v>246</v>
      </c>
      <c r="ID656" s="1" t="s">
        <v>247</v>
      </c>
      <c r="IE656" s="1" t="s">
        <v>248</v>
      </c>
      <c r="IF656" s="1" t="s">
        <v>249</v>
      </c>
      <c r="IG656" s="1" t="s">
        <v>250</v>
      </c>
      <c r="IH656" s="1" t="s">
        <v>251</v>
      </c>
      <c r="II656" s="1" t="s">
        <v>252</v>
      </c>
      <c r="IJ656" s="1" t="s">
        <v>253</v>
      </c>
      <c r="IK656" s="1" t="s">
        <v>254</v>
      </c>
      <c r="IL656" s="1" t="s">
        <v>255</v>
      </c>
      <c r="IM656" s="1" t="s">
        <v>256</v>
      </c>
      <c r="IN656" s="1" t="s">
        <v>257</v>
      </c>
      <c r="IO656" s="1" t="s">
        <v>258</v>
      </c>
      <c r="IP656" s="1" t="s">
        <v>259</v>
      </c>
      <c r="IQ656" s="1" t="s">
        <v>260</v>
      </c>
      <c r="IR656" s="1" t="s">
        <v>261</v>
      </c>
      <c r="IS656" s="1" t="s">
        <v>262</v>
      </c>
      <c r="IT656" s="1" t="s">
        <v>263</v>
      </c>
      <c r="IU656" s="1" t="s">
        <v>264</v>
      </c>
      <c r="IV656" s="1" t="s">
        <v>265</v>
      </c>
      <c r="IW656" s="1" t="s">
        <v>266</v>
      </c>
      <c r="IX656" s="1" t="s">
        <v>267</v>
      </c>
      <c r="IY656" s="1" t="s">
        <v>268</v>
      </c>
      <c r="IZ656" s="1" t="s">
        <v>269</v>
      </c>
      <c r="JA656" s="1" t="s">
        <v>270</v>
      </c>
      <c r="JB656" s="1" t="s">
        <v>271</v>
      </c>
      <c r="JC656" s="1" t="s">
        <v>272</v>
      </c>
      <c r="JD656" s="1" t="s">
        <v>273</v>
      </c>
      <c r="JE656" s="1" t="s">
        <v>274</v>
      </c>
      <c r="JF656" s="1" t="s">
        <v>275</v>
      </c>
      <c r="JG656" s="1" t="s">
        <v>276</v>
      </c>
      <c r="JH656" s="1" t="s">
        <v>277</v>
      </c>
      <c r="JI656" s="1" t="s">
        <v>278</v>
      </c>
      <c r="JJ656" s="1" t="s">
        <v>279</v>
      </c>
      <c r="JK656" s="1" t="s">
        <v>280</v>
      </c>
      <c r="JL656" s="1" t="s">
        <v>281</v>
      </c>
      <c r="JM656" s="1" t="s">
        <v>282</v>
      </c>
      <c r="JN656" s="1" t="s">
        <v>283</v>
      </c>
      <c r="JO656" s="1" t="s">
        <v>284</v>
      </c>
      <c r="JP656" s="1" t="s">
        <v>285</v>
      </c>
      <c r="JQ656" s="1" t="s">
        <v>286</v>
      </c>
      <c r="JR656" s="1" t="s">
        <v>287</v>
      </c>
      <c r="JS656" s="1" t="s">
        <v>288</v>
      </c>
      <c r="JT656" s="1" t="s">
        <v>289</v>
      </c>
      <c r="JU656" s="1" t="s">
        <v>290</v>
      </c>
      <c r="JV656" s="1" t="s">
        <v>291</v>
      </c>
      <c r="JW656" s="1" t="s">
        <v>292</v>
      </c>
      <c r="JX656" s="1" t="s">
        <v>293</v>
      </c>
      <c r="JY656" s="1" t="s">
        <v>294</v>
      </c>
      <c r="JZ656" s="1" t="s">
        <v>295</v>
      </c>
      <c r="KA656" s="1" t="s">
        <v>296</v>
      </c>
      <c r="KB656" s="1" t="s">
        <v>297</v>
      </c>
      <c r="KC656" s="1" t="s">
        <v>298</v>
      </c>
      <c r="KD656" s="1" t="s">
        <v>299</v>
      </c>
      <c r="KE656" s="1" t="s">
        <v>300</v>
      </c>
      <c r="KF656" s="1" t="s">
        <v>301</v>
      </c>
      <c r="KG656" s="1" t="s">
        <v>302</v>
      </c>
      <c r="KH656" s="1" t="s">
        <v>303</v>
      </c>
      <c r="KI656" s="1" t="s">
        <v>304</v>
      </c>
      <c r="KJ656" s="1" t="s">
        <v>305</v>
      </c>
      <c r="KK656" s="1" t="s">
        <v>306</v>
      </c>
      <c r="KL656" s="1" t="s">
        <v>307</v>
      </c>
      <c r="KM656" s="1" t="s">
        <v>308</v>
      </c>
      <c r="KN656" s="1" t="s">
        <v>309</v>
      </c>
      <c r="KO656" s="1" t="s">
        <v>310</v>
      </c>
      <c r="KP656" s="1" t="s">
        <v>311</v>
      </c>
      <c r="KQ656" s="1" t="s">
        <v>312</v>
      </c>
      <c r="KR656" s="1" t="s">
        <v>313</v>
      </c>
      <c r="KS656" s="1" t="s">
        <v>314</v>
      </c>
      <c r="KT656" s="1" t="s">
        <v>315</v>
      </c>
      <c r="KU656" s="1" t="s">
        <v>316</v>
      </c>
      <c r="KV656" s="1" t="s">
        <v>317</v>
      </c>
      <c r="KW656" s="1" t="s">
        <v>318</v>
      </c>
      <c r="KX656" s="1" t="s">
        <v>319</v>
      </c>
      <c r="KY656" s="1" t="s">
        <v>320</v>
      </c>
      <c r="KZ656" s="1" t="s">
        <v>321</v>
      </c>
      <c r="LA656" s="1" t="s">
        <v>322</v>
      </c>
      <c r="LB656" s="1" t="s">
        <v>323</v>
      </c>
      <c r="LC656" s="1" t="s">
        <v>324</v>
      </c>
      <c r="LD656" s="1" t="s">
        <v>325</v>
      </c>
      <c r="LE656" s="1" t="s">
        <v>326</v>
      </c>
      <c r="LF656" s="1" t="s">
        <v>327</v>
      </c>
      <c r="LG656" s="1" t="s">
        <v>328</v>
      </c>
      <c r="LH656" s="1" t="s">
        <v>329</v>
      </c>
      <c r="LI656" s="1" t="s">
        <v>330</v>
      </c>
      <c r="LJ656" s="1" t="s">
        <v>331</v>
      </c>
      <c r="LK656" s="1" t="s">
        <v>332</v>
      </c>
      <c r="LL656" s="1" t="s">
        <v>333</v>
      </c>
      <c r="LM656" s="1" t="s">
        <v>334</v>
      </c>
      <c r="LN656" s="1" t="s">
        <v>335</v>
      </c>
      <c r="LO656" s="1" t="s">
        <v>336</v>
      </c>
      <c r="LP656" s="1" t="s">
        <v>337</v>
      </c>
      <c r="LQ656" s="1" t="s">
        <v>338</v>
      </c>
      <c r="LR656" s="1" t="s">
        <v>339</v>
      </c>
      <c r="LS656" s="1" t="s">
        <v>340</v>
      </c>
      <c r="LT656" s="1" t="s">
        <v>341</v>
      </c>
      <c r="LU656" s="1" t="s">
        <v>342</v>
      </c>
      <c r="LV656" s="1" t="s">
        <v>343</v>
      </c>
      <c r="LW656" s="1" t="s">
        <v>344</v>
      </c>
      <c r="LX656" s="1" t="s">
        <v>345</v>
      </c>
      <c r="LY656" s="1" t="s">
        <v>346</v>
      </c>
      <c r="LZ656" s="1" t="s">
        <v>347</v>
      </c>
      <c r="MA656" s="1" t="s">
        <v>348</v>
      </c>
      <c r="MB656" s="1" t="s">
        <v>349</v>
      </c>
      <c r="MC656" s="1" t="s">
        <v>350</v>
      </c>
      <c r="MD656" s="1" t="s">
        <v>351</v>
      </c>
      <c r="ME656" s="1" t="s">
        <v>352</v>
      </c>
      <c r="MF656" s="1" t="s">
        <v>353</v>
      </c>
      <c r="MG656" s="1" t="s">
        <v>354</v>
      </c>
      <c r="MH656" s="1" t="s">
        <v>355</v>
      </c>
      <c r="MI656" s="1" t="s">
        <v>356</v>
      </c>
      <c r="MJ656" s="1" t="s">
        <v>357</v>
      </c>
      <c r="MK656" s="1" t="s">
        <v>358</v>
      </c>
      <c r="ML656" s="1" t="s">
        <v>359</v>
      </c>
      <c r="MM656" s="1" t="s">
        <v>360</v>
      </c>
      <c r="MN656" s="1" t="s">
        <v>361</v>
      </c>
      <c r="MO656" s="1" t="s">
        <v>362</v>
      </c>
      <c r="MP656" s="1" t="s">
        <v>363</v>
      </c>
      <c r="MQ656" s="1" t="s">
        <v>364</v>
      </c>
      <c r="MR656" s="1" t="s">
        <v>365</v>
      </c>
      <c r="MS656" s="1" t="s">
        <v>366</v>
      </c>
      <c r="MT656" s="1" t="s">
        <v>367</v>
      </c>
      <c r="MU656" s="1" t="s">
        <v>368</v>
      </c>
      <c r="MV656" s="1" t="s">
        <v>369</v>
      </c>
      <c r="MW656" s="1" t="s">
        <v>370</v>
      </c>
      <c r="MX656" s="1" t="s">
        <v>371</v>
      </c>
      <c r="MY656" s="1" t="s">
        <v>372</v>
      </c>
      <c r="MZ656" s="1" t="s">
        <v>373</v>
      </c>
      <c r="NA656" s="1" t="s">
        <v>374</v>
      </c>
      <c r="NB656" s="1" t="s">
        <v>375</v>
      </c>
      <c r="NC656" s="1" t="s">
        <v>376</v>
      </c>
      <c r="ND656" s="1" t="s">
        <v>377</v>
      </c>
      <c r="NE656" s="1" t="s">
        <v>378</v>
      </c>
      <c r="NF656" s="1" t="s">
        <v>379</v>
      </c>
      <c r="NG656" s="1" t="s">
        <v>380</v>
      </c>
      <c r="NH656" s="1" t="s">
        <v>381</v>
      </c>
      <c r="NI656" s="1" t="s">
        <v>382</v>
      </c>
      <c r="NJ656" s="1" t="s">
        <v>383</v>
      </c>
      <c r="NK656" s="1" t="s">
        <v>384</v>
      </c>
      <c r="NL656" s="1" t="s">
        <v>385</v>
      </c>
      <c r="NM656" s="1" t="s">
        <v>386</v>
      </c>
      <c r="NN656" s="1" t="s">
        <v>387</v>
      </c>
      <c r="NO656" s="1" t="s">
        <v>388</v>
      </c>
      <c r="NP656" s="1" t="s">
        <v>389</v>
      </c>
      <c r="NQ656" s="1" t="s">
        <v>390</v>
      </c>
      <c r="NR656" s="1" t="s">
        <v>391</v>
      </c>
      <c r="NS656" s="1" t="s">
        <v>392</v>
      </c>
      <c r="NT656" s="1" t="s">
        <v>393</v>
      </c>
      <c r="NU656" s="1" t="s">
        <v>394</v>
      </c>
      <c r="NV656" s="1" t="s">
        <v>395</v>
      </c>
      <c r="NW656" s="1" t="s">
        <v>396</v>
      </c>
      <c r="NX656" s="1" t="s">
        <v>397</v>
      </c>
      <c r="NY656" s="1" t="s">
        <v>398</v>
      </c>
      <c r="NZ656" s="1" t="s">
        <v>399</v>
      </c>
      <c r="OA656" s="1" t="s">
        <v>400</v>
      </c>
      <c r="OB656" s="1" t="s">
        <v>401</v>
      </c>
      <c r="OC656" s="1" t="s">
        <v>402</v>
      </c>
      <c r="OD656" s="1" t="s">
        <v>403</v>
      </c>
      <c r="OE656" s="1" t="s">
        <v>404</v>
      </c>
      <c r="OF656" s="1" t="s">
        <v>405</v>
      </c>
      <c r="OG656" s="1" t="s">
        <v>406</v>
      </c>
      <c r="OH656" s="1" t="s">
        <v>407</v>
      </c>
      <c r="OI656" s="1" t="s">
        <v>408</v>
      </c>
      <c r="OJ656" s="1" t="s">
        <v>409</v>
      </c>
      <c r="OK656" s="1" t="s">
        <v>410</v>
      </c>
      <c r="OL656" s="1" t="s">
        <v>411</v>
      </c>
      <c r="OM656" s="1" t="s">
        <v>412</v>
      </c>
      <c r="ON656" s="1" t="s">
        <v>413</v>
      </c>
      <c r="OO656" s="1" t="s">
        <v>414</v>
      </c>
      <c r="OP656" s="1" t="s">
        <v>415</v>
      </c>
      <c r="OQ656" s="1" t="s">
        <v>416</v>
      </c>
      <c r="OR656" s="1" t="s">
        <v>417</v>
      </c>
      <c r="OS656" s="1" t="s">
        <v>418</v>
      </c>
      <c r="OT656" s="1" t="s">
        <v>419</v>
      </c>
      <c r="OU656" s="1" t="s">
        <v>420</v>
      </c>
      <c r="OV656" s="1" t="s">
        <v>421</v>
      </c>
      <c r="OW656" s="1" t="s">
        <v>422</v>
      </c>
      <c r="OX656" s="1" t="s">
        <v>423</v>
      </c>
      <c r="OY656" s="1" t="s">
        <v>424</v>
      </c>
      <c r="OZ656" s="1" t="s">
        <v>425</v>
      </c>
      <c r="PA656" s="1" t="s">
        <v>426</v>
      </c>
      <c r="PB656" s="1" t="s">
        <v>427</v>
      </c>
      <c r="PC656" s="1" t="s">
        <v>428</v>
      </c>
      <c r="PD656" s="1" t="s">
        <v>429</v>
      </c>
      <c r="PE656" s="1" t="s">
        <v>430</v>
      </c>
      <c r="PF656" s="1" t="s">
        <v>431</v>
      </c>
      <c r="PG656" s="1" t="s">
        <v>432</v>
      </c>
      <c r="PH656" s="1" t="s">
        <v>433</v>
      </c>
      <c r="PI656" s="1" t="s">
        <v>434</v>
      </c>
      <c r="PJ656" s="1" t="s">
        <v>435</v>
      </c>
      <c r="PK656" s="1" t="s">
        <v>436</v>
      </c>
      <c r="PL656" s="1" t="s">
        <v>437</v>
      </c>
      <c r="PM656" s="1" t="s">
        <v>438</v>
      </c>
      <c r="PN656" s="1" t="s">
        <v>439</v>
      </c>
      <c r="PO656" s="1" t="s">
        <v>440</v>
      </c>
      <c r="PP656" s="1" t="s">
        <v>441</v>
      </c>
      <c r="PQ656" s="1" t="s">
        <v>442</v>
      </c>
      <c r="PR656" s="1" t="s">
        <v>443</v>
      </c>
      <c r="PS656" s="1" t="s">
        <v>444</v>
      </c>
      <c r="PT656" s="1" t="s">
        <v>445</v>
      </c>
      <c r="PU656" s="1" t="s">
        <v>446</v>
      </c>
      <c r="PV656" s="1" t="s">
        <v>447</v>
      </c>
      <c r="PW656" s="1" t="s">
        <v>448</v>
      </c>
      <c r="PX656" s="1" t="s">
        <v>449</v>
      </c>
      <c r="PY656" s="1" t="s">
        <v>450</v>
      </c>
      <c r="PZ656" s="1" t="s">
        <v>451</v>
      </c>
      <c r="QA656" s="1" t="s">
        <v>452</v>
      </c>
      <c r="QB656" s="1" t="s">
        <v>453</v>
      </c>
      <c r="QC656" s="1" t="s">
        <v>454</v>
      </c>
      <c r="QD656" s="1" t="s">
        <v>455</v>
      </c>
      <c r="QE656" s="1" t="s">
        <v>456</v>
      </c>
      <c r="QF656" s="1" t="s">
        <v>457</v>
      </c>
      <c r="QG656" s="1" t="s">
        <v>458</v>
      </c>
      <c r="QH656" s="1" t="s">
        <v>459</v>
      </c>
      <c r="QI656" s="1" t="s">
        <v>460</v>
      </c>
      <c r="QJ656" s="1" t="s">
        <v>461</v>
      </c>
      <c r="QK656" s="1" t="s">
        <v>462</v>
      </c>
      <c r="QL656" s="1" t="s">
        <v>463</v>
      </c>
      <c r="QM656" s="1" t="s">
        <v>464</v>
      </c>
      <c r="QN656" s="1" t="s">
        <v>465</v>
      </c>
      <c r="QO656" s="1" t="s">
        <v>466</v>
      </c>
      <c r="QP656" s="1" t="s">
        <v>467</v>
      </c>
      <c r="QQ656" s="1" t="s">
        <v>468</v>
      </c>
      <c r="QR656" s="1" t="s">
        <v>469</v>
      </c>
      <c r="QS656" s="1" t="s">
        <v>470</v>
      </c>
      <c r="QT656" s="1" t="s">
        <v>471</v>
      </c>
      <c r="QU656" s="1" t="s">
        <v>472</v>
      </c>
      <c r="QV656" s="1" t="s">
        <v>473</v>
      </c>
      <c r="QW656" s="1" t="s">
        <v>474</v>
      </c>
      <c r="QX656" s="1" t="s">
        <v>475</v>
      </c>
      <c r="QY656" s="1" t="s">
        <v>476</v>
      </c>
      <c r="QZ656" s="1" t="s">
        <v>477</v>
      </c>
      <c r="RA656" s="1" t="s">
        <v>478</v>
      </c>
      <c r="RB656" s="1" t="s">
        <v>479</v>
      </c>
      <c r="RC656" s="1" t="s">
        <v>480</v>
      </c>
      <c r="RD656" s="1" t="s">
        <v>481</v>
      </c>
      <c r="RE656" s="1" t="s">
        <v>482</v>
      </c>
      <c r="RF656" s="1" t="s">
        <v>483</v>
      </c>
      <c r="RG656" s="1" t="s">
        <v>484</v>
      </c>
      <c r="RH656" s="1" t="s">
        <v>485</v>
      </c>
      <c r="RI656" s="1" t="s">
        <v>486</v>
      </c>
      <c r="RJ656" s="1" t="s">
        <v>487</v>
      </c>
      <c r="RK656" s="1" t="s">
        <v>488</v>
      </c>
      <c r="RL656" s="1" t="s">
        <v>489</v>
      </c>
      <c r="RM656" s="1" t="s">
        <v>490</v>
      </c>
      <c r="RN656" s="1" t="s">
        <v>491</v>
      </c>
      <c r="RO656" s="1" t="s">
        <v>492</v>
      </c>
      <c r="RP656" s="1" t="s">
        <v>493</v>
      </c>
      <c r="RQ656" s="1" t="s">
        <v>494</v>
      </c>
      <c r="RR656" s="1" t="s">
        <v>495</v>
      </c>
      <c r="RS656" s="1" t="s">
        <v>496</v>
      </c>
      <c r="RT656" s="1" t="s">
        <v>497</v>
      </c>
      <c r="RU656" s="1" t="s">
        <v>498</v>
      </c>
      <c r="RV656" s="1" t="s">
        <v>499</v>
      </c>
      <c r="RW656" s="1" t="s">
        <v>500</v>
      </c>
      <c r="RX656" s="1" t="s">
        <v>501</v>
      </c>
      <c r="RY656" s="1" t="s">
        <v>502</v>
      </c>
      <c r="RZ656" s="1" t="s">
        <v>503</v>
      </c>
      <c r="SA656" s="1" t="s">
        <v>504</v>
      </c>
      <c r="SB656" s="1" t="s">
        <v>505</v>
      </c>
      <c r="SC656" s="1" t="s">
        <v>506</v>
      </c>
      <c r="SD656" s="1" t="s">
        <v>507</v>
      </c>
      <c r="SE656" s="1" t="s">
        <v>508</v>
      </c>
      <c r="SF656" s="1" t="s">
        <v>509</v>
      </c>
      <c r="SG656" s="1" t="s">
        <v>510</v>
      </c>
      <c r="SH656" s="1" t="s">
        <v>511</v>
      </c>
      <c r="SI656" s="1" t="s">
        <v>512</v>
      </c>
      <c r="SJ656" s="1" t="s">
        <v>513</v>
      </c>
      <c r="SK656" s="1" t="s">
        <v>514</v>
      </c>
      <c r="SL656" s="1" t="s">
        <v>515</v>
      </c>
      <c r="SM656" s="1" t="s">
        <v>516</v>
      </c>
      <c r="SN656" s="1" t="s">
        <v>517</v>
      </c>
      <c r="SO656" s="1" t="s">
        <v>518</v>
      </c>
      <c r="SP656" s="1" t="s">
        <v>519</v>
      </c>
      <c r="SQ656" s="1" t="s">
        <v>520</v>
      </c>
      <c r="SR656" s="1" t="s">
        <v>521</v>
      </c>
      <c r="SS656" s="1" t="s">
        <v>522</v>
      </c>
      <c r="ST656" s="1" t="s">
        <v>523</v>
      </c>
      <c r="SU656" s="1" t="s">
        <v>524</v>
      </c>
      <c r="SV656" s="1" t="s">
        <v>525</v>
      </c>
      <c r="SW656" s="1" t="s">
        <v>526</v>
      </c>
      <c r="SX656" s="1" t="s">
        <v>527</v>
      </c>
      <c r="SY656" s="1" t="s">
        <v>528</v>
      </c>
      <c r="SZ656" s="1" t="s">
        <v>529</v>
      </c>
      <c r="TA656" s="1" t="s">
        <v>530</v>
      </c>
      <c r="TB656" s="1" t="s">
        <v>531</v>
      </c>
      <c r="TC656" s="1" t="s">
        <v>532</v>
      </c>
      <c r="TD656" s="1" t="s">
        <v>533</v>
      </c>
      <c r="TE656" s="1" t="s">
        <v>534</v>
      </c>
      <c r="TF656" s="1" t="s">
        <v>535</v>
      </c>
      <c r="TG656" s="1" t="s">
        <v>536</v>
      </c>
      <c r="TH656" s="1" t="s">
        <v>537</v>
      </c>
      <c r="TI656" s="1" t="s">
        <v>538</v>
      </c>
      <c r="TJ656" s="1" t="s">
        <v>539</v>
      </c>
      <c r="TK656" s="1" t="s">
        <v>540</v>
      </c>
      <c r="TL656" s="1" t="s">
        <v>541</v>
      </c>
      <c r="TM656" s="1" t="s">
        <v>542</v>
      </c>
      <c r="TN656" s="1" t="s">
        <v>543</v>
      </c>
      <c r="TO656" s="1" t="s">
        <v>544</v>
      </c>
      <c r="TP656" s="1" t="s">
        <v>545</v>
      </c>
      <c r="TQ656" s="1" t="s">
        <v>546</v>
      </c>
      <c r="TR656" s="1" t="s">
        <v>547</v>
      </c>
      <c r="TS656" s="1" t="s">
        <v>548</v>
      </c>
      <c r="TT656" s="1" t="s">
        <v>549</v>
      </c>
      <c r="TU656" s="1" t="s">
        <v>550</v>
      </c>
      <c r="TV656" s="1" t="s">
        <v>551</v>
      </c>
      <c r="TW656" s="1" t="s">
        <v>552</v>
      </c>
      <c r="TX656" s="1" t="s">
        <v>553</v>
      </c>
      <c r="TY656" s="1" t="s">
        <v>554</v>
      </c>
      <c r="TZ656" s="1" t="s">
        <v>555</v>
      </c>
      <c r="UA656" s="1" t="s">
        <v>556</v>
      </c>
      <c r="UB656" s="1" t="s">
        <v>557</v>
      </c>
      <c r="UC656" s="1" t="s">
        <v>558</v>
      </c>
      <c r="UD656" s="1" t="s">
        <v>559</v>
      </c>
      <c r="UE656" s="1" t="s">
        <v>560</v>
      </c>
      <c r="UF656" s="1" t="s">
        <v>561</v>
      </c>
      <c r="UG656" s="1" t="s">
        <v>562</v>
      </c>
      <c r="UH656" s="1" t="s">
        <v>563</v>
      </c>
      <c r="UI656" s="1" t="s">
        <v>564</v>
      </c>
      <c r="UJ656" s="1" t="s">
        <v>565</v>
      </c>
      <c r="UK656" s="1" t="s">
        <v>566</v>
      </c>
      <c r="UL656" s="1" t="s">
        <v>567</v>
      </c>
      <c r="UM656" s="1" t="s">
        <v>568</v>
      </c>
      <c r="UN656" s="1" t="s">
        <v>569</v>
      </c>
      <c r="UO656" s="1" t="s">
        <v>570</v>
      </c>
      <c r="UP656" s="1" t="s">
        <v>571</v>
      </c>
      <c r="UQ656" s="1" t="s">
        <v>572</v>
      </c>
      <c r="UR656" s="1" t="s">
        <v>573</v>
      </c>
      <c r="US656" s="1" t="s">
        <v>574</v>
      </c>
      <c r="UT656" s="1" t="s">
        <v>575</v>
      </c>
      <c r="UU656" s="1" t="s">
        <v>576</v>
      </c>
      <c r="UV656" s="1" t="s">
        <v>577</v>
      </c>
      <c r="UW656" s="1" t="s">
        <v>578</v>
      </c>
      <c r="UX656" s="1" t="s">
        <v>579</v>
      </c>
      <c r="UY656" s="1" t="s">
        <v>580</v>
      </c>
      <c r="UZ656" s="1" t="s">
        <v>581</v>
      </c>
      <c r="VA656" s="1" t="s">
        <v>582</v>
      </c>
      <c r="VB656" s="1" t="s">
        <v>583</v>
      </c>
      <c r="VC656" s="1" t="s">
        <v>584</v>
      </c>
      <c r="VD656" s="1" t="s">
        <v>585</v>
      </c>
      <c r="VE656" s="1" t="s">
        <v>586</v>
      </c>
      <c r="VF656" s="1" t="s">
        <v>587</v>
      </c>
      <c r="VG656" s="1" t="s">
        <v>588</v>
      </c>
      <c r="VH656" s="1" t="s">
        <v>589</v>
      </c>
      <c r="VI656" s="1" t="s">
        <v>590</v>
      </c>
      <c r="VJ656" s="1" t="s">
        <v>591</v>
      </c>
      <c r="VK656" s="1" t="s">
        <v>592</v>
      </c>
      <c r="VL656" s="1" t="s">
        <v>593</v>
      </c>
      <c r="VM656" s="1" t="s">
        <v>594</v>
      </c>
      <c r="VN656" s="1" t="s">
        <v>595</v>
      </c>
      <c r="VO656" s="1" t="s">
        <v>596</v>
      </c>
      <c r="VP656" s="1" t="s">
        <v>597</v>
      </c>
      <c r="VQ656" s="1" t="s">
        <v>598</v>
      </c>
      <c r="VR656" s="1" t="s">
        <v>599</v>
      </c>
      <c r="VS656" s="1" t="s">
        <v>600</v>
      </c>
      <c r="VT656" s="1" t="s">
        <v>601</v>
      </c>
      <c r="VU656" s="1" t="s">
        <v>602</v>
      </c>
      <c r="VV656" s="1" t="s">
        <v>603</v>
      </c>
      <c r="VW656" s="1" t="s">
        <v>604</v>
      </c>
      <c r="VX656" s="1" t="s">
        <v>605</v>
      </c>
      <c r="VY656" s="1" t="s">
        <v>606</v>
      </c>
      <c r="VZ656" s="1" t="s">
        <v>607</v>
      </c>
      <c r="WA656" s="1" t="s">
        <v>608</v>
      </c>
      <c r="WB656" s="1" t="s">
        <v>609</v>
      </c>
      <c r="WC656" s="1" t="s">
        <v>610</v>
      </c>
      <c r="WD656" s="1" t="s">
        <v>611</v>
      </c>
      <c r="WE656" s="1" t="s">
        <v>612</v>
      </c>
      <c r="WF656" s="1" t="s">
        <v>613</v>
      </c>
      <c r="WG656" s="1" t="s">
        <v>614</v>
      </c>
      <c r="WH656" s="1" t="s">
        <v>615</v>
      </c>
      <c r="WI656" s="1" t="s">
        <v>616</v>
      </c>
      <c r="WJ656" s="1" t="s">
        <v>617</v>
      </c>
      <c r="WK656" s="1" t="s">
        <v>618</v>
      </c>
      <c r="WL656" s="1" t="s">
        <v>619</v>
      </c>
      <c r="WM656" s="1" t="s">
        <v>620</v>
      </c>
      <c r="WN656" s="1" t="s">
        <v>621</v>
      </c>
      <c r="WO656" s="1" t="s">
        <v>622</v>
      </c>
      <c r="WP656" s="1" t="s">
        <v>623</v>
      </c>
      <c r="WQ656" s="1" t="s">
        <v>624</v>
      </c>
      <c r="WR656" s="1" t="s">
        <v>625</v>
      </c>
      <c r="WS656" s="1" t="s">
        <v>626</v>
      </c>
      <c r="WT656" s="1" t="s">
        <v>627</v>
      </c>
      <c r="WU656" s="1" t="s">
        <v>628</v>
      </c>
      <c r="WV656" s="1" t="s">
        <v>629</v>
      </c>
      <c r="WW656" s="1" t="s">
        <v>630</v>
      </c>
      <c r="WX656" s="1" t="s">
        <v>631</v>
      </c>
      <c r="WY656" s="1" t="s">
        <v>632</v>
      </c>
      <c r="WZ656" s="1" t="s">
        <v>632</v>
      </c>
      <c r="XA656" s="1" t="s">
        <v>632</v>
      </c>
      <c r="XB656" s="1" t="s">
        <v>633</v>
      </c>
      <c r="XC656" s="1" t="s">
        <v>634</v>
      </c>
      <c r="XD656" s="1" t="s">
        <v>635</v>
      </c>
      <c r="XE656" s="1" t="s">
        <v>636</v>
      </c>
      <c r="XF656" s="1" t="s">
        <v>637</v>
      </c>
      <c r="XG656" s="1" t="s">
        <v>638</v>
      </c>
      <c r="XH656" s="1" t="s">
        <v>639</v>
      </c>
      <c r="XI656" s="1" t="s">
        <v>639</v>
      </c>
      <c r="XJ656" s="1" t="s">
        <v>639</v>
      </c>
      <c r="XK656" s="1" t="s">
        <v>640</v>
      </c>
      <c r="XL656" s="1" t="s">
        <v>641</v>
      </c>
      <c r="XM656" s="1" t="s">
        <v>642</v>
      </c>
      <c r="XN656" s="1" t="s">
        <v>643</v>
      </c>
      <c r="XO656" s="1" t="s">
        <v>644</v>
      </c>
      <c r="XP656" s="1" t="s">
        <v>645</v>
      </c>
      <c r="XQ656" s="1" t="s">
        <v>646</v>
      </c>
      <c r="XR656" s="1" t="s">
        <v>647</v>
      </c>
      <c r="XS656" s="1" t="s">
        <v>648</v>
      </c>
      <c r="XT656" s="1" t="s">
        <v>649</v>
      </c>
      <c r="XU656" s="1" t="s">
        <v>650</v>
      </c>
      <c r="XV656" s="1" t="s">
        <v>651</v>
      </c>
      <c r="XW656" s="1" t="s">
        <v>652</v>
      </c>
      <c r="XX656" s="1" t="s">
        <v>653</v>
      </c>
      <c r="XY656" s="1" t="s">
        <v>654</v>
      </c>
      <c r="XZ656" s="8" t="s">
        <v>655</v>
      </c>
      <c r="YA656" s="8" t="s">
        <v>656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65"/>
  <sheetViews>
    <sheetView workbookViewId="0">
      <selection activeCell="D12" sqref="D12"/>
    </sheetView>
  </sheetViews>
  <sheetFormatPr baseColWidth="10" defaultRowHeight="15" x14ac:dyDescent="0.25"/>
  <sheetData>
    <row r="1" spans="1:6" ht="30" x14ac:dyDescent="0.25">
      <c r="A1" s="20" t="s">
        <v>0</v>
      </c>
      <c r="B1" s="22" t="s">
        <v>1412</v>
      </c>
      <c r="C1" s="22" t="s">
        <v>1413</v>
      </c>
      <c r="D1" s="22" t="s">
        <v>1414</v>
      </c>
      <c r="E1" s="22" t="s">
        <v>1415</v>
      </c>
      <c r="F1" s="22" t="s">
        <v>9</v>
      </c>
    </row>
    <row r="2" spans="1:6" x14ac:dyDescent="0.25">
      <c r="A2" s="31"/>
      <c r="B2" s="32"/>
      <c r="C2" s="32"/>
      <c r="D2" s="32"/>
      <c r="E2" s="32"/>
      <c r="F2" s="32"/>
    </row>
    <row r="3" spans="1:6" x14ac:dyDescent="0.25">
      <c r="A3" s="21">
        <v>1</v>
      </c>
      <c r="B3" s="24" t="s">
        <v>1416</v>
      </c>
      <c r="C3" s="25">
        <v>0</v>
      </c>
      <c r="D3" s="25">
        <v>300</v>
      </c>
      <c r="E3" s="25">
        <v>50</v>
      </c>
      <c r="F3" s="25">
        <v>0.6</v>
      </c>
    </row>
    <row r="4" spans="1:6" x14ac:dyDescent="0.25">
      <c r="A4" s="21">
        <v>2</v>
      </c>
      <c r="B4" s="24" t="s">
        <v>1417</v>
      </c>
      <c r="C4" s="25">
        <v>100</v>
      </c>
      <c r="D4" s="25">
        <v>200</v>
      </c>
      <c r="E4" s="25">
        <v>50</v>
      </c>
      <c r="F4" s="25">
        <v>0.6</v>
      </c>
    </row>
    <row r="5" spans="1:6" x14ac:dyDescent="0.25">
      <c r="A5" s="21">
        <v>3</v>
      </c>
      <c r="B5" s="24" t="s">
        <v>1418</v>
      </c>
      <c r="C5" s="25">
        <v>100</v>
      </c>
      <c r="D5" s="25">
        <v>270</v>
      </c>
      <c r="E5" s="25">
        <v>50</v>
      </c>
      <c r="F5" s="25">
        <v>0.6</v>
      </c>
    </row>
    <row r="6" spans="1:6" x14ac:dyDescent="0.25">
      <c r="A6" s="21">
        <v>4</v>
      </c>
      <c r="B6" s="24" t="s">
        <v>1419</v>
      </c>
      <c r="C6" s="25">
        <v>140</v>
      </c>
      <c r="D6" s="25">
        <v>180</v>
      </c>
      <c r="E6" s="25">
        <v>60</v>
      </c>
      <c r="F6" s="25">
        <v>0.6</v>
      </c>
    </row>
    <row r="7" spans="1:6" x14ac:dyDescent="0.25">
      <c r="A7" s="21">
        <v>5</v>
      </c>
      <c r="B7" s="24" t="s">
        <v>1420</v>
      </c>
      <c r="C7" s="25">
        <v>20</v>
      </c>
      <c r="D7" s="25">
        <v>250</v>
      </c>
      <c r="E7" s="25">
        <v>50</v>
      </c>
      <c r="F7" s="25">
        <v>0.6</v>
      </c>
    </row>
    <row r="8" spans="1:6" x14ac:dyDescent="0.25">
      <c r="A8" s="21">
        <v>6</v>
      </c>
      <c r="B8" s="24" t="s">
        <v>1421</v>
      </c>
      <c r="C8" s="25">
        <v>20</v>
      </c>
      <c r="D8" s="25">
        <v>25</v>
      </c>
      <c r="E8" s="25">
        <v>18</v>
      </c>
      <c r="F8" s="25">
        <v>0.6</v>
      </c>
    </row>
    <row r="9" spans="1:6" x14ac:dyDescent="0.25">
      <c r="A9" s="21">
        <v>7</v>
      </c>
      <c r="B9" s="24" t="s">
        <v>1422</v>
      </c>
      <c r="C9" s="25">
        <v>30</v>
      </c>
      <c r="D9" s="25">
        <v>240</v>
      </c>
      <c r="E9" s="25">
        <v>60</v>
      </c>
      <c r="F9" s="25">
        <v>0.6</v>
      </c>
    </row>
    <row r="10" spans="1:6" x14ac:dyDescent="0.25">
      <c r="A10" s="21">
        <v>8</v>
      </c>
      <c r="B10" s="24" t="s">
        <v>1423</v>
      </c>
      <c r="C10" s="25">
        <v>30</v>
      </c>
      <c r="D10" s="25">
        <v>260</v>
      </c>
      <c r="E10" s="25">
        <v>100</v>
      </c>
      <c r="F10" s="25">
        <v>0.6</v>
      </c>
    </row>
    <row r="11" spans="1:6" x14ac:dyDescent="0.25">
      <c r="A11" s="21">
        <v>9</v>
      </c>
      <c r="B11" s="24" t="s">
        <v>1424</v>
      </c>
      <c r="C11" s="25">
        <v>30</v>
      </c>
      <c r="D11" s="25">
        <v>280</v>
      </c>
      <c r="E11" s="25">
        <v>50</v>
      </c>
      <c r="F11" s="25">
        <v>0.6</v>
      </c>
    </row>
    <row r="12" spans="1:6" x14ac:dyDescent="0.25">
      <c r="A12" s="21">
        <v>10</v>
      </c>
      <c r="B12" s="24" t="s">
        <v>1425</v>
      </c>
      <c r="C12" s="25">
        <v>30</v>
      </c>
      <c r="D12" s="25">
        <v>300</v>
      </c>
      <c r="E12" s="25">
        <v>50</v>
      </c>
      <c r="F12" s="25">
        <v>0.6</v>
      </c>
    </row>
    <row r="13" spans="1:6" x14ac:dyDescent="0.25">
      <c r="A13" s="21">
        <v>11</v>
      </c>
      <c r="B13" s="24" t="s">
        <v>1426</v>
      </c>
      <c r="C13" s="25">
        <v>40</v>
      </c>
      <c r="D13" s="25">
        <v>0</v>
      </c>
      <c r="E13" s="25">
        <v>200</v>
      </c>
      <c r="F13" s="25">
        <v>0.6</v>
      </c>
    </row>
    <row r="14" spans="1:6" x14ac:dyDescent="0.25">
      <c r="A14" s="21">
        <v>12</v>
      </c>
      <c r="B14" s="24" t="s">
        <v>1427</v>
      </c>
      <c r="C14" s="25">
        <v>40</v>
      </c>
      <c r="D14" s="25">
        <v>120</v>
      </c>
      <c r="E14" s="25">
        <v>40</v>
      </c>
      <c r="F14" s="25">
        <v>0.6</v>
      </c>
    </row>
    <row r="15" spans="1:6" x14ac:dyDescent="0.25">
      <c r="A15" s="21">
        <v>13</v>
      </c>
      <c r="B15" s="24" t="s">
        <v>1428</v>
      </c>
      <c r="C15" s="25">
        <v>40</v>
      </c>
      <c r="D15" s="25">
        <v>250</v>
      </c>
      <c r="E15" s="25">
        <v>50</v>
      </c>
      <c r="F15" s="25">
        <v>0.6</v>
      </c>
    </row>
    <row r="16" spans="1:6" x14ac:dyDescent="0.25">
      <c r="A16" s="21">
        <v>14</v>
      </c>
      <c r="B16" s="24" t="s">
        <v>1429</v>
      </c>
      <c r="C16" s="25">
        <v>40</v>
      </c>
      <c r="D16" s="25">
        <v>250</v>
      </c>
      <c r="E16" s="25">
        <v>50</v>
      </c>
      <c r="F16" s="25">
        <v>0.6</v>
      </c>
    </row>
    <row r="17" spans="1:6" x14ac:dyDescent="0.25">
      <c r="A17" s="21">
        <v>15</v>
      </c>
      <c r="B17" s="24" t="s">
        <v>1430</v>
      </c>
      <c r="C17" s="25">
        <v>40</v>
      </c>
      <c r="D17" s="25">
        <v>260</v>
      </c>
      <c r="E17" s="25">
        <v>40</v>
      </c>
      <c r="F17" s="25">
        <v>0.6</v>
      </c>
    </row>
    <row r="18" spans="1:6" x14ac:dyDescent="0.25">
      <c r="A18" s="21">
        <v>16</v>
      </c>
      <c r="B18" s="23" t="s">
        <v>1431</v>
      </c>
      <c r="C18" s="21">
        <v>50</v>
      </c>
      <c r="D18" s="21">
        <v>250</v>
      </c>
      <c r="E18" s="21">
        <v>50</v>
      </c>
      <c r="F18" s="25">
        <v>0.6</v>
      </c>
    </row>
    <row r="19" spans="1:6" x14ac:dyDescent="0.25">
      <c r="A19" s="21">
        <v>17</v>
      </c>
      <c r="B19" s="24" t="s">
        <v>1432</v>
      </c>
      <c r="C19" s="25">
        <v>50</v>
      </c>
      <c r="D19" s="25">
        <v>220</v>
      </c>
      <c r="E19" s="25">
        <v>50</v>
      </c>
      <c r="F19" s="25">
        <v>0.6</v>
      </c>
    </row>
    <row r="20" spans="1:6" x14ac:dyDescent="0.25">
      <c r="A20" s="21">
        <v>18</v>
      </c>
      <c r="B20" s="24" t="s">
        <v>1433</v>
      </c>
      <c r="C20" s="25">
        <v>50</v>
      </c>
      <c r="D20" s="25">
        <v>250</v>
      </c>
      <c r="E20" s="25">
        <v>50</v>
      </c>
      <c r="F20" s="25">
        <v>0.6</v>
      </c>
    </row>
    <row r="21" spans="1:6" x14ac:dyDescent="0.25">
      <c r="A21" s="21">
        <v>19</v>
      </c>
      <c r="B21" s="24" t="s">
        <v>1434</v>
      </c>
      <c r="C21" s="25">
        <v>60</v>
      </c>
      <c r="D21" s="25">
        <v>180</v>
      </c>
      <c r="E21" s="25">
        <v>100</v>
      </c>
      <c r="F21" s="25">
        <v>0.6</v>
      </c>
    </row>
    <row r="22" spans="1:6" x14ac:dyDescent="0.25">
      <c r="A22" s="21">
        <v>20</v>
      </c>
      <c r="B22" s="24" t="s">
        <v>1435</v>
      </c>
      <c r="C22" s="25">
        <v>60</v>
      </c>
      <c r="D22" s="25">
        <v>180</v>
      </c>
      <c r="E22" s="25">
        <v>100</v>
      </c>
      <c r="F22" s="25">
        <v>0.6</v>
      </c>
    </row>
    <row r="23" spans="1:6" x14ac:dyDescent="0.25">
      <c r="A23" s="21">
        <v>21</v>
      </c>
      <c r="B23" s="24" t="s">
        <v>1436</v>
      </c>
      <c r="C23" s="25">
        <v>60</v>
      </c>
      <c r="D23" s="25">
        <v>220</v>
      </c>
      <c r="E23" s="25">
        <v>40</v>
      </c>
      <c r="F23" s="25">
        <v>0.6</v>
      </c>
    </row>
    <row r="24" spans="1:6" x14ac:dyDescent="0.25">
      <c r="A24" s="21">
        <v>22</v>
      </c>
      <c r="B24" s="24" t="s">
        <v>1437</v>
      </c>
      <c r="C24" s="25">
        <v>60</v>
      </c>
      <c r="D24" s="25">
        <v>220</v>
      </c>
      <c r="E24" s="25">
        <v>50</v>
      </c>
      <c r="F24" s="25">
        <v>0.6</v>
      </c>
    </row>
    <row r="25" spans="1:6" x14ac:dyDescent="0.25">
      <c r="A25" s="21">
        <v>23</v>
      </c>
      <c r="B25" s="24" t="s">
        <v>1438</v>
      </c>
      <c r="C25" s="25">
        <v>60</v>
      </c>
      <c r="D25" s="25">
        <v>240</v>
      </c>
      <c r="E25" s="25">
        <v>50</v>
      </c>
      <c r="F25" s="25">
        <v>0.6</v>
      </c>
    </row>
    <row r="26" spans="1:6" x14ac:dyDescent="0.25">
      <c r="A26" s="21">
        <v>24</v>
      </c>
      <c r="B26" s="24" t="s">
        <v>1439</v>
      </c>
      <c r="C26" s="25">
        <v>70</v>
      </c>
      <c r="D26" s="25">
        <v>210</v>
      </c>
      <c r="E26" s="25">
        <v>50</v>
      </c>
      <c r="F26" s="25">
        <v>0.6</v>
      </c>
    </row>
    <row r="27" spans="1:6" x14ac:dyDescent="0.25">
      <c r="A27" s="21">
        <v>25</v>
      </c>
      <c r="B27" s="24" t="s">
        <v>1440</v>
      </c>
      <c r="C27" s="25">
        <v>70</v>
      </c>
      <c r="D27" s="25">
        <v>240</v>
      </c>
      <c r="E27" s="25">
        <v>50</v>
      </c>
      <c r="F27" s="25">
        <v>0.6</v>
      </c>
    </row>
    <row r="28" spans="1:6" x14ac:dyDescent="0.25">
      <c r="A28" s="21">
        <v>26</v>
      </c>
      <c r="B28" s="24" t="s">
        <v>1441</v>
      </c>
      <c r="C28" s="25">
        <v>80</v>
      </c>
      <c r="D28" s="25">
        <v>150</v>
      </c>
      <c r="E28" s="25">
        <v>20</v>
      </c>
      <c r="F28" s="25">
        <v>0.6</v>
      </c>
    </row>
    <row r="29" spans="1:6" x14ac:dyDescent="0.25">
      <c r="A29" s="21">
        <v>27</v>
      </c>
      <c r="B29" s="24" t="s">
        <v>1442</v>
      </c>
      <c r="C29" s="25">
        <v>80</v>
      </c>
      <c r="D29" s="25">
        <v>0</v>
      </c>
      <c r="E29" s="25">
        <v>250</v>
      </c>
      <c r="F29" s="25">
        <v>0.6</v>
      </c>
    </row>
    <row r="30" spans="1:6" x14ac:dyDescent="0.25">
      <c r="A30" s="21">
        <v>28</v>
      </c>
      <c r="B30" s="24" t="s">
        <v>1443</v>
      </c>
      <c r="C30" s="25">
        <v>80</v>
      </c>
      <c r="D30" s="25">
        <v>0</v>
      </c>
      <c r="E30" s="25">
        <v>250</v>
      </c>
      <c r="F30" s="25">
        <v>0.6</v>
      </c>
    </row>
    <row r="31" spans="1:6" x14ac:dyDescent="0.25">
      <c r="A31" s="21">
        <v>29</v>
      </c>
      <c r="B31" s="24" t="s">
        <v>1444</v>
      </c>
      <c r="C31" s="25">
        <v>80</v>
      </c>
      <c r="D31" s="25">
        <v>270</v>
      </c>
      <c r="E31" s="25">
        <v>50</v>
      </c>
      <c r="F31" s="25">
        <v>0.6</v>
      </c>
    </row>
    <row r="32" spans="1:6" x14ac:dyDescent="0.25">
      <c r="A32" s="21">
        <v>30</v>
      </c>
      <c r="B32" s="24" t="s">
        <v>1445</v>
      </c>
      <c r="C32" s="25">
        <v>90</v>
      </c>
      <c r="D32" s="25">
        <v>240</v>
      </c>
      <c r="E32" s="25">
        <v>60</v>
      </c>
      <c r="F32" s="25">
        <v>0.6</v>
      </c>
    </row>
    <row r="33" spans="1:6" x14ac:dyDescent="0.25">
      <c r="A33" s="21">
        <v>31</v>
      </c>
      <c r="B33" s="24" t="s">
        <v>1446</v>
      </c>
      <c r="C33" s="25">
        <v>30</v>
      </c>
      <c r="D33" s="25">
        <v>300</v>
      </c>
      <c r="E33" s="25">
        <v>50</v>
      </c>
      <c r="F33" s="25">
        <v>0.6</v>
      </c>
    </row>
    <row r="34" spans="1:6" x14ac:dyDescent="0.25">
      <c r="A34" s="21">
        <v>32</v>
      </c>
      <c r="B34" s="24" t="s">
        <v>1447</v>
      </c>
      <c r="C34" s="25">
        <v>30</v>
      </c>
      <c r="D34" s="25">
        <v>280</v>
      </c>
      <c r="E34" s="25">
        <v>50</v>
      </c>
      <c r="F34" s="25">
        <v>0.6</v>
      </c>
    </row>
    <row r="35" spans="1:6" x14ac:dyDescent="0.25">
      <c r="A35" s="21">
        <v>33</v>
      </c>
      <c r="B35" s="24" t="s">
        <v>1448</v>
      </c>
      <c r="C35" s="25">
        <v>50</v>
      </c>
      <c r="D35" s="25">
        <v>250</v>
      </c>
      <c r="E35" s="25">
        <v>50</v>
      </c>
      <c r="F35" s="25">
        <v>0.6</v>
      </c>
    </row>
    <row r="36" spans="1:6" x14ac:dyDescent="0.25">
      <c r="A36" s="21">
        <v>34</v>
      </c>
      <c r="B36" s="24" t="s">
        <v>1449</v>
      </c>
      <c r="C36" s="25">
        <v>60</v>
      </c>
      <c r="D36" s="25">
        <v>240</v>
      </c>
      <c r="E36" s="25">
        <v>50</v>
      </c>
      <c r="F36" s="25">
        <v>0.6</v>
      </c>
    </row>
    <row r="37" spans="1:6" x14ac:dyDescent="0.25">
      <c r="A37" s="21">
        <v>35</v>
      </c>
      <c r="B37" s="24" t="s">
        <v>1450</v>
      </c>
      <c r="C37" s="25">
        <v>70</v>
      </c>
      <c r="D37" s="25">
        <v>210</v>
      </c>
      <c r="E37" s="25">
        <v>50</v>
      </c>
      <c r="F37" s="25">
        <v>0.6</v>
      </c>
    </row>
    <row r="38" spans="1:6" x14ac:dyDescent="0.25">
      <c r="A38" s="21">
        <v>36</v>
      </c>
      <c r="B38" s="24" t="s">
        <v>1451</v>
      </c>
      <c r="C38" s="25">
        <v>0</v>
      </c>
      <c r="D38" s="25">
        <v>300</v>
      </c>
      <c r="E38" s="25">
        <v>50</v>
      </c>
      <c r="F38" s="25">
        <v>0.6</v>
      </c>
    </row>
    <row r="39" spans="1:6" x14ac:dyDescent="0.25">
      <c r="A39" s="21">
        <v>37</v>
      </c>
      <c r="B39" s="24" t="s">
        <v>1452</v>
      </c>
      <c r="C39" s="25">
        <v>30</v>
      </c>
      <c r="D39" s="25">
        <v>260</v>
      </c>
      <c r="E39" s="25">
        <v>100</v>
      </c>
      <c r="F39" s="25">
        <v>0.6</v>
      </c>
    </row>
    <row r="40" spans="1:6" x14ac:dyDescent="0.25">
      <c r="A40" s="21">
        <v>38</v>
      </c>
      <c r="B40" s="24" t="s">
        <v>1453</v>
      </c>
      <c r="C40" s="25">
        <v>100</v>
      </c>
      <c r="D40" s="25">
        <v>270</v>
      </c>
      <c r="E40" s="25">
        <v>50</v>
      </c>
      <c r="F40" s="25">
        <v>0.6</v>
      </c>
    </row>
    <row r="41" spans="1:6" x14ac:dyDescent="0.25">
      <c r="A41" s="21">
        <v>39</v>
      </c>
      <c r="B41" s="24" t="s">
        <v>1454</v>
      </c>
      <c r="C41" s="25">
        <v>80</v>
      </c>
      <c r="D41" s="25">
        <v>220</v>
      </c>
      <c r="E41" s="25">
        <v>40</v>
      </c>
      <c r="F41" s="25">
        <v>0.6</v>
      </c>
    </row>
    <row r="42" spans="1:6" x14ac:dyDescent="0.25">
      <c r="A42" s="21">
        <v>40</v>
      </c>
      <c r="B42" s="24" t="s">
        <v>1455</v>
      </c>
      <c r="C42" s="25">
        <v>70</v>
      </c>
      <c r="D42" s="25">
        <v>160</v>
      </c>
      <c r="E42" s="25">
        <v>20</v>
      </c>
      <c r="F42" s="25">
        <v>0.6</v>
      </c>
    </row>
    <row r="43" spans="1:6" x14ac:dyDescent="0.25">
      <c r="A43" s="21">
        <v>41</v>
      </c>
      <c r="B43" s="24" t="s">
        <v>1456</v>
      </c>
      <c r="C43" s="25">
        <v>0</v>
      </c>
      <c r="D43" s="25">
        <v>0</v>
      </c>
      <c r="E43" s="25">
        <v>0</v>
      </c>
      <c r="F43" s="25">
        <v>0.6</v>
      </c>
    </row>
    <row r="44" spans="1:6" x14ac:dyDescent="0.25">
      <c r="A44" s="21">
        <v>42</v>
      </c>
      <c r="B44" s="24" t="s">
        <v>1457</v>
      </c>
      <c r="C44" s="25">
        <v>40</v>
      </c>
      <c r="D44" s="25">
        <v>250</v>
      </c>
      <c r="E44" s="25">
        <v>50</v>
      </c>
      <c r="F44" s="25">
        <v>0.6</v>
      </c>
    </row>
    <row r="45" spans="1:6" x14ac:dyDescent="0.25">
      <c r="A45" s="21">
        <v>43</v>
      </c>
      <c r="B45" s="24" t="s">
        <v>1458</v>
      </c>
      <c r="C45" s="25">
        <v>50</v>
      </c>
      <c r="D45" s="25">
        <v>180</v>
      </c>
      <c r="E45" s="25">
        <v>50</v>
      </c>
      <c r="F45" s="25">
        <v>0.6</v>
      </c>
    </row>
    <row r="46" spans="1:6" x14ac:dyDescent="0.25">
      <c r="A46" s="21">
        <v>44</v>
      </c>
      <c r="B46" s="24" t="s">
        <v>1459</v>
      </c>
      <c r="C46" s="25">
        <v>0</v>
      </c>
      <c r="D46" s="25">
        <v>48</v>
      </c>
      <c r="E46" s="25">
        <v>25</v>
      </c>
      <c r="F46" s="25">
        <v>0.6</v>
      </c>
    </row>
    <row r="47" spans="1:6" x14ac:dyDescent="0.25">
      <c r="A47" s="21">
        <v>45</v>
      </c>
      <c r="B47" s="24" t="s">
        <v>1460</v>
      </c>
      <c r="C47" s="25">
        <v>20</v>
      </c>
      <c r="D47" s="25">
        <v>140</v>
      </c>
      <c r="E47" s="25">
        <v>100</v>
      </c>
      <c r="F47" s="25">
        <v>0.6</v>
      </c>
    </row>
    <row r="48" spans="1:6" x14ac:dyDescent="0.25">
      <c r="A48" s="21">
        <v>46</v>
      </c>
      <c r="B48" s="24" t="s">
        <v>1461</v>
      </c>
      <c r="C48" s="25">
        <v>20</v>
      </c>
      <c r="D48" s="25">
        <v>140</v>
      </c>
      <c r="E48" s="25">
        <v>100</v>
      </c>
      <c r="F48" s="25">
        <v>0.6</v>
      </c>
    </row>
    <row r="49" spans="1:6" x14ac:dyDescent="0.25">
      <c r="A49" s="21">
        <v>47</v>
      </c>
      <c r="B49" s="24" t="s">
        <v>1462</v>
      </c>
      <c r="C49" s="25">
        <v>50</v>
      </c>
      <c r="D49" s="25">
        <v>170</v>
      </c>
      <c r="E49" s="25">
        <v>50</v>
      </c>
      <c r="F49" s="25">
        <v>0.6</v>
      </c>
    </row>
    <row r="50" spans="1:6" x14ac:dyDescent="0.25">
      <c r="A50" s="21">
        <v>48</v>
      </c>
      <c r="B50" s="24" t="s">
        <v>1463</v>
      </c>
      <c r="C50" s="25">
        <v>0</v>
      </c>
      <c r="D50" s="25">
        <v>150</v>
      </c>
      <c r="E50" s="25">
        <v>100</v>
      </c>
      <c r="F50" s="25">
        <v>0.6</v>
      </c>
    </row>
    <row r="51" spans="1:6" x14ac:dyDescent="0.25">
      <c r="A51" s="21">
        <v>49</v>
      </c>
      <c r="B51" s="24" t="s">
        <v>1464</v>
      </c>
      <c r="C51" s="25">
        <v>0</v>
      </c>
      <c r="D51" s="25">
        <v>80</v>
      </c>
      <c r="E51" s="25">
        <v>25</v>
      </c>
      <c r="F51" s="25">
        <v>0.6</v>
      </c>
    </row>
    <row r="52" spans="1:6" x14ac:dyDescent="0.25">
      <c r="A52" s="21">
        <v>50</v>
      </c>
      <c r="B52" s="24" t="s">
        <v>1465</v>
      </c>
      <c r="C52" s="25">
        <v>0</v>
      </c>
      <c r="D52" s="25">
        <v>300</v>
      </c>
      <c r="E52" s="25">
        <v>40</v>
      </c>
      <c r="F52" s="25">
        <v>0.6</v>
      </c>
    </row>
    <row r="53" spans="1:6" x14ac:dyDescent="0.25">
      <c r="A53" s="21">
        <v>51</v>
      </c>
      <c r="B53" s="24" t="s">
        <v>1466</v>
      </c>
      <c r="C53" s="25">
        <v>0</v>
      </c>
      <c r="D53" s="25">
        <v>267</v>
      </c>
      <c r="E53" s="25">
        <v>36</v>
      </c>
      <c r="F53" s="25">
        <v>0.6</v>
      </c>
    </row>
    <row r="54" spans="1:6" x14ac:dyDescent="0.25">
      <c r="A54" s="21">
        <v>52</v>
      </c>
      <c r="B54" s="24" t="s">
        <v>1467</v>
      </c>
      <c r="C54" s="25">
        <v>30</v>
      </c>
      <c r="D54" s="25">
        <v>190</v>
      </c>
      <c r="E54" s="25">
        <v>100</v>
      </c>
      <c r="F54" s="25">
        <v>0.6</v>
      </c>
    </row>
    <row r="55" spans="1:6" x14ac:dyDescent="0.25">
      <c r="A55" s="21">
        <v>53</v>
      </c>
      <c r="B55" s="24" t="s">
        <v>1468</v>
      </c>
      <c r="C55" s="25">
        <v>36</v>
      </c>
      <c r="D55" s="25">
        <v>160</v>
      </c>
      <c r="E55" s="25">
        <v>89</v>
      </c>
      <c r="F55" s="25">
        <v>0.6</v>
      </c>
    </row>
    <row r="56" spans="1:6" x14ac:dyDescent="0.25">
      <c r="A56" s="21">
        <v>54</v>
      </c>
      <c r="B56" s="24" t="s">
        <v>1469</v>
      </c>
      <c r="C56" s="25">
        <v>30</v>
      </c>
      <c r="D56" s="25">
        <v>260</v>
      </c>
      <c r="E56" s="25">
        <v>50</v>
      </c>
      <c r="F56" s="25">
        <v>0.6</v>
      </c>
    </row>
    <row r="57" spans="1:6" x14ac:dyDescent="0.25">
      <c r="A57" s="21">
        <v>55</v>
      </c>
      <c r="B57" s="24" t="s">
        <v>1470</v>
      </c>
      <c r="C57" s="25">
        <v>27</v>
      </c>
      <c r="D57" s="25">
        <v>231</v>
      </c>
      <c r="E57" s="25">
        <v>45</v>
      </c>
      <c r="F57" s="25">
        <v>0.6</v>
      </c>
    </row>
    <row r="58" spans="1:6" x14ac:dyDescent="0.25">
      <c r="A58" s="21">
        <v>56</v>
      </c>
      <c r="B58" s="24" t="s">
        <v>1471</v>
      </c>
      <c r="C58" s="25">
        <v>40</v>
      </c>
      <c r="D58" s="25">
        <v>280</v>
      </c>
      <c r="E58" s="25">
        <v>50</v>
      </c>
      <c r="F58" s="25">
        <v>0.6</v>
      </c>
    </row>
    <row r="59" spans="1:6" x14ac:dyDescent="0.25">
      <c r="A59" s="21">
        <v>57</v>
      </c>
      <c r="B59" s="24" t="s">
        <v>1471</v>
      </c>
      <c r="C59" s="25">
        <v>40</v>
      </c>
      <c r="D59" s="25">
        <v>250</v>
      </c>
      <c r="E59" s="25">
        <v>50</v>
      </c>
      <c r="F59" s="25">
        <v>0.6</v>
      </c>
    </row>
    <row r="60" spans="1:6" x14ac:dyDescent="0.25">
      <c r="A60" s="21">
        <v>58</v>
      </c>
      <c r="B60" s="24" t="s">
        <v>1471</v>
      </c>
      <c r="C60" s="25">
        <v>40</v>
      </c>
      <c r="D60" s="25">
        <v>220</v>
      </c>
      <c r="E60" s="25">
        <v>50</v>
      </c>
      <c r="F60" s="25">
        <v>0.6</v>
      </c>
    </row>
    <row r="61" spans="1:6" x14ac:dyDescent="0.25">
      <c r="A61" s="21">
        <v>59</v>
      </c>
      <c r="B61" s="24" t="s">
        <v>1472</v>
      </c>
      <c r="C61" s="25">
        <v>36</v>
      </c>
      <c r="D61" s="25">
        <v>196</v>
      </c>
      <c r="E61" s="25">
        <v>45</v>
      </c>
      <c r="F61" s="25">
        <v>0.6</v>
      </c>
    </row>
    <row r="62" spans="1:6" x14ac:dyDescent="0.25">
      <c r="A62" s="21">
        <v>60</v>
      </c>
      <c r="B62" s="24" t="s">
        <v>1472</v>
      </c>
      <c r="C62" s="25">
        <v>36</v>
      </c>
      <c r="D62" s="25">
        <v>249</v>
      </c>
      <c r="E62" s="25">
        <v>45</v>
      </c>
      <c r="F62" s="25">
        <v>0.6</v>
      </c>
    </row>
    <row r="63" spans="1:6" x14ac:dyDescent="0.25">
      <c r="A63" s="21">
        <v>61</v>
      </c>
      <c r="B63" s="24" t="s">
        <v>1472</v>
      </c>
      <c r="C63" s="25">
        <v>36</v>
      </c>
      <c r="D63" s="25">
        <v>223</v>
      </c>
      <c r="E63" s="25">
        <v>45</v>
      </c>
      <c r="F63" s="25">
        <v>0.6</v>
      </c>
    </row>
    <row r="64" spans="1:6" x14ac:dyDescent="0.25">
      <c r="A64" s="21">
        <v>62</v>
      </c>
      <c r="B64" s="24" t="s">
        <v>1473</v>
      </c>
      <c r="C64" s="25">
        <v>50</v>
      </c>
      <c r="D64" s="25">
        <v>250</v>
      </c>
      <c r="E64" s="25">
        <v>50</v>
      </c>
      <c r="F64" s="25">
        <v>0.6</v>
      </c>
    </row>
    <row r="65" spans="1:6" x14ac:dyDescent="0.25">
      <c r="A65" s="21">
        <v>63</v>
      </c>
      <c r="B65" s="24" t="s">
        <v>1474</v>
      </c>
      <c r="C65" s="25">
        <v>45</v>
      </c>
      <c r="D65" s="25">
        <v>223</v>
      </c>
      <c r="E65" s="25">
        <v>45</v>
      </c>
      <c r="F65" s="25">
        <v>0.6</v>
      </c>
    </row>
    <row r="66" spans="1:6" x14ac:dyDescent="0.25">
      <c r="A66" s="21">
        <v>64</v>
      </c>
      <c r="B66" s="24" t="s">
        <v>1475</v>
      </c>
      <c r="C66" s="25">
        <v>80</v>
      </c>
      <c r="D66" s="25">
        <v>200</v>
      </c>
      <c r="E66" s="25">
        <v>60</v>
      </c>
      <c r="F66" s="25">
        <v>0.6</v>
      </c>
    </row>
    <row r="67" spans="1:6" x14ac:dyDescent="0.25">
      <c r="A67" s="21">
        <v>65</v>
      </c>
      <c r="B67" s="24" t="s">
        <v>1476</v>
      </c>
      <c r="C67" s="25">
        <v>71</v>
      </c>
      <c r="D67" s="25">
        <v>178</v>
      </c>
      <c r="E67" s="25">
        <v>53</v>
      </c>
      <c r="F67" s="25">
        <v>0.6</v>
      </c>
    </row>
    <row r="68" spans="1:6" x14ac:dyDescent="0.25">
      <c r="A68" s="21">
        <v>66</v>
      </c>
      <c r="B68" s="24" t="s">
        <v>1477</v>
      </c>
      <c r="C68" s="25">
        <v>45</v>
      </c>
      <c r="D68" s="25">
        <v>250</v>
      </c>
      <c r="E68" s="25">
        <v>50</v>
      </c>
      <c r="F68" s="25">
        <v>0.6</v>
      </c>
    </row>
    <row r="69" spans="1:6" x14ac:dyDescent="0.25">
      <c r="A69" s="21">
        <v>67</v>
      </c>
      <c r="B69" s="24" t="s">
        <v>1477</v>
      </c>
      <c r="C69" s="25">
        <v>45</v>
      </c>
      <c r="D69" s="25">
        <v>220</v>
      </c>
      <c r="E69" s="25">
        <v>50</v>
      </c>
      <c r="F69" s="25">
        <v>0.6</v>
      </c>
    </row>
    <row r="70" spans="1:6" x14ac:dyDescent="0.25">
      <c r="A70" s="21">
        <v>68</v>
      </c>
      <c r="B70" s="24" t="s">
        <v>1478</v>
      </c>
      <c r="C70" s="25">
        <v>45</v>
      </c>
      <c r="D70" s="25">
        <v>214</v>
      </c>
      <c r="E70" s="25">
        <v>45</v>
      </c>
      <c r="F70" s="25">
        <v>0.6</v>
      </c>
    </row>
    <row r="71" spans="1:6" x14ac:dyDescent="0.25">
      <c r="A71" s="21">
        <v>69</v>
      </c>
      <c r="B71" s="24" t="s">
        <v>1479</v>
      </c>
      <c r="C71" s="25">
        <v>40</v>
      </c>
      <c r="D71" s="25">
        <v>250</v>
      </c>
      <c r="E71" s="25">
        <v>50</v>
      </c>
      <c r="F71" s="25">
        <v>0.6</v>
      </c>
    </row>
    <row r="72" spans="1:6" x14ac:dyDescent="0.25">
      <c r="A72" s="21">
        <v>70</v>
      </c>
      <c r="B72" s="24" t="s">
        <v>1480</v>
      </c>
      <c r="C72" s="25">
        <v>36</v>
      </c>
      <c r="D72" s="25">
        <v>223</v>
      </c>
      <c r="E72" s="25">
        <v>45</v>
      </c>
      <c r="F72" s="25">
        <v>0.6</v>
      </c>
    </row>
    <row r="73" spans="1:6" x14ac:dyDescent="0.25">
      <c r="A73" s="21">
        <v>71</v>
      </c>
      <c r="B73" s="24" t="s">
        <v>1481</v>
      </c>
      <c r="C73" s="25">
        <v>40</v>
      </c>
      <c r="D73" s="25">
        <v>260</v>
      </c>
      <c r="E73" s="25">
        <v>50</v>
      </c>
      <c r="F73" s="25">
        <v>0.6</v>
      </c>
    </row>
    <row r="74" spans="1:6" x14ac:dyDescent="0.25">
      <c r="A74" s="21">
        <v>72</v>
      </c>
      <c r="B74" s="24" t="s">
        <v>1482</v>
      </c>
      <c r="C74" s="25">
        <v>36</v>
      </c>
      <c r="D74" s="25">
        <v>231</v>
      </c>
      <c r="E74" s="25">
        <v>45</v>
      </c>
      <c r="F74" s="25">
        <v>0.6</v>
      </c>
    </row>
    <row r="75" spans="1:6" x14ac:dyDescent="0.25">
      <c r="A75" s="21">
        <v>73</v>
      </c>
      <c r="B75" s="24" t="s">
        <v>1483</v>
      </c>
      <c r="C75" s="25">
        <v>50</v>
      </c>
      <c r="D75" s="25">
        <v>180</v>
      </c>
      <c r="E75" s="25">
        <v>40</v>
      </c>
      <c r="F75" s="25">
        <v>0.6</v>
      </c>
    </row>
    <row r="76" spans="1:6" x14ac:dyDescent="0.25">
      <c r="A76" s="21">
        <v>74</v>
      </c>
      <c r="B76" s="24" t="s">
        <v>1484</v>
      </c>
      <c r="C76" s="25">
        <v>0</v>
      </c>
      <c r="D76" s="25">
        <v>390</v>
      </c>
      <c r="E76" s="25">
        <v>0</v>
      </c>
      <c r="F76" s="25">
        <v>0.6</v>
      </c>
    </row>
    <row r="77" spans="1:6" x14ac:dyDescent="0.25">
      <c r="A77" s="21">
        <v>75</v>
      </c>
      <c r="B77" s="24" t="s">
        <v>1485</v>
      </c>
      <c r="C77" s="25">
        <v>0</v>
      </c>
      <c r="D77" s="25">
        <v>0</v>
      </c>
      <c r="E77" s="25">
        <v>0</v>
      </c>
      <c r="F77" s="25">
        <v>0.6</v>
      </c>
    </row>
    <row r="78" spans="1:6" x14ac:dyDescent="0.25">
      <c r="A78" s="21">
        <v>76</v>
      </c>
      <c r="B78" s="24" t="s">
        <v>1486</v>
      </c>
      <c r="C78" s="25">
        <v>55</v>
      </c>
      <c r="D78" s="25">
        <v>70</v>
      </c>
      <c r="E78" s="25">
        <v>80</v>
      </c>
      <c r="F78" s="25">
        <v>0.6</v>
      </c>
    </row>
    <row r="79" spans="1:6" x14ac:dyDescent="0.25">
      <c r="A79" s="21">
        <v>77</v>
      </c>
      <c r="B79" s="24" t="s">
        <v>1487</v>
      </c>
      <c r="C79" s="25">
        <v>25</v>
      </c>
      <c r="D79" s="25">
        <v>100</v>
      </c>
      <c r="E79" s="25">
        <v>100</v>
      </c>
      <c r="F79" s="25">
        <v>0.6</v>
      </c>
    </row>
    <row r="80" spans="1:6" x14ac:dyDescent="0.25">
      <c r="A80" s="21">
        <v>78</v>
      </c>
      <c r="B80" s="24" t="s">
        <v>1488</v>
      </c>
      <c r="C80" s="25">
        <v>0</v>
      </c>
      <c r="D80" s="25">
        <v>0</v>
      </c>
      <c r="E80" s="25">
        <v>0</v>
      </c>
      <c r="F80" s="25">
        <v>0.6</v>
      </c>
    </row>
    <row r="81" spans="1:6" x14ac:dyDescent="0.25">
      <c r="A81" s="21">
        <v>79</v>
      </c>
      <c r="B81" s="24" t="s">
        <v>1489</v>
      </c>
      <c r="C81" s="25">
        <v>0</v>
      </c>
      <c r="D81" s="25">
        <v>320</v>
      </c>
      <c r="E81" s="25">
        <v>0</v>
      </c>
      <c r="F81" s="25">
        <v>0.6</v>
      </c>
    </row>
    <row r="82" spans="1:6" x14ac:dyDescent="0.25">
      <c r="A82" s="21">
        <v>80</v>
      </c>
      <c r="B82" s="24" t="s">
        <v>1490</v>
      </c>
      <c r="C82" s="25">
        <v>20</v>
      </c>
      <c r="D82" s="25">
        <v>280</v>
      </c>
      <c r="E82" s="25">
        <v>40</v>
      </c>
      <c r="F82" s="25">
        <v>0.6</v>
      </c>
    </row>
    <row r="83" spans="1:6" x14ac:dyDescent="0.25">
      <c r="A83" s="21">
        <v>81</v>
      </c>
      <c r="B83" s="24" t="s">
        <v>1491</v>
      </c>
      <c r="C83" s="25">
        <v>40</v>
      </c>
      <c r="D83" s="25">
        <v>260</v>
      </c>
      <c r="E83" s="25">
        <v>40</v>
      </c>
      <c r="F83" s="25">
        <v>0.6</v>
      </c>
    </row>
    <row r="84" spans="1:6" x14ac:dyDescent="0.25">
      <c r="A84" s="21">
        <v>82</v>
      </c>
      <c r="B84" s="24" t="s">
        <v>1492</v>
      </c>
      <c r="C84" s="25">
        <v>60</v>
      </c>
      <c r="D84" s="25">
        <v>280</v>
      </c>
      <c r="E84" s="25">
        <v>40</v>
      </c>
      <c r="F84" s="25">
        <v>0.6</v>
      </c>
    </row>
    <row r="85" spans="1:6" x14ac:dyDescent="0.25">
      <c r="A85" s="21">
        <v>83</v>
      </c>
      <c r="B85" s="24" t="s">
        <v>1493</v>
      </c>
      <c r="C85" s="25">
        <v>70</v>
      </c>
      <c r="D85" s="25">
        <v>220</v>
      </c>
      <c r="E85" s="25">
        <v>40</v>
      </c>
      <c r="F85" s="25">
        <v>0.6</v>
      </c>
    </row>
    <row r="86" spans="1:6" x14ac:dyDescent="0.25">
      <c r="A86" s="21">
        <v>84</v>
      </c>
      <c r="B86" s="24" t="s">
        <v>1494</v>
      </c>
      <c r="C86" s="25">
        <v>22</v>
      </c>
      <c r="D86" s="25">
        <v>225</v>
      </c>
      <c r="E86" s="25">
        <v>45</v>
      </c>
      <c r="F86" s="25">
        <v>0.6</v>
      </c>
    </row>
    <row r="87" spans="1:6" x14ac:dyDescent="0.25">
      <c r="A87" s="21">
        <v>85</v>
      </c>
      <c r="B87" s="24" t="s">
        <v>1495</v>
      </c>
      <c r="C87" s="25">
        <v>45</v>
      </c>
      <c r="D87" s="25">
        <v>240</v>
      </c>
      <c r="E87" s="25">
        <v>50</v>
      </c>
      <c r="F87" s="25">
        <v>0.6</v>
      </c>
    </row>
    <row r="88" spans="1:6" x14ac:dyDescent="0.25">
      <c r="A88" s="21">
        <v>86</v>
      </c>
      <c r="B88" s="24" t="s">
        <v>1496</v>
      </c>
      <c r="C88" s="25">
        <v>0</v>
      </c>
      <c r="D88" s="25">
        <v>320</v>
      </c>
      <c r="E88" s="25">
        <v>40</v>
      </c>
      <c r="F88" s="25">
        <v>0.6</v>
      </c>
    </row>
    <row r="89" spans="1:6" x14ac:dyDescent="0.25">
      <c r="A89" s="21">
        <v>87</v>
      </c>
      <c r="B89" s="24" t="s">
        <v>1497</v>
      </c>
      <c r="C89" s="25">
        <v>20</v>
      </c>
      <c r="D89" s="25">
        <v>280</v>
      </c>
      <c r="E89" s="25">
        <v>40</v>
      </c>
      <c r="F89" s="25">
        <v>0.6</v>
      </c>
    </row>
    <row r="90" spans="1:6" x14ac:dyDescent="0.25">
      <c r="A90" s="21">
        <v>88</v>
      </c>
      <c r="B90" s="24" t="s">
        <v>1498</v>
      </c>
      <c r="C90" s="25">
        <v>40</v>
      </c>
      <c r="D90" s="25">
        <v>260</v>
      </c>
      <c r="E90" s="25">
        <v>40</v>
      </c>
      <c r="F90" s="25">
        <v>0.6</v>
      </c>
    </row>
    <row r="91" spans="1:6" x14ac:dyDescent="0.25">
      <c r="A91" s="21">
        <v>89</v>
      </c>
      <c r="B91" s="24" t="s">
        <v>1499</v>
      </c>
      <c r="C91" s="25">
        <v>60</v>
      </c>
      <c r="D91" s="25">
        <v>280</v>
      </c>
      <c r="E91" s="25">
        <v>40</v>
      </c>
      <c r="F91" s="25">
        <v>0.6</v>
      </c>
    </row>
    <row r="92" spans="1:6" x14ac:dyDescent="0.25">
      <c r="A92" s="21">
        <v>90</v>
      </c>
      <c r="B92" s="24" t="s">
        <v>1500</v>
      </c>
      <c r="C92" s="25">
        <v>70</v>
      </c>
      <c r="D92" s="25">
        <v>220</v>
      </c>
      <c r="E92" s="25">
        <v>40</v>
      </c>
      <c r="F92" s="25">
        <v>0.6</v>
      </c>
    </row>
    <row r="93" spans="1:6" x14ac:dyDescent="0.25">
      <c r="A93" s="21">
        <v>91</v>
      </c>
      <c r="B93" s="24" t="s">
        <v>1501</v>
      </c>
      <c r="C93" s="25">
        <v>45</v>
      </c>
      <c r="D93" s="25">
        <v>240</v>
      </c>
      <c r="E93" s="25">
        <v>50</v>
      </c>
      <c r="F93" s="25">
        <v>0.6</v>
      </c>
    </row>
    <row r="94" spans="1:6" x14ac:dyDescent="0.25">
      <c r="A94" s="21">
        <v>92</v>
      </c>
      <c r="B94" s="24" t="s">
        <v>1502</v>
      </c>
      <c r="C94" s="25">
        <v>25</v>
      </c>
      <c r="D94" s="25">
        <v>250</v>
      </c>
      <c r="E94" s="25">
        <v>50</v>
      </c>
      <c r="F94" s="25">
        <v>0.6</v>
      </c>
    </row>
    <row r="95" spans="1:6" x14ac:dyDescent="0.25">
      <c r="A95" s="21">
        <v>93</v>
      </c>
      <c r="B95" s="24" t="s">
        <v>1503</v>
      </c>
      <c r="C95" s="25">
        <v>25</v>
      </c>
      <c r="D95" s="25">
        <v>250</v>
      </c>
      <c r="E95" s="25">
        <v>50</v>
      </c>
      <c r="F95" s="25">
        <v>0.6</v>
      </c>
    </row>
    <row r="96" spans="1:6" x14ac:dyDescent="0.25">
      <c r="A96" s="21">
        <v>94</v>
      </c>
      <c r="B96" s="24" t="s">
        <v>1504</v>
      </c>
      <c r="C96" s="25">
        <v>35</v>
      </c>
      <c r="D96" s="25">
        <v>260</v>
      </c>
      <c r="E96" s="25">
        <v>50</v>
      </c>
      <c r="F96" s="25">
        <v>0.6</v>
      </c>
    </row>
    <row r="97" spans="1:6" x14ac:dyDescent="0.25">
      <c r="A97" s="21">
        <v>95</v>
      </c>
      <c r="B97" s="24" t="s">
        <v>1505</v>
      </c>
      <c r="C97" s="25">
        <v>35</v>
      </c>
      <c r="D97" s="25">
        <v>260</v>
      </c>
      <c r="E97" s="25">
        <v>50</v>
      </c>
      <c r="F97" s="25">
        <v>0.6</v>
      </c>
    </row>
    <row r="98" spans="1:6" x14ac:dyDescent="0.25">
      <c r="A98" s="21">
        <v>96</v>
      </c>
      <c r="B98" s="24" t="s">
        <v>1506</v>
      </c>
      <c r="C98" s="25">
        <v>45</v>
      </c>
      <c r="D98" s="25">
        <v>240</v>
      </c>
      <c r="E98" s="25">
        <v>50</v>
      </c>
      <c r="F98" s="25">
        <v>0.6</v>
      </c>
    </row>
    <row r="99" spans="1:6" x14ac:dyDescent="0.25">
      <c r="A99" s="21">
        <v>97</v>
      </c>
      <c r="B99" s="24" t="s">
        <v>1507</v>
      </c>
      <c r="C99" s="25">
        <v>45</v>
      </c>
      <c r="D99" s="25">
        <v>240</v>
      </c>
      <c r="E99" s="25">
        <v>50</v>
      </c>
      <c r="F99" s="25">
        <v>0.6</v>
      </c>
    </row>
    <row r="100" spans="1:6" x14ac:dyDescent="0.25">
      <c r="A100" s="21">
        <v>98</v>
      </c>
      <c r="B100" s="24" t="s">
        <v>1508</v>
      </c>
      <c r="C100" s="25">
        <v>60</v>
      </c>
      <c r="D100" s="25">
        <v>220</v>
      </c>
      <c r="E100" s="25">
        <v>50</v>
      </c>
      <c r="F100" s="25">
        <v>0.6</v>
      </c>
    </row>
    <row r="101" spans="1:6" x14ac:dyDescent="0.25">
      <c r="A101" s="21">
        <v>99</v>
      </c>
      <c r="B101" s="24" t="s">
        <v>1509</v>
      </c>
      <c r="C101" s="25">
        <v>60</v>
      </c>
      <c r="D101" s="25">
        <v>220</v>
      </c>
      <c r="E101" s="25">
        <v>50</v>
      </c>
      <c r="F101" s="25">
        <v>0.6</v>
      </c>
    </row>
    <row r="102" spans="1:6" x14ac:dyDescent="0.25">
      <c r="A102" s="21">
        <v>100</v>
      </c>
      <c r="B102" s="24" t="s">
        <v>1510</v>
      </c>
      <c r="C102" s="25">
        <v>90</v>
      </c>
      <c r="D102" s="25">
        <v>200</v>
      </c>
      <c r="E102" s="25">
        <v>50</v>
      </c>
      <c r="F102" s="25">
        <v>0.6</v>
      </c>
    </row>
    <row r="103" spans="1:6" x14ac:dyDescent="0.25">
      <c r="A103" s="21">
        <v>101</v>
      </c>
      <c r="B103" s="24" t="s">
        <v>1511</v>
      </c>
      <c r="C103" s="25">
        <v>90</v>
      </c>
      <c r="D103" s="25">
        <v>200</v>
      </c>
      <c r="E103" s="25">
        <v>50</v>
      </c>
      <c r="F103" s="25">
        <v>0.6</v>
      </c>
    </row>
    <row r="104" spans="1:6" x14ac:dyDescent="0.25">
      <c r="A104" s="21">
        <v>102</v>
      </c>
      <c r="B104" s="24" t="s">
        <v>1512</v>
      </c>
      <c r="C104" s="25">
        <v>65</v>
      </c>
      <c r="D104" s="25">
        <v>150</v>
      </c>
      <c r="E104" s="25">
        <v>90</v>
      </c>
      <c r="F104" s="25">
        <v>0.6</v>
      </c>
    </row>
    <row r="105" spans="1:6" x14ac:dyDescent="0.25">
      <c r="A105" s="21">
        <v>103</v>
      </c>
      <c r="B105" s="24" t="s">
        <v>1513</v>
      </c>
      <c r="C105" s="25">
        <v>0</v>
      </c>
      <c r="D105" s="25">
        <v>300</v>
      </c>
      <c r="E105" s="25">
        <v>60</v>
      </c>
      <c r="F105" s="25">
        <v>0.6</v>
      </c>
    </row>
    <row r="106" spans="1:6" x14ac:dyDescent="0.25">
      <c r="A106" s="21">
        <v>104</v>
      </c>
      <c r="B106" s="24" t="s">
        <v>1514</v>
      </c>
      <c r="C106" s="25">
        <v>0</v>
      </c>
      <c r="D106" s="25">
        <v>300</v>
      </c>
      <c r="E106" s="25">
        <v>60</v>
      </c>
      <c r="F106" s="25">
        <v>0.6</v>
      </c>
    </row>
    <row r="107" spans="1:6" x14ac:dyDescent="0.25">
      <c r="A107" s="21">
        <v>105</v>
      </c>
      <c r="B107" s="24" t="s">
        <v>1515</v>
      </c>
      <c r="C107" s="25">
        <v>45</v>
      </c>
      <c r="D107" s="25">
        <v>240</v>
      </c>
      <c r="E107" s="25">
        <v>50</v>
      </c>
      <c r="F107" s="25">
        <v>0.6</v>
      </c>
    </row>
    <row r="108" spans="1:6" x14ac:dyDescent="0.25">
      <c r="A108" s="21">
        <v>106</v>
      </c>
      <c r="B108" s="24" t="s">
        <v>1516</v>
      </c>
      <c r="C108" s="25">
        <v>45</v>
      </c>
      <c r="D108" s="25">
        <v>240</v>
      </c>
      <c r="E108" s="25">
        <v>50</v>
      </c>
      <c r="F108" s="25">
        <v>0.6</v>
      </c>
    </row>
    <row r="109" spans="1:6" x14ac:dyDescent="0.25">
      <c r="A109" s="21">
        <v>107</v>
      </c>
      <c r="B109" s="24" t="s">
        <v>1517</v>
      </c>
      <c r="C109" s="25">
        <v>70</v>
      </c>
      <c r="D109" s="25">
        <v>70</v>
      </c>
      <c r="E109" s="25">
        <v>70</v>
      </c>
      <c r="F109" s="25">
        <v>0.6</v>
      </c>
    </row>
    <row r="110" spans="1:6" x14ac:dyDescent="0.25">
      <c r="A110" s="21">
        <v>108</v>
      </c>
      <c r="B110" s="24" t="s">
        <v>1518</v>
      </c>
      <c r="C110" s="25">
        <v>30</v>
      </c>
      <c r="D110" s="25">
        <v>160</v>
      </c>
      <c r="E110" s="25">
        <v>30</v>
      </c>
      <c r="F110" s="25">
        <v>0.6</v>
      </c>
    </row>
    <row r="111" spans="1:6" x14ac:dyDescent="0.25">
      <c r="A111" s="21">
        <v>109</v>
      </c>
      <c r="B111" s="24" t="s">
        <v>1519</v>
      </c>
      <c r="C111" s="25">
        <v>22</v>
      </c>
      <c r="D111" s="25">
        <v>225</v>
      </c>
      <c r="E111" s="25">
        <v>45</v>
      </c>
      <c r="F111" s="25">
        <v>0.6</v>
      </c>
    </row>
    <row r="112" spans="1:6" x14ac:dyDescent="0.25">
      <c r="A112" s="21">
        <v>110</v>
      </c>
      <c r="B112" s="24" t="s">
        <v>1520</v>
      </c>
      <c r="C112" s="25">
        <v>45</v>
      </c>
      <c r="D112" s="25">
        <v>240</v>
      </c>
      <c r="E112" s="25">
        <v>50</v>
      </c>
      <c r="F112" s="25">
        <v>0.6</v>
      </c>
    </row>
    <row r="113" spans="1:6" x14ac:dyDescent="0.25">
      <c r="A113" s="21">
        <v>111</v>
      </c>
      <c r="B113" s="24" t="s">
        <v>1521</v>
      </c>
      <c r="C113" s="25">
        <v>45</v>
      </c>
      <c r="D113" s="25">
        <v>240</v>
      </c>
      <c r="E113" s="25">
        <v>50</v>
      </c>
      <c r="F113" s="25">
        <v>0.6</v>
      </c>
    </row>
    <row r="114" spans="1:6" x14ac:dyDescent="0.25">
      <c r="A114" s="21">
        <v>112</v>
      </c>
      <c r="B114" s="24" t="s">
        <v>1522</v>
      </c>
      <c r="C114" s="25">
        <v>65</v>
      </c>
      <c r="D114" s="25">
        <v>150</v>
      </c>
      <c r="E114" s="25">
        <v>90</v>
      </c>
      <c r="F114" s="25">
        <v>0.6</v>
      </c>
    </row>
    <row r="115" spans="1:6" x14ac:dyDescent="0.25">
      <c r="A115" s="21">
        <v>113</v>
      </c>
      <c r="B115" s="24" t="s">
        <v>1523</v>
      </c>
      <c r="C115" s="25">
        <v>70</v>
      </c>
      <c r="D115" s="25">
        <v>70</v>
      </c>
      <c r="E115" s="25">
        <v>70</v>
      </c>
      <c r="F115" s="25">
        <v>0.6</v>
      </c>
    </row>
    <row r="116" spans="1:6" x14ac:dyDescent="0.25">
      <c r="A116" s="21">
        <v>114</v>
      </c>
      <c r="B116" s="24" t="s">
        <v>1524</v>
      </c>
      <c r="C116" s="25">
        <v>30</v>
      </c>
      <c r="D116" s="25">
        <v>160</v>
      </c>
      <c r="E116" s="25">
        <v>30</v>
      </c>
      <c r="F116" s="25">
        <v>0.6</v>
      </c>
    </row>
    <row r="117" spans="1:6" x14ac:dyDescent="0.25">
      <c r="A117" s="21">
        <v>115</v>
      </c>
      <c r="B117" s="24" t="s">
        <v>1525</v>
      </c>
      <c r="C117" s="25">
        <v>40</v>
      </c>
      <c r="D117" s="25">
        <v>120</v>
      </c>
      <c r="E117" s="25">
        <v>40</v>
      </c>
      <c r="F117" s="25">
        <v>0.6</v>
      </c>
    </row>
    <row r="118" spans="1:6" x14ac:dyDescent="0.25">
      <c r="A118" s="21">
        <v>116</v>
      </c>
      <c r="B118" s="24" t="s">
        <v>1526</v>
      </c>
      <c r="C118" s="25">
        <v>140</v>
      </c>
      <c r="D118" s="25">
        <v>125</v>
      </c>
      <c r="E118" s="25">
        <v>60</v>
      </c>
      <c r="F118" s="25">
        <v>0.6</v>
      </c>
    </row>
    <row r="119" spans="1:6" x14ac:dyDescent="0.25">
      <c r="A119" s="21">
        <v>117</v>
      </c>
      <c r="B119" s="24" t="s">
        <v>1527</v>
      </c>
      <c r="C119" s="25">
        <v>140</v>
      </c>
      <c r="D119" s="25">
        <v>140</v>
      </c>
      <c r="E119" s="25">
        <v>60</v>
      </c>
      <c r="F119" s="25">
        <v>0.6</v>
      </c>
    </row>
    <row r="120" spans="1:6" x14ac:dyDescent="0.25">
      <c r="A120" s="21">
        <v>118</v>
      </c>
      <c r="B120" s="24" t="s">
        <v>1528</v>
      </c>
      <c r="C120" s="25">
        <v>50</v>
      </c>
      <c r="D120" s="25">
        <v>200</v>
      </c>
      <c r="E120" s="25">
        <v>60</v>
      </c>
      <c r="F120" s="25">
        <v>0.6</v>
      </c>
    </row>
    <row r="121" spans="1:6" x14ac:dyDescent="0.25">
      <c r="A121" s="21">
        <v>119</v>
      </c>
      <c r="B121" s="24" t="s">
        <v>1529</v>
      </c>
      <c r="C121" s="25">
        <v>60</v>
      </c>
      <c r="D121" s="25">
        <v>180</v>
      </c>
      <c r="E121" s="25">
        <v>60</v>
      </c>
      <c r="F121" s="25">
        <v>0.6</v>
      </c>
    </row>
    <row r="122" spans="1:6" x14ac:dyDescent="0.25">
      <c r="A122" s="21">
        <v>120</v>
      </c>
      <c r="B122" s="24" t="s">
        <v>1530</v>
      </c>
      <c r="C122" s="25">
        <v>70</v>
      </c>
      <c r="D122" s="25">
        <v>200</v>
      </c>
      <c r="E122" s="25">
        <v>60</v>
      </c>
      <c r="F122" s="25">
        <v>0.6</v>
      </c>
    </row>
    <row r="123" spans="1:6" x14ac:dyDescent="0.25">
      <c r="A123" s="21">
        <v>121</v>
      </c>
      <c r="B123" s="24" t="s">
        <v>1531</v>
      </c>
      <c r="C123" s="25">
        <v>60</v>
      </c>
      <c r="D123" s="25">
        <v>160</v>
      </c>
      <c r="E123" s="25">
        <v>60</v>
      </c>
      <c r="F123" s="25">
        <v>0.6</v>
      </c>
    </row>
    <row r="124" spans="1:6" x14ac:dyDescent="0.25">
      <c r="A124" s="21">
        <v>122</v>
      </c>
      <c r="B124" s="24" t="s">
        <v>1532</v>
      </c>
      <c r="C124" s="25">
        <v>50</v>
      </c>
      <c r="D124" s="25">
        <v>50</v>
      </c>
      <c r="E124" s="25">
        <v>4</v>
      </c>
      <c r="F124" s="25">
        <v>0.6</v>
      </c>
    </row>
    <row r="125" spans="1:6" x14ac:dyDescent="0.25">
      <c r="A125" s="21">
        <v>123</v>
      </c>
      <c r="B125" s="24" t="s">
        <v>1533</v>
      </c>
      <c r="C125" s="25">
        <v>0</v>
      </c>
      <c r="D125" s="25">
        <v>361</v>
      </c>
      <c r="E125" s="25">
        <v>3</v>
      </c>
      <c r="F125" s="25">
        <v>0.6</v>
      </c>
    </row>
    <row r="126" spans="1:6" x14ac:dyDescent="0.25">
      <c r="A126" s="21">
        <v>124</v>
      </c>
      <c r="B126" s="24" t="s">
        <v>1534</v>
      </c>
      <c r="C126" s="25">
        <v>0</v>
      </c>
      <c r="D126" s="25">
        <v>352</v>
      </c>
      <c r="E126" s="25">
        <v>0</v>
      </c>
      <c r="F126" s="25">
        <v>0.6</v>
      </c>
    </row>
    <row r="127" spans="1:6" x14ac:dyDescent="0.25">
      <c r="A127" s="21">
        <v>125</v>
      </c>
      <c r="B127" s="24" t="s">
        <v>1535</v>
      </c>
      <c r="C127" s="25">
        <v>45</v>
      </c>
      <c r="D127" s="25">
        <v>120</v>
      </c>
      <c r="E127" s="25">
        <v>35</v>
      </c>
      <c r="F127" s="25">
        <v>0.6</v>
      </c>
    </row>
    <row r="128" spans="1:6" x14ac:dyDescent="0.25">
      <c r="A128" s="21">
        <v>126</v>
      </c>
      <c r="B128" s="24" t="s">
        <v>1536</v>
      </c>
      <c r="C128" s="25">
        <v>20</v>
      </c>
      <c r="D128" s="25">
        <v>60</v>
      </c>
      <c r="E128" s="25">
        <v>30</v>
      </c>
      <c r="F128" s="25">
        <v>0.6</v>
      </c>
    </row>
    <row r="129" spans="1:6" x14ac:dyDescent="0.25">
      <c r="A129" s="21">
        <v>127</v>
      </c>
      <c r="B129" s="24" t="s">
        <v>1537</v>
      </c>
      <c r="C129" s="25">
        <v>140</v>
      </c>
      <c r="D129" s="25">
        <v>180</v>
      </c>
      <c r="E129" s="25">
        <v>60</v>
      </c>
      <c r="F129" s="25">
        <v>0.6</v>
      </c>
    </row>
    <row r="130" spans="1:6" x14ac:dyDescent="0.25">
      <c r="A130" s="21">
        <v>128</v>
      </c>
      <c r="B130" s="24" t="s">
        <v>1538</v>
      </c>
      <c r="C130" s="25">
        <v>45</v>
      </c>
      <c r="D130" s="25">
        <v>223</v>
      </c>
      <c r="E130" s="25">
        <v>40</v>
      </c>
      <c r="F130" s="25">
        <v>0.6</v>
      </c>
    </row>
    <row r="131" spans="1:6" x14ac:dyDescent="0.25">
      <c r="A131" s="21">
        <v>129</v>
      </c>
      <c r="B131" s="24" t="s">
        <v>1539</v>
      </c>
      <c r="C131" s="25">
        <v>0</v>
      </c>
      <c r="D131" s="25">
        <v>300</v>
      </c>
      <c r="E131" s="25">
        <v>60</v>
      </c>
      <c r="F131" s="25">
        <v>0.6</v>
      </c>
    </row>
    <row r="132" spans="1:6" x14ac:dyDescent="0.25">
      <c r="A132" s="21">
        <v>130</v>
      </c>
      <c r="B132" s="24" t="s">
        <v>1540</v>
      </c>
      <c r="C132" s="25">
        <v>40</v>
      </c>
      <c r="D132" s="25">
        <v>160</v>
      </c>
      <c r="E132" s="25">
        <v>100</v>
      </c>
      <c r="F132" s="25">
        <v>0.6</v>
      </c>
    </row>
    <row r="133" spans="1:6" x14ac:dyDescent="0.25">
      <c r="A133" s="21">
        <v>131</v>
      </c>
      <c r="B133" s="24" t="s">
        <v>1541</v>
      </c>
      <c r="C133" s="25">
        <v>90</v>
      </c>
      <c r="D133" s="25">
        <v>260</v>
      </c>
      <c r="E133" s="25">
        <v>60</v>
      </c>
      <c r="F133" s="25">
        <v>0.6</v>
      </c>
    </row>
    <row r="134" spans="1:6" x14ac:dyDescent="0.25">
      <c r="A134" s="21">
        <v>132</v>
      </c>
      <c r="B134" s="24" t="s">
        <v>1542</v>
      </c>
      <c r="C134" s="25">
        <v>0</v>
      </c>
      <c r="D134" s="25">
        <v>0</v>
      </c>
      <c r="E134" s="25">
        <v>0</v>
      </c>
      <c r="F134" s="25">
        <v>0.6</v>
      </c>
    </row>
    <row r="135" spans="1:6" x14ac:dyDescent="0.25">
      <c r="A135" s="21">
        <v>133</v>
      </c>
      <c r="B135" s="24" t="s">
        <v>1543</v>
      </c>
      <c r="C135" s="25">
        <v>40</v>
      </c>
      <c r="D135" s="25">
        <v>250</v>
      </c>
      <c r="E135" s="25">
        <v>50</v>
      </c>
      <c r="F135" s="25">
        <v>0.6</v>
      </c>
    </row>
    <row r="136" spans="1:6" x14ac:dyDescent="0.25">
      <c r="A136" s="21">
        <v>134</v>
      </c>
      <c r="B136" s="24" t="s">
        <v>1544</v>
      </c>
      <c r="C136" s="25">
        <v>0</v>
      </c>
      <c r="D136" s="25">
        <v>314</v>
      </c>
      <c r="E136" s="25">
        <v>29</v>
      </c>
      <c r="F136" s="25">
        <v>0.6</v>
      </c>
    </row>
    <row r="137" spans="1:6" x14ac:dyDescent="0.25">
      <c r="A137" s="21">
        <v>135</v>
      </c>
      <c r="B137" s="24" t="s">
        <v>1545</v>
      </c>
      <c r="C137" s="25">
        <v>60</v>
      </c>
      <c r="D137" s="25">
        <v>180</v>
      </c>
      <c r="E137" s="25">
        <v>100</v>
      </c>
      <c r="F137" s="25">
        <v>0.6</v>
      </c>
    </row>
    <row r="138" spans="1:6" x14ac:dyDescent="0.25">
      <c r="A138" s="21">
        <v>136</v>
      </c>
      <c r="B138" s="24" t="s">
        <v>1546</v>
      </c>
      <c r="C138" s="25">
        <v>70</v>
      </c>
      <c r="D138" s="25">
        <v>230</v>
      </c>
      <c r="E138" s="25">
        <v>50</v>
      </c>
      <c r="F138" s="25">
        <v>0.6</v>
      </c>
    </row>
    <row r="139" spans="1:6" x14ac:dyDescent="0.25">
      <c r="A139" s="21">
        <v>137</v>
      </c>
      <c r="B139" s="24" t="s">
        <v>1547</v>
      </c>
      <c r="C139" s="25">
        <v>40</v>
      </c>
      <c r="D139" s="25">
        <v>260</v>
      </c>
      <c r="E139" s="25">
        <v>40</v>
      </c>
      <c r="F139" s="25">
        <v>0.6</v>
      </c>
    </row>
    <row r="140" spans="1:6" x14ac:dyDescent="0.25">
      <c r="A140" s="21">
        <v>138</v>
      </c>
      <c r="B140" s="24" t="s">
        <v>1547</v>
      </c>
      <c r="C140" s="25">
        <v>40</v>
      </c>
      <c r="D140" s="25">
        <v>280</v>
      </c>
      <c r="E140" s="25">
        <v>50</v>
      </c>
      <c r="F140" s="25">
        <v>0.6</v>
      </c>
    </row>
    <row r="141" spans="1:6" x14ac:dyDescent="0.25">
      <c r="A141" s="21">
        <v>139</v>
      </c>
      <c r="B141" s="24" t="s">
        <v>1548</v>
      </c>
      <c r="C141" s="25">
        <v>40</v>
      </c>
      <c r="D141" s="25">
        <v>240</v>
      </c>
      <c r="E141" s="25">
        <v>50</v>
      </c>
      <c r="F141" s="25">
        <v>0.6</v>
      </c>
    </row>
    <row r="142" spans="1:6" x14ac:dyDescent="0.25">
      <c r="A142" s="21">
        <v>140</v>
      </c>
      <c r="B142" s="24" t="s">
        <v>1549</v>
      </c>
      <c r="C142" s="25">
        <v>0</v>
      </c>
      <c r="D142" s="25">
        <v>223</v>
      </c>
      <c r="E142" s="25">
        <v>12</v>
      </c>
      <c r="F142" s="25">
        <v>0.6</v>
      </c>
    </row>
    <row r="143" spans="1:6" x14ac:dyDescent="0.25">
      <c r="A143" s="21">
        <v>141</v>
      </c>
      <c r="B143" s="24" t="s">
        <v>1549</v>
      </c>
      <c r="C143" s="25">
        <v>70</v>
      </c>
      <c r="D143" s="25">
        <v>230</v>
      </c>
      <c r="E143" s="25">
        <v>50</v>
      </c>
      <c r="F143" s="25">
        <v>0.6</v>
      </c>
    </row>
    <row r="144" spans="1:6" x14ac:dyDescent="0.25">
      <c r="A144" s="21">
        <v>142</v>
      </c>
      <c r="B144" s="24" t="s">
        <v>1550</v>
      </c>
      <c r="C144" s="25">
        <v>40</v>
      </c>
      <c r="D144" s="25">
        <v>250</v>
      </c>
      <c r="E144" s="25">
        <v>50</v>
      </c>
      <c r="F144" s="25">
        <v>0.6</v>
      </c>
    </row>
    <row r="145" spans="1:6" x14ac:dyDescent="0.25">
      <c r="A145" s="21">
        <v>143</v>
      </c>
      <c r="B145" s="24" t="s">
        <v>1551</v>
      </c>
      <c r="C145" s="25">
        <v>40</v>
      </c>
      <c r="D145" s="25">
        <v>150</v>
      </c>
      <c r="E145" s="25">
        <v>80</v>
      </c>
      <c r="F145" s="25">
        <v>0.6</v>
      </c>
    </row>
    <row r="146" spans="1:6" x14ac:dyDescent="0.25">
      <c r="A146" s="21">
        <v>144</v>
      </c>
      <c r="B146" s="24" t="s">
        <v>1552</v>
      </c>
      <c r="C146" s="25">
        <v>50</v>
      </c>
      <c r="D146" s="25">
        <v>250</v>
      </c>
      <c r="E146" s="25">
        <v>50</v>
      </c>
      <c r="F146" s="25">
        <v>0.6</v>
      </c>
    </row>
    <row r="147" spans="1:6" x14ac:dyDescent="0.25">
      <c r="A147" s="21">
        <v>145</v>
      </c>
      <c r="B147" s="24" t="s">
        <v>1553</v>
      </c>
      <c r="C147" s="25">
        <v>55</v>
      </c>
      <c r="D147" s="25">
        <v>70</v>
      </c>
      <c r="E147" s="25">
        <v>80</v>
      </c>
      <c r="F147" s="25">
        <v>0.6</v>
      </c>
    </row>
    <row r="148" spans="1:6" x14ac:dyDescent="0.25">
      <c r="A148" s="21">
        <v>146</v>
      </c>
      <c r="B148" s="24" t="s">
        <v>1554</v>
      </c>
      <c r="C148" s="25">
        <v>40</v>
      </c>
      <c r="D148" s="25">
        <v>260</v>
      </c>
      <c r="E148" s="25">
        <v>40</v>
      </c>
      <c r="F148" s="25">
        <v>0.6</v>
      </c>
    </row>
    <row r="149" spans="1:6" x14ac:dyDescent="0.25">
      <c r="A149" s="21">
        <v>147</v>
      </c>
      <c r="B149" s="24" t="s">
        <v>1555</v>
      </c>
      <c r="C149" s="25">
        <v>35</v>
      </c>
      <c r="D149" s="25">
        <v>200</v>
      </c>
      <c r="E149" s="25">
        <v>30</v>
      </c>
      <c r="F149" s="25">
        <v>0.6</v>
      </c>
    </row>
    <row r="150" spans="1:6" x14ac:dyDescent="0.25">
      <c r="A150" s="21">
        <v>148</v>
      </c>
      <c r="B150" s="24" t="s">
        <v>1556</v>
      </c>
      <c r="C150" s="25">
        <v>40</v>
      </c>
      <c r="D150" s="25">
        <v>240</v>
      </c>
      <c r="E150" s="25">
        <v>40</v>
      </c>
      <c r="F150" s="25">
        <v>0.6</v>
      </c>
    </row>
    <row r="151" spans="1:6" x14ac:dyDescent="0.25">
      <c r="A151" s="21">
        <v>149</v>
      </c>
      <c r="B151" s="24" t="s">
        <v>1557</v>
      </c>
      <c r="C151" s="25">
        <v>55</v>
      </c>
      <c r="D151" s="25">
        <v>240</v>
      </c>
      <c r="E151" s="25">
        <v>40</v>
      </c>
      <c r="F151" s="25">
        <v>0.6</v>
      </c>
    </row>
    <row r="152" spans="1:6" x14ac:dyDescent="0.25">
      <c r="A152" s="21">
        <v>150</v>
      </c>
      <c r="B152" s="24" t="s">
        <v>1558</v>
      </c>
      <c r="C152" s="25">
        <v>0</v>
      </c>
      <c r="D152" s="25">
        <v>70</v>
      </c>
      <c r="E152" s="25">
        <v>50</v>
      </c>
      <c r="F152" s="25">
        <v>0.6</v>
      </c>
    </row>
    <row r="153" spans="1:6" x14ac:dyDescent="0.25">
      <c r="A153" s="21">
        <v>151</v>
      </c>
      <c r="B153" s="24" t="s">
        <v>1559</v>
      </c>
      <c r="C153" s="25">
        <v>100</v>
      </c>
      <c r="D153" s="25">
        <v>200</v>
      </c>
      <c r="E153" s="25">
        <v>60</v>
      </c>
      <c r="F153" s="25">
        <v>0.6</v>
      </c>
    </row>
    <row r="154" spans="1:6" x14ac:dyDescent="0.25">
      <c r="A154" s="21">
        <v>152</v>
      </c>
      <c r="B154" s="24" t="s">
        <v>1560</v>
      </c>
      <c r="C154" s="25">
        <v>30</v>
      </c>
      <c r="D154" s="25">
        <v>240</v>
      </c>
      <c r="E154" s="25">
        <v>60</v>
      </c>
      <c r="F154" s="25">
        <v>0.6</v>
      </c>
    </row>
    <row r="155" spans="1:6" x14ac:dyDescent="0.25">
      <c r="A155" s="21">
        <v>153</v>
      </c>
      <c r="B155" s="24" t="s">
        <v>1561</v>
      </c>
      <c r="C155" s="25">
        <v>40</v>
      </c>
      <c r="D155" s="25">
        <v>260</v>
      </c>
      <c r="E155" s="25">
        <v>50</v>
      </c>
      <c r="F155" s="25">
        <v>0.6</v>
      </c>
    </row>
    <row r="156" spans="1:6" x14ac:dyDescent="0.25">
      <c r="A156" s="21">
        <v>154</v>
      </c>
      <c r="B156" s="24" t="s">
        <v>1562</v>
      </c>
      <c r="C156" s="25">
        <v>20</v>
      </c>
      <c r="D156" s="25">
        <v>250</v>
      </c>
      <c r="E156" s="25">
        <v>50</v>
      </c>
      <c r="F156" s="25">
        <v>0.6</v>
      </c>
    </row>
    <row r="157" spans="1:6" x14ac:dyDescent="0.25">
      <c r="A157" s="21">
        <v>155</v>
      </c>
      <c r="B157" s="24" t="s">
        <v>1563</v>
      </c>
      <c r="C157" s="25">
        <v>70</v>
      </c>
      <c r="D157" s="25">
        <v>250</v>
      </c>
      <c r="E157" s="25">
        <v>40</v>
      </c>
      <c r="F157" s="25">
        <v>0.6</v>
      </c>
    </row>
    <row r="158" spans="1:6" x14ac:dyDescent="0.25">
      <c r="A158" s="21">
        <v>156</v>
      </c>
      <c r="B158" s="24" t="s">
        <v>1564</v>
      </c>
      <c r="C158" s="25">
        <v>60</v>
      </c>
      <c r="D158" s="25">
        <v>220</v>
      </c>
      <c r="E158" s="25">
        <v>40</v>
      </c>
      <c r="F158" s="25">
        <v>0.6</v>
      </c>
    </row>
    <row r="159" spans="1:6" x14ac:dyDescent="0.25">
      <c r="A159" s="21">
        <v>157</v>
      </c>
      <c r="B159" s="24" t="s">
        <v>1565</v>
      </c>
      <c r="C159" s="25">
        <v>40</v>
      </c>
      <c r="D159" s="25">
        <v>50</v>
      </c>
      <c r="E159" s="25">
        <v>200</v>
      </c>
      <c r="F159" s="25">
        <v>0.6</v>
      </c>
    </row>
    <row r="160" spans="1:6" x14ac:dyDescent="0.25">
      <c r="A160" s="21">
        <v>158</v>
      </c>
      <c r="B160" s="24" t="s">
        <v>1566</v>
      </c>
      <c r="C160" s="25">
        <v>0</v>
      </c>
      <c r="D160" s="25">
        <v>0</v>
      </c>
      <c r="E160" s="25">
        <v>540</v>
      </c>
      <c r="F160" s="25">
        <v>0.6</v>
      </c>
    </row>
    <row r="161" spans="1:6" x14ac:dyDescent="0.25">
      <c r="A161" s="21">
        <v>159</v>
      </c>
      <c r="B161" s="24" t="s">
        <v>1567</v>
      </c>
      <c r="C161" s="25">
        <v>100</v>
      </c>
      <c r="D161" s="25">
        <v>200</v>
      </c>
      <c r="E161" s="25">
        <v>50</v>
      </c>
      <c r="F161" s="25">
        <v>0.6</v>
      </c>
    </row>
    <row r="162" spans="1:6" x14ac:dyDescent="0.25">
      <c r="A162" s="21">
        <v>160</v>
      </c>
      <c r="B162" s="24" t="s">
        <v>1568</v>
      </c>
      <c r="C162" s="25">
        <v>100</v>
      </c>
      <c r="D162" s="25">
        <v>200</v>
      </c>
      <c r="E162" s="25">
        <v>50</v>
      </c>
      <c r="F162" s="25">
        <v>0.6</v>
      </c>
    </row>
    <row r="163" spans="1:6" x14ac:dyDescent="0.25">
      <c r="A163" s="21">
        <v>161</v>
      </c>
      <c r="B163" s="24" t="s">
        <v>1569</v>
      </c>
      <c r="C163" s="25">
        <v>50</v>
      </c>
      <c r="D163" s="25">
        <v>250</v>
      </c>
      <c r="E163" s="25">
        <v>50</v>
      </c>
      <c r="F163" s="25">
        <v>0.6</v>
      </c>
    </row>
    <row r="164" spans="1:6" x14ac:dyDescent="0.25">
      <c r="A164" s="21">
        <v>162</v>
      </c>
      <c r="B164" s="24" t="s">
        <v>1570</v>
      </c>
      <c r="C164" s="25">
        <v>50</v>
      </c>
      <c r="D164" s="25">
        <v>250</v>
      </c>
      <c r="E164" s="25">
        <v>50</v>
      </c>
      <c r="F164" s="25">
        <v>0.6</v>
      </c>
    </row>
    <row r="165" spans="1:6" x14ac:dyDescent="0.25">
      <c r="A165" s="21">
        <v>163</v>
      </c>
      <c r="B165" s="24" t="s">
        <v>1571</v>
      </c>
      <c r="C165" s="25">
        <v>60</v>
      </c>
      <c r="D165" s="25">
        <v>240</v>
      </c>
      <c r="E165" s="25">
        <v>50</v>
      </c>
      <c r="F165" s="25">
        <v>0.6</v>
      </c>
    </row>
    <row r="166" spans="1:6" x14ac:dyDescent="0.25">
      <c r="A166" s="21">
        <v>164</v>
      </c>
      <c r="B166" s="24" t="s">
        <v>1572</v>
      </c>
      <c r="C166" s="25">
        <v>70</v>
      </c>
      <c r="D166" s="25">
        <v>240</v>
      </c>
      <c r="E166" s="25">
        <v>50</v>
      </c>
      <c r="F166" s="25">
        <v>0.6</v>
      </c>
    </row>
    <row r="167" spans="1:6" x14ac:dyDescent="0.25">
      <c r="A167" s="21">
        <v>165</v>
      </c>
      <c r="B167" s="24" t="s">
        <v>1573</v>
      </c>
      <c r="C167" s="25">
        <v>0</v>
      </c>
      <c r="D167" s="25">
        <v>300</v>
      </c>
      <c r="E167" s="25">
        <v>50</v>
      </c>
      <c r="F167" s="25">
        <v>0.6</v>
      </c>
    </row>
    <row r="168" spans="1:6" x14ac:dyDescent="0.25">
      <c r="A168" s="21">
        <v>166</v>
      </c>
      <c r="B168" s="24" t="s">
        <v>1574</v>
      </c>
      <c r="C168" s="25">
        <v>60</v>
      </c>
      <c r="D168" s="25">
        <v>220</v>
      </c>
      <c r="E168" s="25">
        <v>50</v>
      </c>
      <c r="F168" s="25">
        <v>0.6</v>
      </c>
    </row>
    <row r="169" spans="1:6" x14ac:dyDescent="0.25">
      <c r="A169" s="21">
        <v>167</v>
      </c>
      <c r="B169" s="24" t="s">
        <v>1575</v>
      </c>
      <c r="C169" s="25">
        <v>30</v>
      </c>
      <c r="D169" s="25">
        <v>260</v>
      </c>
      <c r="E169" s="25">
        <v>100</v>
      </c>
      <c r="F169" s="25">
        <v>0.6</v>
      </c>
    </row>
    <row r="170" spans="1:6" x14ac:dyDescent="0.25">
      <c r="A170" s="21">
        <v>168</v>
      </c>
      <c r="B170" s="24" t="s">
        <v>1576</v>
      </c>
      <c r="C170" s="25">
        <v>80</v>
      </c>
      <c r="D170" s="25">
        <v>270</v>
      </c>
      <c r="E170" s="25">
        <v>50</v>
      </c>
      <c r="F170" s="25">
        <v>0.6</v>
      </c>
    </row>
    <row r="171" spans="1:6" x14ac:dyDescent="0.25">
      <c r="A171" s="21">
        <v>169</v>
      </c>
      <c r="B171" s="24" t="s">
        <v>1577</v>
      </c>
      <c r="C171" s="25">
        <v>0</v>
      </c>
      <c r="D171" s="25">
        <v>10</v>
      </c>
      <c r="E171" s="25">
        <v>52</v>
      </c>
      <c r="F171" s="25">
        <v>0.6</v>
      </c>
    </row>
    <row r="172" spans="1:6" x14ac:dyDescent="0.25">
      <c r="A172" s="21">
        <v>170</v>
      </c>
      <c r="B172" s="24" t="s">
        <v>1578</v>
      </c>
      <c r="C172" s="25">
        <v>45</v>
      </c>
      <c r="D172" s="25">
        <v>65</v>
      </c>
      <c r="E172" s="25">
        <v>70</v>
      </c>
      <c r="F172" s="25">
        <v>0.6</v>
      </c>
    </row>
    <row r="173" spans="1:6" x14ac:dyDescent="0.25">
      <c r="A173" s="21">
        <v>171</v>
      </c>
      <c r="B173" s="24" t="s">
        <v>1579</v>
      </c>
      <c r="C173" s="25">
        <v>35</v>
      </c>
      <c r="D173" s="25">
        <v>235</v>
      </c>
      <c r="E173" s="25">
        <v>60</v>
      </c>
      <c r="F173" s="25">
        <v>0.6</v>
      </c>
    </row>
    <row r="174" spans="1:6" x14ac:dyDescent="0.25">
      <c r="A174" s="21">
        <v>172</v>
      </c>
      <c r="B174" s="24" t="s">
        <v>1580</v>
      </c>
      <c r="C174" s="25">
        <v>30</v>
      </c>
      <c r="D174" s="25">
        <v>195</v>
      </c>
      <c r="E174" s="25">
        <v>60</v>
      </c>
      <c r="F174" s="25">
        <v>0.6</v>
      </c>
    </row>
    <row r="175" spans="1:6" x14ac:dyDescent="0.25">
      <c r="A175" s="21">
        <v>173</v>
      </c>
      <c r="B175" s="24" t="s">
        <v>1581</v>
      </c>
      <c r="C175" s="25">
        <v>35</v>
      </c>
      <c r="D175" s="25">
        <v>175</v>
      </c>
      <c r="E175" s="25">
        <v>100</v>
      </c>
      <c r="F175" s="25">
        <v>0.6</v>
      </c>
    </row>
    <row r="176" spans="1:6" x14ac:dyDescent="0.25">
      <c r="A176" s="21">
        <v>174</v>
      </c>
      <c r="B176" s="24" t="s">
        <v>1582</v>
      </c>
      <c r="C176" s="25">
        <v>40</v>
      </c>
      <c r="D176" s="25">
        <v>220</v>
      </c>
      <c r="E176" s="25">
        <v>50</v>
      </c>
      <c r="F176" s="25">
        <v>0.6</v>
      </c>
    </row>
    <row r="177" spans="1:6" x14ac:dyDescent="0.25">
      <c r="A177" s="21">
        <v>175</v>
      </c>
      <c r="B177" s="24" t="s">
        <v>1583</v>
      </c>
      <c r="C177" s="25">
        <v>40</v>
      </c>
      <c r="D177" s="25">
        <v>260</v>
      </c>
      <c r="E177" s="25">
        <v>50</v>
      </c>
      <c r="F177" s="25">
        <v>0.6</v>
      </c>
    </row>
    <row r="178" spans="1:6" x14ac:dyDescent="0.25">
      <c r="A178" s="21">
        <v>176</v>
      </c>
      <c r="B178" s="24" t="s">
        <v>1584</v>
      </c>
      <c r="C178" s="25">
        <v>40</v>
      </c>
      <c r="D178" s="25">
        <v>300</v>
      </c>
      <c r="E178" s="25">
        <v>50</v>
      </c>
      <c r="F178" s="25">
        <v>0.6</v>
      </c>
    </row>
    <row r="179" spans="1:6" x14ac:dyDescent="0.25">
      <c r="A179" s="21">
        <v>177</v>
      </c>
      <c r="B179" s="24" t="s">
        <v>1585</v>
      </c>
      <c r="C179" s="25">
        <v>189</v>
      </c>
      <c r="D179" s="25">
        <v>252</v>
      </c>
      <c r="E179" s="25">
        <v>0</v>
      </c>
      <c r="F179" s="25">
        <v>0.6</v>
      </c>
    </row>
    <row r="180" spans="1:6" x14ac:dyDescent="0.25">
      <c r="A180" s="21">
        <v>178</v>
      </c>
      <c r="B180" s="24" t="s">
        <v>1586</v>
      </c>
      <c r="C180" s="25">
        <v>158</v>
      </c>
      <c r="D180" s="25">
        <v>207</v>
      </c>
      <c r="E180" s="25">
        <v>0</v>
      </c>
      <c r="F180" s="25">
        <v>0.6</v>
      </c>
    </row>
    <row r="181" spans="1:6" x14ac:dyDescent="0.25">
      <c r="A181" s="21">
        <v>179</v>
      </c>
      <c r="B181" s="24" t="s">
        <v>1587</v>
      </c>
      <c r="C181" s="25">
        <v>162</v>
      </c>
      <c r="D181" s="25">
        <v>135</v>
      </c>
      <c r="E181" s="25">
        <v>81</v>
      </c>
      <c r="F181" s="25">
        <v>0.6</v>
      </c>
    </row>
    <row r="182" spans="1:6" x14ac:dyDescent="0.25">
      <c r="A182" s="21">
        <v>180</v>
      </c>
      <c r="B182" s="24" t="s">
        <v>1588</v>
      </c>
      <c r="C182" s="25">
        <v>162</v>
      </c>
      <c r="D182" s="25">
        <v>297</v>
      </c>
      <c r="E182" s="25">
        <v>0</v>
      </c>
      <c r="F182" s="25">
        <v>0.6</v>
      </c>
    </row>
    <row r="183" spans="1:6" x14ac:dyDescent="0.25">
      <c r="A183" s="21">
        <v>181</v>
      </c>
      <c r="B183" s="24" t="s">
        <v>1589</v>
      </c>
      <c r="C183" s="25">
        <v>126</v>
      </c>
      <c r="D183" s="25">
        <v>0</v>
      </c>
      <c r="E183" s="25">
        <v>216</v>
      </c>
      <c r="F183" s="25">
        <v>0.6</v>
      </c>
    </row>
    <row r="184" spans="1:6" x14ac:dyDescent="0.25">
      <c r="A184" s="21">
        <v>182</v>
      </c>
      <c r="B184" s="24" t="s">
        <v>1590</v>
      </c>
      <c r="C184" s="25">
        <v>234</v>
      </c>
      <c r="D184" s="25">
        <v>0</v>
      </c>
      <c r="E184" s="25">
        <v>0</v>
      </c>
      <c r="F184" s="25">
        <v>0.6</v>
      </c>
    </row>
    <row r="185" spans="1:6" x14ac:dyDescent="0.25">
      <c r="A185" s="21">
        <v>183</v>
      </c>
      <c r="B185" s="24" t="s">
        <v>1591</v>
      </c>
      <c r="C185" s="25">
        <v>180</v>
      </c>
      <c r="D185" s="25">
        <v>180</v>
      </c>
      <c r="E185" s="25">
        <v>0</v>
      </c>
      <c r="F185" s="25">
        <v>0.6</v>
      </c>
    </row>
    <row r="186" spans="1:6" x14ac:dyDescent="0.25">
      <c r="A186" s="21">
        <v>184</v>
      </c>
      <c r="B186" s="24" t="s">
        <v>1592</v>
      </c>
      <c r="C186" s="25">
        <v>216</v>
      </c>
      <c r="D186" s="25">
        <v>162</v>
      </c>
      <c r="E186" s="25">
        <v>0</v>
      </c>
      <c r="F186" s="25">
        <v>0.6</v>
      </c>
    </row>
    <row r="187" spans="1:6" x14ac:dyDescent="0.25">
      <c r="A187" s="21">
        <v>185</v>
      </c>
      <c r="B187" s="24" t="s">
        <v>1593</v>
      </c>
      <c r="C187" s="25">
        <v>216</v>
      </c>
      <c r="D187" s="25">
        <v>0</v>
      </c>
      <c r="E187" s="25">
        <v>0</v>
      </c>
      <c r="F187" s="25">
        <v>0.6</v>
      </c>
    </row>
    <row r="188" spans="1:6" x14ac:dyDescent="0.25">
      <c r="A188" s="21">
        <v>186</v>
      </c>
      <c r="B188" s="24" t="s">
        <v>1594</v>
      </c>
      <c r="C188" s="25">
        <v>144</v>
      </c>
      <c r="D188" s="25">
        <v>270</v>
      </c>
      <c r="E188" s="25">
        <v>0</v>
      </c>
      <c r="F188" s="25">
        <v>0.6</v>
      </c>
    </row>
    <row r="189" spans="1:6" x14ac:dyDescent="0.25">
      <c r="A189" s="21">
        <v>187</v>
      </c>
      <c r="B189" s="24" t="s">
        <v>1595</v>
      </c>
      <c r="C189" s="25">
        <v>158</v>
      </c>
      <c r="D189" s="25">
        <v>72</v>
      </c>
      <c r="E189" s="25">
        <v>45</v>
      </c>
      <c r="F189" s="25">
        <v>0.6</v>
      </c>
    </row>
    <row r="190" spans="1:6" x14ac:dyDescent="0.25">
      <c r="A190" s="21">
        <v>188</v>
      </c>
      <c r="B190" s="24" t="s">
        <v>1596</v>
      </c>
      <c r="C190" s="25">
        <v>40</v>
      </c>
      <c r="D190" s="25">
        <v>260</v>
      </c>
      <c r="E190" s="25">
        <v>45</v>
      </c>
      <c r="F190" s="25">
        <v>0.6</v>
      </c>
    </row>
    <row r="191" spans="1:6" x14ac:dyDescent="0.25">
      <c r="A191" s="21">
        <v>189</v>
      </c>
      <c r="B191" s="24" t="s">
        <v>1597</v>
      </c>
      <c r="C191" s="25">
        <v>60</v>
      </c>
      <c r="D191" s="25">
        <v>220</v>
      </c>
      <c r="E191" s="25">
        <v>50</v>
      </c>
      <c r="F191" s="25">
        <v>0.6</v>
      </c>
    </row>
    <row r="192" spans="1:6" x14ac:dyDescent="0.25">
      <c r="A192" s="21">
        <v>190</v>
      </c>
      <c r="B192" s="24" t="s">
        <v>1598</v>
      </c>
      <c r="C192" s="25">
        <v>35</v>
      </c>
      <c r="D192" s="25">
        <v>120</v>
      </c>
      <c r="E192" s="25">
        <v>60</v>
      </c>
      <c r="F192" s="25">
        <v>0.6</v>
      </c>
    </row>
    <row r="193" spans="1:6" x14ac:dyDescent="0.25">
      <c r="A193" s="21">
        <v>191</v>
      </c>
      <c r="B193" s="24" t="s">
        <v>1599</v>
      </c>
      <c r="C193" s="25">
        <v>40</v>
      </c>
      <c r="D193" s="25">
        <v>100</v>
      </c>
      <c r="E193" s="25">
        <v>30</v>
      </c>
      <c r="F193" s="25">
        <v>0.6</v>
      </c>
    </row>
    <row r="194" spans="1:6" x14ac:dyDescent="0.25">
      <c r="A194" s="21">
        <v>192</v>
      </c>
      <c r="B194" s="24" t="s">
        <v>1600</v>
      </c>
      <c r="C194" s="25">
        <v>40</v>
      </c>
      <c r="D194" s="25">
        <v>100</v>
      </c>
      <c r="E194" s="25">
        <v>40</v>
      </c>
      <c r="F194" s="25">
        <v>0.6</v>
      </c>
    </row>
    <row r="195" spans="1:6" x14ac:dyDescent="0.25">
      <c r="A195" s="21">
        <v>193</v>
      </c>
      <c r="B195" s="24" t="s">
        <v>1601</v>
      </c>
      <c r="C195" s="25">
        <v>2</v>
      </c>
      <c r="D195" s="25">
        <v>50</v>
      </c>
      <c r="E195" s="25">
        <v>100</v>
      </c>
      <c r="F195" s="25">
        <v>0.6</v>
      </c>
    </row>
    <row r="196" spans="1:6" x14ac:dyDescent="0.25">
      <c r="A196" s="21">
        <v>194</v>
      </c>
      <c r="B196" s="24" t="s">
        <v>1602</v>
      </c>
      <c r="C196" s="25">
        <v>40</v>
      </c>
      <c r="D196" s="25">
        <v>70</v>
      </c>
      <c r="E196" s="25">
        <v>60</v>
      </c>
      <c r="F196" s="25">
        <v>0.6</v>
      </c>
    </row>
    <row r="197" spans="1:6" x14ac:dyDescent="0.25">
      <c r="A197" s="21">
        <v>195</v>
      </c>
      <c r="B197" s="24" t="s">
        <v>1603</v>
      </c>
      <c r="C197" s="25">
        <v>50</v>
      </c>
      <c r="D197" s="25">
        <v>220</v>
      </c>
      <c r="E197" s="25">
        <v>60</v>
      </c>
      <c r="F197" s="25">
        <v>0.6</v>
      </c>
    </row>
    <row r="198" spans="1:6" x14ac:dyDescent="0.25">
      <c r="A198" s="21">
        <v>196</v>
      </c>
      <c r="B198" s="24" t="s">
        <v>1604</v>
      </c>
      <c r="C198" s="25">
        <v>45</v>
      </c>
      <c r="D198" s="25">
        <v>215</v>
      </c>
      <c r="E198" s="25">
        <v>60</v>
      </c>
      <c r="F198" s="25">
        <v>0.6</v>
      </c>
    </row>
    <row r="199" spans="1:6" x14ac:dyDescent="0.25">
      <c r="A199" s="21">
        <v>197</v>
      </c>
      <c r="B199" s="24" t="s">
        <v>1605</v>
      </c>
      <c r="C199" s="25">
        <v>40</v>
      </c>
      <c r="D199" s="25">
        <v>195</v>
      </c>
      <c r="E199" s="25">
        <v>60</v>
      </c>
      <c r="F199" s="25">
        <v>0.6</v>
      </c>
    </row>
    <row r="200" spans="1:6" x14ac:dyDescent="0.25">
      <c r="A200" s="21">
        <v>198</v>
      </c>
      <c r="B200" s="24" t="s">
        <v>1606</v>
      </c>
      <c r="C200" s="25">
        <v>35</v>
      </c>
      <c r="D200" s="25">
        <v>235</v>
      </c>
      <c r="E200" s="25">
        <v>60</v>
      </c>
      <c r="F200" s="25">
        <v>0.6</v>
      </c>
    </row>
    <row r="201" spans="1:6" x14ac:dyDescent="0.25">
      <c r="A201" s="21">
        <v>199</v>
      </c>
      <c r="B201" s="24" t="s">
        <v>1607</v>
      </c>
      <c r="C201" s="25">
        <v>35</v>
      </c>
      <c r="D201" s="25">
        <v>235</v>
      </c>
      <c r="E201" s="25">
        <v>60</v>
      </c>
      <c r="F201" s="25">
        <v>0.6</v>
      </c>
    </row>
    <row r="202" spans="1:6" x14ac:dyDescent="0.25">
      <c r="A202" s="21">
        <v>200</v>
      </c>
      <c r="B202" s="24" t="s">
        <v>1608</v>
      </c>
      <c r="C202" s="25">
        <v>30</v>
      </c>
      <c r="D202" s="25">
        <v>175</v>
      </c>
      <c r="E202" s="25">
        <v>60</v>
      </c>
      <c r="F202" s="25">
        <v>0.6</v>
      </c>
    </row>
    <row r="203" spans="1:6" x14ac:dyDescent="0.25">
      <c r="A203" s="21">
        <v>201</v>
      </c>
      <c r="B203" s="24" t="s">
        <v>1609</v>
      </c>
      <c r="C203" s="25">
        <v>40</v>
      </c>
      <c r="D203" s="25">
        <v>165</v>
      </c>
      <c r="E203" s="25">
        <v>50</v>
      </c>
      <c r="F203" s="25">
        <v>0.6</v>
      </c>
    </row>
    <row r="204" spans="1:6" x14ac:dyDescent="0.25">
      <c r="A204" s="21">
        <v>202</v>
      </c>
      <c r="B204" s="24" t="s">
        <v>1610</v>
      </c>
      <c r="C204" s="25">
        <v>30</v>
      </c>
      <c r="D204" s="25">
        <v>220</v>
      </c>
      <c r="E204" s="25">
        <v>50</v>
      </c>
      <c r="F204" s="25">
        <v>0.6</v>
      </c>
    </row>
    <row r="205" spans="1:6" x14ac:dyDescent="0.25">
      <c r="A205" s="21">
        <v>203</v>
      </c>
      <c r="B205" s="24" t="s">
        <v>1611</v>
      </c>
      <c r="C205" s="25">
        <v>30</v>
      </c>
      <c r="D205" s="25">
        <v>220</v>
      </c>
      <c r="E205" s="25">
        <v>50</v>
      </c>
      <c r="F205" s="25">
        <v>0.6</v>
      </c>
    </row>
    <row r="206" spans="1:6" x14ac:dyDescent="0.25">
      <c r="A206" s="21">
        <v>204</v>
      </c>
      <c r="B206" s="24" t="s">
        <v>1612</v>
      </c>
      <c r="C206" s="25">
        <v>21</v>
      </c>
      <c r="D206" s="25">
        <v>190</v>
      </c>
      <c r="E206" s="25">
        <v>36</v>
      </c>
      <c r="F206" s="25">
        <v>0.6</v>
      </c>
    </row>
    <row r="207" spans="1:6" x14ac:dyDescent="0.25">
      <c r="A207" s="21">
        <v>205</v>
      </c>
      <c r="B207" s="24" t="s">
        <v>1613</v>
      </c>
      <c r="C207" s="25">
        <v>45</v>
      </c>
      <c r="D207" s="25">
        <v>65</v>
      </c>
      <c r="E207" s="25">
        <v>70</v>
      </c>
      <c r="F207" s="25">
        <v>0.6</v>
      </c>
    </row>
    <row r="208" spans="1:6" x14ac:dyDescent="0.25">
      <c r="A208" s="21">
        <v>206</v>
      </c>
      <c r="B208" s="24" t="s">
        <v>1614</v>
      </c>
      <c r="C208" s="25">
        <v>45</v>
      </c>
      <c r="D208" s="25">
        <v>65</v>
      </c>
      <c r="E208" s="25">
        <v>70</v>
      </c>
      <c r="F208" s="25">
        <v>0.6</v>
      </c>
    </row>
    <row r="209" spans="1:6" x14ac:dyDescent="0.25">
      <c r="A209" s="21">
        <v>207</v>
      </c>
      <c r="B209" s="24" t="s">
        <v>1615</v>
      </c>
      <c r="C209" s="25">
        <v>35</v>
      </c>
      <c r="D209" s="25">
        <v>235</v>
      </c>
      <c r="E209" s="25">
        <v>60</v>
      </c>
      <c r="F209" s="25">
        <v>0.6</v>
      </c>
    </row>
    <row r="210" spans="1:6" x14ac:dyDescent="0.25">
      <c r="A210" s="21">
        <v>208</v>
      </c>
      <c r="B210" s="24" t="s">
        <v>1616</v>
      </c>
      <c r="C210" s="25">
        <v>35</v>
      </c>
      <c r="D210" s="25">
        <v>235</v>
      </c>
      <c r="E210" s="25">
        <v>60</v>
      </c>
      <c r="F210" s="25">
        <v>0.6</v>
      </c>
    </row>
    <row r="211" spans="1:6" x14ac:dyDescent="0.25">
      <c r="A211" s="21">
        <v>209</v>
      </c>
      <c r="B211" s="24" t="s">
        <v>1617</v>
      </c>
      <c r="C211" s="25">
        <v>30</v>
      </c>
      <c r="D211" s="25">
        <v>195</v>
      </c>
      <c r="E211" s="25">
        <v>60</v>
      </c>
      <c r="F211" s="25">
        <v>0.6</v>
      </c>
    </row>
    <row r="212" spans="1:6" x14ac:dyDescent="0.25">
      <c r="A212" s="21">
        <v>210</v>
      </c>
      <c r="B212" s="24" t="s">
        <v>1618</v>
      </c>
      <c r="C212" s="25">
        <v>30</v>
      </c>
      <c r="D212" s="25">
        <v>195</v>
      </c>
      <c r="E212" s="25">
        <v>60</v>
      </c>
      <c r="F212" s="25">
        <v>0.6</v>
      </c>
    </row>
    <row r="213" spans="1:6" x14ac:dyDescent="0.25">
      <c r="A213" s="21">
        <v>211</v>
      </c>
      <c r="B213" s="24" t="s">
        <v>1619</v>
      </c>
      <c r="C213" s="25">
        <v>35</v>
      </c>
      <c r="D213" s="25">
        <v>175</v>
      </c>
      <c r="E213" s="25">
        <v>100</v>
      </c>
      <c r="F213" s="25">
        <v>0.6</v>
      </c>
    </row>
    <row r="214" spans="1:6" x14ac:dyDescent="0.25">
      <c r="A214" s="21">
        <v>212</v>
      </c>
      <c r="B214" s="24" t="s">
        <v>1620</v>
      </c>
      <c r="C214" s="25">
        <v>35</v>
      </c>
      <c r="D214" s="25">
        <v>175</v>
      </c>
      <c r="E214" s="25">
        <v>100</v>
      </c>
      <c r="F214" s="25">
        <v>0.6</v>
      </c>
    </row>
    <row r="215" spans="1:6" x14ac:dyDescent="0.25">
      <c r="A215" s="21">
        <v>213</v>
      </c>
      <c r="B215" s="24" t="s">
        <v>1621</v>
      </c>
      <c r="C215" s="25">
        <v>60</v>
      </c>
      <c r="D215" s="25">
        <v>240</v>
      </c>
      <c r="E215" s="25">
        <v>50</v>
      </c>
      <c r="F215" s="25">
        <v>0.6</v>
      </c>
    </row>
    <row r="216" spans="1:6" x14ac:dyDescent="0.25">
      <c r="A216" s="21">
        <v>214</v>
      </c>
      <c r="B216" s="24" t="s">
        <v>1622</v>
      </c>
      <c r="C216" s="25">
        <v>40</v>
      </c>
      <c r="D216" s="25">
        <v>260</v>
      </c>
      <c r="E216" s="25">
        <v>50</v>
      </c>
      <c r="F216" s="25">
        <v>0.6</v>
      </c>
    </row>
    <row r="217" spans="1:6" x14ac:dyDescent="0.25">
      <c r="A217" s="21">
        <v>215</v>
      </c>
      <c r="B217" s="24" t="s">
        <v>1623</v>
      </c>
      <c r="C217" s="25">
        <v>50</v>
      </c>
      <c r="D217" s="25">
        <v>250</v>
      </c>
      <c r="E217" s="25">
        <v>50</v>
      </c>
      <c r="F217" s="25">
        <v>0.6</v>
      </c>
    </row>
    <row r="218" spans="1:6" x14ac:dyDescent="0.25">
      <c r="A218" s="21">
        <v>216</v>
      </c>
      <c r="B218" s="24" t="s">
        <v>1624</v>
      </c>
      <c r="C218" s="25">
        <v>45</v>
      </c>
      <c r="D218" s="25">
        <v>200</v>
      </c>
      <c r="E218" s="25">
        <v>53</v>
      </c>
      <c r="F218" s="25">
        <v>0.6</v>
      </c>
    </row>
    <row r="219" spans="1:6" x14ac:dyDescent="0.25">
      <c r="A219" s="21">
        <v>217</v>
      </c>
      <c r="B219" s="24" t="s">
        <v>1625</v>
      </c>
      <c r="C219" s="25">
        <v>40</v>
      </c>
      <c r="D219" s="25">
        <v>191</v>
      </c>
      <c r="E219" s="25">
        <v>53</v>
      </c>
      <c r="F219" s="25">
        <v>0.6</v>
      </c>
    </row>
    <row r="220" spans="1:6" x14ac:dyDescent="0.25">
      <c r="A220" s="21">
        <v>218</v>
      </c>
      <c r="B220" s="24" t="s">
        <v>1626</v>
      </c>
      <c r="C220" s="25">
        <v>36</v>
      </c>
      <c r="D220" s="25">
        <v>174</v>
      </c>
      <c r="E220" s="25">
        <v>53</v>
      </c>
      <c r="F220" s="25">
        <v>0.6</v>
      </c>
    </row>
    <row r="221" spans="1:6" x14ac:dyDescent="0.25">
      <c r="A221" s="21">
        <v>219</v>
      </c>
      <c r="B221" s="24" t="s">
        <v>1627</v>
      </c>
      <c r="C221" s="25">
        <v>27</v>
      </c>
      <c r="D221" s="25">
        <v>156</v>
      </c>
      <c r="E221" s="25">
        <v>53</v>
      </c>
      <c r="F221" s="25">
        <v>0.6</v>
      </c>
    </row>
    <row r="222" spans="1:6" x14ac:dyDescent="0.25">
      <c r="A222" s="21">
        <v>220</v>
      </c>
      <c r="B222" s="24" t="s">
        <v>1628</v>
      </c>
      <c r="C222" s="25">
        <v>36</v>
      </c>
      <c r="D222" s="25">
        <v>147</v>
      </c>
      <c r="E222" s="25">
        <v>45</v>
      </c>
      <c r="F222" s="25">
        <v>0.6</v>
      </c>
    </row>
    <row r="223" spans="1:6" x14ac:dyDescent="0.25">
      <c r="A223" s="21">
        <v>221</v>
      </c>
      <c r="B223" s="24" t="s">
        <v>1629</v>
      </c>
      <c r="C223" s="25">
        <v>40</v>
      </c>
      <c r="D223" s="25">
        <v>58</v>
      </c>
      <c r="E223" s="25">
        <v>62</v>
      </c>
      <c r="F223" s="25">
        <v>0.6</v>
      </c>
    </row>
    <row r="224" spans="1:6" x14ac:dyDescent="0.25">
      <c r="A224" s="21">
        <v>222</v>
      </c>
      <c r="B224" s="24" t="s">
        <v>1630</v>
      </c>
      <c r="C224" s="25">
        <v>31</v>
      </c>
      <c r="D224" s="25">
        <v>209</v>
      </c>
      <c r="E224" s="25">
        <v>53</v>
      </c>
      <c r="F224" s="25">
        <v>0.6</v>
      </c>
    </row>
    <row r="225" spans="1:6" x14ac:dyDescent="0.25">
      <c r="A225" s="21">
        <v>223</v>
      </c>
      <c r="B225" s="24" t="s">
        <v>1631</v>
      </c>
      <c r="C225" s="25">
        <v>27</v>
      </c>
      <c r="D225" s="25">
        <v>174</v>
      </c>
      <c r="E225" s="25">
        <v>53</v>
      </c>
      <c r="F225" s="25">
        <v>0.6</v>
      </c>
    </row>
    <row r="226" spans="1:6" x14ac:dyDescent="0.25">
      <c r="A226" s="21">
        <v>224</v>
      </c>
      <c r="B226" s="24" t="s">
        <v>1632</v>
      </c>
      <c r="C226" s="25">
        <v>31</v>
      </c>
      <c r="D226" s="25">
        <v>156</v>
      </c>
      <c r="E226" s="25">
        <v>89</v>
      </c>
      <c r="F226" s="25">
        <v>0.6</v>
      </c>
    </row>
    <row r="227" spans="1:6" x14ac:dyDescent="0.25">
      <c r="A227" s="21">
        <v>225</v>
      </c>
      <c r="B227" s="24" t="s">
        <v>1633</v>
      </c>
      <c r="C227" s="25">
        <v>45</v>
      </c>
      <c r="D227" s="25">
        <v>240</v>
      </c>
      <c r="E227" s="25">
        <v>60</v>
      </c>
      <c r="F227" s="25">
        <v>0.6</v>
      </c>
    </row>
    <row r="228" spans="1:6" x14ac:dyDescent="0.25">
      <c r="A228" s="21">
        <v>226</v>
      </c>
      <c r="B228" s="24" t="s">
        <v>1634</v>
      </c>
      <c r="C228" s="25">
        <v>40</v>
      </c>
      <c r="D228" s="25">
        <v>260</v>
      </c>
      <c r="E228" s="25">
        <v>40</v>
      </c>
      <c r="F228" s="25">
        <v>0.6</v>
      </c>
    </row>
    <row r="229" spans="1:6" x14ac:dyDescent="0.25">
      <c r="A229" s="21">
        <v>227</v>
      </c>
      <c r="B229" s="24" t="s">
        <v>1635</v>
      </c>
      <c r="C229" s="25">
        <v>35</v>
      </c>
      <c r="D229" s="25">
        <v>180</v>
      </c>
      <c r="E229" s="25">
        <v>20</v>
      </c>
      <c r="F229" s="25">
        <v>0.6</v>
      </c>
    </row>
    <row r="230" spans="1:6" x14ac:dyDescent="0.25">
      <c r="A230" s="21">
        <v>228</v>
      </c>
      <c r="B230" s="24" t="s">
        <v>1636</v>
      </c>
      <c r="C230" s="25">
        <v>25</v>
      </c>
      <c r="D230" s="25">
        <v>100</v>
      </c>
      <c r="E230" s="25">
        <v>100</v>
      </c>
      <c r="F230" s="25">
        <v>0.6</v>
      </c>
    </row>
    <row r="231" spans="1:6" x14ac:dyDescent="0.25">
      <c r="A231" s="21">
        <v>229</v>
      </c>
      <c r="B231" s="24" t="s">
        <v>1637</v>
      </c>
      <c r="C231" s="25">
        <v>0</v>
      </c>
      <c r="D231" s="25">
        <v>0</v>
      </c>
      <c r="E231" s="25">
        <v>0</v>
      </c>
      <c r="F231" s="25">
        <v>0.6</v>
      </c>
    </row>
    <row r="232" spans="1:6" x14ac:dyDescent="0.25">
      <c r="A232" s="21">
        <v>230</v>
      </c>
      <c r="B232" s="24" t="s">
        <v>1638</v>
      </c>
      <c r="C232" s="25">
        <v>0</v>
      </c>
      <c r="D232" s="25">
        <v>0</v>
      </c>
      <c r="E232" s="25">
        <v>0</v>
      </c>
      <c r="F232" s="25">
        <v>0.6</v>
      </c>
    </row>
    <row r="233" spans="1:6" x14ac:dyDescent="0.25">
      <c r="A233" s="21">
        <v>231</v>
      </c>
      <c r="B233" s="24" t="s">
        <v>1639</v>
      </c>
      <c r="C233" s="25">
        <v>0</v>
      </c>
      <c r="D233" s="25">
        <v>0</v>
      </c>
      <c r="E233" s="25">
        <v>0</v>
      </c>
      <c r="F233" s="25">
        <v>0.6</v>
      </c>
    </row>
    <row r="234" spans="1:6" x14ac:dyDescent="0.25">
      <c r="A234" s="21">
        <v>232</v>
      </c>
      <c r="B234" s="24" t="s">
        <v>1640</v>
      </c>
      <c r="C234" s="25">
        <v>0</v>
      </c>
      <c r="D234" s="25">
        <v>0</v>
      </c>
      <c r="E234" s="25">
        <v>0</v>
      </c>
      <c r="F234" s="25">
        <v>0.6</v>
      </c>
    </row>
    <row r="235" spans="1:6" x14ac:dyDescent="0.25">
      <c r="A235" s="21">
        <v>233</v>
      </c>
      <c r="B235" s="24" t="s">
        <v>1641</v>
      </c>
      <c r="C235" s="25">
        <v>0</v>
      </c>
      <c r="D235" s="25">
        <v>0</v>
      </c>
      <c r="E235" s="25">
        <v>0</v>
      </c>
      <c r="F235" s="25">
        <v>0.6</v>
      </c>
    </row>
    <row r="236" spans="1:6" x14ac:dyDescent="0.25">
      <c r="A236" s="21">
        <v>234</v>
      </c>
      <c r="B236" s="24" t="s">
        <v>1642</v>
      </c>
      <c r="C236" s="25">
        <v>0</v>
      </c>
      <c r="D236" s="25">
        <v>0</v>
      </c>
      <c r="E236" s="25">
        <v>0</v>
      </c>
      <c r="F236" s="25">
        <v>0.6</v>
      </c>
    </row>
    <row r="237" spans="1:6" x14ac:dyDescent="0.25">
      <c r="A237" s="21">
        <v>235</v>
      </c>
      <c r="B237" s="24" t="s">
        <v>1643</v>
      </c>
      <c r="C237" s="25">
        <v>0</v>
      </c>
      <c r="D237" s="25">
        <v>0</v>
      </c>
      <c r="E237" s="25">
        <v>96</v>
      </c>
      <c r="F237" s="25">
        <v>0.6</v>
      </c>
    </row>
    <row r="238" spans="1:6" x14ac:dyDescent="0.25">
      <c r="A238" s="21">
        <v>236</v>
      </c>
      <c r="B238" s="24" t="s">
        <v>1644</v>
      </c>
      <c r="C238" s="25">
        <v>0</v>
      </c>
      <c r="D238" s="25">
        <v>0</v>
      </c>
      <c r="E238" s="25">
        <v>360</v>
      </c>
      <c r="F238" s="25">
        <v>0.6</v>
      </c>
    </row>
    <row r="239" spans="1:6" x14ac:dyDescent="0.25">
      <c r="A239" s="21">
        <v>237</v>
      </c>
      <c r="B239" s="24" t="s">
        <v>1645</v>
      </c>
      <c r="C239" s="25">
        <v>0</v>
      </c>
      <c r="D239" s="25">
        <v>0</v>
      </c>
      <c r="E239" s="25">
        <v>90</v>
      </c>
      <c r="F239" s="25">
        <v>0.6</v>
      </c>
    </row>
    <row r="240" spans="1:6" x14ac:dyDescent="0.25">
      <c r="A240" s="21">
        <v>238</v>
      </c>
      <c r="B240" s="24" t="s">
        <v>1646</v>
      </c>
      <c r="C240" s="25">
        <v>0</v>
      </c>
      <c r="D240" s="25">
        <v>0</v>
      </c>
      <c r="E240" s="25">
        <v>0</v>
      </c>
      <c r="F240" s="25">
        <v>0.6</v>
      </c>
    </row>
    <row r="241" spans="1:6" x14ac:dyDescent="0.25">
      <c r="A241" s="21">
        <v>239</v>
      </c>
      <c r="B241" s="24" t="s">
        <v>1647</v>
      </c>
      <c r="C241" s="25">
        <v>0</v>
      </c>
      <c r="D241" s="25">
        <v>0</v>
      </c>
      <c r="E241" s="25">
        <v>0</v>
      </c>
      <c r="F241" s="25">
        <v>0.6</v>
      </c>
    </row>
    <row r="242" spans="1:6" x14ac:dyDescent="0.25">
      <c r="A242" s="21">
        <v>240</v>
      </c>
      <c r="B242" s="24" t="s">
        <v>1648</v>
      </c>
      <c r="C242" s="25">
        <v>0</v>
      </c>
      <c r="D242" s="25">
        <v>0</v>
      </c>
      <c r="E242" s="25">
        <v>0</v>
      </c>
      <c r="F242" s="25">
        <v>0.6</v>
      </c>
    </row>
    <row r="243" spans="1:6" x14ac:dyDescent="0.25">
      <c r="A243" s="21">
        <v>241</v>
      </c>
      <c r="B243" s="24" t="s">
        <v>1649</v>
      </c>
      <c r="C243" s="25">
        <v>0</v>
      </c>
      <c r="D243" s="25">
        <v>0</v>
      </c>
      <c r="E243" s="25">
        <v>0</v>
      </c>
      <c r="F243" s="25">
        <v>0.6</v>
      </c>
    </row>
    <row r="244" spans="1:6" x14ac:dyDescent="0.25">
      <c r="A244" s="21">
        <v>242</v>
      </c>
      <c r="B244" s="24" t="s">
        <v>1650</v>
      </c>
      <c r="C244" s="25">
        <v>0</v>
      </c>
      <c r="D244" s="25">
        <v>0</v>
      </c>
      <c r="E244" s="25">
        <v>0</v>
      </c>
      <c r="F244" s="25">
        <v>0.6</v>
      </c>
    </row>
    <row r="245" spans="1:6" x14ac:dyDescent="0.25">
      <c r="A245" s="21">
        <v>243</v>
      </c>
      <c r="B245" s="24" t="s">
        <v>1651</v>
      </c>
      <c r="C245" s="25">
        <v>0</v>
      </c>
      <c r="D245" s="25">
        <v>0</v>
      </c>
      <c r="E245" s="25">
        <v>0</v>
      </c>
      <c r="F245" s="25">
        <v>0.6</v>
      </c>
    </row>
    <row r="246" spans="1:6" x14ac:dyDescent="0.25">
      <c r="A246" s="21">
        <v>244</v>
      </c>
      <c r="B246" s="24" t="s">
        <v>1652</v>
      </c>
      <c r="C246" s="25">
        <v>50</v>
      </c>
      <c r="D246" s="25">
        <v>220</v>
      </c>
      <c r="E246" s="25">
        <v>50</v>
      </c>
      <c r="F246" s="25">
        <v>0.6</v>
      </c>
    </row>
    <row r="247" spans="1:6" x14ac:dyDescent="0.25">
      <c r="A247" s="21">
        <v>245</v>
      </c>
      <c r="B247" s="24" t="s">
        <v>1653</v>
      </c>
      <c r="C247" s="25">
        <v>10</v>
      </c>
      <c r="D247" s="25">
        <v>130</v>
      </c>
      <c r="E247" s="25">
        <v>60</v>
      </c>
      <c r="F247" s="25">
        <v>0.6</v>
      </c>
    </row>
    <row r="248" spans="1:6" x14ac:dyDescent="0.25">
      <c r="A248" s="21">
        <v>246</v>
      </c>
      <c r="B248" s="24" t="s">
        <v>1654</v>
      </c>
      <c r="C248" s="25">
        <v>50</v>
      </c>
      <c r="D248" s="25">
        <v>150</v>
      </c>
      <c r="E248" s="25">
        <v>25</v>
      </c>
      <c r="F248" s="25">
        <v>0.6</v>
      </c>
    </row>
    <row r="249" spans="1:6" x14ac:dyDescent="0.25">
      <c r="A249" s="21">
        <v>247</v>
      </c>
      <c r="B249" s="24" t="s">
        <v>1655</v>
      </c>
      <c r="C249" s="25">
        <v>50</v>
      </c>
      <c r="D249" s="25">
        <v>150</v>
      </c>
      <c r="E249" s="25">
        <v>25</v>
      </c>
      <c r="F249" s="25">
        <v>0.6</v>
      </c>
    </row>
    <row r="250" spans="1:6" x14ac:dyDescent="0.25">
      <c r="A250" s="21">
        <v>248</v>
      </c>
      <c r="B250" s="24" t="s">
        <v>1656</v>
      </c>
      <c r="C250" s="25">
        <v>30</v>
      </c>
      <c r="D250" s="25">
        <v>90</v>
      </c>
      <c r="E250" s="25">
        <v>15</v>
      </c>
      <c r="F250" s="25">
        <v>0.6</v>
      </c>
    </row>
    <row r="251" spans="1:6" x14ac:dyDescent="0.25">
      <c r="A251" s="21">
        <v>249</v>
      </c>
      <c r="B251" s="24" t="s">
        <v>1657</v>
      </c>
      <c r="C251" s="25">
        <v>50</v>
      </c>
      <c r="D251" s="25">
        <v>150</v>
      </c>
      <c r="E251" s="25">
        <v>25</v>
      </c>
      <c r="F251" s="25">
        <v>0.6</v>
      </c>
    </row>
    <row r="252" spans="1:6" x14ac:dyDescent="0.25">
      <c r="A252" s="21">
        <v>250</v>
      </c>
      <c r="B252" s="24" t="s">
        <v>1658</v>
      </c>
      <c r="C252" s="25">
        <v>0</v>
      </c>
      <c r="D252" s="25">
        <v>145</v>
      </c>
      <c r="E252" s="25">
        <v>120</v>
      </c>
      <c r="F252" s="25">
        <v>0.6</v>
      </c>
    </row>
    <row r="253" spans="1:6" x14ac:dyDescent="0.25">
      <c r="A253" s="21">
        <v>251</v>
      </c>
      <c r="B253" s="24" t="s">
        <v>1659</v>
      </c>
      <c r="C253" s="25">
        <v>20</v>
      </c>
      <c r="D253" s="25">
        <v>60</v>
      </c>
      <c r="E253" s="25">
        <v>10</v>
      </c>
      <c r="F253" s="25">
        <v>0.6</v>
      </c>
    </row>
    <row r="254" spans="1:6" x14ac:dyDescent="0.25">
      <c r="A254" s="21">
        <v>252</v>
      </c>
      <c r="B254" s="24" t="s">
        <v>1660</v>
      </c>
      <c r="C254" s="25">
        <v>0</v>
      </c>
      <c r="D254" s="25">
        <v>25</v>
      </c>
      <c r="E254" s="25">
        <v>25</v>
      </c>
      <c r="F254" s="25">
        <v>0.6</v>
      </c>
    </row>
    <row r="255" spans="1:6" x14ac:dyDescent="0.25">
      <c r="A255" s="21">
        <v>253</v>
      </c>
      <c r="B255" s="24" t="s">
        <v>1660</v>
      </c>
      <c r="C255" s="25">
        <v>0</v>
      </c>
      <c r="D255" s="25">
        <v>0</v>
      </c>
      <c r="E255" s="25">
        <v>4</v>
      </c>
      <c r="F255" s="25">
        <v>0.6</v>
      </c>
    </row>
    <row r="256" spans="1:6" x14ac:dyDescent="0.25">
      <c r="A256" s="21">
        <v>254</v>
      </c>
      <c r="B256" s="24" t="s">
        <v>1661</v>
      </c>
      <c r="C256" s="25">
        <v>0</v>
      </c>
      <c r="D256" s="25">
        <v>0</v>
      </c>
      <c r="E256" s="25">
        <v>0</v>
      </c>
      <c r="F256" s="25">
        <v>0.6</v>
      </c>
    </row>
    <row r="257" spans="1:6" x14ac:dyDescent="0.25">
      <c r="A257" s="21">
        <v>255</v>
      </c>
      <c r="B257" s="24" t="s">
        <v>1662</v>
      </c>
      <c r="C257" s="25">
        <v>0</v>
      </c>
      <c r="D257" s="25">
        <v>0</v>
      </c>
      <c r="E257" s="25">
        <v>0</v>
      </c>
      <c r="F257" s="25">
        <v>0.6</v>
      </c>
    </row>
    <row r="258" spans="1:6" x14ac:dyDescent="0.25">
      <c r="A258" s="21">
        <v>256</v>
      </c>
      <c r="B258" s="24" t="s">
        <v>1663</v>
      </c>
      <c r="C258" s="25">
        <v>0</v>
      </c>
      <c r="D258" s="25">
        <v>0</v>
      </c>
      <c r="E258" s="25">
        <v>0</v>
      </c>
      <c r="F258" s="25">
        <v>0.6</v>
      </c>
    </row>
    <row r="259" spans="1:6" x14ac:dyDescent="0.25">
      <c r="A259" s="21">
        <v>257</v>
      </c>
      <c r="B259" s="24" t="s">
        <v>1664</v>
      </c>
      <c r="C259" s="25">
        <v>40</v>
      </c>
      <c r="D259" s="25">
        <v>200</v>
      </c>
      <c r="E259" s="25">
        <v>40</v>
      </c>
      <c r="F259" s="25">
        <v>0.6</v>
      </c>
    </row>
    <row r="260" spans="1:6" x14ac:dyDescent="0.25">
      <c r="A260" s="21">
        <v>258</v>
      </c>
      <c r="B260" s="24" t="s">
        <v>1665</v>
      </c>
      <c r="C260" s="25">
        <v>20</v>
      </c>
      <c r="D260" s="25">
        <v>25</v>
      </c>
      <c r="E260" s="25">
        <v>18</v>
      </c>
      <c r="F260" s="25">
        <v>0.6</v>
      </c>
    </row>
    <row r="261" spans="1:6" x14ac:dyDescent="0.25">
      <c r="A261" s="21">
        <v>259</v>
      </c>
      <c r="B261" s="24" t="s">
        <v>1666</v>
      </c>
      <c r="C261" s="25">
        <v>110</v>
      </c>
      <c r="D261" s="25">
        <v>110</v>
      </c>
      <c r="E261" s="25">
        <v>110</v>
      </c>
      <c r="F261" s="25">
        <v>0.6</v>
      </c>
    </row>
    <row r="262" spans="1:6" x14ac:dyDescent="0.25">
      <c r="A262" s="21">
        <v>260</v>
      </c>
      <c r="B262" s="24" t="s">
        <v>1667</v>
      </c>
      <c r="C262" s="25">
        <v>90</v>
      </c>
      <c r="D262" s="25">
        <v>100</v>
      </c>
      <c r="E262" s="25">
        <v>110</v>
      </c>
      <c r="F262" s="25">
        <v>0.6</v>
      </c>
    </row>
    <row r="263" spans="1:6" x14ac:dyDescent="0.25">
      <c r="A263" s="21">
        <v>261</v>
      </c>
      <c r="B263" s="24" t="s">
        <v>1668</v>
      </c>
      <c r="C263" s="25">
        <v>30</v>
      </c>
      <c r="D263" s="25">
        <v>150</v>
      </c>
      <c r="E263" s="25">
        <v>100</v>
      </c>
      <c r="F263" s="25">
        <v>0.6</v>
      </c>
    </row>
    <row r="264" spans="1:6" x14ac:dyDescent="0.25">
      <c r="A264" s="21">
        <v>262</v>
      </c>
      <c r="B264" s="24" t="s">
        <v>1669</v>
      </c>
      <c r="C264" s="25">
        <v>0</v>
      </c>
      <c r="D264" s="25">
        <v>150</v>
      </c>
      <c r="E264" s="25">
        <v>60</v>
      </c>
      <c r="F264" s="25">
        <v>0.6</v>
      </c>
    </row>
    <row r="265" spans="1:6" x14ac:dyDescent="0.25">
      <c r="A265" s="21">
        <v>263</v>
      </c>
      <c r="B265" s="24" t="s">
        <v>1670</v>
      </c>
      <c r="C265" s="25">
        <v>0</v>
      </c>
      <c r="D265" s="25">
        <v>95</v>
      </c>
      <c r="E265" s="25">
        <v>150</v>
      </c>
      <c r="F265" s="25">
        <v>0.6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757"/>
  <sheetViews>
    <sheetView workbookViewId="0">
      <selection activeCell="G717" sqref="G717"/>
    </sheetView>
  </sheetViews>
  <sheetFormatPr baseColWidth="10" defaultRowHeight="15" x14ac:dyDescent="0.25"/>
  <sheetData>
    <row r="1" spans="1:9" ht="45" x14ac:dyDescent="0.25">
      <c r="A1" s="15" t="s">
        <v>0</v>
      </c>
      <c r="B1" s="18" t="s">
        <v>657</v>
      </c>
      <c r="C1" s="15" t="s">
        <v>3</v>
      </c>
      <c r="D1" s="15" t="s">
        <v>4</v>
      </c>
      <c r="E1" s="15" t="s">
        <v>5</v>
      </c>
      <c r="F1" s="15" t="s">
        <v>6</v>
      </c>
      <c r="G1" s="15" t="s">
        <v>7</v>
      </c>
      <c r="H1" s="15" t="s">
        <v>8</v>
      </c>
      <c r="I1" s="15" t="s">
        <v>9</v>
      </c>
    </row>
    <row r="2" spans="1:9" x14ac:dyDescent="0.25">
      <c r="A2" s="31"/>
      <c r="B2" s="32"/>
      <c r="C2" s="31"/>
      <c r="D2" s="31"/>
      <c r="E2" s="31"/>
      <c r="F2" s="31"/>
      <c r="G2" s="31"/>
      <c r="H2" s="31"/>
      <c r="I2" s="31"/>
    </row>
    <row r="3" spans="1:9" x14ac:dyDescent="0.25">
      <c r="A3" s="16">
        <v>1</v>
      </c>
      <c r="B3" s="12" t="s">
        <v>658</v>
      </c>
      <c r="C3" s="17">
        <v>0.99</v>
      </c>
      <c r="D3" s="17">
        <v>0</v>
      </c>
      <c r="E3" s="13">
        <v>345</v>
      </c>
      <c r="F3" s="13">
        <v>215</v>
      </c>
      <c r="G3" s="14">
        <v>7</v>
      </c>
      <c r="H3" s="14">
        <v>5</v>
      </c>
      <c r="I3" s="19">
        <v>0.55000000000000004</v>
      </c>
    </row>
    <row r="4" spans="1:9" x14ac:dyDescent="0.25">
      <c r="A4" s="16">
        <v>2</v>
      </c>
      <c r="B4" s="12" t="s">
        <v>659</v>
      </c>
      <c r="C4" s="17">
        <v>0.88</v>
      </c>
      <c r="D4" s="17">
        <v>0</v>
      </c>
      <c r="E4" s="13">
        <v>115</v>
      </c>
      <c r="F4" s="13">
        <v>105</v>
      </c>
      <c r="G4" s="14">
        <v>5</v>
      </c>
      <c r="H4" s="14">
        <v>14</v>
      </c>
      <c r="I4" s="19">
        <v>0.55000000000000004</v>
      </c>
    </row>
    <row r="5" spans="1:9" x14ac:dyDescent="0.25">
      <c r="A5" s="16">
        <v>3</v>
      </c>
      <c r="B5" s="12" t="s">
        <v>660</v>
      </c>
      <c r="C5" s="17">
        <v>1</v>
      </c>
      <c r="D5" s="17">
        <v>0</v>
      </c>
      <c r="E5" s="13">
        <v>320</v>
      </c>
      <c r="F5" s="13">
        <v>230</v>
      </c>
      <c r="G5" s="14">
        <v>7</v>
      </c>
      <c r="H5" s="14">
        <v>5</v>
      </c>
      <c r="I5" s="19">
        <v>0.55000000000000004</v>
      </c>
    </row>
    <row r="6" spans="1:9" x14ac:dyDescent="0.25">
      <c r="A6" s="16">
        <v>4</v>
      </c>
      <c r="B6" s="12" t="s">
        <v>661</v>
      </c>
      <c r="C6" s="17">
        <v>0.9</v>
      </c>
      <c r="D6" s="17">
        <v>0</v>
      </c>
      <c r="E6" s="13">
        <v>125</v>
      </c>
      <c r="F6" s="13">
        <v>120</v>
      </c>
      <c r="G6" s="14">
        <v>5.5</v>
      </c>
      <c r="H6" s="14">
        <v>7</v>
      </c>
      <c r="I6" s="19">
        <v>0.55000000000000004</v>
      </c>
    </row>
    <row r="7" spans="1:9" x14ac:dyDescent="0.25">
      <c r="A7" s="16">
        <v>5</v>
      </c>
      <c r="B7" s="12" t="s">
        <v>662</v>
      </c>
      <c r="C7" s="17">
        <v>1</v>
      </c>
      <c r="D7" s="17">
        <v>0</v>
      </c>
      <c r="E7" s="13">
        <v>335</v>
      </c>
      <c r="F7" s="13">
        <v>225</v>
      </c>
      <c r="G7" s="14">
        <v>7</v>
      </c>
      <c r="H7" s="14">
        <v>6</v>
      </c>
      <c r="I7" s="19">
        <v>0.55000000000000004</v>
      </c>
    </row>
    <row r="8" spans="1:9" x14ac:dyDescent="0.25">
      <c r="A8" s="16">
        <v>6</v>
      </c>
      <c r="B8" s="12" t="s">
        <v>663</v>
      </c>
      <c r="C8" s="17">
        <v>1.26</v>
      </c>
      <c r="D8" s="17">
        <v>1.33</v>
      </c>
      <c r="E8" s="13">
        <v>6</v>
      </c>
      <c r="F8" s="13">
        <v>70</v>
      </c>
      <c r="G8" s="14">
        <v>0</v>
      </c>
      <c r="H8" s="14">
        <v>0.2</v>
      </c>
      <c r="I8" s="19">
        <v>0.55000000000000004</v>
      </c>
    </row>
    <row r="9" spans="1:9" x14ac:dyDescent="0.25">
      <c r="A9" s="16">
        <v>7</v>
      </c>
      <c r="B9" s="12" t="s">
        <v>664</v>
      </c>
      <c r="C9" s="17">
        <v>1.01</v>
      </c>
      <c r="D9" s="17">
        <v>0</v>
      </c>
      <c r="E9" s="13">
        <v>150</v>
      </c>
      <c r="F9" s="13">
        <v>150</v>
      </c>
      <c r="G9" s="14">
        <v>6</v>
      </c>
      <c r="H9" s="14">
        <v>10</v>
      </c>
      <c r="I9" s="19">
        <v>0.55000000000000004</v>
      </c>
    </row>
    <row r="10" spans="1:9" x14ac:dyDescent="0.25">
      <c r="A10" s="16">
        <v>8</v>
      </c>
      <c r="B10" s="12" t="s">
        <v>665</v>
      </c>
      <c r="C10" s="17">
        <v>1.04</v>
      </c>
      <c r="D10" s="17">
        <v>0</v>
      </c>
      <c r="E10" s="13">
        <v>335</v>
      </c>
      <c r="F10" s="13">
        <v>300</v>
      </c>
      <c r="G10" s="14">
        <v>7.5</v>
      </c>
      <c r="H10" s="14">
        <v>6.5</v>
      </c>
      <c r="I10" s="19">
        <v>0.55000000000000004</v>
      </c>
    </row>
    <row r="11" spans="1:9" x14ac:dyDescent="0.25">
      <c r="A11" s="16">
        <v>9</v>
      </c>
      <c r="B11" s="12" t="s">
        <v>666</v>
      </c>
      <c r="C11" s="17">
        <v>1.05</v>
      </c>
      <c r="D11" s="17">
        <v>0</v>
      </c>
      <c r="E11" s="13">
        <v>180</v>
      </c>
      <c r="F11" s="13">
        <v>165</v>
      </c>
      <c r="G11" s="14">
        <v>6</v>
      </c>
      <c r="H11" s="14">
        <v>12</v>
      </c>
      <c r="I11" s="19">
        <v>0.55000000000000004</v>
      </c>
    </row>
    <row r="12" spans="1:9" x14ac:dyDescent="0.25">
      <c r="A12" s="16">
        <v>10</v>
      </c>
      <c r="B12" s="12" t="s">
        <v>667</v>
      </c>
      <c r="C12" s="17">
        <v>1.04</v>
      </c>
      <c r="D12" s="17">
        <v>0</v>
      </c>
      <c r="E12" s="13">
        <v>310</v>
      </c>
      <c r="F12" s="13">
        <v>290</v>
      </c>
      <c r="G12" s="14">
        <v>7.5</v>
      </c>
      <c r="H12" s="14">
        <v>7</v>
      </c>
      <c r="I12" s="19">
        <v>0.55000000000000004</v>
      </c>
    </row>
    <row r="13" spans="1:9" x14ac:dyDescent="0.25">
      <c r="A13" s="16">
        <v>11</v>
      </c>
      <c r="B13" s="12" t="s">
        <v>668</v>
      </c>
      <c r="C13" s="17">
        <v>1.02</v>
      </c>
      <c r="D13" s="17">
        <v>0</v>
      </c>
      <c r="E13" s="13">
        <v>75</v>
      </c>
      <c r="F13" s="13">
        <v>90</v>
      </c>
      <c r="G13" s="14">
        <v>0</v>
      </c>
      <c r="H13" s="14">
        <v>0</v>
      </c>
      <c r="I13" s="19">
        <v>0.55000000000000004</v>
      </c>
    </row>
    <row r="14" spans="1:9" x14ac:dyDescent="0.25">
      <c r="A14" s="16">
        <v>12</v>
      </c>
      <c r="B14" s="12" t="s">
        <v>669</v>
      </c>
      <c r="C14" s="17">
        <v>1</v>
      </c>
      <c r="D14" s="17">
        <v>0</v>
      </c>
      <c r="E14" s="13">
        <v>145</v>
      </c>
      <c r="F14" s="13">
        <v>145</v>
      </c>
      <c r="G14" s="14">
        <v>0</v>
      </c>
      <c r="H14" s="14">
        <v>0</v>
      </c>
      <c r="I14" s="19">
        <v>0.55000000000000004</v>
      </c>
    </row>
    <row r="15" spans="1:9" x14ac:dyDescent="0.25">
      <c r="A15" s="16">
        <v>13</v>
      </c>
      <c r="B15" s="12" t="s">
        <v>670</v>
      </c>
      <c r="C15" s="17">
        <v>0.92</v>
      </c>
      <c r="D15" s="17">
        <v>0</v>
      </c>
      <c r="E15" s="13">
        <v>125</v>
      </c>
      <c r="F15" s="13">
        <v>115</v>
      </c>
      <c r="G15" s="14">
        <v>0</v>
      </c>
      <c r="H15" s="14">
        <v>0</v>
      </c>
      <c r="I15" s="19">
        <v>0.55000000000000004</v>
      </c>
    </row>
    <row r="16" spans="1:9" x14ac:dyDescent="0.25">
      <c r="A16" s="16">
        <v>14</v>
      </c>
      <c r="B16" s="12" t="s">
        <v>671</v>
      </c>
      <c r="C16" s="17">
        <v>1.01</v>
      </c>
      <c r="D16" s="17">
        <v>0</v>
      </c>
      <c r="E16" s="13">
        <v>115</v>
      </c>
      <c r="F16" s="13">
        <v>130</v>
      </c>
      <c r="G16" s="14">
        <v>0</v>
      </c>
      <c r="H16" s="14">
        <v>0</v>
      </c>
      <c r="I16" s="19">
        <v>0.55000000000000004</v>
      </c>
    </row>
    <row r="17" spans="1:9" x14ac:dyDescent="0.25">
      <c r="A17" s="16">
        <v>15</v>
      </c>
      <c r="B17" s="12" t="s">
        <v>672</v>
      </c>
      <c r="C17" s="17">
        <v>0.91</v>
      </c>
      <c r="D17" s="17">
        <v>0</v>
      </c>
      <c r="E17" s="13">
        <v>98</v>
      </c>
      <c r="F17" s="13">
        <v>100</v>
      </c>
      <c r="G17" s="14">
        <v>0</v>
      </c>
      <c r="H17" s="14">
        <v>0</v>
      </c>
      <c r="I17" s="19">
        <v>0.55000000000000004</v>
      </c>
    </row>
    <row r="18" spans="1:9" x14ac:dyDescent="0.25">
      <c r="A18" s="16">
        <v>16</v>
      </c>
      <c r="B18" s="12" t="s">
        <v>673</v>
      </c>
      <c r="C18" s="17">
        <v>0.97</v>
      </c>
      <c r="D18" s="17">
        <v>0</v>
      </c>
      <c r="E18" s="13">
        <v>215</v>
      </c>
      <c r="F18" s="13">
        <v>175</v>
      </c>
      <c r="G18" s="14">
        <v>0</v>
      </c>
      <c r="H18" s="14">
        <v>0</v>
      </c>
      <c r="I18" s="19">
        <v>0.55000000000000004</v>
      </c>
    </row>
    <row r="19" spans="1:9" x14ac:dyDescent="0.25">
      <c r="A19" s="16">
        <v>17</v>
      </c>
      <c r="B19" s="12" t="s">
        <v>674</v>
      </c>
      <c r="C19" s="17">
        <v>1.01</v>
      </c>
      <c r="D19" s="17">
        <v>0</v>
      </c>
      <c r="E19" s="13">
        <v>125</v>
      </c>
      <c r="F19" s="13">
        <v>125</v>
      </c>
      <c r="G19" s="14">
        <v>0</v>
      </c>
      <c r="H19" s="14">
        <v>0</v>
      </c>
      <c r="I19" s="19">
        <v>0.55000000000000004</v>
      </c>
    </row>
    <row r="20" spans="1:9" x14ac:dyDescent="0.25">
      <c r="A20" s="16">
        <v>18</v>
      </c>
      <c r="B20" s="12" t="s">
        <v>675</v>
      </c>
      <c r="C20" s="17">
        <v>0.95</v>
      </c>
      <c r="D20" s="17">
        <v>0</v>
      </c>
      <c r="E20" s="13">
        <v>210</v>
      </c>
      <c r="F20" s="13">
        <v>175</v>
      </c>
      <c r="G20" s="14">
        <v>0</v>
      </c>
      <c r="H20" s="14">
        <v>0</v>
      </c>
      <c r="I20" s="19">
        <v>0.55000000000000004</v>
      </c>
    </row>
    <row r="21" spans="1:9" x14ac:dyDescent="0.25">
      <c r="A21" s="16">
        <v>19</v>
      </c>
      <c r="B21" s="12" t="s">
        <v>676</v>
      </c>
      <c r="C21" s="17">
        <v>0.98</v>
      </c>
      <c r="D21" s="17">
        <v>0</v>
      </c>
      <c r="E21" s="13">
        <v>125</v>
      </c>
      <c r="F21" s="13">
        <v>120</v>
      </c>
      <c r="G21" s="14">
        <v>0</v>
      </c>
      <c r="H21" s="14">
        <v>0</v>
      </c>
      <c r="I21" s="19">
        <v>0.55000000000000004</v>
      </c>
    </row>
    <row r="22" spans="1:9" x14ac:dyDescent="0.25">
      <c r="A22" s="16">
        <v>20</v>
      </c>
      <c r="B22" s="12" t="s">
        <v>677</v>
      </c>
      <c r="C22" s="17">
        <v>0.98</v>
      </c>
      <c r="D22" s="17">
        <v>0</v>
      </c>
      <c r="E22" s="13">
        <v>150</v>
      </c>
      <c r="F22" s="13">
        <v>145</v>
      </c>
      <c r="G22" s="14">
        <v>0</v>
      </c>
      <c r="H22" s="14">
        <v>0</v>
      </c>
      <c r="I22" s="19">
        <v>0.55000000000000004</v>
      </c>
    </row>
    <row r="23" spans="1:9" x14ac:dyDescent="0.25">
      <c r="A23" s="16">
        <v>21</v>
      </c>
      <c r="B23" s="12" t="s">
        <v>678</v>
      </c>
      <c r="C23" s="17">
        <v>0.78</v>
      </c>
      <c r="D23" s="17">
        <v>0.7</v>
      </c>
      <c r="E23" s="13">
        <v>61</v>
      </c>
      <c r="F23" s="13">
        <v>61</v>
      </c>
      <c r="G23" s="14">
        <v>3.2</v>
      </c>
      <c r="H23" s="14">
        <v>1.1000000000000001</v>
      </c>
      <c r="I23" s="19">
        <v>0.55000000000000004</v>
      </c>
    </row>
    <row r="24" spans="1:9" x14ac:dyDescent="0.25">
      <c r="A24" s="16">
        <v>22</v>
      </c>
      <c r="B24" s="12" t="s">
        <v>679</v>
      </c>
      <c r="C24" s="17">
        <v>0.98</v>
      </c>
      <c r="D24" s="17">
        <v>0.96</v>
      </c>
      <c r="E24" s="13">
        <v>68</v>
      </c>
      <c r="F24" s="13">
        <v>77</v>
      </c>
      <c r="G24" s="14">
        <v>2.8</v>
      </c>
      <c r="H24" s="14">
        <v>0.9</v>
      </c>
      <c r="I24" s="19">
        <v>0.55000000000000004</v>
      </c>
    </row>
    <row r="25" spans="1:9" x14ac:dyDescent="0.25">
      <c r="A25" s="16">
        <v>23</v>
      </c>
      <c r="B25" s="12" t="s">
        <v>680</v>
      </c>
      <c r="C25" s="17">
        <v>0.78</v>
      </c>
      <c r="D25" s="17">
        <v>0.71</v>
      </c>
      <c r="E25" s="13">
        <v>65</v>
      </c>
      <c r="F25" s="13">
        <v>66</v>
      </c>
      <c r="G25" s="14">
        <v>3.2</v>
      </c>
      <c r="H25" s="14">
        <v>1.1000000000000001</v>
      </c>
      <c r="I25" s="19">
        <v>0.55000000000000004</v>
      </c>
    </row>
    <row r="26" spans="1:9" x14ac:dyDescent="0.25">
      <c r="A26" s="16">
        <v>24</v>
      </c>
      <c r="B26" s="12" t="s">
        <v>681</v>
      </c>
      <c r="C26" s="17">
        <v>0.81</v>
      </c>
      <c r="D26" s="17">
        <v>0.74</v>
      </c>
      <c r="E26" s="13">
        <v>68</v>
      </c>
      <c r="F26" s="13">
        <v>72</v>
      </c>
      <c r="G26" s="14">
        <v>3.3</v>
      </c>
      <c r="H26" s="14">
        <v>1.1000000000000001</v>
      </c>
      <c r="I26" s="19">
        <v>0.55000000000000004</v>
      </c>
    </row>
    <row r="27" spans="1:9" x14ac:dyDescent="0.25">
      <c r="A27" s="16">
        <v>25</v>
      </c>
      <c r="B27" s="12" t="s">
        <v>682</v>
      </c>
      <c r="C27" s="17">
        <v>0.92</v>
      </c>
      <c r="D27" s="17">
        <v>0</v>
      </c>
      <c r="E27" s="13">
        <v>325</v>
      </c>
      <c r="F27" s="13">
        <v>195</v>
      </c>
      <c r="G27" s="14">
        <v>7</v>
      </c>
      <c r="H27" s="14">
        <v>5</v>
      </c>
      <c r="I27" s="19">
        <v>0.55000000000000004</v>
      </c>
    </row>
    <row r="28" spans="1:9" x14ac:dyDescent="0.25">
      <c r="A28" s="16">
        <v>26</v>
      </c>
      <c r="B28" s="12" t="s">
        <v>683</v>
      </c>
      <c r="C28" s="17">
        <v>0.95</v>
      </c>
      <c r="D28" s="17">
        <v>0</v>
      </c>
      <c r="E28" s="13">
        <v>315</v>
      </c>
      <c r="F28" s="13">
        <v>260</v>
      </c>
      <c r="G28" s="14">
        <v>6</v>
      </c>
      <c r="H28" s="14">
        <v>5</v>
      </c>
      <c r="I28" s="19">
        <v>0.55000000000000004</v>
      </c>
    </row>
    <row r="29" spans="1:9" x14ac:dyDescent="0.25">
      <c r="A29" s="16">
        <v>27</v>
      </c>
      <c r="B29" s="12" t="s">
        <v>684</v>
      </c>
      <c r="C29" s="17">
        <v>0.94</v>
      </c>
      <c r="D29" s="17">
        <v>0</v>
      </c>
      <c r="E29" s="13">
        <v>320</v>
      </c>
      <c r="F29" s="13">
        <v>215</v>
      </c>
      <c r="G29" s="14">
        <v>6</v>
      </c>
      <c r="H29" s="14">
        <v>5</v>
      </c>
      <c r="I29" s="19">
        <v>0.55000000000000004</v>
      </c>
    </row>
    <row r="30" spans="1:9" x14ac:dyDescent="0.25">
      <c r="A30" s="16">
        <v>28</v>
      </c>
      <c r="B30" s="12" t="s">
        <v>685</v>
      </c>
      <c r="C30" s="17">
        <v>0.92</v>
      </c>
      <c r="D30" s="17">
        <v>0</v>
      </c>
      <c r="E30" s="13">
        <v>300</v>
      </c>
      <c r="F30" s="13">
        <v>200</v>
      </c>
      <c r="G30" s="14">
        <v>6</v>
      </c>
      <c r="H30" s="14">
        <v>5</v>
      </c>
      <c r="I30" s="19">
        <v>0.55000000000000004</v>
      </c>
    </row>
    <row r="31" spans="1:9" x14ac:dyDescent="0.25">
      <c r="A31" s="16">
        <v>29</v>
      </c>
      <c r="B31" s="12" t="s">
        <v>686</v>
      </c>
      <c r="C31" s="17">
        <v>0.88</v>
      </c>
      <c r="D31" s="17">
        <v>0</v>
      </c>
      <c r="E31" s="13">
        <v>275</v>
      </c>
      <c r="F31" s="13">
        <v>205</v>
      </c>
      <c r="G31" s="14">
        <v>9</v>
      </c>
      <c r="H31" s="14">
        <v>5</v>
      </c>
      <c r="I31" s="19">
        <v>0.55000000000000004</v>
      </c>
    </row>
    <row r="32" spans="1:9" x14ac:dyDescent="0.25">
      <c r="A32" s="16">
        <v>30</v>
      </c>
      <c r="B32" s="12" t="s">
        <v>687</v>
      </c>
      <c r="C32" s="17">
        <v>0.87</v>
      </c>
      <c r="D32" s="17">
        <v>0</v>
      </c>
      <c r="E32" s="13">
        <v>295</v>
      </c>
      <c r="F32" s="13">
        <v>190</v>
      </c>
      <c r="G32" s="14">
        <v>8</v>
      </c>
      <c r="H32" s="14">
        <v>7</v>
      </c>
      <c r="I32" s="19">
        <v>0.55000000000000004</v>
      </c>
    </row>
    <row r="33" spans="1:9" x14ac:dyDescent="0.25">
      <c r="A33" s="16">
        <v>31</v>
      </c>
      <c r="B33" s="12" t="s">
        <v>688</v>
      </c>
      <c r="C33" s="17">
        <v>0.95</v>
      </c>
      <c r="D33" s="17">
        <v>0</v>
      </c>
      <c r="E33" s="13">
        <v>355</v>
      </c>
      <c r="F33" s="13">
        <v>240</v>
      </c>
      <c r="G33" s="14">
        <v>6</v>
      </c>
      <c r="H33" s="14">
        <v>5</v>
      </c>
      <c r="I33" s="19">
        <v>0.55000000000000004</v>
      </c>
    </row>
    <row r="34" spans="1:9" x14ac:dyDescent="0.25">
      <c r="A34" s="16">
        <v>32</v>
      </c>
      <c r="B34" s="12" t="s">
        <v>689</v>
      </c>
      <c r="C34" s="17">
        <v>0.95</v>
      </c>
      <c r="D34" s="17">
        <v>0</v>
      </c>
      <c r="E34" s="13">
        <v>320</v>
      </c>
      <c r="F34" s="13">
        <v>220</v>
      </c>
      <c r="G34" s="14">
        <v>6</v>
      </c>
      <c r="H34" s="14">
        <v>4</v>
      </c>
      <c r="I34" s="19">
        <v>0.55000000000000004</v>
      </c>
    </row>
    <row r="35" spans="1:9" x14ac:dyDescent="0.25">
      <c r="A35" s="16">
        <v>33</v>
      </c>
      <c r="B35" s="12" t="s">
        <v>690</v>
      </c>
      <c r="C35" s="17">
        <v>0.92</v>
      </c>
      <c r="D35" s="17">
        <v>0</v>
      </c>
      <c r="E35" s="13">
        <v>340</v>
      </c>
      <c r="F35" s="13">
        <v>195</v>
      </c>
      <c r="G35" s="14">
        <v>8</v>
      </c>
      <c r="H35" s="14">
        <v>7</v>
      </c>
      <c r="I35" s="19">
        <v>0.55000000000000004</v>
      </c>
    </row>
    <row r="36" spans="1:9" x14ac:dyDescent="0.25">
      <c r="A36" s="16">
        <v>34</v>
      </c>
      <c r="B36" s="12" t="s">
        <v>691</v>
      </c>
      <c r="C36" s="17">
        <v>0.9</v>
      </c>
      <c r="D36" s="17">
        <v>0</v>
      </c>
      <c r="E36" s="13">
        <v>300</v>
      </c>
      <c r="F36" s="13">
        <v>200</v>
      </c>
      <c r="G36" s="14">
        <v>7</v>
      </c>
      <c r="H36" s="14">
        <v>6</v>
      </c>
      <c r="I36" s="19">
        <v>0.55000000000000004</v>
      </c>
    </row>
    <row r="37" spans="1:9" x14ac:dyDescent="0.25">
      <c r="A37" s="16">
        <v>35</v>
      </c>
      <c r="B37" s="12" t="s">
        <v>692</v>
      </c>
      <c r="C37" s="17">
        <v>0.95</v>
      </c>
      <c r="D37" s="17">
        <v>0</v>
      </c>
      <c r="E37" s="13">
        <v>330</v>
      </c>
      <c r="F37" s="13">
        <v>270</v>
      </c>
      <c r="G37" s="14">
        <v>6</v>
      </c>
      <c r="H37" s="14">
        <v>5</v>
      </c>
      <c r="I37" s="19">
        <v>0.55000000000000004</v>
      </c>
    </row>
    <row r="38" spans="1:9" x14ac:dyDescent="0.25">
      <c r="A38" s="16">
        <v>36</v>
      </c>
      <c r="B38" s="12" t="s">
        <v>693</v>
      </c>
      <c r="C38" s="17">
        <v>0.92</v>
      </c>
      <c r="D38" s="17">
        <v>0</v>
      </c>
      <c r="E38" s="13">
        <v>315</v>
      </c>
      <c r="F38" s="13">
        <v>215</v>
      </c>
      <c r="G38" s="14">
        <v>7</v>
      </c>
      <c r="H38" s="14">
        <v>5</v>
      </c>
      <c r="I38" s="19">
        <v>0.55000000000000004</v>
      </c>
    </row>
    <row r="39" spans="1:9" x14ac:dyDescent="0.25">
      <c r="A39" s="16">
        <v>37</v>
      </c>
      <c r="B39" s="12" t="s">
        <v>694</v>
      </c>
      <c r="C39" s="17">
        <v>0.95</v>
      </c>
      <c r="D39" s="17">
        <v>0</v>
      </c>
      <c r="E39" s="13">
        <v>310</v>
      </c>
      <c r="F39" s="13">
        <v>235</v>
      </c>
      <c r="G39" s="14">
        <v>6</v>
      </c>
      <c r="H39" s="14">
        <v>4</v>
      </c>
      <c r="I39" s="19">
        <v>0.55000000000000004</v>
      </c>
    </row>
    <row r="40" spans="1:9" x14ac:dyDescent="0.25">
      <c r="A40" s="16">
        <v>38</v>
      </c>
      <c r="B40" s="12" t="s">
        <v>695</v>
      </c>
      <c r="C40" s="17">
        <v>0.88</v>
      </c>
      <c r="D40" s="17">
        <v>0</v>
      </c>
      <c r="E40" s="13">
        <v>320</v>
      </c>
      <c r="F40" s="13">
        <v>190</v>
      </c>
      <c r="G40" s="14">
        <v>7</v>
      </c>
      <c r="H40" s="14">
        <v>5</v>
      </c>
      <c r="I40" s="19">
        <v>0.55000000000000004</v>
      </c>
    </row>
    <row r="41" spans="1:9" x14ac:dyDescent="0.25">
      <c r="A41" s="16">
        <v>39</v>
      </c>
      <c r="B41" s="12" t="s">
        <v>696</v>
      </c>
      <c r="C41" s="17">
        <v>0.88</v>
      </c>
      <c r="D41" s="17">
        <v>0</v>
      </c>
      <c r="E41" s="13">
        <v>270</v>
      </c>
      <c r="F41" s="13">
        <v>240</v>
      </c>
      <c r="G41" s="14">
        <v>6</v>
      </c>
      <c r="H41" s="14">
        <v>5</v>
      </c>
      <c r="I41" s="19">
        <v>0.55000000000000004</v>
      </c>
    </row>
    <row r="42" spans="1:9" x14ac:dyDescent="0.25">
      <c r="A42" s="16">
        <v>40</v>
      </c>
      <c r="B42" s="12" t="s">
        <v>697</v>
      </c>
      <c r="C42" s="17">
        <v>0.92</v>
      </c>
      <c r="D42" s="17">
        <v>0</v>
      </c>
      <c r="E42" s="13">
        <v>345</v>
      </c>
      <c r="F42" s="13">
        <v>240</v>
      </c>
      <c r="G42" s="14">
        <v>5</v>
      </c>
      <c r="H42" s="14">
        <v>6</v>
      </c>
      <c r="I42" s="19">
        <v>0.55000000000000004</v>
      </c>
    </row>
    <row r="43" spans="1:9" x14ac:dyDescent="0.25">
      <c r="A43" s="16">
        <v>41</v>
      </c>
      <c r="B43" s="12" t="s">
        <v>698</v>
      </c>
      <c r="C43" s="17">
        <v>1.32</v>
      </c>
      <c r="D43" s="17">
        <v>0</v>
      </c>
      <c r="E43" s="13">
        <v>175</v>
      </c>
      <c r="F43" s="13">
        <v>345</v>
      </c>
      <c r="G43" s="14">
        <v>7</v>
      </c>
      <c r="H43" s="14">
        <v>5</v>
      </c>
      <c r="I43" s="19">
        <v>0.55000000000000004</v>
      </c>
    </row>
    <row r="44" spans="1:9" x14ac:dyDescent="0.25">
      <c r="A44" s="16">
        <v>42</v>
      </c>
      <c r="B44" s="12" t="s">
        <v>699</v>
      </c>
      <c r="C44" s="17">
        <v>1.1599999999999999</v>
      </c>
      <c r="D44" s="17">
        <v>0</v>
      </c>
      <c r="E44" s="13">
        <v>260</v>
      </c>
      <c r="F44" s="13">
        <v>270</v>
      </c>
      <c r="G44" s="14">
        <v>8</v>
      </c>
      <c r="H44" s="14">
        <v>5</v>
      </c>
      <c r="I44" s="19">
        <v>0.55000000000000004</v>
      </c>
    </row>
    <row r="45" spans="1:9" x14ac:dyDescent="0.25">
      <c r="A45" s="16">
        <v>43</v>
      </c>
      <c r="B45" s="12" t="s">
        <v>700</v>
      </c>
      <c r="C45" s="17">
        <v>1.1599999999999999</v>
      </c>
      <c r="D45" s="17">
        <v>0</v>
      </c>
      <c r="E45" s="13">
        <v>260</v>
      </c>
      <c r="F45" s="13">
        <v>270</v>
      </c>
      <c r="G45" s="14">
        <v>8</v>
      </c>
      <c r="H45" s="14">
        <v>5</v>
      </c>
      <c r="I45" s="19">
        <v>0.55000000000000004</v>
      </c>
    </row>
    <row r="46" spans="1:9" x14ac:dyDescent="0.25">
      <c r="A46" s="16">
        <v>44</v>
      </c>
      <c r="B46" s="12" t="s">
        <v>701</v>
      </c>
      <c r="C46" s="17">
        <v>0.84</v>
      </c>
      <c r="D46" s="17">
        <v>0.84</v>
      </c>
      <c r="E46" s="13">
        <v>53</v>
      </c>
      <c r="F46" s="13">
        <v>61</v>
      </c>
      <c r="G46" s="14">
        <v>2.6</v>
      </c>
      <c r="H46" s="14">
        <v>0.6</v>
      </c>
      <c r="I46" s="19">
        <v>0.55000000000000004</v>
      </c>
    </row>
    <row r="47" spans="1:9" x14ac:dyDescent="0.25">
      <c r="A47" s="16">
        <v>45</v>
      </c>
      <c r="B47" s="12" t="s">
        <v>702</v>
      </c>
      <c r="C47" s="17">
        <v>1.02</v>
      </c>
      <c r="D47" s="17">
        <v>1.02</v>
      </c>
      <c r="E47" s="13">
        <v>70</v>
      </c>
      <c r="F47" s="13">
        <v>89</v>
      </c>
      <c r="G47" s="14">
        <v>3.2</v>
      </c>
      <c r="H47" s="14">
        <v>0.7</v>
      </c>
      <c r="I47" s="19">
        <v>0.55000000000000004</v>
      </c>
    </row>
    <row r="48" spans="1:9" x14ac:dyDescent="0.25">
      <c r="A48" s="16">
        <v>46</v>
      </c>
      <c r="B48" s="12" t="s">
        <v>703</v>
      </c>
      <c r="C48" s="17">
        <v>1.0900000000000001</v>
      </c>
      <c r="D48" s="17">
        <v>1.0900000000000001</v>
      </c>
      <c r="E48" s="13">
        <v>86</v>
      </c>
      <c r="F48" s="13">
        <v>120</v>
      </c>
      <c r="G48" s="14">
        <v>3.4</v>
      </c>
      <c r="H48" s="14">
        <v>0.7</v>
      </c>
      <c r="I48" s="19">
        <v>0.55000000000000004</v>
      </c>
    </row>
    <row r="49" spans="1:9" x14ac:dyDescent="0.25">
      <c r="A49" s="16">
        <v>47</v>
      </c>
      <c r="B49" s="12" t="s">
        <v>704</v>
      </c>
      <c r="C49" s="17">
        <v>1.0900000000000001</v>
      </c>
      <c r="D49" s="17">
        <v>1.0900000000000001</v>
      </c>
      <c r="E49" s="13">
        <v>97</v>
      </c>
      <c r="F49" s="13">
        <v>115</v>
      </c>
      <c r="G49" s="14">
        <v>3.4</v>
      </c>
      <c r="H49" s="14">
        <v>0.7</v>
      </c>
      <c r="I49" s="19">
        <v>0.55000000000000004</v>
      </c>
    </row>
    <row r="50" spans="1:9" x14ac:dyDescent="0.25">
      <c r="A50" s="16">
        <v>48</v>
      </c>
      <c r="B50" s="12" t="s">
        <v>705</v>
      </c>
      <c r="C50" s="17">
        <v>1</v>
      </c>
      <c r="D50" s="17">
        <v>0</v>
      </c>
      <c r="E50" s="13">
        <v>70</v>
      </c>
      <c r="F50" s="13">
        <v>90</v>
      </c>
      <c r="G50" s="14">
        <v>0</v>
      </c>
      <c r="H50" s="14">
        <v>0</v>
      </c>
      <c r="I50" s="19">
        <v>0.55000000000000004</v>
      </c>
    </row>
    <row r="51" spans="1:9" x14ac:dyDescent="0.25">
      <c r="A51" s="16">
        <v>49</v>
      </c>
      <c r="B51" s="12" t="s">
        <v>706</v>
      </c>
      <c r="C51" s="17">
        <v>1.02</v>
      </c>
      <c r="D51" s="17">
        <v>0</v>
      </c>
      <c r="E51" s="13">
        <v>125</v>
      </c>
      <c r="F51" s="13">
        <v>125</v>
      </c>
      <c r="G51" s="14">
        <v>0</v>
      </c>
      <c r="H51" s="14">
        <v>0</v>
      </c>
      <c r="I51" s="19">
        <v>0.55000000000000004</v>
      </c>
    </row>
    <row r="52" spans="1:9" x14ac:dyDescent="0.25">
      <c r="A52" s="16">
        <v>50</v>
      </c>
      <c r="B52" s="12" t="s">
        <v>707</v>
      </c>
      <c r="C52" s="17">
        <v>1</v>
      </c>
      <c r="D52" s="17">
        <v>0</v>
      </c>
      <c r="E52" s="13">
        <v>145</v>
      </c>
      <c r="F52" s="13">
        <v>145</v>
      </c>
      <c r="G52" s="14">
        <v>0</v>
      </c>
      <c r="H52" s="14">
        <v>0</v>
      </c>
      <c r="I52" s="19">
        <v>0.55000000000000004</v>
      </c>
    </row>
    <row r="53" spans="1:9" x14ac:dyDescent="0.25">
      <c r="A53" s="16">
        <v>51</v>
      </c>
      <c r="B53" s="12" t="s">
        <v>708</v>
      </c>
      <c r="C53" s="17">
        <v>0.85</v>
      </c>
      <c r="D53" s="17">
        <v>0</v>
      </c>
      <c r="E53" s="13">
        <v>80</v>
      </c>
      <c r="F53" s="13">
        <v>80</v>
      </c>
      <c r="G53" s="14">
        <v>4.5</v>
      </c>
      <c r="H53" s="14">
        <v>13</v>
      </c>
      <c r="I53" s="19">
        <v>0.55000000000000004</v>
      </c>
    </row>
    <row r="54" spans="1:9" x14ac:dyDescent="0.25">
      <c r="A54" s="16">
        <v>52</v>
      </c>
      <c r="B54" s="12" t="s">
        <v>709</v>
      </c>
      <c r="C54" s="17">
        <v>0.99</v>
      </c>
      <c r="D54" s="17">
        <v>0</v>
      </c>
      <c r="E54" s="13">
        <v>250</v>
      </c>
      <c r="F54" s="13">
        <v>170</v>
      </c>
      <c r="G54" s="14">
        <v>5</v>
      </c>
      <c r="H54" s="14">
        <v>15</v>
      </c>
      <c r="I54" s="19">
        <v>0.55000000000000004</v>
      </c>
    </row>
    <row r="55" spans="1:9" x14ac:dyDescent="0.25">
      <c r="A55" s="16">
        <v>53</v>
      </c>
      <c r="B55" s="12" t="s">
        <v>710</v>
      </c>
      <c r="C55" s="17">
        <v>1</v>
      </c>
      <c r="D55" s="17">
        <v>0</v>
      </c>
      <c r="E55" s="13">
        <v>250</v>
      </c>
      <c r="F55" s="13">
        <v>200</v>
      </c>
      <c r="G55" s="14">
        <v>5</v>
      </c>
      <c r="H55" s="14">
        <v>15</v>
      </c>
      <c r="I55" s="19">
        <v>0.55000000000000004</v>
      </c>
    </row>
    <row r="56" spans="1:9" x14ac:dyDescent="0.25">
      <c r="A56" s="16">
        <v>54</v>
      </c>
      <c r="B56" s="12" t="s">
        <v>711</v>
      </c>
      <c r="C56" s="17">
        <v>0.86</v>
      </c>
      <c r="D56" s="17">
        <v>0</v>
      </c>
      <c r="E56" s="13">
        <v>160</v>
      </c>
      <c r="F56" s="13">
        <v>120</v>
      </c>
      <c r="G56" s="14">
        <v>5</v>
      </c>
      <c r="H56" s="14">
        <v>15</v>
      </c>
      <c r="I56" s="19">
        <v>0.55000000000000004</v>
      </c>
    </row>
    <row r="57" spans="1:9" x14ac:dyDescent="0.25">
      <c r="A57" s="16">
        <v>55</v>
      </c>
      <c r="B57" s="12" t="s">
        <v>712</v>
      </c>
      <c r="C57" s="17">
        <v>0.82</v>
      </c>
      <c r="D57" s="17">
        <v>0</v>
      </c>
      <c r="E57" s="13">
        <v>110</v>
      </c>
      <c r="F57" s="13">
        <v>100</v>
      </c>
      <c r="G57" s="14">
        <v>5</v>
      </c>
      <c r="H57" s="14">
        <v>8</v>
      </c>
      <c r="I57" s="19">
        <v>0.55000000000000004</v>
      </c>
    </row>
    <row r="58" spans="1:9" x14ac:dyDescent="0.25">
      <c r="A58" s="16">
        <v>56</v>
      </c>
      <c r="B58" s="12" t="s">
        <v>713</v>
      </c>
      <c r="C58" s="17">
        <v>0.95</v>
      </c>
      <c r="D58" s="17">
        <v>0</v>
      </c>
      <c r="E58" s="13">
        <v>220</v>
      </c>
      <c r="F58" s="13">
        <v>165</v>
      </c>
      <c r="G58" s="14">
        <v>5</v>
      </c>
      <c r="H58" s="14">
        <v>15</v>
      </c>
      <c r="I58" s="19">
        <v>0.55000000000000004</v>
      </c>
    </row>
    <row r="59" spans="1:9" x14ac:dyDescent="0.25">
      <c r="A59" s="16">
        <v>57</v>
      </c>
      <c r="B59" s="12" t="s">
        <v>714</v>
      </c>
      <c r="C59" s="17">
        <v>0.86</v>
      </c>
      <c r="D59" s="17">
        <v>0</v>
      </c>
      <c r="E59" s="13">
        <v>90</v>
      </c>
      <c r="F59" s="13">
        <v>90</v>
      </c>
      <c r="G59" s="14">
        <v>4</v>
      </c>
      <c r="H59" s="14">
        <v>10</v>
      </c>
      <c r="I59" s="19">
        <v>0.55000000000000004</v>
      </c>
    </row>
    <row r="60" spans="1:9" x14ac:dyDescent="0.25">
      <c r="A60" s="16">
        <v>58</v>
      </c>
      <c r="B60" s="12" t="s">
        <v>715</v>
      </c>
      <c r="C60" s="17">
        <v>0.85</v>
      </c>
      <c r="D60" s="17">
        <v>0</v>
      </c>
      <c r="E60" s="13">
        <v>500</v>
      </c>
      <c r="F60" s="13">
        <v>245</v>
      </c>
      <c r="G60" s="14">
        <v>5</v>
      </c>
      <c r="H60" s="14">
        <v>15</v>
      </c>
      <c r="I60" s="19">
        <v>0.55000000000000004</v>
      </c>
    </row>
    <row r="61" spans="1:9" x14ac:dyDescent="0.25">
      <c r="A61" s="16">
        <v>59</v>
      </c>
      <c r="B61" s="12" t="s">
        <v>715</v>
      </c>
      <c r="C61" s="17">
        <v>0.85</v>
      </c>
      <c r="D61" s="17">
        <v>0</v>
      </c>
      <c r="E61" s="13">
        <v>500</v>
      </c>
      <c r="F61" s="13">
        <v>245</v>
      </c>
      <c r="G61" s="14">
        <v>5</v>
      </c>
      <c r="H61" s="14">
        <v>15</v>
      </c>
      <c r="I61" s="19">
        <v>0.55000000000000004</v>
      </c>
    </row>
    <row r="62" spans="1:9" x14ac:dyDescent="0.25">
      <c r="A62" s="16">
        <v>60</v>
      </c>
      <c r="B62" s="12" t="s">
        <v>716</v>
      </c>
      <c r="C62" s="17">
        <v>0.92</v>
      </c>
      <c r="D62" s="17">
        <v>0</v>
      </c>
      <c r="E62" s="13">
        <v>130</v>
      </c>
      <c r="F62" s="13">
        <v>130</v>
      </c>
      <c r="G62" s="14">
        <v>4</v>
      </c>
      <c r="H62" s="14">
        <v>8</v>
      </c>
      <c r="I62" s="19">
        <v>0.55000000000000004</v>
      </c>
    </row>
    <row r="63" spans="1:9" x14ac:dyDescent="0.25">
      <c r="A63" s="16">
        <v>61</v>
      </c>
      <c r="B63" s="12" t="s">
        <v>717</v>
      </c>
      <c r="C63" s="17">
        <v>0.98</v>
      </c>
      <c r="D63" s="17">
        <v>0</v>
      </c>
      <c r="E63" s="13">
        <v>63</v>
      </c>
      <c r="F63" s="13">
        <v>84</v>
      </c>
      <c r="G63" s="14">
        <v>3</v>
      </c>
      <c r="H63" s="14">
        <v>1</v>
      </c>
      <c r="I63" s="19">
        <v>0.55000000000000004</v>
      </c>
    </row>
    <row r="64" spans="1:9" x14ac:dyDescent="0.25">
      <c r="A64" s="16">
        <v>62</v>
      </c>
      <c r="B64" s="12" t="s">
        <v>718</v>
      </c>
      <c r="C64" s="17">
        <v>0.8</v>
      </c>
      <c r="D64" s="17">
        <v>0</v>
      </c>
      <c r="E64" s="13">
        <v>80</v>
      </c>
      <c r="F64" s="13">
        <v>90</v>
      </c>
      <c r="G64" s="14">
        <v>2</v>
      </c>
      <c r="H64" s="14">
        <v>9</v>
      </c>
      <c r="I64" s="19">
        <v>0.55000000000000004</v>
      </c>
    </row>
    <row r="65" spans="1:9" x14ac:dyDescent="0.25">
      <c r="A65" s="16">
        <v>63</v>
      </c>
      <c r="B65" s="12" t="s">
        <v>719</v>
      </c>
      <c r="C65" s="17">
        <v>0.94</v>
      </c>
      <c r="D65" s="17">
        <v>0</v>
      </c>
      <c r="E65" s="13">
        <v>65</v>
      </c>
      <c r="F65" s="13">
        <v>84</v>
      </c>
      <c r="G65" s="14">
        <v>3</v>
      </c>
      <c r="H65" s="14">
        <v>1</v>
      </c>
      <c r="I65" s="19">
        <v>0.55000000000000004</v>
      </c>
    </row>
    <row r="66" spans="1:9" x14ac:dyDescent="0.25">
      <c r="A66" s="16">
        <v>64</v>
      </c>
      <c r="B66" s="12" t="s">
        <v>720</v>
      </c>
      <c r="C66" s="17">
        <v>0.91</v>
      </c>
      <c r="D66" s="17">
        <v>0</v>
      </c>
      <c r="E66" s="13">
        <v>300</v>
      </c>
      <c r="F66" s="13">
        <v>220</v>
      </c>
      <c r="G66" s="14">
        <v>6</v>
      </c>
      <c r="H66" s="14">
        <v>4</v>
      </c>
      <c r="I66" s="19">
        <v>0.55000000000000004</v>
      </c>
    </row>
    <row r="67" spans="1:9" x14ac:dyDescent="0.25">
      <c r="A67" s="16">
        <v>65</v>
      </c>
      <c r="B67" s="12" t="s">
        <v>721</v>
      </c>
      <c r="C67" s="17">
        <v>0.91</v>
      </c>
      <c r="D67" s="17">
        <v>0</v>
      </c>
      <c r="E67" s="13">
        <v>250</v>
      </c>
      <c r="F67" s="13">
        <v>240</v>
      </c>
      <c r="G67" s="14">
        <v>6</v>
      </c>
      <c r="H67" s="14">
        <v>4</v>
      </c>
      <c r="I67" s="19">
        <v>0.55000000000000004</v>
      </c>
    </row>
    <row r="68" spans="1:9" x14ac:dyDescent="0.25">
      <c r="A68" s="16">
        <v>66</v>
      </c>
      <c r="B68" s="12" t="s">
        <v>722</v>
      </c>
      <c r="C68" s="17">
        <v>0.96</v>
      </c>
      <c r="D68" s="17">
        <v>0</v>
      </c>
      <c r="E68" s="13">
        <v>59</v>
      </c>
      <c r="F68" s="13">
        <v>79</v>
      </c>
      <c r="G68" s="14">
        <v>3</v>
      </c>
      <c r="H68" s="14">
        <v>1</v>
      </c>
      <c r="I68" s="19">
        <v>0.55000000000000004</v>
      </c>
    </row>
    <row r="69" spans="1:9" x14ac:dyDescent="0.25">
      <c r="A69" s="16">
        <v>67</v>
      </c>
      <c r="B69" s="12" t="s">
        <v>723</v>
      </c>
      <c r="C69" s="17">
        <v>1.02</v>
      </c>
      <c r="D69" s="17">
        <v>0</v>
      </c>
      <c r="E69" s="13">
        <v>330</v>
      </c>
      <c r="F69" s="13">
        <v>225</v>
      </c>
      <c r="G69" s="14">
        <v>0</v>
      </c>
      <c r="H69" s="14">
        <v>0</v>
      </c>
      <c r="I69" s="19">
        <v>0.55000000000000004</v>
      </c>
    </row>
    <row r="70" spans="1:9" x14ac:dyDescent="0.25">
      <c r="A70" s="16">
        <v>68</v>
      </c>
      <c r="B70" s="12" t="s">
        <v>724</v>
      </c>
      <c r="C70" s="17">
        <v>0.93</v>
      </c>
      <c r="D70" s="17">
        <v>0</v>
      </c>
      <c r="E70" s="13">
        <v>335</v>
      </c>
      <c r="F70" s="13">
        <v>225</v>
      </c>
      <c r="G70" s="14">
        <v>0</v>
      </c>
      <c r="H70" s="14">
        <v>0</v>
      </c>
      <c r="I70" s="19">
        <v>0.55000000000000004</v>
      </c>
    </row>
    <row r="71" spans="1:9" x14ac:dyDescent="0.25">
      <c r="A71" s="16">
        <v>69</v>
      </c>
      <c r="B71" s="12" t="s">
        <v>725</v>
      </c>
      <c r="C71" s="17">
        <v>0.92</v>
      </c>
      <c r="D71" s="17">
        <v>0</v>
      </c>
      <c r="E71" s="13">
        <v>342</v>
      </c>
      <c r="F71" s="13">
        <v>225</v>
      </c>
      <c r="G71" s="14">
        <v>0</v>
      </c>
      <c r="H71" s="14">
        <v>0</v>
      </c>
      <c r="I71" s="19">
        <v>0.55000000000000004</v>
      </c>
    </row>
    <row r="72" spans="1:9" x14ac:dyDescent="0.25">
      <c r="A72" s="16">
        <v>70</v>
      </c>
      <c r="B72" s="12" t="s">
        <v>726</v>
      </c>
      <c r="C72" s="17">
        <v>1.01</v>
      </c>
      <c r="D72" s="17">
        <v>0</v>
      </c>
      <c r="E72" s="13">
        <v>360</v>
      </c>
      <c r="F72" s="13">
        <v>225</v>
      </c>
      <c r="G72" s="14">
        <v>0</v>
      </c>
      <c r="H72" s="14">
        <v>0</v>
      </c>
      <c r="I72" s="19">
        <v>0.55000000000000004</v>
      </c>
    </row>
    <row r="73" spans="1:9" x14ac:dyDescent="0.25">
      <c r="A73" s="16">
        <v>71</v>
      </c>
      <c r="B73" s="12" t="s">
        <v>727</v>
      </c>
      <c r="C73" s="17">
        <v>1.01</v>
      </c>
      <c r="D73" s="17">
        <v>0</v>
      </c>
      <c r="E73" s="13">
        <v>125</v>
      </c>
      <c r="F73" s="13">
        <v>125</v>
      </c>
      <c r="G73" s="14">
        <v>0</v>
      </c>
      <c r="H73" s="14">
        <v>0</v>
      </c>
      <c r="I73" s="19">
        <v>0.6</v>
      </c>
    </row>
    <row r="74" spans="1:9" x14ac:dyDescent="0.25">
      <c r="A74" s="16">
        <v>72</v>
      </c>
      <c r="B74" s="12" t="s">
        <v>728</v>
      </c>
      <c r="C74" s="17">
        <v>1.06</v>
      </c>
      <c r="D74" s="17">
        <v>0</v>
      </c>
      <c r="E74" s="13">
        <v>150</v>
      </c>
      <c r="F74" s="13">
        <v>150</v>
      </c>
      <c r="G74" s="14">
        <v>0</v>
      </c>
      <c r="H74" s="14">
        <v>0</v>
      </c>
      <c r="I74" s="19">
        <v>0.55000000000000004</v>
      </c>
    </row>
    <row r="75" spans="1:9" x14ac:dyDescent="0.25">
      <c r="A75" s="16">
        <v>73</v>
      </c>
      <c r="B75" s="12" t="s">
        <v>729</v>
      </c>
      <c r="C75" s="17">
        <v>0.92</v>
      </c>
      <c r="D75" s="17">
        <v>0</v>
      </c>
      <c r="E75" s="13">
        <v>100</v>
      </c>
      <c r="F75" s="13">
        <v>100</v>
      </c>
      <c r="G75" s="14">
        <v>0</v>
      </c>
      <c r="H75" s="14">
        <v>0</v>
      </c>
      <c r="I75" s="19">
        <v>0.55000000000000004</v>
      </c>
    </row>
    <row r="76" spans="1:9" x14ac:dyDescent="0.25">
      <c r="A76" s="16">
        <v>74</v>
      </c>
      <c r="B76" s="12" t="s">
        <v>730</v>
      </c>
      <c r="C76" s="17">
        <v>1</v>
      </c>
      <c r="D76" s="17">
        <v>0</v>
      </c>
      <c r="E76" s="13">
        <v>305</v>
      </c>
      <c r="F76" s="13">
        <v>290</v>
      </c>
      <c r="G76" s="14">
        <v>0</v>
      </c>
      <c r="H76" s="14">
        <v>0</v>
      </c>
      <c r="I76" s="19">
        <v>0.55000000000000004</v>
      </c>
    </row>
    <row r="77" spans="1:9" x14ac:dyDescent="0.25">
      <c r="A77" s="16">
        <v>75</v>
      </c>
      <c r="B77" s="12" t="s">
        <v>731</v>
      </c>
      <c r="C77" s="17">
        <v>0.98</v>
      </c>
      <c r="D77" s="17">
        <v>0</v>
      </c>
      <c r="E77" s="13">
        <v>310</v>
      </c>
      <c r="F77" s="13">
        <v>210</v>
      </c>
      <c r="G77" s="14">
        <v>0</v>
      </c>
      <c r="H77" s="14">
        <v>0</v>
      </c>
      <c r="I77" s="19">
        <v>0.55000000000000004</v>
      </c>
    </row>
    <row r="78" spans="1:9" x14ac:dyDescent="0.25">
      <c r="A78" s="16">
        <v>76</v>
      </c>
      <c r="B78" s="12" t="s">
        <v>732</v>
      </c>
      <c r="C78" s="17">
        <v>0.96</v>
      </c>
      <c r="D78" s="17">
        <v>0</v>
      </c>
      <c r="E78" s="13">
        <v>350</v>
      </c>
      <c r="F78" s="13">
        <v>245</v>
      </c>
      <c r="G78" s="14">
        <v>0</v>
      </c>
      <c r="H78" s="14">
        <v>0</v>
      </c>
      <c r="I78" s="19">
        <v>0.55000000000000004</v>
      </c>
    </row>
    <row r="79" spans="1:9" x14ac:dyDescent="0.25">
      <c r="A79" s="16">
        <v>77</v>
      </c>
      <c r="B79" s="12" t="s">
        <v>733</v>
      </c>
      <c r="C79" s="17">
        <v>1.04</v>
      </c>
      <c r="D79" s="17">
        <v>0</v>
      </c>
      <c r="E79" s="13">
        <v>200</v>
      </c>
      <c r="F79" s="13">
        <v>180</v>
      </c>
      <c r="G79" s="14">
        <v>0</v>
      </c>
      <c r="H79" s="14">
        <v>0</v>
      </c>
      <c r="I79" s="19">
        <v>0.55000000000000004</v>
      </c>
    </row>
    <row r="80" spans="1:9" x14ac:dyDescent="0.25">
      <c r="A80" s="16">
        <v>78</v>
      </c>
      <c r="B80" s="12" t="s">
        <v>734</v>
      </c>
      <c r="C80" s="17">
        <v>1.05</v>
      </c>
      <c r="D80" s="17">
        <v>0</v>
      </c>
      <c r="E80" s="13">
        <v>350</v>
      </c>
      <c r="F80" s="13">
        <v>310</v>
      </c>
      <c r="G80" s="14">
        <v>0</v>
      </c>
      <c r="H80" s="14">
        <v>0</v>
      </c>
      <c r="I80" s="19">
        <v>0.55000000000000004</v>
      </c>
    </row>
    <row r="81" spans="1:9" x14ac:dyDescent="0.25">
      <c r="A81" s="16">
        <v>79</v>
      </c>
      <c r="B81" s="12" t="s">
        <v>735</v>
      </c>
      <c r="C81" s="17">
        <v>1.01</v>
      </c>
      <c r="D81" s="17">
        <v>0</v>
      </c>
      <c r="E81" s="13">
        <v>180</v>
      </c>
      <c r="F81" s="13">
        <v>195</v>
      </c>
      <c r="G81" s="14">
        <v>8</v>
      </c>
      <c r="H81" s="14">
        <v>6</v>
      </c>
      <c r="I81" s="19">
        <v>0.55000000000000004</v>
      </c>
    </row>
    <row r="82" spans="1:9" x14ac:dyDescent="0.25">
      <c r="A82" s="16">
        <v>80</v>
      </c>
      <c r="B82" s="12" t="s">
        <v>736</v>
      </c>
      <c r="C82" s="17">
        <v>1.17</v>
      </c>
      <c r="D82" s="17">
        <v>0</v>
      </c>
      <c r="E82" s="13">
        <v>225</v>
      </c>
      <c r="F82" s="13">
        <v>265</v>
      </c>
      <c r="G82" s="14">
        <v>8</v>
      </c>
      <c r="H82" s="14">
        <v>12</v>
      </c>
      <c r="I82" s="19">
        <v>0.55000000000000004</v>
      </c>
    </row>
    <row r="83" spans="1:9" x14ac:dyDescent="0.25">
      <c r="A83" s="16">
        <v>81</v>
      </c>
      <c r="B83" s="12" t="s">
        <v>737</v>
      </c>
      <c r="C83" s="17">
        <v>1.22</v>
      </c>
      <c r="D83" s="17">
        <v>0</v>
      </c>
      <c r="E83" s="13">
        <v>200</v>
      </c>
      <c r="F83" s="13">
        <v>310</v>
      </c>
      <c r="G83" s="14">
        <v>8</v>
      </c>
      <c r="H83" s="14">
        <v>6</v>
      </c>
      <c r="I83" s="19">
        <v>0.55000000000000004</v>
      </c>
    </row>
    <row r="84" spans="1:9" x14ac:dyDescent="0.25">
      <c r="A84" s="16">
        <v>82</v>
      </c>
      <c r="B84" s="12" t="s">
        <v>738</v>
      </c>
      <c r="C84" s="17">
        <v>1.05</v>
      </c>
      <c r="D84" s="17">
        <v>0</v>
      </c>
      <c r="E84" s="13">
        <v>290</v>
      </c>
      <c r="F84" s="13">
        <v>145</v>
      </c>
      <c r="G84" s="14">
        <v>9</v>
      </c>
      <c r="H84" s="14">
        <v>7</v>
      </c>
      <c r="I84" s="19">
        <v>0.55000000000000004</v>
      </c>
    </row>
    <row r="85" spans="1:9" x14ac:dyDescent="0.25">
      <c r="A85" s="16">
        <v>83</v>
      </c>
      <c r="B85" s="12" t="s">
        <v>739</v>
      </c>
      <c r="C85" s="17">
        <v>0.99</v>
      </c>
      <c r="D85" s="17">
        <v>0</v>
      </c>
      <c r="E85" s="13">
        <v>130</v>
      </c>
      <c r="F85" s="13">
        <v>125</v>
      </c>
      <c r="G85" s="14">
        <v>5</v>
      </c>
      <c r="H85" s="14">
        <v>3</v>
      </c>
      <c r="I85" s="19">
        <v>0.55000000000000004</v>
      </c>
    </row>
    <row r="86" spans="1:9" x14ac:dyDescent="0.25">
      <c r="A86" s="16">
        <v>84</v>
      </c>
      <c r="B86" s="12" t="s">
        <v>740</v>
      </c>
      <c r="C86" s="17">
        <v>1</v>
      </c>
      <c r="D86" s="17">
        <v>0</v>
      </c>
      <c r="E86" s="13">
        <v>145</v>
      </c>
      <c r="F86" s="13">
        <v>145</v>
      </c>
      <c r="G86" s="14">
        <v>6.5</v>
      </c>
      <c r="H86" s="14">
        <v>3</v>
      </c>
      <c r="I86" s="19">
        <v>0.55000000000000004</v>
      </c>
    </row>
    <row r="87" spans="1:9" x14ac:dyDescent="0.25">
      <c r="A87" s="16">
        <v>85</v>
      </c>
      <c r="B87" s="12" t="s">
        <v>741</v>
      </c>
      <c r="C87" s="17">
        <v>0.97</v>
      </c>
      <c r="D87" s="17">
        <v>0</v>
      </c>
      <c r="E87" s="13">
        <v>85</v>
      </c>
      <c r="F87" s="13">
        <v>100</v>
      </c>
      <c r="G87" s="14">
        <v>5</v>
      </c>
      <c r="H87" s="14">
        <v>3</v>
      </c>
      <c r="I87" s="19">
        <v>0.55000000000000004</v>
      </c>
    </row>
    <row r="88" spans="1:9" x14ac:dyDescent="0.25">
      <c r="A88" s="16">
        <v>86</v>
      </c>
      <c r="B88" s="12" t="s">
        <v>742</v>
      </c>
      <c r="C88" s="17">
        <v>1.05</v>
      </c>
      <c r="D88" s="17">
        <v>0</v>
      </c>
      <c r="E88" s="13">
        <v>115</v>
      </c>
      <c r="F88" s="13">
        <v>125</v>
      </c>
      <c r="G88" s="14">
        <v>4.5</v>
      </c>
      <c r="H88" s="14">
        <v>2.5</v>
      </c>
      <c r="I88" s="19">
        <v>0.55000000000000004</v>
      </c>
    </row>
    <row r="89" spans="1:9" x14ac:dyDescent="0.25">
      <c r="A89" s="16">
        <v>87</v>
      </c>
      <c r="B89" s="12" t="s">
        <v>743</v>
      </c>
      <c r="C89" s="17">
        <v>0.98</v>
      </c>
      <c r="D89" s="17">
        <v>0</v>
      </c>
      <c r="E89" s="13">
        <v>135</v>
      </c>
      <c r="F89" s="13">
        <v>135</v>
      </c>
      <c r="G89" s="14">
        <v>7</v>
      </c>
      <c r="H89" s="14">
        <v>3</v>
      </c>
      <c r="I89" s="19">
        <v>0.55000000000000004</v>
      </c>
    </row>
    <row r="90" spans="1:9" x14ac:dyDescent="0.25">
      <c r="A90" s="16">
        <v>88</v>
      </c>
      <c r="B90" s="12" t="s">
        <v>744</v>
      </c>
      <c r="C90" s="17">
        <v>1</v>
      </c>
      <c r="D90" s="17">
        <v>0</v>
      </c>
      <c r="E90" s="13">
        <v>120</v>
      </c>
      <c r="F90" s="13">
        <v>120</v>
      </c>
      <c r="G90" s="14">
        <v>6</v>
      </c>
      <c r="H90" s="14">
        <v>5</v>
      </c>
      <c r="I90" s="19">
        <v>0.55000000000000004</v>
      </c>
    </row>
    <row r="91" spans="1:9" x14ac:dyDescent="0.25">
      <c r="A91" s="16">
        <v>89</v>
      </c>
      <c r="B91" s="12" t="s">
        <v>745</v>
      </c>
      <c r="C91" s="17">
        <v>0.99</v>
      </c>
      <c r="D91" s="17">
        <v>0</v>
      </c>
      <c r="E91" s="13">
        <v>135</v>
      </c>
      <c r="F91" s="13">
        <v>130</v>
      </c>
      <c r="G91" s="14">
        <v>5</v>
      </c>
      <c r="H91" s="14">
        <v>10</v>
      </c>
      <c r="I91" s="19">
        <v>0.55000000000000004</v>
      </c>
    </row>
    <row r="92" spans="1:9" x14ac:dyDescent="0.25">
      <c r="A92" s="16">
        <v>90</v>
      </c>
      <c r="B92" s="12" t="s">
        <v>746</v>
      </c>
      <c r="C92" s="17">
        <v>0.92</v>
      </c>
      <c r="D92" s="17">
        <v>0</v>
      </c>
      <c r="E92" s="13">
        <v>135</v>
      </c>
      <c r="F92" s="13">
        <v>100</v>
      </c>
      <c r="G92" s="14">
        <v>6</v>
      </c>
      <c r="H92" s="14">
        <v>8</v>
      </c>
      <c r="I92" s="19">
        <v>0.55000000000000004</v>
      </c>
    </row>
    <row r="93" spans="1:9" x14ac:dyDescent="0.25">
      <c r="A93" s="16">
        <v>91</v>
      </c>
      <c r="B93" s="12" t="s">
        <v>747</v>
      </c>
      <c r="C93" s="17">
        <v>1.03</v>
      </c>
      <c r="D93" s="17">
        <v>0</v>
      </c>
      <c r="E93" s="13">
        <v>155</v>
      </c>
      <c r="F93" s="13">
        <v>145</v>
      </c>
      <c r="G93" s="14">
        <v>6</v>
      </c>
      <c r="H93" s="14">
        <v>5</v>
      </c>
      <c r="I93" s="19">
        <v>0.55000000000000004</v>
      </c>
    </row>
    <row r="94" spans="1:9" x14ac:dyDescent="0.25">
      <c r="A94" s="16">
        <v>92</v>
      </c>
      <c r="B94" s="12" t="s">
        <v>748</v>
      </c>
      <c r="C94" s="17">
        <v>0.95</v>
      </c>
      <c r="D94" s="17">
        <v>0</v>
      </c>
      <c r="E94" s="13">
        <v>150</v>
      </c>
      <c r="F94" s="13">
        <v>120</v>
      </c>
      <c r="G94" s="14">
        <v>7</v>
      </c>
      <c r="H94" s="14">
        <v>5</v>
      </c>
      <c r="I94" s="19">
        <v>0.55000000000000004</v>
      </c>
    </row>
    <row r="95" spans="1:9" x14ac:dyDescent="0.25">
      <c r="A95" s="16">
        <v>93</v>
      </c>
      <c r="B95" s="12" t="s">
        <v>749</v>
      </c>
      <c r="C95" s="17">
        <v>1.04</v>
      </c>
      <c r="D95" s="17">
        <v>0</v>
      </c>
      <c r="E95" s="13">
        <v>165</v>
      </c>
      <c r="F95" s="13">
        <v>165</v>
      </c>
      <c r="G95" s="14">
        <v>7</v>
      </c>
      <c r="H95" s="14">
        <v>5</v>
      </c>
      <c r="I95" s="19">
        <v>0.55000000000000004</v>
      </c>
    </row>
    <row r="96" spans="1:9" x14ac:dyDescent="0.25">
      <c r="A96" s="16">
        <v>94</v>
      </c>
      <c r="B96" s="12" t="s">
        <v>750</v>
      </c>
      <c r="C96" s="17">
        <v>1.07</v>
      </c>
      <c r="D96" s="17">
        <v>0</v>
      </c>
      <c r="E96" s="13">
        <v>200</v>
      </c>
      <c r="F96" s="13">
        <v>200</v>
      </c>
      <c r="G96" s="14">
        <v>6</v>
      </c>
      <c r="H96" s="14">
        <v>5</v>
      </c>
      <c r="I96" s="19">
        <v>0.55000000000000004</v>
      </c>
    </row>
    <row r="97" spans="1:9" x14ac:dyDescent="0.25">
      <c r="A97" s="16">
        <v>95</v>
      </c>
      <c r="B97" s="12" t="s">
        <v>751</v>
      </c>
      <c r="C97" s="17">
        <v>0.98</v>
      </c>
      <c r="D97" s="17">
        <v>0</v>
      </c>
      <c r="E97" s="13">
        <v>310</v>
      </c>
      <c r="F97" s="13">
        <v>240</v>
      </c>
      <c r="G97" s="14">
        <v>6</v>
      </c>
      <c r="H97" s="14">
        <v>8</v>
      </c>
      <c r="I97" s="19">
        <v>0.55000000000000004</v>
      </c>
    </row>
    <row r="98" spans="1:9" x14ac:dyDescent="0.25">
      <c r="A98" s="16">
        <v>96</v>
      </c>
      <c r="B98" s="12" t="s">
        <v>752</v>
      </c>
      <c r="C98" s="17">
        <v>1</v>
      </c>
      <c r="D98" s="17">
        <v>0</v>
      </c>
      <c r="E98" s="13">
        <v>145</v>
      </c>
      <c r="F98" s="13">
        <v>145</v>
      </c>
      <c r="G98" s="14">
        <v>6</v>
      </c>
      <c r="H98" s="14">
        <v>5</v>
      </c>
      <c r="I98" s="19">
        <v>0.55000000000000004</v>
      </c>
    </row>
    <row r="99" spans="1:9" x14ac:dyDescent="0.25">
      <c r="A99" s="16">
        <v>97</v>
      </c>
      <c r="B99" s="12" t="s">
        <v>753</v>
      </c>
      <c r="C99" s="17">
        <v>0.82</v>
      </c>
      <c r="D99" s="17">
        <v>0</v>
      </c>
      <c r="E99" s="13">
        <v>310</v>
      </c>
      <c r="F99" s="13">
        <v>200</v>
      </c>
      <c r="G99" s="14">
        <v>8</v>
      </c>
      <c r="H99" s="14">
        <v>8</v>
      </c>
      <c r="I99" s="19">
        <v>0.55000000000000004</v>
      </c>
    </row>
    <row r="100" spans="1:9" x14ac:dyDescent="0.25">
      <c r="A100" s="16">
        <v>98</v>
      </c>
      <c r="B100" s="12" t="s">
        <v>754</v>
      </c>
      <c r="C100" s="17">
        <v>0.97</v>
      </c>
      <c r="D100" s="17">
        <v>0</v>
      </c>
      <c r="E100" s="13">
        <v>315</v>
      </c>
      <c r="F100" s="13">
        <v>230</v>
      </c>
      <c r="G100" s="14">
        <v>8</v>
      </c>
      <c r="H100" s="14">
        <v>7</v>
      </c>
      <c r="I100" s="19">
        <v>0.55000000000000004</v>
      </c>
    </row>
    <row r="101" spans="1:9" x14ac:dyDescent="0.25">
      <c r="A101" s="16">
        <v>99</v>
      </c>
      <c r="B101" s="12" t="s">
        <v>755</v>
      </c>
      <c r="C101" s="17">
        <v>0.95</v>
      </c>
      <c r="D101" s="17">
        <v>0</v>
      </c>
      <c r="E101" s="13">
        <v>300</v>
      </c>
      <c r="F101" s="13">
        <v>205</v>
      </c>
      <c r="G101" s="14">
        <v>8</v>
      </c>
      <c r="H101" s="14">
        <v>6</v>
      </c>
      <c r="I101" s="19">
        <v>0.55000000000000004</v>
      </c>
    </row>
    <row r="102" spans="1:9" x14ac:dyDescent="0.25">
      <c r="A102" s="16">
        <v>100</v>
      </c>
      <c r="B102" s="12" t="s">
        <v>756</v>
      </c>
      <c r="C102" s="17">
        <v>0.98</v>
      </c>
      <c r="D102" s="17">
        <v>0</v>
      </c>
      <c r="E102" s="13">
        <v>325</v>
      </c>
      <c r="F102" s="13">
        <v>225</v>
      </c>
      <c r="G102" s="14">
        <v>8</v>
      </c>
      <c r="H102" s="14">
        <v>5</v>
      </c>
      <c r="I102" s="19">
        <v>0.55000000000000004</v>
      </c>
    </row>
    <row r="103" spans="1:9" x14ac:dyDescent="0.25">
      <c r="A103" s="16">
        <v>101</v>
      </c>
      <c r="B103" s="12" t="s">
        <v>757</v>
      </c>
      <c r="C103" s="17">
        <v>1.01</v>
      </c>
      <c r="D103" s="17">
        <v>0</v>
      </c>
      <c r="E103" s="13">
        <v>335</v>
      </c>
      <c r="F103" s="13">
        <v>240</v>
      </c>
      <c r="G103" s="14">
        <v>7</v>
      </c>
      <c r="H103" s="14">
        <v>6</v>
      </c>
      <c r="I103" s="19">
        <v>0.55000000000000004</v>
      </c>
    </row>
    <row r="104" spans="1:9" x14ac:dyDescent="0.25">
      <c r="A104" s="16">
        <v>102</v>
      </c>
      <c r="B104" s="12" t="s">
        <v>758</v>
      </c>
      <c r="C104" s="17">
        <v>1.0900000000000001</v>
      </c>
      <c r="D104" s="17">
        <v>0</v>
      </c>
      <c r="E104" s="13">
        <v>340</v>
      </c>
      <c r="F104" s="13">
        <v>270</v>
      </c>
      <c r="G104" s="14">
        <v>7</v>
      </c>
      <c r="H104" s="14">
        <v>4</v>
      </c>
      <c r="I104" s="19">
        <v>0.55000000000000004</v>
      </c>
    </row>
    <row r="105" spans="1:9" x14ac:dyDescent="0.25">
      <c r="A105" s="16">
        <v>103</v>
      </c>
      <c r="B105" s="12" t="s">
        <v>759</v>
      </c>
      <c r="C105" s="17">
        <v>1.2</v>
      </c>
      <c r="D105" s="17">
        <v>0</v>
      </c>
      <c r="E105" s="13">
        <v>355</v>
      </c>
      <c r="F105" s="13">
        <v>340</v>
      </c>
      <c r="G105" s="14">
        <v>7</v>
      </c>
      <c r="H105" s="14">
        <v>5</v>
      </c>
      <c r="I105" s="19">
        <v>0.55000000000000004</v>
      </c>
    </row>
    <row r="106" spans="1:9" x14ac:dyDescent="0.25">
      <c r="A106" s="16">
        <v>104</v>
      </c>
      <c r="B106" s="12" t="s">
        <v>760</v>
      </c>
      <c r="C106" s="17">
        <v>0.98</v>
      </c>
      <c r="D106" s="17">
        <v>0</v>
      </c>
      <c r="E106" s="13">
        <v>295</v>
      </c>
      <c r="F106" s="13">
        <v>200</v>
      </c>
      <c r="G106" s="14">
        <v>8</v>
      </c>
      <c r="H106" s="14">
        <v>5</v>
      </c>
      <c r="I106" s="19">
        <v>0.55000000000000004</v>
      </c>
    </row>
    <row r="107" spans="1:9" x14ac:dyDescent="0.25">
      <c r="A107" s="16">
        <v>105</v>
      </c>
      <c r="B107" s="12" t="s">
        <v>761</v>
      </c>
      <c r="C107" s="17">
        <v>0.95</v>
      </c>
      <c r="D107" s="17">
        <v>0</v>
      </c>
      <c r="E107" s="13">
        <v>320</v>
      </c>
      <c r="F107" s="13">
        <v>200</v>
      </c>
      <c r="G107" s="14">
        <v>8</v>
      </c>
      <c r="H107" s="14">
        <v>4</v>
      </c>
      <c r="I107" s="19">
        <v>0.55000000000000004</v>
      </c>
    </row>
    <row r="108" spans="1:9" x14ac:dyDescent="0.25">
      <c r="A108" s="16">
        <v>106</v>
      </c>
      <c r="B108" s="12" t="s">
        <v>762</v>
      </c>
      <c r="C108" s="17">
        <v>0.91</v>
      </c>
      <c r="D108" s="17">
        <v>0</v>
      </c>
      <c r="E108" s="13">
        <v>250</v>
      </c>
      <c r="F108" s="13">
        <v>180</v>
      </c>
      <c r="G108" s="14">
        <v>10</v>
      </c>
      <c r="H108" s="14">
        <v>12</v>
      </c>
      <c r="I108" s="19">
        <v>0.55000000000000004</v>
      </c>
    </row>
    <row r="109" spans="1:9" x14ac:dyDescent="0.25">
      <c r="A109" s="16">
        <v>107</v>
      </c>
      <c r="B109" s="12" t="s">
        <v>763</v>
      </c>
      <c r="C109" s="17">
        <v>0.91</v>
      </c>
      <c r="D109" s="17">
        <v>0</v>
      </c>
      <c r="E109" s="13">
        <v>255</v>
      </c>
      <c r="F109" s="13">
        <v>180</v>
      </c>
      <c r="G109" s="14">
        <v>11</v>
      </c>
      <c r="H109" s="14">
        <v>7</v>
      </c>
      <c r="I109" s="19">
        <v>0.55000000000000004</v>
      </c>
    </row>
    <row r="110" spans="1:9" x14ac:dyDescent="0.25">
      <c r="A110" s="16">
        <v>108</v>
      </c>
      <c r="B110" s="12" t="s">
        <v>764</v>
      </c>
      <c r="C110" s="17">
        <v>0.9</v>
      </c>
      <c r="D110" s="17">
        <v>0</v>
      </c>
      <c r="E110" s="13">
        <v>130</v>
      </c>
      <c r="F110" s="13">
        <v>105</v>
      </c>
      <c r="G110" s="14">
        <v>5</v>
      </c>
      <c r="H110" s="14">
        <v>5</v>
      </c>
      <c r="I110" s="19">
        <v>0.55000000000000004</v>
      </c>
    </row>
    <row r="111" spans="1:9" x14ac:dyDescent="0.25">
      <c r="A111" s="16">
        <v>109</v>
      </c>
      <c r="B111" s="12" t="s">
        <v>765</v>
      </c>
      <c r="C111" s="17">
        <v>1.05</v>
      </c>
      <c r="D111" s="17">
        <v>0</v>
      </c>
      <c r="E111" s="13">
        <v>150</v>
      </c>
      <c r="F111" s="13">
        <v>160</v>
      </c>
      <c r="G111" s="14">
        <v>6</v>
      </c>
      <c r="H111" s="14">
        <v>4</v>
      </c>
      <c r="I111" s="19">
        <v>0.55000000000000004</v>
      </c>
    </row>
    <row r="112" spans="1:9" x14ac:dyDescent="0.25">
      <c r="A112" s="16">
        <v>110</v>
      </c>
      <c r="B112" s="12" t="s">
        <v>766</v>
      </c>
      <c r="C112" s="17">
        <v>1.17</v>
      </c>
      <c r="D112" s="17">
        <v>0</v>
      </c>
      <c r="E112" s="13">
        <v>210</v>
      </c>
      <c r="F112" s="13">
        <v>260</v>
      </c>
      <c r="G112" s="14">
        <v>8</v>
      </c>
      <c r="H112" s="14">
        <v>5</v>
      </c>
      <c r="I112" s="19">
        <v>0.55000000000000004</v>
      </c>
    </row>
    <row r="113" spans="1:9" x14ac:dyDescent="0.25">
      <c r="A113" s="16">
        <v>111</v>
      </c>
      <c r="B113" s="12" t="s">
        <v>767</v>
      </c>
      <c r="C113" s="17">
        <v>1.06</v>
      </c>
      <c r="D113" s="17">
        <v>0</v>
      </c>
      <c r="E113" s="13">
        <v>190</v>
      </c>
      <c r="F113" s="13">
        <v>205</v>
      </c>
      <c r="G113" s="14">
        <v>7</v>
      </c>
      <c r="H113" s="14">
        <v>6</v>
      </c>
      <c r="I113" s="19">
        <v>0.55000000000000004</v>
      </c>
    </row>
    <row r="114" spans="1:9" x14ac:dyDescent="0.25">
      <c r="A114" s="16">
        <v>112</v>
      </c>
      <c r="B114" s="12" t="s">
        <v>768</v>
      </c>
      <c r="C114" s="17">
        <v>1.1599999999999999</v>
      </c>
      <c r="D114" s="17">
        <v>0</v>
      </c>
      <c r="E114" s="13">
        <v>260</v>
      </c>
      <c r="F114" s="13">
        <v>270</v>
      </c>
      <c r="G114" s="14">
        <v>8</v>
      </c>
      <c r="H114" s="14">
        <v>5</v>
      </c>
      <c r="I114" s="19">
        <v>0.55000000000000004</v>
      </c>
    </row>
    <row r="115" spans="1:9" x14ac:dyDescent="0.25">
      <c r="A115" s="16">
        <v>113</v>
      </c>
      <c r="B115" s="12" t="s">
        <v>769</v>
      </c>
      <c r="C115" s="17">
        <v>1.1599999999999999</v>
      </c>
      <c r="D115" s="17">
        <v>0</v>
      </c>
      <c r="E115" s="13">
        <v>260</v>
      </c>
      <c r="F115" s="13">
        <v>270</v>
      </c>
      <c r="G115" s="14">
        <v>8</v>
      </c>
      <c r="H115" s="14">
        <v>5</v>
      </c>
      <c r="I115" s="19">
        <v>0.55000000000000004</v>
      </c>
    </row>
    <row r="116" spans="1:9" x14ac:dyDescent="0.25">
      <c r="A116" s="16">
        <v>114</v>
      </c>
      <c r="B116" s="12" t="s">
        <v>770</v>
      </c>
      <c r="C116" s="17">
        <v>1.1599999999999999</v>
      </c>
      <c r="D116" s="17">
        <v>0</v>
      </c>
      <c r="E116" s="13">
        <v>260</v>
      </c>
      <c r="F116" s="13">
        <v>270</v>
      </c>
      <c r="G116" s="14">
        <v>8</v>
      </c>
      <c r="H116" s="14">
        <v>5</v>
      </c>
      <c r="I116" s="19">
        <v>0.55000000000000004</v>
      </c>
    </row>
    <row r="117" spans="1:9" x14ac:dyDescent="0.25">
      <c r="A117" s="16">
        <v>115</v>
      </c>
      <c r="B117" s="12" t="s">
        <v>771</v>
      </c>
      <c r="C117" s="17">
        <v>0.84</v>
      </c>
      <c r="D117" s="17">
        <v>0</v>
      </c>
      <c r="E117" s="13">
        <v>310</v>
      </c>
      <c r="F117" s="13">
        <v>200</v>
      </c>
      <c r="G117" s="14">
        <v>8</v>
      </c>
      <c r="H117" s="14">
        <v>7</v>
      </c>
      <c r="I117" s="19">
        <v>0.55000000000000004</v>
      </c>
    </row>
    <row r="118" spans="1:9" x14ac:dyDescent="0.25">
      <c r="A118" s="16">
        <v>116</v>
      </c>
      <c r="B118" s="12" t="s">
        <v>772</v>
      </c>
      <c r="C118" s="17">
        <v>0.98</v>
      </c>
      <c r="D118" s="17">
        <v>0</v>
      </c>
      <c r="E118" s="13">
        <v>335</v>
      </c>
      <c r="F118" s="13">
        <v>275</v>
      </c>
      <c r="G118" s="14">
        <v>7</v>
      </c>
      <c r="H118" s="14">
        <v>6</v>
      </c>
      <c r="I118" s="19">
        <v>0.55000000000000004</v>
      </c>
    </row>
    <row r="119" spans="1:9" x14ac:dyDescent="0.25">
      <c r="A119" s="16">
        <v>117</v>
      </c>
      <c r="B119" s="12" t="s">
        <v>773</v>
      </c>
      <c r="C119" s="17">
        <v>0.94</v>
      </c>
      <c r="D119" s="17">
        <v>0</v>
      </c>
      <c r="E119" s="13">
        <v>320</v>
      </c>
      <c r="F119" s="13">
        <v>215</v>
      </c>
      <c r="G119" s="14">
        <v>7</v>
      </c>
      <c r="H119" s="14">
        <v>11</v>
      </c>
      <c r="I119" s="19">
        <v>0.55000000000000004</v>
      </c>
    </row>
    <row r="120" spans="1:9" x14ac:dyDescent="0.25">
      <c r="A120" s="16">
        <v>118</v>
      </c>
      <c r="B120" s="12" t="s">
        <v>774</v>
      </c>
      <c r="C120" s="17">
        <v>1</v>
      </c>
      <c r="D120" s="17">
        <v>0</v>
      </c>
      <c r="E120" s="13">
        <v>320</v>
      </c>
      <c r="F120" s="13">
        <v>235</v>
      </c>
      <c r="G120" s="14">
        <v>7</v>
      </c>
      <c r="H120" s="14">
        <v>5</v>
      </c>
      <c r="I120" s="19">
        <v>0.55000000000000004</v>
      </c>
    </row>
    <row r="121" spans="1:9" x14ac:dyDescent="0.25">
      <c r="A121" s="16">
        <v>119</v>
      </c>
      <c r="B121" s="12" t="s">
        <v>775</v>
      </c>
      <c r="C121" s="17">
        <v>1</v>
      </c>
      <c r="D121" s="17">
        <v>0</v>
      </c>
      <c r="E121" s="13">
        <v>335</v>
      </c>
      <c r="F121" s="13">
        <v>225</v>
      </c>
      <c r="G121" s="14">
        <v>7</v>
      </c>
      <c r="H121" s="14">
        <v>6</v>
      </c>
      <c r="I121" s="19">
        <v>0.55000000000000004</v>
      </c>
    </row>
    <row r="122" spans="1:9" x14ac:dyDescent="0.25">
      <c r="A122" s="16">
        <v>120</v>
      </c>
      <c r="B122" s="12" t="s">
        <v>776</v>
      </c>
      <c r="C122" s="17">
        <v>1.06</v>
      </c>
      <c r="D122" s="17">
        <v>0</v>
      </c>
      <c r="E122" s="13">
        <v>335</v>
      </c>
      <c r="F122" s="13">
        <v>265</v>
      </c>
      <c r="G122" s="14">
        <v>8</v>
      </c>
      <c r="H122" s="14">
        <v>6</v>
      </c>
      <c r="I122" s="19">
        <v>0.55000000000000004</v>
      </c>
    </row>
    <row r="123" spans="1:9" x14ac:dyDescent="0.25">
      <c r="A123" s="16">
        <v>121</v>
      </c>
      <c r="B123" s="12" t="s">
        <v>777</v>
      </c>
      <c r="C123" s="17">
        <v>0.85</v>
      </c>
      <c r="D123" s="17">
        <v>0</v>
      </c>
      <c r="E123" s="13">
        <v>110</v>
      </c>
      <c r="F123" s="13">
        <v>105</v>
      </c>
      <c r="G123" s="14">
        <v>5</v>
      </c>
      <c r="H123" s="14">
        <v>15</v>
      </c>
      <c r="I123" s="19">
        <v>0.55000000000000004</v>
      </c>
    </row>
    <row r="124" spans="1:9" x14ac:dyDescent="0.25">
      <c r="A124" s="16">
        <v>122</v>
      </c>
      <c r="B124" s="12" t="s">
        <v>778</v>
      </c>
      <c r="C124" s="17">
        <v>1.02</v>
      </c>
      <c r="D124" s="17">
        <v>0</v>
      </c>
      <c r="E124" s="13">
        <v>130</v>
      </c>
      <c r="F124" s="13">
        <v>130</v>
      </c>
      <c r="G124" s="14">
        <v>4</v>
      </c>
      <c r="H124" s="14">
        <v>10</v>
      </c>
      <c r="I124" s="19">
        <v>0.55000000000000004</v>
      </c>
    </row>
    <row r="125" spans="1:9" x14ac:dyDescent="0.25">
      <c r="A125" s="16">
        <v>123</v>
      </c>
      <c r="B125" s="12" t="s">
        <v>779</v>
      </c>
      <c r="C125" s="17">
        <v>1</v>
      </c>
      <c r="D125" s="17">
        <v>0</v>
      </c>
      <c r="E125" s="13">
        <v>140</v>
      </c>
      <c r="F125" s="13">
        <v>135</v>
      </c>
      <c r="G125" s="14">
        <v>5</v>
      </c>
      <c r="H125" s="14">
        <v>9</v>
      </c>
      <c r="I125" s="19">
        <v>0.55000000000000004</v>
      </c>
    </row>
    <row r="126" spans="1:9" x14ac:dyDescent="0.25">
      <c r="A126" s="16">
        <v>124</v>
      </c>
      <c r="B126" s="12" t="s">
        <v>780</v>
      </c>
      <c r="C126" s="17">
        <v>1.03</v>
      </c>
      <c r="D126" s="17">
        <v>0</v>
      </c>
      <c r="E126" s="13">
        <v>195</v>
      </c>
      <c r="F126" s="13">
        <v>160</v>
      </c>
      <c r="G126" s="14">
        <v>6</v>
      </c>
      <c r="H126" s="14">
        <v>7</v>
      </c>
      <c r="I126" s="19">
        <v>0.55000000000000004</v>
      </c>
    </row>
    <row r="127" spans="1:9" x14ac:dyDescent="0.25">
      <c r="A127" s="16">
        <v>125</v>
      </c>
      <c r="B127" s="12" t="s">
        <v>781</v>
      </c>
      <c r="C127" s="17">
        <v>1</v>
      </c>
      <c r="D127" s="17">
        <v>0</v>
      </c>
      <c r="E127" s="13">
        <v>130</v>
      </c>
      <c r="F127" s="13">
        <v>120</v>
      </c>
      <c r="G127" s="14">
        <v>4</v>
      </c>
      <c r="H127" s="14">
        <v>8</v>
      </c>
      <c r="I127" s="19">
        <v>0.55000000000000004</v>
      </c>
    </row>
    <row r="128" spans="1:9" x14ac:dyDescent="0.25">
      <c r="A128" s="16">
        <v>126</v>
      </c>
      <c r="B128" s="12" t="s">
        <v>782</v>
      </c>
      <c r="C128" s="17">
        <v>1</v>
      </c>
      <c r="D128" s="17">
        <v>0</v>
      </c>
      <c r="E128" s="13">
        <v>145</v>
      </c>
      <c r="F128" s="13">
        <v>165</v>
      </c>
      <c r="G128" s="14">
        <v>8</v>
      </c>
      <c r="H128" s="14">
        <v>7</v>
      </c>
      <c r="I128" s="19">
        <v>0.55000000000000004</v>
      </c>
    </row>
    <row r="129" spans="1:9" x14ac:dyDescent="0.25">
      <c r="A129" s="16">
        <v>127</v>
      </c>
      <c r="B129" s="12" t="s">
        <v>783</v>
      </c>
      <c r="C129" s="17">
        <v>1</v>
      </c>
      <c r="D129" s="17">
        <v>0</v>
      </c>
      <c r="E129" s="13">
        <v>175</v>
      </c>
      <c r="F129" s="13">
        <v>185</v>
      </c>
      <c r="G129" s="14">
        <v>8</v>
      </c>
      <c r="H129" s="14">
        <v>7</v>
      </c>
      <c r="I129" s="19">
        <v>0.55000000000000004</v>
      </c>
    </row>
    <row r="130" spans="1:9" x14ac:dyDescent="0.25">
      <c r="A130" s="16">
        <v>128</v>
      </c>
      <c r="B130" s="12" t="s">
        <v>784</v>
      </c>
      <c r="C130" s="17">
        <v>1.07</v>
      </c>
      <c r="D130" s="17">
        <v>0</v>
      </c>
      <c r="E130" s="13">
        <v>200</v>
      </c>
      <c r="F130" s="13">
        <v>215</v>
      </c>
      <c r="G130" s="14">
        <v>8</v>
      </c>
      <c r="H130" s="14">
        <v>7</v>
      </c>
      <c r="I130" s="19">
        <v>0.55000000000000004</v>
      </c>
    </row>
    <row r="131" spans="1:9" x14ac:dyDescent="0.25">
      <c r="A131" s="16">
        <v>129</v>
      </c>
      <c r="B131" s="12" t="s">
        <v>785</v>
      </c>
      <c r="C131" s="17">
        <v>1.1499999999999999</v>
      </c>
      <c r="D131" s="17">
        <v>0</v>
      </c>
      <c r="E131" s="13">
        <v>250</v>
      </c>
      <c r="F131" s="13">
        <v>255</v>
      </c>
      <c r="G131" s="14">
        <v>7</v>
      </c>
      <c r="H131" s="14">
        <v>4</v>
      </c>
      <c r="I131" s="19">
        <v>0.55000000000000004</v>
      </c>
    </row>
    <row r="132" spans="1:9" x14ac:dyDescent="0.25">
      <c r="A132" s="16">
        <v>130</v>
      </c>
      <c r="B132" s="12" t="s">
        <v>786</v>
      </c>
      <c r="C132" s="17">
        <v>1.06</v>
      </c>
      <c r="D132" s="17">
        <v>0</v>
      </c>
      <c r="E132" s="13">
        <v>300</v>
      </c>
      <c r="F132" s="13">
        <v>225</v>
      </c>
      <c r="G132" s="14">
        <v>7</v>
      </c>
      <c r="H132" s="14">
        <v>4</v>
      </c>
      <c r="I132" s="19">
        <v>0.55000000000000004</v>
      </c>
    </row>
    <row r="133" spans="1:9" x14ac:dyDescent="0.25">
      <c r="A133" s="16">
        <v>131</v>
      </c>
      <c r="B133" s="12" t="s">
        <v>787</v>
      </c>
      <c r="C133" s="17">
        <v>1.05</v>
      </c>
      <c r="D133" s="17">
        <v>0</v>
      </c>
      <c r="E133" s="13">
        <v>270</v>
      </c>
      <c r="F133" s="13">
        <v>210</v>
      </c>
      <c r="G133" s="14">
        <v>7</v>
      </c>
      <c r="H133" s="14">
        <v>3</v>
      </c>
      <c r="I133" s="19">
        <v>0.55000000000000004</v>
      </c>
    </row>
    <row r="134" spans="1:9" x14ac:dyDescent="0.25">
      <c r="A134" s="16">
        <v>132</v>
      </c>
      <c r="B134" s="12" t="s">
        <v>788</v>
      </c>
      <c r="C134" s="17">
        <v>1.3</v>
      </c>
      <c r="D134" s="17">
        <v>0</v>
      </c>
      <c r="E134" s="13">
        <v>185</v>
      </c>
      <c r="F134" s="13">
        <v>210</v>
      </c>
      <c r="G134" s="14">
        <v>8</v>
      </c>
      <c r="H134" s="14">
        <v>7</v>
      </c>
      <c r="I134" s="19">
        <v>0.55000000000000004</v>
      </c>
    </row>
    <row r="135" spans="1:9" x14ac:dyDescent="0.25">
      <c r="A135" s="16">
        <v>133</v>
      </c>
      <c r="B135" s="12" t="s">
        <v>789</v>
      </c>
      <c r="C135" s="17">
        <v>1.33</v>
      </c>
      <c r="D135" s="17">
        <v>0</v>
      </c>
      <c r="E135" s="13">
        <v>200</v>
      </c>
      <c r="F135" s="13">
        <v>315</v>
      </c>
      <c r="G135" s="14">
        <v>6</v>
      </c>
      <c r="H135" s="14">
        <v>5</v>
      </c>
      <c r="I135" s="19">
        <v>0.55000000000000004</v>
      </c>
    </row>
    <row r="136" spans="1:9" x14ac:dyDescent="0.25">
      <c r="A136" s="16">
        <v>134</v>
      </c>
      <c r="B136" s="12" t="s">
        <v>790</v>
      </c>
      <c r="C136" s="17">
        <v>1.1200000000000001</v>
      </c>
      <c r="D136" s="17">
        <v>0</v>
      </c>
      <c r="E136" s="13">
        <v>255</v>
      </c>
      <c r="F136" s="13">
        <v>255</v>
      </c>
      <c r="G136" s="14">
        <v>6</v>
      </c>
      <c r="H136" s="14">
        <v>3</v>
      </c>
      <c r="I136" s="19">
        <v>0.55000000000000004</v>
      </c>
    </row>
    <row r="137" spans="1:9" x14ac:dyDescent="0.25">
      <c r="A137" s="16">
        <v>135</v>
      </c>
      <c r="B137" s="12" t="s">
        <v>791</v>
      </c>
      <c r="C137" s="17">
        <v>0.98</v>
      </c>
      <c r="D137" s="17">
        <v>0</v>
      </c>
      <c r="E137" s="13">
        <v>120</v>
      </c>
      <c r="F137" s="13">
        <v>120</v>
      </c>
      <c r="G137" s="14">
        <v>6</v>
      </c>
      <c r="H137" s="14">
        <v>5</v>
      </c>
      <c r="I137" s="19">
        <v>0.55000000000000004</v>
      </c>
    </row>
    <row r="138" spans="1:9" x14ac:dyDescent="0.25">
      <c r="A138" s="16">
        <v>136</v>
      </c>
      <c r="B138" s="12" t="s">
        <v>792</v>
      </c>
      <c r="C138" s="17">
        <v>0.95</v>
      </c>
      <c r="D138" s="17">
        <v>0</v>
      </c>
      <c r="E138" s="13">
        <v>120</v>
      </c>
      <c r="F138" s="13">
        <v>120</v>
      </c>
      <c r="G138" s="14">
        <v>6</v>
      </c>
      <c r="H138" s="14">
        <v>5</v>
      </c>
      <c r="I138" s="19">
        <v>0.55000000000000004</v>
      </c>
    </row>
    <row r="139" spans="1:9" x14ac:dyDescent="0.25">
      <c r="A139" s="16">
        <v>137</v>
      </c>
      <c r="B139" s="12" t="s">
        <v>793</v>
      </c>
      <c r="C139" s="17">
        <v>0.95</v>
      </c>
      <c r="D139" s="17">
        <v>0</v>
      </c>
      <c r="E139" s="13">
        <v>145</v>
      </c>
      <c r="F139" s="13">
        <v>145</v>
      </c>
      <c r="G139" s="14">
        <v>6</v>
      </c>
      <c r="H139" s="14">
        <v>5</v>
      </c>
      <c r="I139" s="19">
        <v>0.55000000000000004</v>
      </c>
    </row>
    <row r="140" spans="1:9" x14ac:dyDescent="0.25">
      <c r="A140" s="16">
        <v>138</v>
      </c>
      <c r="B140" s="12" t="s">
        <v>794</v>
      </c>
      <c r="C140" s="17">
        <v>1.06</v>
      </c>
      <c r="D140" s="17">
        <v>0</v>
      </c>
      <c r="E140" s="13">
        <v>310</v>
      </c>
      <c r="F140" s="13">
        <v>285</v>
      </c>
      <c r="G140" s="14">
        <v>7</v>
      </c>
      <c r="H140" s="14">
        <v>4</v>
      </c>
      <c r="I140" s="19">
        <v>0.55000000000000004</v>
      </c>
    </row>
    <row r="141" spans="1:9" x14ac:dyDescent="0.25">
      <c r="A141" s="16">
        <v>139</v>
      </c>
      <c r="B141" s="12" t="s">
        <v>795</v>
      </c>
      <c r="C141" s="17">
        <v>1.03</v>
      </c>
      <c r="D141" s="17">
        <v>0</v>
      </c>
      <c r="E141" s="13">
        <v>305</v>
      </c>
      <c r="F141" s="13">
        <v>230</v>
      </c>
      <c r="G141" s="14">
        <v>6</v>
      </c>
      <c r="H141" s="14">
        <v>2</v>
      </c>
      <c r="I141" s="19">
        <v>0.55000000000000004</v>
      </c>
    </row>
    <row r="142" spans="1:9" x14ac:dyDescent="0.25">
      <c r="A142" s="16">
        <v>140</v>
      </c>
      <c r="B142" s="12" t="s">
        <v>796</v>
      </c>
      <c r="C142" s="17">
        <v>1.03</v>
      </c>
      <c r="D142" s="17">
        <v>0</v>
      </c>
      <c r="E142" s="13">
        <v>190</v>
      </c>
      <c r="F142" s="13">
        <v>190</v>
      </c>
      <c r="G142" s="14">
        <v>9</v>
      </c>
      <c r="H142" s="14">
        <v>16</v>
      </c>
      <c r="I142" s="19">
        <v>0.55000000000000004</v>
      </c>
    </row>
    <row r="143" spans="1:9" x14ac:dyDescent="0.25">
      <c r="A143" s="16">
        <v>141</v>
      </c>
      <c r="B143" s="12" t="s">
        <v>797</v>
      </c>
      <c r="C143" s="17">
        <v>1</v>
      </c>
      <c r="D143" s="17">
        <v>0</v>
      </c>
      <c r="E143" s="13">
        <v>300</v>
      </c>
      <c r="F143" s="13">
        <v>200</v>
      </c>
      <c r="G143" s="14">
        <v>8</v>
      </c>
      <c r="H143" s="14">
        <v>10</v>
      </c>
      <c r="I143" s="19">
        <v>0.55000000000000004</v>
      </c>
    </row>
    <row r="144" spans="1:9" x14ac:dyDescent="0.25">
      <c r="A144" s="16">
        <v>142</v>
      </c>
      <c r="B144" s="12" t="s">
        <v>798</v>
      </c>
      <c r="C144" s="17">
        <v>1</v>
      </c>
      <c r="D144" s="17">
        <v>0</v>
      </c>
      <c r="E144" s="13">
        <v>305</v>
      </c>
      <c r="F144" s="13">
        <v>220</v>
      </c>
      <c r="G144" s="14">
        <v>9</v>
      </c>
      <c r="H144" s="14">
        <v>6</v>
      </c>
      <c r="I144" s="19">
        <v>0.55000000000000004</v>
      </c>
    </row>
    <row r="145" spans="1:9" x14ac:dyDescent="0.25">
      <c r="A145" s="16">
        <v>143</v>
      </c>
      <c r="B145" s="12" t="s">
        <v>799</v>
      </c>
      <c r="C145" s="17">
        <v>1</v>
      </c>
      <c r="D145" s="17">
        <v>0</v>
      </c>
      <c r="E145" s="13">
        <v>320</v>
      </c>
      <c r="F145" s="13">
        <v>240</v>
      </c>
      <c r="G145" s="14">
        <v>9</v>
      </c>
      <c r="H145" s="14">
        <v>22</v>
      </c>
      <c r="I145" s="19">
        <v>0.55000000000000004</v>
      </c>
    </row>
    <row r="146" spans="1:9" x14ac:dyDescent="0.25">
      <c r="A146" s="16">
        <v>144</v>
      </c>
      <c r="B146" s="12" t="s">
        <v>800</v>
      </c>
      <c r="C146" s="17">
        <v>0.95</v>
      </c>
      <c r="D146" s="17">
        <v>0</v>
      </c>
      <c r="E146" s="13">
        <v>320</v>
      </c>
      <c r="F146" s="13">
        <v>200</v>
      </c>
      <c r="G146" s="14">
        <v>7</v>
      </c>
      <c r="H146" s="14">
        <v>6</v>
      </c>
      <c r="I146" s="19">
        <v>0.55000000000000004</v>
      </c>
    </row>
    <row r="147" spans="1:9" x14ac:dyDescent="0.25">
      <c r="A147" s="16">
        <v>145</v>
      </c>
      <c r="B147" s="12" t="s">
        <v>801</v>
      </c>
      <c r="C147" s="17">
        <v>0.9</v>
      </c>
      <c r="D147" s="17">
        <v>0</v>
      </c>
      <c r="E147" s="13">
        <v>125</v>
      </c>
      <c r="F147" s="13">
        <v>110</v>
      </c>
      <c r="G147" s="14">
        <v>4</v>
      </c>
      <c r="H147" s="14">
        <v>10</v>
      </c>
      <c r="I147" s="19">
        <v>0.55000000000000004</v>
      </c>
    </row>
    <row r="148" spans="1:9" x14ac:dyDescent="0.25">
      <c r="A148" s="16">
        <v>146</v>
      </c>
      <c r="B148" s="12" t="s">
        <v>802</v>
      </c>
      <c r="C148" s="17">
        <v>0.95</v>
      </c>
      <c r="D148" s="17">
        <v>0</v>
      </c>
      <c r="E148" s="13">
        <v>250</v>
      </c>
      <c r="F148" s="13">
        <v>170</v>
      </c>
      <c r="G148" s="14">
        <v>7</v>
      </c>
      <c r="H148" s="14">
        <v>7</v>
      </c>
      <c r="I148" s="19">
        <v>0.55000000000000004</v>
      </c>
    </row>
    <row r="149" spans="1:9" x14ac:dyDescent="0.25">
      <c r="A149" s="16">
        <v>147</v>
      </c>
      <c r="B149" s="12" t="s">
        <v>803</v>
      </c>
      <c r="C149" s="17">
        <v>1.04</v>
      </c>
      <c r="D149" s="17">
        <v>0</v>
      </c>
      <c r="E149" s="13">
        <v>270</v>
      </c>
      <c r="F149" s="13">
        <v>235</v>
      </c>
      <c r="G149" s="14">
        <v>7</v>
      </c>
      <c r="H149" s="14">
        <v>6</v>
      </c>
      <c r="I149" s="19">
        <v>0.55000000000000004</v>
      </c>
    </row>
    <row r="150" spans="1:9" x14ac:dyDescent="0.25">
      <c r="A150" s="16">
        <v>148</v>
      </c>
      <c r="B150" s="12" t="s">
        <v>804</v>
      </c>
      <c r="C150" s="17">
        <v>0.92</v>
      </c>
      <c r="D150" s="17">
        <v>0</v>
      </c>
      <c r="E150" s="13">
        <v>200</v>
      </c>
      <c r="F150" s="13">
        <v>160</v>
      </c>
      <c r="G150" s="14">
        <v>7</v>
      </c>
      <c r="H150" s="14">
        <v>7</v>
      </c>
      <c r="I150" s="19">
        <v>0.55000000000000004</v>
      </c>
    </row>
    <row r="151" spans="1:9" x14ac:dyDescent="0.25">
      <c r="A151" s="16">
        <v>149</v>
      </c>
      <c r="B151" s="12" t="s">
        <v>805</v>
      </c>
      <c r="C151" s="17">
        <v>0.87</v>
      </c>
      <c r="D151" s="17">
        <v>0</v>
      </c>
      <c r="E151" s="13">
        <v>190</v>
      </c>
      <c r="F151" s="13">
        <v>135</v>
      </c>
      <c r="G151" s="14">
        <v>8</v>
      </c>
      <c r="H151" s="14">
        <v>7</v>
      </c>
      <c r="I151" s="19">
        <v>0.55000000000000004</v>
      </c>
    </row>
    <row r="152" spans="1:9" x14ac:dyDescent="0.25">
      <c r="A152" s="16">
        <v>150</v>
      </c>
      <c r="B152" s="12" t="s">
        <v>806</v>
      </c>
      <c r="C152" s="17">
        <v>0.94</v>
      </c>
      <c r="D152" s="17">
        <v>0</v>
      </c>
      <c r="E152" s="13">
        <v>250</v>
      </c>
      <c r="F152" s="13">
        <v>180</v>
      </c>
      <c r="G152" s="14">
        <v>9</v>
      </c>
      <c r="H152" s="14">
        <v>5</v>
      </c>
      <c r="I152" s="19">
        <v>0.55000000000000004</v>
      </c>
    </row>
    <row r="153" spans="1:9" x14ac:dyDescent="0.25">
      <c r="A153" s="16">
        <v>151</v>
      </c>
      <c r="B153" s="12" t="s">
        <v>807</v>
      </c>
      <c r="C153" s="17">
        <v>1</v>
      </c>
      <c r="D153" s="17">
        <v>0</v>
      </c>
      <c r="E153" s="13">
        <v>185</v>
      </c>
      <c r="F153" s="13">
        <v>145</v>
      </c>
      <c r="G153" s="14">
        <v>8</v>
      </c>
      <c r="H153" s="14">
        <v>5</v>
      </c>
      <c r="I153" s="19">
        <v>0.55000000000000004</v>
      </c>
    </row>
    <row r="154" spans="1:9" x14ac:dyDescent="0.25">
      <c r="A154" s="16">
        <v>152</v>
      </c>
      <c r="B154" s="12" t="s">
        <v>808</v>
      </c>
      <c r="C154" s="17">
        <v>0.98</v>
      </c>
      <c r="D154" s="17">
        <v>0</v>
      </c>
      <c r="E154" s="13">
        <v>335</v>
      </c>
      <c r="F154" s="13">
        <v>230</v>
      </c>
      <c r="G154" s="14">
        <v>6</v>
      </c>
      <c r="H154" s="14">
        <v>5</v>
      </c>
      <c r="I154" s="19">
        <v>0.55000000000000004</v>
      </c>
    </row>
    <row r="155" spans="1:9" x14ac:dyDescent="0.25">
      <c r="A155" s="16">
        <v>153</v>
      </c>
      <c r="B155" s="12" t="s">
        <v>809</v>
      </c>
      <c r="C155" s="17">
        <v>0.98</v>
      </c>
      <c r="D155" s="17">
        <v>0</v>
      </c>
      <c r="E155" s="13">
        <v>310</v>
      </c>
      <c r="F155" s="13">
        <v>240</v>
      </c>
      <c r="G155" s="14">
        <v>8</v>
      </c>
      <c r="H155" s="14">
        <v>6</v>
      </c>
      <c r="I155" s="19">
        <v>0.55000000000000004</v>
      </c>
    </row>
    <row r="156" spans="1:9" x14ac:dyDescent="0.25">
      <c r="A156" s="16">
        <v>154</v>
      </c>
      <c r="B156" s="12" t="s">
        <v>810</v>
      </c>
      <c r="C156" s="17">
        <v>1</v>
      </c>
      <c r="D156" s="17">
        <v>0</v>
      </c>
      <c r="E156" s="13">
        <v>120</v>
      </c>
      <c r="F156" s="13">
        <v>120</v>
      </c>
      <c r="G156" s="14">
        <v>4</v>
      </c>
      <c r="H156" s="14">
        <v>8</v>
      </c>
      <c r="I156" s="19">
        <v>0.55000000000000004</v>
      </c>
    </row>
    <row r="157" spans="1:9" x14ac:dyDescent="0.25">
      <c r="A157" s="16">
        <v>155</v>
      </c>
      <c r="B157" s="12" t="s">
        <v>811</v>
      </c>
      <c r="C157" s="17">
        <v>1</v>
      </c>
      <c r="D157" s="17">
        <v>0</v>
      </c>
      <c r="E157" s="13">
        <v>145</v>
      </c>
      <c r="F157" s="13">
        <v>145</v>
      </c>
      <c r="G157" s="14">
        <v>4</v>
      </c>
      <c r="H157" s="14">
        <v>8</v>
      </c>
      <c r="I157" s="19">
        <v>0.55000000000000004</v>
      </c>
    </row>
    <row r="158" spans="1:9" x14ac:dyDescent="0.25">
      <c r="A158" s="16">
        <v>156</v>
      </c>
      <c r="B158" s="12" t="s">
        <v>812</v>
      </c>
      <c r="C158" s="17">
        <v>0.95</v>
      </c>
      <c r="D158" s="17">
        <v>0</v>
      </c>
      <c r="E158" s="13">
        <v>245</v>
      </c>
      <c r="F158" s="13">
        <v>165</v>
      </c>
      <c r="G158" s="14">
        <v>8</v>
      </c>
      <c r="H158" s="14">
        <v>5</v>
      </c>
      <c r="I158" s="19">
        <v>0.55000000000000004</v>
      </c>
    </row>
    <row r="159" spans="1:9" x14ac:dyDescent="0.25">
      <c r="A159" s="16">
        <v>157</v>
      </c>
      <c r="B159" s="12" t="s">
        <v>813</v>
      </c>
      <c r="C159" s="17">
        <v>0.95</v>
      </c>
      <c r="D159" s="17">
        <v>0</v>
      </c>
      <c r="E159" s="13">
        <v>320</v>
      </c>
      <c r="F159" s="13">
        <v>220</v>
      </c>
      <c r="G159" s="14">
        <v>8</v>
      </c>
      <c r="H159" s="14">
        <v>4</v>
      </c>
      <c r="I159" s="19">
        <v>0.55000000000000004</v>
      </c>
    </row>
    <row r="160" spans="1:9" x14ac:dyDescent="0.25">
      <c r="A160" s="16">
        <v>158</v>
      </c>
      <c r="B160" s="12" t="s">
        <v>814</v>
      </c>
      <c r="C160" s="17">
        <v>0.96</v>
      </c>
      <c r="D160" s="17">
        <v>0</v>
      </c>
      <c r="E160" s="13">
        <v>360</v>
      </c>
      <c r="F160" s="13">
        <v>235</v>
      </c>
      <c r="G160" s="14">
        <v>7.8</v>
      </c>
      <c r="H160" s="14">
        <v>6</v>
      </c>
      <c r="I160" s="19">
        <v>0.55000000000000004</v>
      </c>
    </row>
    <row r="161" spans="1:9" x14ac:dyDescent="0.25">
      <c r="A161" s="16">
        <v>159</v>
      </c>
      <c r="B161" s="12" t="s">
        <v>815</v>
      </c>
      <c r="C161" s="17">
        <v>1.07</v>
      </c>
      <c r="D161" s="17">
        <v>0</v>
      </c>
      <c r="E161" s="13">
        <v>265</v>
      </c>
      <c r="F161" s="13">
        <v>250</v>
      </c>
      <c r="G161" s="14">
        <v>7</v>
      </c>
      <c r="H161" s="14">
        <v>5</v>
      </c>
      <c r="I161" s="19">
        <v>0.55000000000000004</v>
      </c>
    </row>
    <row r="162" spans="1:9" x14ac:dyDescent="0.25">
      <c r="A162" s="16">
        <v>160</v>
      </c>
      <c r="B162" s="12" t="s">
        <v>816</v>
      </c>
      <c r="C162" s="17">
        <v>1.05</v>
      </c>
      <c r="D162" s="17">
        <v>0</v>
      </c>
      <c r="E162" s="13">
        <v>125</v>
      </c>
      <c r="F162" s="13">
        <v>125</v>
      </c>
      <c r="G162" s="14">
        <v>5</v>
      </c>
      <c r="H162" s="14">
        <v>10</v>
      </c>
      <c r="I162" s="19">
        <v>0.55000000000000004</v>
      </c>
    </row>
    <row r="163" spans="1:9" x14ac:dyDescent="0.25">
      <c r="A163" s="16">
        <v>161</v>
      </c>
      <c r="B163" s="12" t="s">
        <v>817</v>
      </c>
      <c r="C163" s="17">
        <v>0.86</v>
      </c>
      <c r="D163" s="17">
        <v>0</v>
      </c>
      <c r="E163" s="13">
        <v>225</v>
      </c>
      <c r="F163" s="13">
        <v>160</v>
      </c>
      <c r="G163" s="14">
        <v>9</v>
      </c>
      <c r="H163" s="14">
        <v>9</v>
      </c>
      <c r="I163" s="19">
        <v>0.55000000000000004</v>
      </c>
    </row>
    <row r="164" spans="1:9" x14ac:dyDescent="0.25">
      <c r="A164" s="16">
        <v>162</v>
      </c>
      <c r="B164" s="12" t="s">
        <v>818</v>
      </c>
      <c r="C164" s="17">
        <v>1</v>
      </c>
      <c r="D164" s="17">
        <v>0</v>
      </c>
      <c r="E164" s="13">
        <v>355</v>
      </c>
      <c r="F164" s="13">
        <v>325</v>
      </c>
      <c r="G164" s="14">
        <v>6</v>
      </c>
      <c r="H164" s="14">
        <v>4</v>
      </c>
      <c r="I164" s="19">
        <v>0.55000000000000004</v>
      </c>
    </row>
    <row r="165" spans="1:9" x14ac:dyDescent="0.25">
      <c r="A165" s="16">
        <v>163</v>
      </c>
      <c r="B165" s="12" t="s">
        <v>819</v>
      </c>
      <c r="C165" s="17">
        <v>0.98</v>
      </c>
      <c r="D165" s="17">
        <v>0</v>
      </c>
      <c r="E165" s="13">
        <v>265</v>
      </c>
      <c r="F165" s="13">
        <v>250</v>
      </c>
      <c r="G165" s="14">
        <v>6</v>
      </c>
      <c r="H165" s="14">
        <v>5</v>
      </c>
      <c r="I165" s="19">
        <v>0.55000000000000004</v>
      </c>
    </row>
    <row r="166" spans="1:9" x14ac:dyDescent="0.25">
      <c r="A166" s="16">
        <v>164</v>
      </c>
      <c r="B166" s="12" t="s">
        <v>820</v>
      </c>
      <c r="C166" s="17">
        <v>0.98</v>
      </c>
      <c r="D166" s="17">
        <v>0</v>
      </c>
      <c r="E166" s="13">
        <v>330</v>
      </c>
      <c r="F166" s="13">
        <v>230</v>
      </c>
      <c r="G166" s="14">
        <v>6.8</v>
      </c>
      <c r="H166" s="14">
        <v>8.5</v>
      </c>
      <c r="I166" s="19">
        <v>0.55000000000000004</v>
      </c>
    </row>
    <row r="167" spans="1:9" x14ac:dyDescent="0.25">
      <c r="A167" s="16">
        <v>165</v>
      </c>
      <c r="B167" s="12" t="s">
        <v>821</v>
      </c>
      <c r="C167" s="17">
        <v>1.1000000000000001</v>
      </c>
      <c r="D167" s="17">
        <v>0</v>
      </c>
      <c r="E167" s="13">
        <v>275</v>
      </c>
      <c r="F167" s="13">
        <v>260</v>
      </c>
      <c r="G167" s="14">
        <v>7</v>
      </c>
      <c r="H167" s="14">
        <v>6</v>
      </c>
      <c r="I167" s="19">
        <v>0.55000000000000004</v>
      </c>
    </row>
    <row r="168" spans="1:9" x14ac:dyDescent="0.25">
      <c r="A168" s="16">
        <v>166</v>
      </c>
      <c r="B168" s="12" t="s">
        <v>822</v>
      </c>
      <c r="C168" s="17">
        <v>0.97</v>
      </c>
      <c r="D168" s="17">
        <v>0</v>
      </c>
      <c r="E168" s="13">
        <v>325</v>
      </c>
      <c r="F168" s="13">
        <v>220</v>
      </c>
      <c r="G168" s="14">
        <v>6</v>
      </c>
      <c r="H168" s="14">
        <v>4</v>
      </c>
      <c r="I168" s="19">
        <v>0.55000000000000004</v>
      </c>
    </row>
    <row r="169" spans="1:9" x14ac:dyDescent="0.25">
      <c r="A169" s="16">
        <v>167</v>
      </c>
      <c r="B169" s="12" t="s">
        <v>823</v>
      </c>
      <c r="C169" s="17">
        <v>0.9</v>
      </c>
      <c r="D169" s="17">
        <v>0</v>
      </c>
      <c r="E169" s="13">
        <v>300</v>
      </c>
      <c r="F169" s="13">
        <v>200</v>
      </c>
      <c r="G169" s="14">
        <v>9</v>
      </c>
      <c r="H169" s="14">
        <v>4</v>
      </c>
      <c r="I169" s="19">
        <v>0.55000000000000004</v>
      </c>
    </row>
    <row r="170" spans="1:9" x14ac:dyDescent="0.25">
      <c r="A170" s="16">
        <v>168</v>
      </c>
      <c r="B170" s="12" t="s">
        <v>824</v>
      </c>
      <c r="C170" s="17">
        <v>0.98</v>
      </c>
      <c r="D170" s="17">
        <v>0</v>
      </c>
      <c r="E170" s="13">
        <v>120</v>
      </c>
      <c r="F170" s="13">
        <v>120</v>
      </c>
      <c r="G170" s="14">
        <v>4</v>
      </c>
      <c r="H170" s="14">
        <v>8</v>
      </c>
      <c r="I170" s="19">
        <v>0.55000000000000004</v>
      </c>
    </row>
    <row r="171" spans="1:9" x14ac:dyDescent="0.25">
      <c r="A171" s="16">
        <v>169</v>
      </c>
      <c r="B171" s="12" t="s">
        <v>825</v>
      </c>
      <c r="C171" s="17">
        <v>0.97</v>
      </c>
      <c r="D171" s="17">
        <v>0</v>
      </c>
      <c r="E171" s="13">
        <v>180</v>
      </c>
      <c r="F171" s="13">
        <v>160</v>
      </c>
      <c r="G171" s="14">
        <v>7</v>
      </c>
      <c r="H171" s="14">
        <v>6</v>
      </c>
      <c r="I171" s="19">
        <v>0.55000000000000004</v>
      </c>
    </row>
    <row r="172" spans="1:9" x14ac:dyDescent="0.25">
      <c r="A172" s="16">
        <v>170</v>
      </c>
      <c r="B172" s="12" t="s">
        <v>826</v>
      </c>
      <c r="C172" s="17">
        <v>0.95</v>
      </c>
      <c r="D172" s="17">
        <v>0</v>
      </c>
      <c r="E172" s="13">
        <v>120</v>
      </c>
      <c r="F172" s="13">
        <v>120</v>
      </c>
      <c r="G172" s="14">
        <v>5</v>
      </c>
      <c r="H172" s="14">
        <v>9</v>
      </c>
      <c r="I172" s="19">
        <v>0.55000000000000004</v>
      </c>
    </row>
    <row r="173" spans="1:9" x14ac:dyDescent="0.25">
      <c r="A173" s="16">
        <v>171</v>
      </c>
      <c r="B173" s="12" t="s">
        <v>827</v>
      </c>
      <c r="C173" s="17">
        <v>0.95</v>
      </c>
      <c r="D173" s="17">
        <v>0</v>
      </c>
      <c r="E173" s="13">
        <v>145</v>
      </c>
      <c r="F173" s="13">
        <v>145</v>
      </c>
      <c r="G173" s="14">
        <v>5</v>
      </c>
      <c r="H173" s="14">
        <v>9</v>
      </c>
      <c r="I173" s="19">
        <v>0.55000000000000004</v>
      </c>
    </row>
    <row r="174" spans="1:9" x14ac:dyDescent="0.25">
      <c r="A174" s="16">
        <v>172</v>
      </c>
      <c r="B174" s="12" t="s">
        <v>828</v>
      </c>
      <c r="C174" s="17">
        <v>0.9</v>
      </c>
      <c r="D174" s="17">
        <v>0</v>
      </c>
      <c r="E174" s="13">
        <v>290</v>
      </c>
      <c r="F174" s="13">
        <v>180</v>
      </c>
      <c r="G174" s="14">
        <v>9</v>
      </c>
      <c r="H174" s="14">
        <v>6</v>
      </c>
      <c r="I174" s="19">
        <v>0.55000000000000004</v>
      </c>
    </row>
    <row r="175" spans="1:9" x14ac:dyDescent="0.25">
      <c r="A175" s="16">
        <v>173</v>
      </c>
      <c r="B175" s="12" t="s">
        <v>829</v>
      </c>
      <c r="C175" s="17">
        <v>0.98</v>
      </c>
      <c r="D175" s="17">
        <v>0</v>
      </c>
      <c r="E175" s="13">
        <v>330</v>
      </c>
      <c r="F175" s="13">
        <v>300</v>
      </c>
      <c r="G175" s="14">
        <v>6</v>
      </c>
      <c r="H175" s="14">
        <v>4</v>
      </c>
      <c r="I175" s="19">
        <v>0.55000000000000004</v>
      </c>
    </row>
    <row r="176" spans="1:9" x14ac:dyDescent="0.25">
      <c r="A176" s="16">
        <v>174</v>
      </c>
      <c r="B176" s="12" t="s">
        <v>830</v>
      </c>
      <c r="C176" s="17">
        <v>0.92</v>
      </c>
      <c r="D176" s="17">
        <v>0</v>
      </c>
      <c r="E176" s="13">
        <v>120</v>
      </c>
      <c r="F176" s="13">
        <v>120</v>
      </c>
      <c r="G176" s="14">
        <v>5</v>
      </c>
      <c r="H176" s="14">
        <v>7</v>
      </c>
      <c r="I176" s="19">
        <v>0.55000000000000004</v>
      </c>
    </row>
    <row r="177" spans="1:9" x14ac:dyDescent="0.25">
      <c r="A177" s="16">
        <v>175</v>
      </c>
      <c r="B177" s="12" t="s">
        <v>831</v>
      </c>
      <c r="C177" s="17">
        <v>1</v>
      </c>
      <c r="D177" s="17">
        <v>0</v>
      </c>
      <c r="E177" s="13">
        <v>350</v>
      </c>
      <c r="F177" s="13">
        <v>270</v>
      </c>
      <c r="G177" s="14">
        <v>6</v>
      </c>
      <c r="H177" s="14">
        <v>4</v>
      </c>
      <c r="I177" s="19">
        <v>0.55000000000000004</v>
      </c>
    </row>
    <row r="178" spans="1:9" x14ac:dyDescent="0.25">
      <c r="A178" s="16">
        <v>176</v>
      </c>
      <c r="B178" s="12" t="s">
        <v>832</v>
      </c>
      <c r="C178" s="17">
        <v>0.98</v>
      </c>
      <c r="D178" s="17">
        <v>0</v>
      </c>
      <c r="E178" s="13">
        <v>180</v>
      </c>
      <c r="F178" s="13">
        <v>180</v>
      </c>
      <c r="G178" s="14">
        <v>7</v>
      </c>
      <c r="H178" s="14">
        <v>6</v>
      </c>
      <c r="I178" s="19">
        <v>0.55000000000000004</v>
      </c>
    </row>
    <row r="179" spans="1:9" x14ac:dyDescent="0.25">
      <c r="A179" s="16">
        <v>177</v>
      </c>
      <c r="B179" s="12" t="s">
        <v>833</v>
      </c>
      <c r="C179" s="17">
        <v>0.98</v>
      </c>
      <c r="D179" s="17">
        <v>0</v>
      </c>
      <c r="E179" s="13">
        <v>120</v>
      </c>
      <c r="F179" s="13">
        <v>100</v>
      </c>
      <c r="G179" s="14">
        <v>4</v>
      </c>
      <c r="H179" s="14">
        <v>8</v>
      </c>
      <c r="I179" s="19">
        <v>0.55000000000000004</v>
      </c>
    </row>
    <row r="180" spans="1:9" x14ac:dyDescent="0.25">
      <c r="A180" s="16">
        <v>178</v>
      </c>
      <c r="B180" s="12" t="s">
        <v>834</v>
      </c>
      <c r="C180" s="17">
        <v>0.9</v>
      </c>
      <c r="D180" s="17">
        <v>0</v>
      </c>
      <c r="E180" s="13">
        <v>100</v>
      </c>
      <c r="F180" s="13">
        <v>100</v>
      </c>
      <c r="G180" s="14">
        <v>4</v>
      </c>
      <c r="H180" s="14">
        <v>10</v>
      </c>
      <c r="I180" s="19">
        <v>0.55000000000000004</v>
      </c>
    </row>
    <row r="181" spans="1:9" x14ac:dyDescent="0.25">
      <c r="A181" s="16">
        <v>179</v>
      </c>
      <c r="B181" s="12" t="s">
        <v>835</v>
      </c>
      <c r="C181" s="17">
        <v>0.98</v>
      </c>
      <c r="D181" s="17">
        <v>0</v>
      </c>
      <c r="E181" s="13">
        <v>330</v>
      </c>
      <c r="F181" s="13">
        <v>240</v>
      </c>
      <c r="G181" s="14">
        <v>7.5</v>
      </c>
      <c r="H181" s="14">
        <v>5</v>
      </c>
      <c r="I181" s="19">
        <v>0.55000000000000004</v>
      </c>
    </row>
    <row r="182" spans="1:9" x14ac:dyDescent="0.25">
      <c r="A182" s="16">
        <v>180</v>
      </c>
      <c r="B182" s="12" t="s">
        <v>836</v>
      </c>
      <c r="C182" s="17">
        <v>0.95</v>
      </c>
      <c r="D182" s="17">
        <v>0</v>
      </c>
      <c r="E182" s="13">
        <v>320</v>
      </c>
      <c r="F182" s="13">
        <v>200</v>
      </c>
      <c r="G182" s="14">
        <v>6</v>
      </c>
      <c r="H182" s="14">
        <v>6</v>
      </c>
      <c r="I182" s="19">
        <v>0.55000000000000004</v>
      </c>
    </row>
    <row r="183" spans="1:9" x14ac:dyDescent="0.25">
      <c r="A183" s="16">
        <v>181</v>
      </c>
      <c r="B183" s="12" t="s">
        <v>837</v>
      </c>
      <c r="C183" s="17">
        <v>0.95</v>
      </c>
      <c r="D183" s="17">
        <v>0</v>
      </c>
      <c r="E183" s="13">
        <v>250</v>
      </c>
      <c r="F183" s="13">
        <v>170</v>
      </c>
      <c r="G183" s="14">
        <v>8</v>
      </c>
      <c r="H183" s="14">
        <v>5</v>
      </c>
      <c r="I183" s="19">
        <v>0.55000000000000004</v>
      </c>
    </row>
    <row r="184" spans="1:9" x14ac:dyDescent="0.25">
      <c r="A184" s="16">
        <v>182</v>
      </c>
      <c r="B184" s="12" t="s">
        <v>838</v>
      </c>
      <c r="C184" s="17">
        <v>0.98</v>
      </c>
      <c r="D184" s="17">
        <v>0</v>
      </c>
      <c r="E184" s="13">
        <v>180</v>
      </c>
      <c r="F184" s="13">
        <v>180</v>
      </c>
      <c r="G184" s="14">
        <v>7</v>
      </c>
      <c r="H184" s="14">
        <v>6</v>
      </c>
      <c r="I184" s="19">
        <v>0.55000000000000004</v>
      </c>
    </row>
    <row r="185" spans="1:9" x14ac:dyDescent="0.25">
      <c r="A185" s="16">
        <v>183</v>
      </c>
      <c r="B185" s="12" t="s">
        <v>839</v>
      </c>
      <c r="C185" s="17">
        <v>0.95</v>
      </c>
      <c r="D185" s="17">
        <v>0</v>
      </c>
      <c r="E185" s="13">
        <v>200</v>
      </c>
      <c r="F185" s="13">
        <v>160</v>
      </c>
      <c r="G185" s="14">
        <v>7</v>
      </c>
      <c r="H185" s="14">
        <v>6</v>
      </c>
      <c r="I185" s="19">
        <v>0.55000000000000004</v>
      </c>
    </row>
    <row r="186" spans="1:9" x14ac:dyDescent="0.25">
      <c r="A186" s="16">
        <v>184</v>
      </c>
      <c r="B186" s="12" t="s">
        <v>840</v>
      </c>
      <c r="C186" s="17">
        <v>0.98</v>
      </c>
      <c r="D186" s="17">
        <v>0</v>
      </c>
      <c r="E186" s="13">
        <v>295</v>
      </c>
      <c r="F186" s="13">
        <v>200</v>
      </c>
      <c r="G186" s="14">
        <v>8</v>
      </c>
      <c r="H186" s="14">
        <v>5</v>
      </c>
      <c r="I186" s="19">
        <v>0.55000000000000004</v>
      </c>
    </row>
    <row r="187" spans="1:9" x14ac:dyDescent="0.25">
      <c r="A187" s="16">
        <v>185</v>
      </c>
      <c r="B187" s="12" t="s">
        <v>841</v>
      </c>
      <c r="C187" s="17">
        <v>0.82</v>
      </c>
      <c r="D187" s="17">
        <v>0</v>
      </c>
      <c r="E187" s="13">
        <v>310</v>
      </c>
      <c r="F187" s="13">
        <v>210</v>
      </c>
      <c r="G187" s="14">
        <v>8</v>
      </c>
      <c r="H187" s="14">
        <v>8</v>
      </c>
      <c r="I187" s="19">
        <v>0.55000000000000004</v>
      </c>
    </row>
    <row r="188" spans="1:9" x14ac:dyDescent="0.25">
      <c r="A188" s="16">
        <v>186</v>
      </c>
      <c r="B188" s="12" t="s">
        <v>842</v>
      </c>
      <c r="C188" s="17">
        <v>0.95</v>
      </c>
      <c r="D188" s="17">
        <v>0</v>
      </c>
      <c r="E188" s="13">
        <v>320</v>
      </c>
      <c r="F188" s="13">
        <v>200</v>
      </c>
      <c r="G188" s="14">
        <v>8</v>
      </c>
      <c r="H188" s="14">
        <v>4</v>
      </c>
      <c r="I188" s="19">
        <v>0.55000000000000004</v>
      </c>
    </row>
    <row r="189" spans="1:9" x14ac:dyDescent="0.25">
      <c r="A189" s="16">
        <v>187</v>
      </c>
      <c r="B189" s="12" t="s">
        <v>843</v>
      </c>
      <c r="C189" s="17">
        <v>0.97</v>
      </c>
      <c r="D189" s="17">
        <v>0</v>
      </c>
      <c r="E189" s="13">
        <v>315</v>
      </c>
      <c r="F189" s="13">
        <v>230</v>
      </c>
      <c r="G189" s="14">
        <v>8</v>
      </c>
      <c r="H189" s="14">
        <v>7</v>
      </c>
      <c r="I189" s="19">
        <v>0.55000000000000004</v>
      </c>
    </row>
    <row r="190" spans="1:9" x14ac:dyDescent="0.25">
      <c r="A190" s="16">
        <v>188</v>
      </c>
      <c r="B190" s="12" t="s">
        <v>844</v>
      </c>
      <c r="C190" s="17">
        <v>0.98</v>
      </c>
      <c r="D190" s="17">
        <v>0</v>
      </c>
      <c r="E190" s="13">
        <v>325</v>
      </c>
      <c r="F190" s="13">
        <v>225</v>
      </c>
      <c r="G190" s="14">
        <v>8</v>
      </c>
      <c r="H190" s="14">
        <v>5</v>
      </c>
      <c r="I190" s="19">
        <v>0.55000000000000004</v>
      </c>
    </row>
    <row r="191" spans="1:9" x14ac:dyDescent="0.25">
      <c r="A191" s="16">
        <v>189</v>
      </c>
      <c r="B191" s="12" t="s">
        <v>845</v>
      </c>
      <c r="C191" s="17">
        <v>0.89</v>
      </c>
      <c r="D191" s="17">
        <v>0</v>
      </c>
      <c r="E191" s="13">
        <v>270</v>
      </c>
      <c r="F191" s="13">
        <v>190</v>
      </c>
      <c r="G191" s="14">
        <v>10.5</v>
      </c>
      <c r="H191" s="14">
        <v>8.5</v>
      </c>
      <c r="I191" s="19">
        <v>0.55000000000000004</v>
      </c>
    </row>
    <row r="192" spans="1:9" x14ac:dyDescent="0.25">
      <c r="A192" s="16">
        <v>190</v>
      </c>
      <c r="B192" s="12" t="s">
        <v>846</v>
      </c>
      <c r="C192" s="17">
        <v>0.91</v>
      </c>
      <c r="D192" s="17">
        <v>0</v>
      </c>
      <c r="E192" s="13">
        <v>250</v>
      </c>
      <c r="F192" s="13">
        <v>180</v>
      </c>
      <c r="G192" s="14">
        <v>10</v>
      </c>
      <c r="H192" s="14">
        <v>12</v>
      </c>
      <c r="I192" s="19">
        <v>0.55000000000000004</v>
      </c>
    </row>
    <row r="193" spans="1:9" x14ac:dyDescent="0.25">
      <c r="A193" s="16">
        <v>191</v>
      </c>
      <c r="B193" s="12" t="s">
        <v>847</v>
      </c>
      <c r="C193" s="17">
        <v>0.91</v>
      </c>
      <c r="D193" s="17">
        <v>0</v>
      </c>
      <c r="E193" s="13">
        <v>255</v>
      </c>
      <c r="F193" s="13">
        <v>180</v>
      </c>
      <c r="G193" s="14">
        <v>11</v>
      </c>
      <c r="H193" s="14">
        <v>7</v>
      </c>
      <c r="I193" s="19">
        <v>0.55000000000000004</v>
      </c>
    </row>
    <row r="194" spans="1:9" x14ac:dyDescent="0.25">
      <c r="A194" s="16">
        <v>192</v>
      </c>
      <c r="B194" s="12" t="s">
        <v>848</v>
      </c>
      <c r="C194" s="17">
        <v>0.85</v>
      </c>
      <c r="D194" s="17">
        <v>0</v>
      </c>
      <c r="E194" s="13">
        <v>251</v>
      </c>
      <c r="F194" s="13">
        <v>242</v>
      </c>
      <c r="G194" s="14">
        <v>10</v>
      </c>
      <c r="H194" s="14">
        <v>6</v>
      </c>
      <c r="I194" s="19">
        <v>0.55000000000000004</v>
      </c>
    </row>
    <row r="195" spans="1:9" x14ac:dyDescent="0.25">
      <c r="A195" s="16">
        <v>193</v>
      </c>
      <c r="B195" s="12" t="s">
        <v>849</v>
      </c>
      <c r="C195" s="17">
        <v>0.84</v>
      </c>
      <c r="D195" s="17">
        <v>0</v>
      </c>
      <c r="E195" s="13">
        <v>300</v>
      </c>
      <c r="F195" s="13">
        <v>225</v>
      </c>
      <c r="G195" s="14">
        <v>10</v>
      </c>
      <c r="H195" s="14">
        <v>6</v>
      </c>
      <c r="I195" s="19">
        <v>0.55000000000000004</v>
      </c>
    </row>
    <row r="196" spans="1:9" x14ac:dyDescent="0.25">
      <c r="A196" s="16">
        <v>194</v>
      </c>
      <c r="B196" s="12" t="s">
        <v>850</v>
      </c>
      <c r="C196" s="17">
        <v>1.1599999999999999</v>
      </c>
      <c r="D196" s="17">
        <v>1.1399999999999999</v>
      </c>
      <c r="E196" s="13">
        <v>446</v>
      </c>
      <c r="F196" s="13">
        <v>421</v>
      </c>
      <c r="G196" s="14">
        <v>8</v>
      </c>
      <c r="H196" s="14">
        <v>33.799999999999997</v>
      </c>
      <c r="I196" s="19">
        <v>0.55000000000000004</v>
      </c>
    </row>
    <row r="197" spans="1:9" x14ac:dyDescent="0.25">
      <c r="A197" s="16">
        <v>195</v>
      </c>
      <c r="B197" s="12" t="s">
        <v>851</v>
      </c>
      <c r="C197" s="17">
        <v>1.19</v>
      </c>
      <c r="D197" s="17">
        <v>1.1599999999999999</v>
      </c>
      <c r="E197" s="13">
        <v>626</v>
      </c>
      <c r="F197" s="13">
        <v>495</v>
      </c>
      <c r="G197" s="14">
        <v>4.0999999999999996</v>
      </c>
      <c r="H197" s="14">
        <v>2.9</v>
      </c>
      <c r="I197" s="19">
        <v>0.55000000000000004</v>
      </c>
    </row>
    <row r="198" spans="1:9" x14ac:dyDescent="0.25">
      <c r="A198" s="16">
        <v>196</v>
      </c>
      <c r="B198" s="12" t="s">
        <v>852</v>
      </c>
      <c r="C198" s="17">
        <v>0.42</v>
      </c>
      <c r="D198" s="17">
        <v>0.31</v>
      </c>
      <c r="E198" s="13">
        <v>95</v>
      </c>
      <c r="F198" s="13">
        <v>73</v>
      </c>
      <c r="G198" s="14">
        <v>4</v>
      </c>
      <c r="H198" s="14">
        <v>3.4</v>
      </c>
      <c r="I198" s="19">
        <v>0.55000000000000004</v>
      </c>
    </row>
    <row r="199" spans="1:9" x14ac:dyDescent="0.25">
      <c r="A199" s="16">
        <v>197</v>
      </c>
      <c r="B199" s="12" t="s">
        <v>853</v>
      </c>
      <c r="C199" s="17">
        <v>0.9</v>
      </c>
      <c r="D199" s="17">
        <v>0.88</v>
      </c>
      <c r="E199" s="13">
        <v>75</v>
      </c>
      <c r="F199" s="13">
        <v>97</v>
      </c>
      <c r="G199" s="14">
        <v>1.3</v>
      </c>
      <c r="H199" s="14">
        <v>4.9000000000000004</v>
      </c>
      <c r="I199" s="19">
        <v>0.55000000000000004</v>
      </c>
    </row>
    <row r="200" spans="1:9" x14ac:dyDescent="0.25">
      <c r="A200" s="16">
        <v>198</v>
      </c>
      <c r="B200" s="12" t="s">
        <v>854</v>
      </c>
      <c r="C200" s="17">
        <v>0.93</v>
      </c>
      <c r="D200" s="17">
        <v>0.91</v>
      </c>
      <c r="E200" s="13">
        <v>127</v>
      </c>
      <c r="F200" s="13">
        <v>101</v>
      </c>
      <c r="G200" s="14">
        <v>8.9</v>
      </c>
      <c r="H200" s="14">
        <v>1.6</v>
      </c>
      <c r="I200" s="19">
        <v>0.55000000000000004</v>
      </c>
    </row>
    <row r="201" spans="1:9" x14ac:dyDescent="0.25">
      <c r="A201" s="16">
        <v>199</v>
      </c>
      <c r="B201" s="12" t="s">
        <v>855</v>
      </c>
      <c r="C201" s="17">
        <v>1.32</v>
      </c>
      <c r="D201" s="17">
        <v>1.32</v>
      </c>
      <c r="E201" s="13">
        <v>503</v>
      </c>
      <c r="F201" s="13">
        <v>460</v>
      </c>
      <c r="G201" s="14">
        <v>4.8</v>
      </c>
      <c r="H201" s="14">
        <v>0.7</v>
      </c>
      <c r="I201" s="19">
        <v>0.55000000000000004</v>
      </c>
    </row>
    <row r="202" spans="1:9" x14ac:dyDescent="0.25">
      <c r="A202" s="16">
        <v>200</v>
      </c>
      <c r="B202" s="12" t="s">
        <v>856</v>
      </c>
      <c r="C202" s="17">
        <v>0.6</v>
      </c>
      <c r="D202" s="17">
        <v>0</v>
      </c>
      <c r="E202" s="13">
        <v>120</v>
      </c>
      <c r="F202" s="13">
        <v>45</v>
      </c>
      <c r="G202" s="14">
        <v>1</v>
      </c>
      <c r="H202" s="14">
        <v>3</v>
      </c>
      <c r="I202" s="19">
        <v>0.55000000000000004</v>
      </c>
    </row>
    <row r="203" spans="1:9" x14ac:dyDescent="0.25">
      <c r="A203" s="16">
        <v>201</v>
      </c>
      <c r="B203" s="12" t="s">
        <v>857</v>
      </c>
      <c r="C203" s="17">
        <v>0.55000000000000004</v>
      </c>
      <c r="D203" s="17">
        <v>0</v>
      </c>
      <c r="E203" s="13">
        <v>180</v>
      </c>
      <c r="F203" s="13">
        <v>40</v>
      </c>
      <c r="G203" s="14">
        <v>1</v>
      </c>
      <c r="H203" s="14">
        <v>3</v>
      </c>
      <c r="I203" s="19">
        <v>0.55000000000000004</v>
      </c>
    </row>
    <row r="204" spans="1:9" x14ac:dyDescent="0.25">
      <c r="A204" s="16">
        <v>202</v>
      </c>
      <c r="B204" s="12" t="s">
        <v>858</v>
      </c>
      <c r="C204" s="17">
        <v>0.55000000000000004</v>
      </c>
      <c r="D204" s="17">
        <v>0</v>
      </c>
      <c r="E204" s="13">
        <v>260</v>
      </c>
      <c r="F204" s="13">
        <v>35</v>
      </c>
      <c r="G204" s="14">
        <v>1</v>
      </c>
      <c r="H204" s="14">
        <v>3</v>
      </c>
      <c r="I204" s="19">
        <v>0.55000000000000004</v>
      </c>
    </row>
    <row r="205" spans="1:9" x14ac:dyDescent="0.25">
      <c r="A205" s="16">
        <v>203</v>
      </c>
      <c r="B205" s="12" t="s">
        <v>859</v>
      </c>
      <c r="C205" s="17">
        <v>0.55000000000000004</v>
      </c>
      <c r="D205" s="17">
        <v>0</v>
      </c>
      <c r="E205" s="13">
        <v>170</v>
      </c>
      <c r="F205" s="13">
        <v>30</v>
      </c>
      <c r="G205" s="14">
        <v>1</v>
      </c>
      <c r="H205" s="14">
        <v>3</v>
      </c>
      <c r="I205" s="19">
        <v>0.55000000000000004</v>
      </c>
    </row>
    <row r="206" spans="1:9" x14ac:dyDescent="0.25">
      <c r="A206" s="16">
        <v>204</v>
      </c>
      <c r="B206" s="12" t="s">
        <v>860</v>
      </c>
      <c r="C206" s="17">
        <v>0.9</v>
      </c>
      <c r="D206" s="17">
        <v>0</v>
      </c>
      <c r="E206" s="13">
        <v>160</v>
      </c>
      <c r="F206" s="13">
        <v>45</v>
      </c>
      <c r="G206" s="14">
        <v>1</v>
      </c>
      <c r="H206" s="14">
        <v>3</v>
      </c>
      <c r="I206" s="19">
        <v>0.55000000000000004</v>
      </c>
    </row>
    <row r="207" spans="1:9" x14ac:dyDescent="0.25">
      <c r="A207" s="16">
        <v>205</v>
      </c>
      <c r="B207" s="12" t="s">
        <v>861</v>
      </c>
      <c r="C207" s="17">
        <v>0.55000000000000004</v>
      </c>
      <c r="D207" s="17">
        <v>0</v>
      </c>
      <c r="E207" s="13">
        <v>180</v>
      </c>
      <c r="F207" s="13">
        <v>40</v>
      </c>
      <c r="G207" s="14">
        <v>1</v>
      </c>
      <c r="H207" s="14">
        <v>3</v>
      </c>
      <c r="I207" s="19">
        <v>0.55000000000000004</v>
      </c>
    </row>
    <row r="208" spans="1:9" x14ac:dyDescent="0.25">
      <c r="A208" s="16">
        <v>206</v>
      </c>
      <c r="B208" s="12" t="s">
        <v>862</v>
      </c>
      <c r="C208" s="17">
        <v>0.65</v>
      </c>
      <c r="D208" s="17">
        <v>0</v>
      </c>
      <c r="E208" s="13">
        <v>70</v>
      </c>
      <c r="F208" s="13">
        <v>40</v>
      </c>
      <c r="G208" s="14">
        <v>1</v>
      </c>
      <c r="H208" s="14">
        <v>3</v>
      </c>
      <c r="I208" s="19">
        <v>0.55000000000000004</v>
      </c>
    </row>
    <row r="209" spans="1:9" x14ac:dyDescent="0.25">
      <c r="A209" s="16">
        <v>207</v>
      </c>
      <c r="B209" s="12" t="s">
        <v>863</v>
      </c>
      <c r="C209" s="17">
        <v>0.65</v>
      </c>
      <c r="D209" s="17">
        <v>0</v>
      </c>
      <c r="E209" s="13">
        <v>70</v>
      </c>
      <c r="F209" s="13">
        <v>40</v>
      </c>
      <c r="G209" s="14">
        <v>1</v>
      </c>
      <c r="H209" s="14">
        <v>3</v>
      </c>
      <c r="I209" s="19">
        <v>0.55000000000000004</v>
      </c>
    </row>
    <row r="210" spans="1:9" x14ac:dyDescent="0.25">
      <c r="A210" s="16">
        <v>208</v>
      </c>
      <c r="B210" s="12" t="s">
        <v>864</v>
      </c>
      <c r="C210" s="17">
        <v>1.05</v>
      </c>
      <c r="D210" s="17">
        <v>0</v>
      </c>
      <c r="E210" s="13">
        <v>150</v>
      </c>
      <c r="F210" s="13">
        <v>160</v>
      </c>
      <c r="G210" s="14">
        <v>6</v>
      </c>
      <c r="H210" s="14">
        <v>3</v>
      </c>
      <c r="I210" s="19">
        <v>0.55000000000000004</v>
      </c>
    </row>
    <row r="211" spans="1:9" x14ac:dyDescent="0.25">
      <c r="A211" s="16">
        <v>209</v>
      </c>
      <c r="B211" s="12" t="s">
        <v>865</v>
      </c>
      <c r="C211" s="17">
        <v>1.06</v>
      </c>
      <c r="D211" s="17">
        <v>0</v>
      </c>
      <c r="E211" s="13">
        <v>190</v>
      </c>
      <c r="F211" s="13">
        <v>205</v>
      </c>
      <c r="G211" s="14">
        <v>7</v>
      </c>
      <c r="H211" s="14">
        <v>6</v>
      </c>
      <c r="I211" s="19">
        <v>0.55000000000000004</v>
      </c>
    </row>
    <row r="212" spans="1:9" x14ac:dyDescent="0.25">
      <c r="A212" s="16">
        <v>210</v>
      </c>
      <c r="B212" s="12" t="s">
        <v>866</v>
      </c>
      <c r="C212" s="17">
        <v>0.97</v>
      </c>
      <c r="D212" s="17">
        <v>0</v>
      </c>
      <c r="E212" s="13">
        <v>135</v>
      </c>
      <c r="F212" s="13">
        <v>125</v>
      </c>
      <c r="G212" s="14">
        <v>4.5</v>
      </c>
      <c r="H212" s="14">
        <v>9</v>
      </c>
      <c r="I212" s="19">
        <v>0.55000000000000004</v>
      </c>
    </row>
    <row r="213" spans="1:9" x14ac:dyDescent="0.25">
      <c r="A213" s="16">
        <v>211</v>
      </c>
      <c r="B213" s="12" t="s">
        <v>867</v>
      </c>
      <c r="C213" s="17">
        <v>0.98</v>
      </c>
      <c r="D213" s="17">
        <v>0</v>
      </c>
      <c r="E213" s="13">
        <v>145</v>
      </c>
      <c r="F213" s="13">
        <v>145</v>
      </c>
      <c r="G213" s="14">
        <v>0</v>
      </c>
      <c r="H213" s="14">
        <v>0</v>
      </c>
      <c r="I213" s="19">
        <v>0.55000000000000004</v>
      </c>
    </row>
    <row r="214" spans="1:9" x14ac:dyDescent="0.25">
      <c r="A214" s="16">
        <v>212</v>
      </c>
      <c r="B214" s="12" t="s">
        <v>868</v>
      </c>
      <c r="C214" s="17">
        <v>1</v>
      </c>
      <c r="D214" s="17">
        <v>0</v>
      </c>
      <c r="E214" s="13">
        <v>185</v>
      </c>
      <c r="F214" s="13">
        <v>185</v>
      </c>
      <c r="G214" s="14">
        <v>0</v>
      </c>
      <c r="H214" s="14">
        <v>0</v>
      </c>
      <c r="I214" s="19">
        <v>0.55000000000000004</v>
      </c>
    </row>
    <row r="215" spans="1:9" x14ac:dyDescent="0.25">
      <c r="A215" s="16">
        <v>213</v>
      </c>
      <c r="B215" s="12" t="s">
        <v>869</v>
      </c>
      <c r="C215" s="17">
        <v>1.02</v>
      </c>
      <c r="D215" s="17">
        <v>0</v>
      </c>
      <c r="E215" s="13">
        <v>320</v>
      </c>
      <c r="F215" s="13">
        <v>255</v>
      </c>
      <c r="G215" s="14">
        <v>0</v>
      </c>
      <c r="H215" s="14">
        <v>0</v>
      </c>
      <c r="I215" s="19">
        <v>0.55000000000000004</v>
      </c>
    </row>
    <row r="216" spans="1:9" x14ac:dyDescent="0.25">
      <c r="A216" s="16">
        <v>214</v>
      </c>
      <c r="B216" s="12" t="s">
        <v>870</v>
      </c>
      <c r="C216" s="17">
        <v>1</v>
      </c>
      <c r="D216" s="17">
        <v>0</v>
      </c>
      <c r="E216" s="13">
        <v>320</v>
      </c>
      <c r="F216" s="13">
        <v>220</v>
      </c>
      <c r="G216" s="14">
        <v>0</v>
      </c>
      <c r="H216" s="14">
        <v>0</v>
      </c>
      <c r="I216" s="19">
        <v>0.55000000000000004</v>
      </c>
    </row>
    <row r="217" spans="1:9" x14ac:dyDescent="0.25">
      <c r="A217" s="16">
        <v>215</v>
      </c>
      <c r="B217" s="12" t="s">
        <v>871</v>
      </c>
      <c r="C217" s="17">
        <v>0.94</v>
      </c>
      <c r="D217" s="17">
        <v>0</v>
      </c>
      <c r="E217" s="13">
        <v>125</v>
      </c>
      <c r="F217" s="13">
        <v>120</v>
      </c>
      <c r="G217" s="14">
        <v>0</v>
      </c>
      <c r="H217" s="14">
        <v>0</v>
      </c>
      <c r="I217" s="19">
        <v>0.55000000000000004</v>
      </c>
    </row>
    <row r="218" spans="1:9" x14ac:dyDescent="0.25">
      <c r="A218" s="16">
        <v>216</v>
      </c>
      <c r="B218" s="12" t="s">
        <v>872</v>
      </c>
      <c r="C218" s="17">
        <v>0.7</v>
      </c>
      <c r="D218" s="17">
        <v>0</v>
      </c>
      <c r="E218" s="13">
        <v>250</v>
      </c>
      <c r="F218" s="13">
        <v>50</v>
      </c>
      <c r="G218" s="14">
        <v>0</v>
      </c>
      <c r="H218" s="14">
        <v>0</v>
      </c>
      <c r="I218" s="19">
        <v>0.55000000000000004</v>
      </c>
    </row>
    <row r="219" spans="1:9" x14ac:dyDescent="0.25">
      <c r="A219" s="16">
        <v>217</v>
      </c>
      <c r="B219" s="12" t="s">
        <v>873</v>
      </c>
      <c r="C219" s="17">
        <v>0.7</v>
      </c>
      <c r="D219" s="17">
        <v>0</v>
      </c>
      <c r="E219" s="13">
        <v>100</v>
      </c>
      <c r="F219" s="13">
        <v>50</v>
      </c>
      <c r="G219" s="14">
        <v>0</v>
      </c>
      <c r="H219" s="14">
        <v>0</v>
      </c>
      <c r="I219" s="19">
        <v>0.55000000000000004</v>
      </c>
    </row>
    <row r="220" spans="1:9" x14ac:dyDescent="0.25">
      <c r="A220" s="16">
        <v>218</v>
      </c>
      <c r="B220" s="12" t="s">
        <v>874</v>
      </c>
      <c r="C220" s="17">
        <v>0.96</v>
      </c>
      <c r="D220" s="17">
        <v>0</v>
      </c>
      <c r="E220" s="13">
        <v>330</v>
      </c>
      <c r="F220" s="13">
        <v>240</v>
      </c>
      <c r="G220" s="14">
        <v>8</v>
      </c>
      <c r="H220" s="14">
        <v>5</v>
      </c>
      <c r="I220" s="19">
        <v>0.55000000000000004</v>
      </c>
    </row>
    <row r="221" spans="1:9" x14ac:dyDescent="0.25">
      <c r="A221" s="16">
        <v>219</v>
      </c>
      <c r="B221" s="12" t="s">
        <v>875</v>
      </c>
      <c r="C221" s="17">
        <v>0.98</v>
      </c>
      <c r="D221" s="17">
        <v>0</v>
      </c>
      <c r="E221" s="13">
        <v>315</v>
      </c>
      <c r="F221" s="13">
        <v>230</v>
      </c>
      <c r="G221" s="14">
        <v>9</v>
      </c>
      <c r="H221" s="14">
        <v>5.5</v>
      </c>
      <c r="I221" s="19">
        <v>0.55000000000000004</v>
      </c>
    </row>
    <row r="222" spans="1:9" x14ac:dyDescent="0.25">
      <c r="A222" s="16">
        <v>220</v>
      </c>
      <c r="B222" s="12" t="s">
        <v>876</v>
      </c>
      <c r="C222" s="17">
        <v>0.98</v>
      </c>
      <c r="D222" s="17">
        <v>0</v>
      </c>
      <c r="E222" s="13">
        <v>305</v>
      </c>
      <c r="F222" s="13">
        <v>240</v>
      </c>
      <c r="G222" s="14">
        <v>7.5</v>
      </c>
      <c r="H222" s="14">
        <v>5.5</v>
      </c>
      <c r="I222" s="19">
        <v>0.55000000000000004</v>
      </c>
    </row>
    <row r="223" spans="1:9" x14ac:dyDescent="0.25">
      <c r="A223" s="16">
        <v>221</v>
      </c>
      <c r="B223" s="12" t="s">
        <v>877</v>
      </c>
      <c r="C223" s="17">
        <v>1.02</v>
      </c>
      <c r="D223" s="17">
        <v>0</v>
      </c>
      <c r="E223" s="13">
        <v>320</v>
      </c>
      <c r="F223" s="13">
        <v>255</v>
      </c>
      <c r="G223" s="14">
        <v>7.5</v>
      </c>
      <c r="H223" s="14">
        <v>5.5</v>
      </c>
      <c r="I223" s="19">
        <v>0.55000000000000004</v>
      </c>
    </row>
    <row r="224" spans="1:9" x14ac:dyDescent="0.25">
      <c r="A224" s="16">
        <v>222</v>
      </c>
      <c r="B224" s="12" t="s">
        <v>878</v>
      </c>
      <c r="C224" s="17">
        <v>1</v>
      </c>
      <c r="D224" s="17">
        <v>0</v>
      </c>
      <c r="E224" s="13">
        <v>320</v>
      </c>
      <c r="F224" s="13">
        <v>220</v>
      </c>
      <c r="G224" s="14">
        <v>7.5</v>
      </c>
      <c r="H224" s="14">
        <v>6</v>
      </c>
      <c r="I224" s="19">
        <v>0.55000000000000004</v>
      </c>
    </row>
    <row r="225" spans="1:9" x14ac:dyDescent="0.25">
      <c r="A225" s="16">
        <v>223</v>
      </c>
      <c r="B225" s="12" t="s">
        <v>879</v>
      </c>
      <c r="C225" s="17">
        <v>0.93</v>
      </c>
      <c r="D225" s="17">
        <v>0</v>
      </c>
      <c r="E225" s="13">
        <v>265</v>
      </c>
      <c r="F225" s="13">
        <v>200</v>
      </c>
      <c r="G225" s="14">
        <v>8.5</v>
      </c>
      <c r="H225" s="14">
        <v>5</v>
      </c>
      <c r="I225" s="19">
        <v>0.55000000000000004</v>
      </c>
    </row>
    <row r="226" spans="1:9" x14ac:dyDescent="0.25">
      <c r="A226" s="16">
        <v>224</v>
      </c>
      <c r="B226" s="12" t="s">
        <v>880</v>
      </c>
      <c r="C226" s="17">
        <v>0.98</v>
      </c>
      <c r="D226" s="17">
        <v>0</v>
      </c>
      <c r="E226" s="13">
        <v>310</v>
      </c>
      <c r="F226" s="13">
        <v>230</v>
      </c>
      <c r="G226" s="14">
        <v>8</v>
      </c>
      <c r="H226" s="14">
        <v>5</v>
      </c>
      <c r="I226" s="19">
        <v>0.55000000000000004</v>
      </c>
    </row>
    <row r="227" spans="1:9" x14ac:dyDescent="0.25">
      <c r="A227" s="16">
        <v>225</v>
      </c>
      <c r="B227" s="12" t="s">
        <v>881</v>
      </c>
      <c r="C227" s="17">
        <v>0.96</v>
      </c>
      <c r="D227" s="17">
        <v>0</v>
      </c>
      <c r="E227" s="13">
        <v>320</v>
      </c>
      <c r="F227" s="13">
        <v>230</v>
      </c>
      <c r="G227" s="14">
        <v>8</v>
      </c>
      <c r="H227" s="14">
        <v>5</v>
      </c>
      <c r="I227" s="19">
        <v>0.55000000000000004</v>
      </c>
    </row>
    <row r="228" spans="1:9" x14ac:dyDescent="0.25">
      <c r="A228" s="16">
        <v>226</v>
      </c>
      <c r="B228" s="12" t="s">
        <v>882</v>
      </c>
      <c r="C228" s="17">
        <v>0.96</v>
      </c>
      <c r="D228" s="17">
        <v>0</v>
      </c>
      <c r="E228" s="13">
        <v>320</v>
      </c>
      <c r="F228" s="13">
        <v>230</v>
      </c>
      <c r="G228" s="14">
        <v>8.5</v>
      </c>
      <c r="H228" s="14">
        <v>5.5</v>
      </c>
      <c r="I228" s="19">
        <v>0.55000000000000004</v>
      </c>
    </row>
    <row r="229" spans="1:9" x14ac:dyDescent="0.25">
      <c r="A229" s="16">
        <v>227</v>
      </c>
      <c r="B229" s="12" t="s">
        <v>883</v>
      </c>
      <c r="C229" s="17">
        <v>0.96</v>
      </c>
      <c r="D229" s="17">
        <v>0</v>
      </c>
      <c r="E229" s="13">
        <v>320</v>
      </c>
      <c r="F229" s="13">
        <v>230</v>
      </c>
      <c r="G229" s="14">
        <v>8.5</v>
      </c>
      <c r="H229" s="14">
        <v>5</v>
      </c>
      <c r="I229" s="19">
        <v>0.55000000000000004</v>
      </c>
    </row>
    <row r="230" spans="1:9" x14ac:dyDescent="0.25">
      <c r="A230" s="16">
        <v>228</v>
      </c>
      <c r="B230" s="12" t="s">
        <v>884</v>
      </c>
      <c r="C230" s="17">
        <v>0.96</v>
      </c>
      <c r="D230" s="17">
        <v>0</v>
      </c>
      <c r="E230" s="13">
        <v>340</v>
      </c>
      <c r="F230" s="13">
        <v>230</v>
      </c>
      <c r="G230" s="14">
        <v>9</v>
      </c>
      <c r="H230" s="14">
        <v>5.5</v>
      </c>
      <c r="I230" s="19">
        <v>0.55000000000000004</v>
      </c>
    </row>
    <row r="231" spans="1:9" x14ac:dyDescent="0.25">
      <c r="A231" s="16">
        <v>229</v>
      </c>
      <c r="B231" s="12" t="s">
        <v>885</v>
      </c>
      <c r="C231" s="17">
        <v>0.98</v>
      </c>
      <c r="D231" s="17">
        <v>0</v>
      </c>
      <c r="E231" s="13">
        <v>315</v>
      </c>
      <c r="F231" s="13">
        <v>255</v>
      </c>
      <c r="G231" s="14">
        <v>9</v>
      </c>
      <c r="H231" s="14">
        <v>6</v>
      </c>
      <c r="I231" s="19">
        <v>0.55000000000000004</v>
      </c>
    </row>
    <row r="232" spans="1:9" x14ac:dyDescent="0.25">
      <c r="A232" s="16">
        <v>230</v>
      </c>
      <c r="B232" s="12" t="s">
        <v>886</v>
      </c>
      <c r="C232" s="17">
        <v>0.96</v>
      </c>
      <c r="D232" s="17">
        <v>0</v>
      </c>
      <c r="E232" s="13">
        <v>340</v>
      </c>
      <c r="F232" s="13">
        <v>230</v>
      </c>
      <c r="G232" s="14">
        <v>8</v>
      </c>
      <c r="H232" s="14">
        <v>6</v>
      </c>
      <c r="I232" s="19">
        <v>0.55000000000000004</v>
      </c>
    </row>
    <row r="233" spans="1:9" x14ac:dyDescent="0.25">
      <c r="A233" s="16">
        <v>231</v>
      </c>
      <c r="B233" s="12" t="s">
        <v>887</v>
      </c>
      <c r="C233" s="17">
        <v>1.05</v>
      </c>
      <c r="D233" s="17">
        <v>0</v>
      </c>
      <c r="E233" s="13">
        <v>340</v>
      </c>
      <c r="F233" s="13">
        <v>335</v>
      </c>
      <c r="G233" s="14">
        <v>6.5</v>
      </c>
      <c r="H233" s="14">
        <v>4</v>
      </c>
      <c r="I233" s="19">
        <v>0.55000000000000004</v>
      </c>
    </row>
    <row r="234" spans="1:9" x14ac:dyDescent="0.25">
      <c r="A234" s="16">
        <v>232</v>
      </c>
      <c r="B234" s="12" t="s">
        <v>888</v>
      </c>
      <c r="C234" s="17">
        <v>0.92</v>
      </c>
      <c r="D234" s="17">
        <v>0</v>
      </c>
      <c r="E234" s="13">
        <v>310</v>
      </c>
      <c r="F234" s="13">
        <v>220</v>
      </c>
      <c r="G234" s="14">
        <v>10</v>
      </c>
      <c r="H234" s="14">
        <v>7</v>
      </c>
      <c r="I234" s="19">
        <v>0.55000000000000004</v>
      </c>
    </row>
    <row r="235" spans="1:9" x14ac:dyDescent="0.25">
      <c r="A235" s="16">
        <v>233</v>
      </c>
      <c r="B235" s="12" t="s">
        <v>889</v>
      </c>
      <c r="C235" s="17">
        <v>0.96</v>
      </c>
      <c r="D235" s="17">
        <v>0</v>
      </c>
      <c r="E235" s="13">
        <v>215</v>
      </c>
      <c r="F235" s="13">
        <v>165</v>
      </c>
      <c r="G235" s="14">
        <v>10</v>
      </c>
      <c r="H235" s="14">
        <v>6</v>
      </c>
      <c r="I235" s="19">
        <v>0.55000000000000004</v>
      </c>
    </row>
    <row r="236" spans="1:9" x14ac:dyDescent="0.25">
      <c r="A236" s="16">
        <v>234</v>
      </c>
      <c r="B236" s="12" t="s">
        <v>890</v>
      </c>
      <c r="C236" s="17">
        <v>1.0900000000000001</v>
      </c>
      <c r="D236" s="17">
        <v>0</v>
      </c>
      <c r="E236" s="13">
        <v>340</v>
      </c>
      <c r="F236" s="13">
        <v>270</v>
      </c>
      <c r="G236" s="14">
        <v>7</v>
      </c>
      <c r="H236" s="14">
        <v>4</v>
      </c>
      <c r="I236" s="19">
        <v>0.55000000000000004</v>
      </c>
    </row>
    <row r="237" spans="1:9" x14ac:dyDescent="0.25">
      <c r="A237" s="16">
        <v>235</v>
      </c>
      <c r="B237" s="12" t="s">
        <v>891</v>
      </c>
      <c r="C237" s="17">
        <v>1.2</v>
      </c>
      <c r="D237" s="17">
        <v>0</v>
      </c>
      <c r="E237" s="13">
        <v>355</v>
      </c>
      <c r="F237" s="13">
        <v>340</v>
      </c>
      <c r="G237" s="14">
        <v>7</v>
      </c>
      <c r="H237" s="14">
        <v>5</v>
      </c>
      <c r="I237" s="19">
        <v>0.55000000000000004</v>
      </c>
    </row>
    <row r="238" spans="1:9" x14ac:dyDescent="0.25">
      <c r="A238" s="16">
        <v>236</v>
      </c>
      <c r="B238" s="12" t="s">
        <v>892</v>
      </c>
      <c r="C238" s="17">
        <v>1.01</v>
      </c>
      <c r="D238" s="17">
        <v>0</v>
      </c>
      <c r="E238" s="13">
        <v>285</v>
      </c>
      <c r="F238" s="13">
        <v>185</v>
      </c>
      <c r="G238" s="14">
        <v>0</v>
      </c>
      <c r="H238" s="14">
        <v>0</v>
      </c>
      <c r="I238" s="19">
        <v>0.55000000000000004</v>
      </c>
    </row>
    <row r="239" spans="1:9" x14ac:dyDescent="0.25">
      <c r="A239" s="16">
        <v>237</v>
      </c>
      <c r="B239" s="12" t="s">
        <v>893</v>
      </c>
      <c r="C239" s="17">
        <v>0.95</v>
      </c>
      <c r="D239" s="17">
        <v>0.9</v>
      </c>
      <c r="E239" s="13">
        <v>228</v>
      </c>
      <c r="F239" s="13">
        <v>143</v>
      </c>
      <c r="G239" s="14">
        <v>6.8</v>
      </c>
      <c r="H239" s="14">
        <v>3.2</v>
      </c>
      <c r="I239" s="19">
        <v>0.55000000000000004</v>
      </c>
    </row>
    <row r="240" spans="1:9" x14ac:dyDescent="0.25">
      <c r="A240" s="16">
        <v>238</v>
      </c>
      <c r="B240" s="12" t="s">
        <v>894</v>
      </c>
      <c r="C240" s="17">
        <v>1.04</v>
      </c>
      <c r="D240" s="17">
        <v>1.01</v>
      </c>
      <c r="E240" s="13">
        <v>186</v>
      </c>
      <c r="F240" s="13">
        <v>118</v>
      </c>
      <c r="G240" s="14">
        <v>8.1</v>
      </c>
      <c r="H240" s="14">
        <v>1.9</v>
      </c>
      <c r="I240" s="19">
        <v>0.55000000000000004</v>
      </c>
    </row>
    <row r="241" spans="1:9" x14ac:dyDescent="0.25">
      <c r="A241" s="16">
        <v>239</v>
      </c>
      <c r="B241" s="12" t="s">
        <v>895</v>
      </c>
      <c r="C241" s="17">
        <v>0.75</v>
      </c>
      <c r="D241" s="17">
        <v>0.67</v>
      </c>
      <c r="E241" s="13">
        <v>178</v>
      </c>
      <c r="F241" s="13">
        <v>157</v>
      </c>
      <c r="G241" s="14">
        <v>5.8</v>
      </c>
      <c r="H241" s="14">
        <v>2.1</v>
      </c>
      <c r="I241" s="19">
        <v>0.55000000000000004</v>
      </c>
    </row>
    <row r="242" spans="1:9" x14ac:dyDescent="0.25">
      <c r="A242" s="16">
        <v>240</v>
      </c>
      <c r="B242" s="12" t="s">
        <v>896</v>
      </c>
      <c r="C242" s="17">
        <v>0.97</v>
      </c>
      <c r="D242" s="17">
        <v>0.94</v>
      </c>
      <c r="E242" s="13">
        <v>181</v>
      </c>
      <c r="F242" s="13">
        <v>154</v>
      </c>
      <c r="G242" s="14">
        <v>8.5</v>
      </c>
      <c r="H242" s="14">
        <v>2.1</v>
      </c>
      <c r="I242" s="19">
        <v>0.55000000000000004</v>
      </c>
    </row>
    <row r="243" spans="1:9" x14ac:dyDescent="0.25">
      <c r="A243" s="16">
        <v>241</v>
      </c>
      <c r="B243" s="12" t="s">
        <v>897</v>
      </c>
      <c r="C243" s="17">
        <v>1.03</v>
      </c>
      <c r="D243" s="17">
        <v>0</v>
      </c>
      <c r="E243" s="13">
        <v>200</v>
      </c>
      <c r="F243" s="13">
        <v>200</v>
      </c>
      <c r="G243" s="14">
        <v>4</v>
      </c>
      <c r="H243" s="14">
        <v>6.5</v>
      </c>
      <c r="I243" s="19">
        <v>0.55000000000000004</v>
      </c>
    </row>
    <row r="244" spans="1:9" x14ac:dyDescent="0.25">
      <c r="A244" s="16">
        <v>242</v>
      </c>
      <c r="B244" s="12" t="s">
        <v>898</v>
      </c>
      <c r="C244" s="17">
        <v>1.01</v>
      </c>
      <c r="D244" s="17">
        <v>0</v>
      </c>
      <c r="E244" s="13">
        <v>190</v>
      </c>
      <c r="F244" s="13">
        <v>180</v>
      </c>
      <c r="G244" s="14">
        <v>4</v>
      </c>
      <c r="H244" s="14">
        <v>6.5</v>
      </c>
      <c r="I244" s="19">
        <v>0.55000000000000004</v>
      </c>
    </row>
    <row r="245" spans="1:9" x14ac:dyDescent="0.25">
      <c r="A245" s="16">
        <v>243</v>
      </c>
      <c r="B245" s="12" t="s">
        <v>899</v>
      </c>
      <c r="C245" s="17">
        <v>1.17</v>
      </c>
      <c r="D245" s="17">
        <v>0</v>
      </c>
      <c r="E245" s="13">
        <v>210</v>
      </c>
      <c r="F245" s="13">
        <v>260</v>
      </c>
      <c r="G245" s="14">
        <v>8</v>
      </c>
      <c r="H245" s="14">
        <v>5</v>
      </c>
      <c r="I245" s="19">
        <v>0.55000000000000004</v>
      </c>
    </row>
    <row r="246" spans="1:9" x14ac:dyDescent="0.25">
      <c r="A246" s="16">
        <v>244</v>
      </c>
      <c r="B246" s="12" t="s">
        <v>900</v>
      </c>
      <c r="C246" s="17">
        <v>1.1599999999999999</v>
      </c>
      <c r="D246" s="17">
        <v>0</v>
      </c>
      <c r="E246" s="13">
        <v>375</v>
      </c>
      <c r="F246" s="13">
        <v>305</v>
      </c>
      <c r="G246" s="14">
        <v>8</v>
      </c>
      <c r="H246" s="14">
        <v>5</v>
      </c>
      <c r="I246" s="19">
        <v>0.55000000000000004</v>
      </c>
    </row>
    <row r="247" spans="1:9" x14ac:dyDescent="0.25">
      <c r="A247" s="16">
        <v>245</v>
      </c>
      <c r="B247" s="12" t="s">
        <v>901</v>
      </c>
      <c r="C247" s="17">
        <v>1.1000000000000001</v>
      </c>
      <c r="D247" s="17">
        <v>1.1100000000000001</v>
      </c>
      <c r="E247" s="13">
        <v>85</v>
      </c>
      <c r="F247" s="13">
        <v>94</v>
      </c>
      <c r="G247" s="14">
        <v>3.6</v>
      </c>
      <c r="H247" s="14">
        <v>0.9</v>
      </c>
      <c r="I247" s="19">
        <v>0.55000000000000004</v>
      </c>
    </row>
    <row r="248" spans="1:9" x14ac:dyDescent="0.25">
      <c r="A248" s="16">
        <v>246</v>
      </c>
      <c r="B248" s="12" t="s">
        <v>902</v>
      </c>
      <c r="C248" s="17">
        <v>0.96</v>
      </c>
      <c r="D248" s="17">
        <v>0</v>
      </c>
      <c r="E248" s="13">
        <v>125</v>
      </c>
      <c r="F248" s="13">
        <v>120</v>
      </c>
      <c r="G248" s="14">
        <v>4</v>
      </c>
      <c r="H248" s="14">
        <v>8</v>
      </c>
      <c r="I248" s="19">
        <v>0.55000000000000004</v>
      </c>
    </row>
    <row r="249" spans="1:9" x14ac:dyDescent="0.25">
      <c r="A249" s="16">
        <v>247</v>
      </c>
      <c r="B249" s="12" t="s">
        <v>903</v>
      </c>
      <c r="C249" s="17">
        <v>0.98</v>
      </c>
      <c r="D249" s="17">
        <v>0</v>
      </c>
      <c r="E249" s="13">
        <v>130</v>
      </c>
      <c r="F249" s="13">
        <v>130</v>
      </c>
      <c r="G249" s="14">
        <v>6</v>
      </c>
      <c r="H249" s="14">
        <v>7</v>
      </c>
      <c r="I249" s="19">
        <v>0.55000000000000004</v>
      </c>
    </row>
    <row r="250" spans="1:9" x14ac:dyDescent="0.25">
      <c r="A250" s="16">
        <v>248</v>
      </c>
      <c r="B250" s="12" t="s">
        <v>904</v>
      </c>
      <c r="C250" s="17">
        <v>1.07</v>
      </c>
      <c r="D250" s="17">
        <v>0</v>
      </c>
      <c r="E250" s="13">
        <v>100</v>
      </c>
      <c r="F250" s="13">
        <v>130</v>
      </c>
      <c r="G250" s="14">
        <v>4</v>
      </c>
      <c r="H250" s="14">
        <v>3</v>
      </c>
      <c r="I250" s="19">
        <v>0.55000000000000004</v>
      </c>
    </row>
    <row r="251" spans="1:9" x14ac:dyDescent="0.25">
      <c r="A251" s="16">
        <v>249</v>
      </c>
      <c r="B251" s="12" t="s">
        <v>905</v>
      </c>
      <c r="C251" s="17">
        <v>1.07</v>
      </c>
      <c r="D251" s="17">
        <v>0</v>
      </c>
      <c r="E251" s="13">
        <v>100</v>
      </c>
      <c r="F251" s="13">
        <v>130</v>
      </c>
      <c r="G251" s="14">
        <v>4</v>
      </c>
      <c r="H251" s="14">
        <v>3</v>
      </c>
      <c r="I251" s="19">
        <v>0.55000000000000004</v>
      </c>
    </row>
    <row r="252" spans="1:9" x14ac:dyDescent="0.25">
      <c r="A252" s="16">
        <v>250</v>
      </c>
      <c r="B252" s="12" t="s">
        <v>906</v>
      </c>
      <c r="C252" s="17">
        <v>1.07</v>
      </c>
      <c r="D252" s="17">
        <v>0</v>
      </c>
      <c r="E252" s="13">
        <v>100</v>
      </c>
      <c r="F252" s="13">
        <v>130</v>
      </c>
      <c r="G252" s="14">
        <v>4</v>
      </c>
      <c r="H252" s="14">
        <v>3</v>
      </c>
      <c r="I252" s="19">
        <v>0.55000000000000004</v>
      </c>
    </row>
    <row r="253" spans="1:9" x14ac:dyDescent="0.25">
      <c r="A253" s="16">
        <v>251</v>
      </c>
      <c r="B253" s="12" t="s">
        <v>907</v>
      </c>
      <c r="C253" s="17">
        <v>1.07</v>
      </c>
      <c r="D253" s="17">
        <v>0</v>
      </c>
      <c r="E253" s="13">
        <v>65</v>
      </c>
      <c r="F253" s="13">
        <v>95</v>
      </c>
      <c r="G253" s="14">
        <v>2</v>
      </c>
      <c r="H253" s="14">
        <v>2</v>
      </c>
      <c r="I253" s="19">
        <v>0.55000000000000004</v>
      </c>
    </row>
    <row r="254" spans="1:9" x14ac:dyDescent="0.25">
      <c r="A254" s="16">
        <v>252</v>
      </c>
      <c r="B254" s="12" t="s">
        <v>908</v>
      </c>
      <c r="C254" s="17">
        <v>1</v>
      </c>
      <c r="D254" s="17">
        <v>0</v>
      </c>
      <c r="E254" s="13">
        <v>120</v>
      </c>
      <c r="F254" s="13">
        <v>120</v>
      </c>
      <c r="G254" s="14">
        <v>4</v>
      </c>
      <c r="H254" s="14">
        <v>8</v>
      </c>
      <c r="I254" s="19">
        <v>0.55000000000000004</v>
      </c>
    </row>
    <row r="255" spans="1:9" x14ac:dyDescent="0.25">
      <c r="A255" s="16">
        <v>253</v>
      </c>
      <c r="B255" s="12" t="s">
        <v>909</v>
      </c>
      <c r="C255" s="17">
        <v>1</v>
      </c>
      <c r="D255" s="17">
        <v>0</v>
      </c>
      <c r="E255" s="13">
        <v>120</v>
      </c>
      <c r="F255" s="13">
        <v>120</v>
      </c>
      <c r="G255" s="14">
        <v>4</v>
      </c>
      <c r="H255" s="14">
        <v>8</v>
      </c>
      <c r="I255" s="19">
        <v>0.55000000000000004</v>
      </c>
    </row>
    <row r="256" spans="1:9" x14ac:dyDescent="0.25">
      <c r="A256" s="16">
        <v>254</v>
      </c>
      <c r="B256" s="12" t="s">
        <v>910</v>
      </c>
      <c r="C256" s="17">
        <v>1</v>
      </c>
      <c r="D256" s="17">
        <v>0</v>
      </c>
      <c r="E256" s="13">
        <v>120</v>
      </c>
      <c r="F256" s="13">
        <v>120</v>
      </c>
      <c r="G256" s="14">
        <v>4</v>
      </c>
      <c r="H256" s="14">
        <v>8</v>
      </c>
      <c r="I256" s="19">
        <v>0.55000000000000004</v>
      </c>
    </row>
    <row r="257" spans="1:9" x14ac:dyDescent="0.25">
      <c r="A257" s="16">
        <v>255</v>
      </c>
      <c r="B257" s="12" t="s">
        <v>911</v>
      </c>
      <c r="C257" s="17">
        <v>0.69</v>
      </c>
      <c r="D257" s="17">
        <v>0.64</v>
      </c>
      <c r="E257" s="13">
        <v>74</v>
      </c>
      <c r="F257" s="13">
        <v>80</v>
      </c>
      <c r="G257" s="14">
        <v>2.5</v>
      </c>
      <c r="H257" s="14">
        <v>3</v>
      </c>
      <c r="I257" s="19">
        <v>0.55000000000000004</v>
      </c>
    </row>
    <row r="258" spans="1:9" x14ac:dyDescent="0.25">
      <c r="A258" s="16">
        <v>256</v>
      </c>
      <c r="B258" s="12" t="s">
        <v>912</v>
      </c>
      <c r="C258" s="17">
        <v>0.76</v>
      </c>
      <c r="D258" s="17">
        <v>0.7</v>
      </c>
      <c r="E258" s="13">
        <v>93</v>
      </c>
      <c r="F258" s="13">
        <v>91</v>
      </c>
      <c r="G258" s="14">
        <v>3.7</v>
      </c>
      <c r="H258" s="14">
        <v>4.4000000000000004</v>
      </c>
      <c r="I258" s="19">
        <v>0.55000000000000004</v>
      </c>
    </row>
    <row r="259" spans="1:9" x14ac:dyDescent="0.25">
      <c r="A259" s="16">
        <v>257</v>
      </c>
      <c r="B259" s="12" t="s">
        <v>913</v>
      </c>
      <c r="C259" s="17">
        <v>1.03</v>
      </c>
      <c r="D259" s="17">
        <v>1.03</v>
      </c>
      <c r="E259" s="13">
        <v>170</v>
      </c>
      <c r="F259" s="13">
        <v>96</v>
      </c>
      <c r="G259" s="14">
        <v>4.7</v>
      </c>
      <c r="H259" s="14">
        <v>1.5</v>
      </c>
      <c r="I259" s="19">
        <v>0.55000000000000004</v>
      </c>
    </row>
    <row r="260" spans="1:9" x14ac:dyDescent="0.25">
      <c r="A260" s="16">
        <v>258</v>
      </c>
      <c r="B260" s="12" t="s">
        <v>914</v>
      </c>
      <c r="C260" s="17">
        <v>1.04</v>
      </c>
      <c r="D260" s="17">
        <v>1.05</v>
      </c>
      <c r="E260" s="13">
        <v>163</v>
      </c>
      <c r="F260" s="13">
        <v>97</v>
      </c>
      <c r="G260" s="14">
        <v>4.5999999999999996</v>
      </c>
      <c r="H260" s="14">
        <v>1.4</v>
      </c>
      <c r="I260" s="19">
        <v>0.55000000000000004</v>
      </c>
    </row>
    <row r="261" spans="1:9" x14ac:dyDescent="0.25">
      <c r="A261" s="16">
        <v>259</v>
      </c>
      <c r="B261" s="12" t="s">
        <v>915</v>
      </c>
      <c r="C261" s="17">
        <v>1.1000000000000001</v>
      </c>
      <c r="D261" s="17">
        <v>1.1100000000000001</v>
      </c>
      <c r="E261" s="13">
        <v>197</v>
      </c>
      <c r="F261" s="13">
        <v>154</v>
      </c>
      <c r="G261" s="14">
        <v>4.8</v>
      </c>
      <c r="H261" s="14">
        <v>1.5</v>
      </c>
      <c r="I261" s="19">
        <v>0.55000000000000004</v>
      </c>
    </row>
    <row r="262" spans="1:9" x14ac:dyDescent="0.25">
      <c r="A262" s="16">
        <v>260</v>
      </c>
      <c r="B262" s="12" t="s">
        <v>916</v>
      </c>
      <c r="C262" s="17">
        <v>1.1000000000000001</v>
      </c>
      <c r="D262" s="17">
        <v>1.1100000000000001</v>
      </c>
      <c r="E262" s="13">
        <v>213</v>
      </c>
      <c r="F262" s="13">
        <v>190</v>
      </c>
      <c r="G262" s="14">
        <v>4.9000000000000004</v>
      </c>
      <c r="H262" s="14">
        <v>1.5</v>
      </c>
      <c r="I262" s="19">
        <v>0.55000000000000004</v>
      </c>
    </row>
    <row r="263" spans="1:9" x14ac:dyDescent="0.25">
      <c r="A263" s="16">
        <v>261</v>
      </c>
      <c r="B263" s="12" t="s">
        <v>917</v>
      </c>
      <c r="C263" s="17">
        <v>0.98</v>
      </c>
      <c r="D263" s="17">
        <v>0</v>
      </c>
      <c r="E263" s="13">
        <v>290</v>
      </c>
      <c r="F263" s="13">
        <v>200</v>
      </c>
      <c r="G263" s="14">
        <v>8</v>
      </c>
      <c r="H263" s="14">
        <v>12</v>
      </c>
      <c r="I263" s="19">
        <v>0.55000000000000004</v>
      </c>
    </row>
    <row r="264" spans="1:9" x14ac:dyDescent="0.25">
      <c r="A264" s="16">
        <v>262</v>
      </c>
      <c r="B264" s="12" t="s">
        <v>918</v>
      </c>
      <c r="C264" s="17">
        <v>0.89</v>
      </c>
      <c r="D264" s="17">
        <v>0</v>
      </c>
      <c r="E264" s="13">
        <v>145</v>
      </c>
      <c r="F264" s="13">
        <v>145</v>
      </c>
      <c r="G264" s="14">
        <v>7</v>
      </c>
      <c r="H264" s="14">
        <v>12.5</v>
      </c>
      <c r="I264" s="19">
        <v>0.55000000000000004</v>
      </c>
    </row>
    <row r="265" spans="1:9" x14ac:dyDescent="0.25">
      <c r="A265" s="16">
        <v>263</v>
      </c>
      <c r="B265" s="12" t="s">
        <v>919</v>
      </c>
      <c r="C265" s="17">
        <v>0.97</v>
      </c>
      <c r="D265" s="17">
        <v>0</v>
      </c>
      <c r="E265" s="13">
        <v>110</v>
      </c>
      <c r="F265" s="13">
        <v>110</v>
      </c>
      <c r="G265" s="14">
        <v>5</v>
      </c>
      <c r="H265" s="14">
        <v>11</v>
      </c>
      <c r="I265" s="19">
        <v>0.55000000000000004</v>
      </c>
    </row>
    <row r="266" spans="1:9" x14ac:dyDescent="0.25">
      <c r="A266" s="16">
        <v>264</v>
      </c>
      <c r="B266" s="12" t="s">
        <v>920</v>
      </c>
      <c r="C266" s="17">
        <v>0.9</v>
      </c>
      <c r="D266" s="17">
        <v>0</v>
      </c>
      <c r="E266" s="13">
        <v>110</v>
      </c>
      <c r="F266" s="13">
        <v>105</v>
      </c>
      <c r="G266" s="14">
        <v>7</v>
      </c>
      <c r="H266" s="14">
        <v>10</v>
      </c>
      <c r="I266" s="19">
        <v>0.55000000000000004</v>
      </c>
    </row>
    <row r="267" spans="1:9" x14ac:dyDescent="0.25">
      <c r="A267" s="16">
        <v>265</v>
      </c>
      <c r="B267" s="12" t="s">
        <v>921</v>
      </c>
      <c r="C267" s="17">
        <v>0.96</v>
      </c>
      <c r="D267" s="17">
        <v>0</v>
      </c>
      <c r="E267" s="13">
        <v>120</v>
      </c>
      <c r="F267" s="13">
        <v>120</v>
      </c>
      <c r="G267" s="14">
        <v>6</v>
      </c>
      <c r="H267" s="14">
        <v>11</v>
      </c>
      <c r="I267" s="19">
        <v>0.55000000000000004</v>
      </c>
    </row>
    <row r="268" spans="1:9" x14ac:dyDescent="0.25">
      <c r="A268" s="16">
        <v>266</v>
      </c>
      <c r="B268" s="12" t="s">
        <v>922</v>
      </c>
      <c r="C268" s="17">
        <v>0.96</v>
      </c>
      <c r="D268" s="17">
        <v>0</v>
      </c>
      <c r="E268" s="13">
        <v>255</v>
      </c>
      <c r="F268" s="13">
        <v>170</v>
      </c>
      <c r="G268" s="14">
        <v>10</v>
      </c>
      <c r="H268" s="14">
        <v>19</v>
      </c>
      <c r="I268" s="19">
        <v>0.55000000000000004</v>
      </c>
    </row>
    <row r="269" spans="1:9" x14ac:dyDescent="0.25">
      <c r="A269" s="16">
        <v>267</v>
      </c>
      <c r="B269" s="12" t="s">
        <v>923</v>
      </c>
      <c r="C269" s="17">
        <v>0.96</v>
      </c>
      <c r="D269" s="17">
        <v>0</v>
      </c>
      <c r="E269" s="13">
        <v>245</v>
      </c>
      <c r="F269" s="13">
        <v>190</v>
      </c>
      <c r="G269" s="14">
        <v>10</v>
      </c>
      <c r="H269" s="14">
        <v>19</v>
      </c>
      <c r="I269" s="19">
        <v>0.55000000000000004</v>
      </c>
    </row>
    <row r="270" spans="1:9" x14ac:dyDescent="0.25">
      <c r="A270" s="16">
        <v>268</v>
      </c>
      <c r="B270" s="12" t="s">
        <v>924</v>
      </c>
      <c r="C270" s="17">
        <v>0.95</v>
      </c>
      <c r="D270" s="17">
        <v>0</v>
      </c>
      <c r="E270" s="13">
        <v>115</v>
      </c>
      <c r="F270" s="13">
        <v>110</v>
      </c>
      <c r="G270" s="14">
        <v>6</v>
      </c>
      <c r="H270" s="14">
        <v>7</v>
      </c>
      <c r="I270" s="19">
        <v>0.55000000000000004</v>
      </c>
    </row>
    <row r="271" spans="1:9" x14ac:dyDescent="0.25">
      <c r="A271" s="16">
        <v>269</v>
      </c>
      <c r="B271" s="12" t="s">
        <v>925</v>
      </c>
      <c r="C271" s="17">
        <v>0.96</v>
      </c>
      <c r="D271" s="17">
        <v>0</v>
      </c>
      <c r="E271" s="13">
        <v>315</v>
      </c>
      <c r="F271" s="13">
        <v>190</v>
      </c>
      <c r="G271" s="14">
        <v>8</v>
      </c>
      <c r="H271" s="14">
        <v>5</v>
      </c>
      <c r="I271" s="19">
        <v>0.55000000000000004</v>
      </c>
    </row>
    <row r="272" spans="1:9" x14ac:dyDescent="0.25">
      <c r="A272" s="16">
        <v>270</v>
      </c>
      <c r="B272" s="12" t="s">
        <v>926</v>
      </c>
      <c r="C272" s="17">
        <v>0.98</v>
      </c>
      <c r="D272" s="17">
        <v>0</v>
      </c>
      <c r="E272" s="13">
        <v>325</v>
      </c>
      <c r="F272" s="13">
        <v>230</v>
      </c>
      <c r="G272" s="14">
        <v>7</v>
      </c>
      <c r="H272" s="14">
        <v>6</v>
      </c>
      <c r="I272" s="19">
        <v>0.55000000000000004</v>
      </c>
    </row>
    <row r="273" spans="1:9" x14ac:dyDescent="0.25">
      <c r="A273" s="16">
        <v>271</v>
      </c>
      <c r="B273" s="12" t="s">
        <v>927</v>
      </c>
      <c r="C273" s="17">
        <v>0.95</v>
      </c>
      <c r="D273" s="17">
        <v>0</v>
      </c>
      <c r="E273" s="13">
        <v>320</v>
      </c>
      <c r="F273" s="13">
        <v>215</v>
      </c>
      <c r="G273" s="14">
        <v>7</v>
      </c>
      <c r="H273" s="14">
        <v>6</v>
      </c>
      <c r="I273" s="19">
        <v>0.55000000000000004</v>
      </c>
    </row>
    <row r="274" spans="1:9" x14ac:dyDescent="0.25">
      <c r="A274" s="16">
        <v>272</v>
      </c>
      <c r="B274" s="12" t="s">
        <v>928</v>
      </c>
      <c r="C274" s="17">
        <v>0.85</v>
      </c>
      <c r="D274" s="17">
        <v>0</v>
      </c>
      <c r="E274" s="13">
        <v>240</v>
      </c>
      <c r="F274" s="13">
        <v>150</v>
      </c>
      <c r="G274" s="14">
        <v>9</v>
      </c>
      <c r="H274" s="14">
        <v>5</v>
      </c>
      <c r="I274" s="19">
        <v>0.55000000000000004</v>
      </c>
    </row>
    <row r="275" spans="1:9" x14ac:dyDescent="0.25">
      <c r="A275" s="16">
        <v>273</v>
      </c>
      <c r="B275" s="12" t="s">
        <v>929</v>
      </c>
      <c r="C275" s="17">
        <v>0.98</v>
      </c>
      <c r="D275" s="17">
        <v>0</v>
      </c>
      <c r="E275" s="13">
        <v>300</v>
      </c>
      <c r="F275" s="13">
        <v>200</v>
      </c>
      <c r="G275" s="14">
        <v>7</v>
      </c>
      <c r="H275" s="14">
        <v>5</v>
      </c>
      <c r="I275" s="19">
        <v>0.55000000000000004</v>
      </c>
    </row>
    <row r="276" spans="1:9" x14ac:dyDescent="0.25">
      <c r="A276" s="16">
        <v>274</v>
      </c>
      <c r="B276" s="12" t="s">
        <v>930</v>
      </c>
      <c r="C276" s="17">
        <v>0.93</v>
      </c>
      <c r="D276" s="17">
        <v>0</v>
      </c>
      <c r="E276" s="13">
        <v>280</v>
      </c>
      <c r="F276" s="13">
        <v>180</v>
      </c>
      <c r="G276" s="14">
        <v>9</v>
      </c>
      <c r="H276" s="14">
        <v>5</v>
      </c>
      <c r="I276" s="19">
        <v>0.55000000000000004</v>
      </c>
    </row>
    <row r="277" spans="1:9" x14ac:dyDescent="0.25">
      <c r="A277" s="16">
        <v>275</v>
      </c>
      <c r="B277" s="12" t="s">
        <v>931</v>
      </c>
      <c r="C277" s="17">
        <v>0.9</v>
      </c>
      <c r="D277" s="17">
        <v>0</v>
      </c>
      <c r="E277" s="13">
        <v>300</v>
      </c>
      <c r="F277" s="13">
        <v>200</v>
      </c>
      <c r="G277" s="14">
        <v>9</v>
      </c>
      <c r="H277" s="14">
        <v>6</v>
      </c>
      <c r="I277" s="19">
        <v>0.55000000000000004</v>
      </c>
    </row>
    <row r="278" spans="1:9" x14ac:dyDescent="0.25">
      <c r="A278" s="16">
        <v>276</v>
      </c>
      <c r="B278" s="12" t="s">
        <v>932</v>
      </c>
      <c r="C278" s="17">
        <v>0.94</v>
      </c>
      <c r="D278" s="17">
        <v>0</v>
      </c>
      <c r="E278" s="13">
        <v>320</v>
      </c>
      <c r="F278" s="13">
        <v>210</v>
      </c>
      <c r="G278" s="14">
        <v>8</v>
      </c>
      <c r="H278" s="14">
        <v>5</v>
      </c>
      <c r="I278" s="19">
        <v>0.55000000000000004</v>
      </c>
    </row>
    <row r="279" spans="1:9" x14ac:dyDescent="0.25">
      <c r="A279" s="16">
        <v>277</v>
      </c>
      <c r="B279" s="12" t="s">
        <v>933</v>
      </c>
      <c r="C279" s="17">
        <v>0.95</v>
      </c>
      <c r="D279" s="17">
        <v>0</v>
      </c>
      <c r="E279" s="13">
        <v>320</v>
      </c>
      <c r="F279" s="13">
        <v>220</v>
      </c>
      <c r="G279" s="14">
        <v>8</v>
      </c>
      <c r="H279" s="14">
        <v>5</v>
      </c>
      <c r="I279" s="19">
        <v>0.55000000000000004</v>
      </c>
    </row>
    <row r="280" spans="1:9" x14ac:dyDescent="0.25">
      <c r="A280" s="16">
        <v>278</v>
      </c>
      <c r="B280" s="12" t="s">
        <v>934</v>
      </c>
      <c r="C280" s="17">
        <v>1</v>
      </c>
      <c r="D280" s="17">
        <v>0</v>
      </c>
      <c r="E280" s="13">
        <v>330</v>
      </c>
      <c r="F280" s="13">
        <v>300</v>
      </c>
      <c r="G280" s="14">
        <v>7</v>
      </c>
      <c r="H280" s="14">
        <v>4</v>
      </c>
      <c r="I280" s="19">
        <v>0.55000000000000004</v>
      </c>
    </row>
    <row r="281" spans="1:9" x14ac:dyDescent="0.25">
      <c r="A281" s="16">
        <v>279</v>
      </c>
      <c r="B281" s="12" t="s">
        <v>935</v>
      </c>
      <c r="C281" s="17">
        <v>0.97</v>
      </c>
      <c r="D281" s="17">
        <v>0</v>
      </c>
      <c r="E281" s="13">
        <v>330</v>
      </c>
      <c r="F281" s="13">
        <v>230</v>
      </c>
      <c r="G281" s="14">
        <v>6</v>
      </c>
      <c r="H281" s="14">
        <v>5</v>
      </c>
      <c r="I281" s="19">
        <v>0.55000000000000004</v>
      </c>
    </row>
    <row r="282" spans="1:9" x14ac:dyDescent="0.25">
      <c r="A282" s="16">
        <v>280</v>
      </c>
      <c r="B282" s="12" t="s">
        <v>936</v>
      </c>
      <c r="C282" s="17">
        <v>0.93</v>
      </c>
      <c r="D282" s="17">
        <v>0</v>
      </c>
      <c r="E282" s="13">
        <v>330</v>
      </c>
      <c r="F282" s="13">
        <v>200</v>
      </c>
      <c r="G282" s="14">
        <v>9</v>
      </c>
      <c r="H282" s="14">
        <v>6</v>
      </c>
      <c r="I282" s="19">
        <v>0.55000000000000004</v>
      </c>
    </row>
    <row r="283" spans="1:9" x14ac:dyDescent="0.25">
      <c r="A283" s="16">
        <v>281</v>
      </c>
      <c r="B283" s="12" t="s">
        <v>937</v>
      </c>
      <c r="C283" s="17">
        <v>0.95</v>
      </c>
      <c r="D283" s="17">
        <v>0</v>
      </c>
      <c r="E283" s="13">
        <v>310</v>
      </c>
      <c r="F283" s="13">
        <v>260</v>
      </c>
      <c r="G283" s="14">
        <v>7</v>
      </c>
      <c r="H283" s="14">
        <v>5</v>
      </c>
      <c r="I283" s="19">
        <v>0.55000000000000004</v>
      </c>
    </row>
    <row r="284" spans="1:9" x14ac:dyDescent="0.25">
      <c r="A284" s="16">
        <v>282</v>
      </c>
      <c r="B284" s="12" t="s">
        <v>938</v>
      </c>
      <c r="C284" s="17">
        <v>0.98</v>
      </c>
      <c r="D284" s="17">
        <v>0</v>
      </c>
      <c r="E284" s="13">
        <v>365</v>
      </c>
      <c r="F284" s="13">
        <v>250</v>
      </c>
      <c r="G284" s="14">
        <v>8</v>
      </c>
      <c r="H284" s="14">
        <v>5</v>
      </c>
      <c r="I284" s="19">
        <v>0.55000000000000004</v>
      </c>
    </row>
    <row r="285" spans="1:9" x14ac:dyDescent="0.25">
      <c r="A285" s="16">
        <v>283</v>
      </c>
      <c r="B285" s="12" t="s">
        <v>939</v>
      </c>
      <c r="C285" s="17">
        <v>0.97</v>
      </c>
      <c r="D285" s="17">
        <v>0</v>
      </c>
      <c r="E285" s="13">
        <v>320</v>
      </c>
      <c r="F285" s="13">
        <v>260</v>
      </c>
      <c r="G285" s="14">
        <v>8</v>
      </c>
      <c r="H285" s="14">
        <v>5</v>
      </c>
      <c r="I285" s="19">
        <v>0.55000000000000004</v>
      </c>
    </row>
    <row r="286" spans="1:9" x14ac:dyDescent="0.25">
      <c r="A286" s="16">
        <v>284</v>
      </c>
      <c r="B286" s="12" t="s">
        <v>940</v>
      </c>
      <c r="C286" s="17">
        <v>0.95</v>
      </c>
      <c r="D286" s="17">
        <v>0</v>
      </c>
      <c r="E286" s="13">
        <v>300</v>
      </c>
      <c r="F286" s="13">
        <v>220</v>
      </c>
      <c r="G286" s="14">
        <v>7</v>
      </c>
      <c r="H286" s="14">
        <v>5</v>
      </c>
      <c r="I286" s="19">
        <v>0.55000000000000004</v>
      </c>
    </row>
    <row r="287" spans="1:9" x14ac:dyDescent="0.25">
      <c r="A287" s="16">
        <v>285</v>
      </c>
      <c r="B287" s="12" t="s">
        <v>941</v>
      </c>
      <c r="C287" s="17">
        <v>0.97</v>
      </c>
      <c r="D287" s="17">
        <v>0</v>
      </c>
      <c r="E287" s="13">
        <v>310</v>
      </c>
      <c r="F287" s="13">
        <v>230</v>
      </c>
      <c r="G287" s="14">
        <v>7</v>
      </c>
      <c r="H287" s="14">
        <v>4</v>
      </c>
      <c r="I287" s="19">
        <v>0.55000000000000004</v>
      </c>
    </row>
    <row r="288" spans="1:9" x14ac:dyDescent="0.25">
      <c r="A288" s="16">
        <v>286</v>
      </c>
      <c r="B288" s="12" t="s">
        <v>942</v>
      </c>
      <c r="C288" s="17">
        <v>0.98</v>
      </c>
      <c r="D288" s="17">
        <v>0</v>
      </c>
      <c r="E288" s="13">
        <v>144</v>
      </c>
      <c r="F288" s="13">
        <v>144</v>
      </c>
      <c r="G288" s="14">
        <v>4</v>
      </c>
      <c r="H288" s="14">
        <v>9</v>
      </c>
      <c r="I288" s="19">
        <v>0.55000000000000004</v>
      </c>
    </row>
    <row r="289" spans="1:9" x14ac:dyDescent="0.25">
      <c r="A289" s="16">
        <v>287</v>
      </c>
      <c r="B289" s="12" t="s">
        <v>943</v>
      </c>
      <c r="C289" s="17">
        <v>0.96</v>
      </c>
      <c r="D289" s="17">
        <v>0</v>
      </c>
      <c r="E289" s="13">
        <v>175</v>
      </c>
      <c r="F289" s="13">
        <v>140</v>
      </c>
      <c r="G289" s="14">
        <v>7</v>
      </c>
      <c r="H289" s="14">
        <v>11</v>
      </c>
      <c r="I289" s="19">
        <v>0.55000000000000004</v>
      </c>
    </row>
    <row r="290" spans="1:9" x14ac:dyDescent="0.25">
      <c r="A290" s="16">
        <v>288</v>
      </c>
      <c r="B290" s="12" t="s">
        <v>944</v>
      </c>
      <c r="C290" s="17">
        <v>0.93</v>
      </c>
      <c r="D290" s="17">
        <v>0</v>
      </c>
      <c r="E290" s="13">
        <v>110</v>
      </c>
      <c r="F290" s="13">
        <v>100</v>
      </c>
      <c r="G290" s="14">
        <v>5</v>
      </c>
      <c r="H290" s="14">
        <v>9</v>
      </c>
      <c r="I290" s="19">
        <v>0.55000000000000004</v>
      </c>
    </row>
    <row r="291" spans="1:9" x14ac:dyDescent="0.25">
      <c r="A291" s="16">
        <v>289</v>
      </c>
      <c r="B291" s="12" t="s">
        <v>945</v>
      </c>
      <c r="C291" s="17">
        <v>0.95</v>
      </c>
      <c r="D291" s="17">
        <v>0</v>
      </c>
      <c r="E291" s="13">
        <v>120</v>
      </c>
      <c r="F291" s="13">
        <v>105</v>
      </c>
      <c r="G291" s="14">
        <v>5</v>
      </c>
      <c r="H291" s="14">
        <v>9</v>
      </c>
      <c r="I291" s="19">
        <v>0.55000000000000004</v>
      </c>
    </row>
    <row r="292" spans="1:9" x14ac:dyDescent="0.25">
      <c r="A292" s="16">
        <v>290</v>
      </c>
      <c r="B292" s="12" t="s">
        <v>946</v>
      </c>
      <c r="C292" s="17">
        <v>0.95</v>
      </c>
      <c r="D292" s="17">
        <v>0</v>
      </c>
      <c r="E292" s="13">
        <v>125</v>
      </c>
      <c r="F292" s="13">
        <v>110</v>
      </c>
      <c r="G292" s="14">
        <v>5</v>
      </c>
      <c r="H292" s="14">
        <v>9</v>
      </c>
      <c r="I292" s="19">
        <v>0.55000000000000004</v>
      </c>
    </row>
    <row r="293" spans="1:9" x14ac:dyDescent="0.25">
      <c r="A293" s="16">
        <v>291</v>
      </c>
      <c r="B293" s="12" t="s">
        <v>947</v>
      </c>
      <c r="C293" s="17">
        <v>0.95</v>
      </c>
      <c r="D293" s="17">
        <v>0</v>
      </c>
      <c r="E293" s="13">
        <v>120</v>
      </c>
      <c r="F293" s="13">
        <v>120</v>
      </c>
      <c r="G293" s="14">
        <v>4</v>
      </c>
      <c r="H293" s="14">
        <v>8</v>
      </c>
      <c r="I293" s="19">
        <v>0.55000000000000004</v>
      </c>
    </row>
    <row r="294" spans="1:9" x14ac:dyDescent="0.25">
      <c r="A294" s="16">
        <v>292</v>
      </c>
      <c r="B294" s="12" t="s">
        <v>948</v>
      </c>
      <c r="C294" s="17">
        <v>0.95</v>
      </c>
      <c r="D294" s="17">
        <v>0</v>
      </c>
      <c r="E294" s="13">
        <v>315</v>
      </c>
      <c r="F294" s="13">
        <v>215</v>
      </c>
      <c r="G294" s="14">
        <v>7</v>
      </c>
      <c r="H294" s="14">
        <v>4</v>
      </c>
      <c r="I294" s="19">
        <v>0.55000000000000004</v>
      </c>
    </row>
    <row r="295" spans="1:9" x14ac:dyDescent="0.25">
      <c r="A295" s="16">
        <v>293</v>
      </c>
      <c r="B295" s="12" t="s">
        <v>949</v>
      </c>
      <c r="C295" s="17">
        <v>0.95</v>
      </c>
      <c r="D295" s="17">
        <v>0</v>
      </c>
      <c r="E295" s="13">
        <v>120</v>
      </c>
      <c r="F295" s="13">
        <v>120</v>
      </c>
      <c r="G295" s="14">
        <v>4</v>
      </c>
      <c r="H295" s="14">
        <v>10</v>
      </c>
      <c r="I295" s="19">
        <v>0.55000000000000004</v>
      </c>
    </row>
    <row r="296" spans="1:9" x14ac:dyDescent="0.25">
      <c r="A296" s="16">
        <v>294</v>
      </c>
      <c r="B296" s="12" t="s">
        <v>950</v>
      </c>
      <c r="C296" s="17">
        <v>0.98</v>
      </c>
      <c r="D296" s="17">
        <v>0</v>
      </c>
      <c r="E296" s="13">
        <v>290</v>
      </c>
      <c r="F296" s="13">
        <v>240</v>
      </c>
      <c r="G296" s="14">
        <v>6</v>
      </c>
      <c r="H296" s="14">
        <v>9</v>
      </c>
      <c r="I296" s="19">
        <v>0.55000000000000004</v>
      </c>
    </row>
    <row r="297" spans="1:9" x14ac:dyDescent="0.25">
      <c r="A297" s="16">
        <v>295</v>
      </c>
      <c r="B297" s="12" t="s">
        <v>951</v>
      </c>
      <c r="C297" s="17">
        <v>0.96</v>
      </c>
      <c r="D297" s="17">
        <v>0</v>
      </c>
      <c r="E297" s="13">
        <v>145</v>
      </c>
      <c r="F297" s="13">
        <v>145</v>
      </c>
      <c r="G297" s="14">
        <v>5</v>
      </c>
      <c r="H297" s="14">
        <v>11</v>
      </c>
      <c r="I297" s="19">
        <v>0.55000000000000004</v>
      </c>
    </row>
    <row r="298" spans="1:9" x14ac:dyDescent="0.25">
      <c r="A298" s="16">
        <v>296</v>
      </c>
      <c r="B298" s="12" t="s">
        <v>952</v>
      </c>
      <c r="C298" s="17">
        <v>1.01</v>
      </c>
      <c r="D298" s="17">
        <v>0</v>
      </c>
      <c r="E298" s="13">
        <v>160</v>
      </c>
      <c r="F298" s="13">
        <v>135</v>
      </c>
      <c r="G298" s="14">
        <v>7</v>
      </c>
      <c r="H298" s="14">
        <v>10</v>
      </c>
      <c r="I298" s="19">
        <v>0.55000000000000004</v>
      </c>
    </row>
    <row r="299" spans="1:9" x14ac:dyDescent="0.25">
      <c r="A299" s="16">
        <v>297</v>
      </c>
      <c r="B299" s="12" t="s">
        <v>953</v>
      </c>
      <c r="C299" s="17">
        <v>0.97</v>
      </c>
      <c r="D299" s="17">
        <v>0</v>
      </c>
      <c r="E299" s="13">
        <v>320</v>
      </c>
      <c r="F299" s="13">
        <v>210</v>
      </c>
      <c r="G299" s="14">
        <v>6</v>
      </c>
      <c r="H299" s="14">
        <v>5</v>
      </c>
      <c r="I299" s="19">
        <v>0.55000000000000004</v>
      </c>
    </row>
    <row r="300" spans="1:9" x14ac:dyDescent="0.25">
      <c r="A300" s="16">
        <v>298</v>
      </c>
      <c r="B300" s="12" t="s">
        <v>954</v>
      </c>
      <c r="C300" s="17">
        <v>1.01</v>
      </c>
      <c r="D300" s="17">
        <v>0</v>
      </c>
      <c r="E300" s="13">
        <v>320</v>
      </c>
      <c r="F300" s="13">
        <v>200</v>
      </c>
      <c r="G300" s="14">
        <v>6</v>
      </c>
      <c r="H300" s="14">
        <v>12</v>
      </c>
      <c r="I300" s="19">
        <v>0.55000000000000004</v>
      </c>
    </row>
    <row r="301" spans="1:9" x14ac:dyDescent="0.25">
      <c r="A301" s="16">
        <v>299</v>
      </c>
      <c r="B301" s="12" t="s">
        <v>955</v>
      </c>
      <c r="C301" s="17">
        <v>1.04</v>
      </c>
      <c r="D301" s="17">
        <v>0</v>
      </c>
      <c r="E301" s="13">
        <v>290</v>
      </c>
      <c r="F301" s="13">
        <v>215</v>
      </c>
      <c r="G301" s="14">
        <v>6</v>
      </c>
      <c r="H301" s="14">
        <v>12</v>
      </c>
      <c r="I301" s="19">
        <v>0.55000000000000004</v>
      </c>
    </row>
    <row r="302" spans="1:9" x14ac:dyDescent="0.25">
      <c r="A302" s="16">
        <v>300</v>
      </c>
      <c r="B302" s="12" t="s">
        <v>956</v>
      </c>
      <c r="C302" s="17">
        <v>1.28</v>
      </c>
      <c r="D302" s="17">
        <v>0</v>
      </c>
      <c r="E302" s="13">
        <v>175</v>
      </c>
      <c r="F302" s="13">
        <v>165</v>
      </c>
      <c r="G302" s="14">
        <v>5</v>
      </c>
      <c r="H302" s="14">
        <v>6</v>
      </c>
      <c r="I302" s="19">
        <v>0.55000000000000004</v>
      </c>
    </row>
    <row r="303" spans="1:9" x14ac:dyDescent="0.25">
      <c r="A303" s="16">
        <v>301</v>
      </c>
      <c r="B303" s="12" t="s">
        <v>957</v>
      </c>
      <c r="C303" s="17">
        <v>0.95</v>
      </c>
      <c r="D303" s="17">
        <v>0</v>
      </c>
      <c r="E303" s="13">
        <v>120</v>
      </c>
      <c r="F303" s="13">
        <v>120</v>
      </c>
      <c r="G303" s="14">
        <v>4</v>
      </c>
      <c r="H303" s="14">
        <v>8</v>
      </c>
      <c r="I303" s="19">
        <v>0.55000000000000004</v>
      </c>
    </row>
    <row r="304" spans="1:9" x14ac:dyDescent="0.25">
      <c r="A304" s="16">
        <v>302</v>
      </c>
      <c r="B304" s="12" t="s">
        <v>958</v>
      </c>
      <c r="C304" s="17">
        <v>0.95</v>
      </c>
      <c r="D304" s="17">
        <v>0</v>
      </c>
      <c r="E304" s="13">
        <v>330</v>
      </c>
      <c r="F304" s="13">
        <v>240</v>
      </c>
      <c r="G304" s="14">
        <v>6</v>
      </c>
      <c r="H304" s="14">
        <v>3</v>
      </c>
      <c r="I304" s="19">
        <v>0.55000000000000004</v>
      </c>
    </row>
    <row r="305" spans="1:9" x14ac:dyDescent="0.25">
      <c r="A305" s="16">
        <v>303</v>
      </c>
      <c r="B305" s="12" t="s">
        <v>959</v>
      </c>
      <c r="C305" s="17">
        <v>0.93</v>
      </c>
      <c r="D305" s="17">
        <v>0</v>
      </c>
      <c r="E305" s="13">
        <v>335</v>
      </c>
      <c r="F305" s="13">
        <v>250</v>
      </c>
      <c r="G305" s="14">
        <v>6</v>
      </c>
      <c r="H305" s="14">
        <v>3</v>
      </c>
      <c r="I305" s="19">
        <v>0.55000000000000004</v>
      </c>
    </row>
    <row r="306" spans="1:9" x14ac:dyDescent="0.25">
      <c r="A306" s="16">
        <v>304</v>
      </c>
      <c r="B306" s="12" t="s">
        <v>960</v>
      </c>
      <c r="C306" s="17">
        <v>0.96</v>
      </c>
      <c r="D306" s="17">
        <v>0</v>
      </c>
      <c r="E306" s="13">
        <v>336</v>
      </c>
      <c r="F306" s="13">
        <v>310</v>
      </c>
      <c r="G306" s="14">
        <v>6</v>
      </c>
      <c r="H306" s="14">
        <v>3</v>
      </c>
      <c r="I306" s="19">
        <v>0.55000000000000004</v>
      </c>
    </row>
    <row r="307" spans="1:9" x14ac:dyDescent="0.25">
      <c r="A307" s="16">
        <v>305</v>
      </c>
      <c r="B307" s="12" t="s">
        <v>961</v>
      </c>
      <c r="C307" s="17">
        <v>0.95</v>
      </c>
      <c r="D307" s="17">
        <v>0</v>
      </c>
      <c r="E307" s="13">
        <v>360</v>
      </c>
      <c r="F307" s="13">
        <v>270</v>
      </c>
      <c r="G307" s="14">
        <v>6</v>
      </c>
      <c r="H307" s="14">
        <v>3</v>
      </c>
      <c r="I307" s="19">
        <v>0.55000000000000004</v>
      </c>
    </row>
    <row r="308" spans="1:9" x14ac:dyDescent="0.25">
      <c r="A308" s="16">
        <v>306</v>
      </c>
      <c r="B308" s="12" t="s">
        <v>962</v>
      </c>
      <c r="C308" s="17">
        <v>0.91</v>
      </c>
      <c r="D308" s="17">
        <v>0</v>
      </c>
      <c r="E308" s="13">
        <v>105</v>
      </c>
      <c r="F308" s="13">
        <v>95</v>
      </c>
      <c r="G308" s="14">
        <v>6.5</v>
      </c>
      <c r="H308" s="14">
        <v>11</v>
      </c>
      <c r="I308" s="19">
        <v>0.55000000000000004</v>
      </c>
    </row>
    <row r="309" spans="1:9" x14ac:dyDescent="0.25">
      <c r="A309" s="16">
        <v>307</v>
      </c>
      <c r="B309" s="12" t="s">
        <v>963</v>
      </c>
      <c r="C309" s="17">
        <v>0.94</v>
      </c>
      <c r="D309" s="17">
        <v>0</v>
      </c>
      <c r="E309" s="13">
        <v>288</v>
      </c>
      <c r="F309" s="13">
        <v>240</v>
      </c>
      <c r="G309" s="14">
        <v>6</v>
      </c>
      <c r="H309" s="14">
        <v>4</v>
      </c>
      <c r="I309" s="19">
        <v>0.55000000000000004</v>
      </c>
    </row>
    <row r="310" spans="1:9" x14ac:dyDescent="0.25">
      <c r="A310" s="16">
        <v>308</v>
      </c>
      <c r="B310" s="12" t="s">
        <v>964</v>
      </c>
      <c r="C310" s="17">
        <v>1.01</v>
      </c>
      <c r="D310" s="17">
        <v>0</v>
      </c>
      <c r="E310" s="13">
        <v>100</v>
      </c>
      <c r="F310" s="13">
        <v>125</v>
      </c>
      <c r="G310" s="14">
        <v>4</v>
      </c>
      <c r="H310" s="14">
        <v>8</v>
      </c>
      <c r="I310" s="19">
        <v>0.55000000000000004</v>
      </c>
    </row>
    <row r="311" spans="1:9" x14ac:dyDescent="0.25">
      <c r="A311" s="16">
        <v>309</v>
      </c>
      <c r="B311" s="12" t="s">
        <v>965</v>
      </c>
      <c r="C311" s="17">
        <v>1.02</v>
      </c>
      <c r="D311" s="17">
        <v>0</v>
      </c>
      <c r="E311" s="13">
        <v>96</v>
      </c>
      <c r="F311" s="13">
        <v>96</v>
      </c>
      <c r="G311" s="14">
        <v>3</v>
      </c>
      <c r="H311" s="14">
        <v>6</v>
      </c>
      <c r="I311" s="19">
        <v>0.55000000000000004</v>
      </c>
    </row>
    <row r="312" spans="1:9" x14ac:dyDescent="0.25">
      <c r="A312" s="16">
        <v>310</v>
      </c>
      <c r="B312" s="12" t="s">
        <v>966</v>
      </c>
      <c r="C312" s="17">
        <v>1</v>
      </c>
      <c r="D312" s="17">
        <v>0</v>
      </c>
      <c r="E312" s="13">
        <v>120</v>
      </c>
      <c r="F312" s="13">
        <v>120</v>
      </c>
      <c r="G312" s="14">
        <v>4</v>
      </c>
      <c r="H312" s="14">
        <v>8</v>
      </c>
      <c r="I312" s="19">
        <v>0.55000000000000004</v>
      </c>
    </row>
    <row r="313" spans="1:9" x14ac:dyDescent="0.25">
      <c r="A313" s="16">
        <v>311</v>
      </c>
      <c r="B313" s="12" t="s">
        <v>967</v>
      </c>
      <c r="C313" s="17">
        <v>1</v>
      </c>
      <c r="D313" s="17">
        <v>0</v>
      </c>
      <c r="E313" s="13">
        <v>144</v>
      </c>
      <c r="F313" s="13">
        <v>144</v>
      </c>
      <c r="G313" s="14">
        <v>4</v>
      </c>
      <c r="H313" s="14">
        <v>9</v>
      </c>
      <c r="I313" s="19">
        <v>0.55000000000000004</v>
      </c>
    </row>
    <row r="314" spans="1:9" x14ac:dyDescent="0.25">
      <c r="A314" s="16">
        <v>312</v>
      </c>
      <c r="B314" s="12" t="s">
        <v>968</v>
      </c>
      <c r="C314" s="17">
        <v>0.97</v>
      </c>
      <c r="D314" s="17">
        <v>0</v>
      </c>
      <c r="E314" s="13">
        <v>230</v>
      </c>
      <c r="F314" s="13">
        <v>190</v>
      </c>
      <c r="G314" s="14">
        <v>5</v>
      </c>
      <c r="H314" s="14">
        <v>3</v>
      </c>
      <c r="I314" s="19">
        <v>0.55000000000000004</v>
      </c>
    </row>
    <row r="315" spans="1:9" x14ac:dyDescent="0.25">
      <c r="A315" s="16">
        <v>313</v>
      </c>
      <c r="B315" s="12" t="s">
        <v>969</v>
      </c>
      <c r="C315" s="17">
        <v>1.0900000000000001</v>
      </c>
      <c r="D315" s="17">
        <v>0</v>
      </c>
      <c r="E315" s="13">
        <v>64</v>
      </c>
      <c r="F315" s="13">
        <v>90</v>
      </c>
      <c r="G315" s="14">
        <v>3</v>
      </c>
      <c r="H315" s="14">
        <v>8</v>
      </c>
      <c r="I315" s="19">
        <v>0.55000000000000004</v>
      </c>
    </row>
    <row r="316" spans="1:9" x14ac:dyDescent="0.25">
      <c r="A316" s="16">
        <v>314</v>
      </c>
      <c r="B316" s="12" t="s">
        <v>970</v>
      </c>
      <c r="C316" s="17">
        <v>1.07</v>
      </c>
      <c r="D316" s="17">
        <v>0</v>
      </c>
      <c r="E316" s="13">
        <v>57</v>
      </c>
      <c r="F316" s="13">
        <v>82</v>
      </c>
      <c r="G316" s="14">
        <v>3</v>
      </c>
      <c r="H316" s="14">
        <v>8</v>
      </c>
      <c r="I316" s="19">
        <v>0.55000000000000004</v>
      </c>
    </row>
    <row r="317" spans="1:9" x14ac:dyDescent="0.25">
      <c r="A317" s="16">
        <v>315</v>
      </c>
      <c r="B317" s="12" t="s">
        <v>971</v>
      </c>
      <c r="C317" s="17">
        <v>0.96</v>
      </c>
      <c r="D317" s="17">
        <v>0</v>
      </c>
      <c r="E317" s="13">
        <v>120</v>
      </c>
      <c r="F317" s="13">
        <v>120</v>
      </c>
      <c r="G317" s="14">
        <v>4</v>
      </c>
      <c r="H317" s="14">
        <v>8</v>
      </c>
      <c r="I317" s="19">
        <v>0.55000000000000004</v>
      </c>
    </row>
    <row r="318" spans="1:9" x14ac:dyDescent="0.25">
      <c r="A318" s="16">
        <v>316</v>
      </c>
      <c r="B318" s="12" t="s">
        <v>972</v>
      </c>
      <c r="C318" s="17">
        <v>0.99</v>
      </c>
      <c r="D318" s="17">
        <v>0</v>
      </c>
      <c r="E318" s="13">
        <v>120</v>
      </c>
      <c r="F318" s="13">
        <v>120</v>
      </c>
      <c r="G318" s="14">
        <v>4</v>
      </c>
      <c r="H318" s="14">
        <v>7</v>
      </c>
      <c r="I318" s="19">
        <v>0.55000000000000004</v>
      </c>
    </row>
    <row r="319" spans="1:9" x14ac:dyDescent="0.25">
      <c r="A319" s="16">
        <v>317</v>
      </c>
      <c r="B319" s="12" t="s">
        <v>973</v>
      </c>
      <c r="C319" s="17">
        <v>0.97</v>
      </c>
      <c r="D319" s="17">
        <v>0</v>
      </c>
      <c r="E319" s="13">
        <v>150</v>
      </c>
      <c r="F319" s="13">
        <v>130</v>
      </c>
      <c r="G319" s="14">
        <v>5</v>
      </c>
      <c r="H319" s="14">
        <v>8</v>
      </c>
      <c r="I319" s="19">
        <v>0.55000000000000004</v>
      </c>
    </row>
    <row r="320" spans="1:9" x14ac:dyDescent="0.25">
      <c r="A320" s="16">
        <v>318</v>
      </c>
      <c r="B320" s="12" t="s">
        <v>974</v>
      </c>
      <c r="C320" s="17">
        <v>0.95</v>
      </c>
      <c r="D320" s="17">
        <v>0.92</v>
      </c>
      <c r="E320" s="13">
        <v>95</v>
      </c>
      <c r="F320" s="13">
        <v>87</v>
      </c>
      <c r="G320" s="14">
        <v>7.4</v>
      </c>
      <c r="H320" s="14">
        <v>1.2</v>
      </c>
      <c r="I320" s="19">
        <v>0.55000000000000004</v>
      </c>
    </row>
    <row r="321" spans="1:9" x14ac:dyDescent="0.25">
      <c r="A321" s="16">
        <v>319</v>
      </c>
      <c r="B321" s="12" t="s">
        <v>975</v>
      </c>
      <c r="C321" s="17">
        <v>0.93</v>
      </c>
      <c r="D321" s="17">
        <v>0.91</v>
      </c>
      <c r="E321" s="13">
        <v>94</v>
      </c>
      <c r="F321" s="13">
        <v>86</v>
      </c>
      <c r="G321" s="14">
        <v>7.5</v>
      </c>
      <c r="H321" s="14">
        <v>1.6</v>
      </c>
      <c r="I321" s="19">
        <v>0.55000000000000004</v>
      </c>
    </row>
    <row r="322" spans="1:9" x14ac:dyDescent="0.25">
      <c r="A322" s="16">
        <v>320</v>
      </c>
      <c r="B322" s="12" t="s">
        <v>976</v>
      </c>
      <c r="C322" s="17">
        <v>1.68</v>
      </c>
      <c r="D322" s="17">
        <v>1.68</v>
      </c>
      <c r="E322" s="13">
        <v>120</v>
      </c>
      <c r="F322" s="13">
        <v>61</v>
      </c>
      <c r="G322" s="14">
        <v>6.6</v>
      </c>
      <c r="H322" s="14">
        <v>4.7</v>
      </c>
      <c r="I322" s="19">
        <v>0.55000000000000004</v>
      </c>
    </row>
    <row r="323" spans="1:9" x14ac:dyDescent="0.25">
      <c r="A323" s="16">
        <v>321</v>
      </c>
      <c r="B323" s="12" t="s">
        <v>977</v>
      </c>
      <c r="C323" s="17">
        <v>1.68</v>
      </c>
      <c r="D323" s="17">
        <v>1.68</v>
      </c>
      <c r="E323" s="13">
        <v>140</v>
      </c>
      <c r="F323" s="13">
        <v>109</v>
      </c>
      <c r="G323" s="14">
        <v>6.6</v>
      </c>
      <c r="H323" s="14">
        <v>4.7</v>
      </c>
      <c r="I323" s="19">
        <v>0.55000000000000004</v>
      </c>
    </row>
    <row r="324" spans="1:9" x14ac:dyDescent="0.25">
      <c r="A324" s="16">
        <v>322</v>
      </c>
      <c r="B324" s="12" t="s">
        <v>978</v>
      </c>
      <c r="C324" s="17">
        <v>1.68</v>
      </c>
      <c r="D324" s="17">
        <v>1.68</v>
      </c>
      <c r="E324" s="13">
        <v>148</v>
      </c>
      <c r="F324" s="13">
        <v>129</v>
      </c>
      <c r="G324" s="14">
        <v>6.6</v>
      </c>
      <c r="H324" s="14">
        <v>4.7</v>
      </c>
      <c r="I324" s="19">
        <v>0.55000000000000004</v>
      </c>
    </row>
    <row r="325" spans="1:9" x14ac:dyDescent="0.25">
      <c r="A325" s="16">
        <v>323</v>
      </c>
      <c r="B325" s="12" t="s">
        <v>979</v>
      </c>
      <c r="C325" s="17">
        <v>0.93</v>
      </c>
      <c r="D325" s="17">
        <v>0.84</v>
      </c>
      <c r="E325" s="13">
        <v>131</v>
      </c>
      <c r="F325" s="13">
        <v>76</v>
      </c>
      <c r="G325" s="14">
        <v>6.3</v>
      </c>
      <c r="H325" s="14">
        <v>1.6</v>
      </c>
      <c r="I325" s="19">
        <v>0.55000000000000004</v>
      </c>
    </row>
    <row r="326" spans="1:9" x14ac:dyDescent="0.25">
      <c r="A326" s="16">
        <v>324</v>
      </c>
      <c r="B326" s="12" t="s">
        <v>980</v>
      </c>
      <c r="C326" s="17">
        <v>0.97</v>
      </c>
      <c r="D326" s="17">
        <v>0.87</v>
      </c>
      <c r="E326" s="13">
        <v>160</v>
      </c>
      <c r="F326" s="13">
        <v>129</v>
      </c>
      <c r="G326" s="14">
        <v>6.5</v>
      </c>
      <c r="H326" s="14">
        <v>1.7</v>
      </c>
      <c r="I326" s="19">
        <v>0.55000000000000004</v>
      </c>
    </row>
    <row r="327" spans="1:9" x14ac:dyDescent="0.25">
      <c r="A327" s="16">
        <v>325</v>
      </c>
      <c r="B327" s="12" t="s">
        <v>981</v>
      </c>
      <c r="C327" s="17">
        <v>1.43</v>
      </c>
      <c r="D327" s="17">
        <v>1.41</v>
      </c>
      <c r="E327" s="13">
        <v>145</v>
      </c>
      <c r="F327" s="13">
        <v>76</v>
      </c>
      <c r="G327" s="14">
        <v>6.1</v>
      </c>
      <c r="H327" s="14">
        <v>3.8</v>
      </c>
      <c r="I327" s="19">
        <v>0.55000000000000004</v>
      </c>
    </row>
    <row r="328" spans="1:9" x14ac:dyDescent="0.25">
      <c r="A328" s="16">
        <v>326</v>
      </c>
      <c r="B328" s="12" t="s">
        <v>982</v>
      </c>
      <c r="C328" s="17">
        <v>1.43</v>
      </c>
      <c r="D328" s="17">
        <v>1.41</v>
      </c>
      <c r="E328" s="13">
        <v>171</v>
      </c>
      <c r="F328" s="13">
        <v>136</v>
      </c>
      <c r="G328" s="14">
        <v>6.1</v>
      </c>
      <c r="H328" s="14">
        <v>3.8</v>
      </c>
      <c r="I328" s="19">
        <v>0.55000000000000004</v>
      </c>
    </row>
    <row r="329" spans="1:9" x14ac:dyDescent="0.25">
      <c r="A329" s="16">
        <v>327</v>
      </c>
      <c r="B329" s="12" t="s">
        <v>983</v>
      </c>
      <c r="C329" s="17">
        <v>1.27</v>
      </c>
      <c r="D329" s="17">
        <v>1.27</v>
      </c>
      <c r="E329" s="13">
        <v>263</v>
      </c>
      <c r="F329" s="13">
        <v>214</v>
      </c>
      <c r="G329" s="14">
        <v>5.6</v>
      </c>
      <c r="H329" s="14">
        <v>3.2</v>
      </c>
      <c r="I329" s="19">
        <v>0.55000000000000004</v>
      </c>
    </row>
    <row r="330" spans="1:9" x14ac:dyDescent="0.25">
      <c r="A330" s="16">
        <v>328</v>
      </c>
      <c r="B330" s="12" t="s">
        <v>984</v>
      </c>
      <c r="C330" s="17">
        <v>1.31</v>
      </c>
      <c r="D330" s="17">
        <v>1.31</v>
      </c>
      <c r="E330" s="13">
        <v>245</v>
      </c>
      <c r="F330" s="13">
        <v>151</v>
      </c>
      <c r="G330" s="14">
        <v>5.7</v>
      </c>
      <c r="H330" s="14">
        <v>3.3</v>
      </c>
      <c r="I330" s="19">
        <v>0.55000000000000004</v>
      </c>
    </row>
    <row r="331" spans="1:9" x14ac:dyDescent="0.25">
      <c r="A331" s="16">
        <v>329</v>
      </c>
      <c r="B331" s="12" t="s">
        <v>985</v>
      </c>
      <c r="C331" s="17">
        <v>1.3</v>
      </c>
      <c r="D331" s="17">
        <v>1.29</v>
      </c>
      <c r="E331" s="13">
        <v>274</v>
      </c>
      <c r="F331" s="13">
        <v>237</v>
      </c>
      <c r="G331" s="14">
        <v>5.2</v>
      </c>
      <c r="H331" s="14">
        <v>3.2</v>
      </c>
      <c r="I331" s="19">
        <v>0.55000000000000004</v>
      </c>
    </row>
    <row r="332" spans="1:9" x14ac:dyDescent="0.25">
      <c r="A332" s="16">
        <v>330</v>
      </c>
      <c r="B332" s="12" t="s">
        <v>986</v>
      </c>
      <c r="C332" s="17">
        <v>1.3</v>
      </c>
      <c r="D332" s="17">
        <v>1.29</v>
      </c>
      <c r="E332" s="13">
        <v>238</v>
      </c>
      <c r="F332" s="13">
        <v>157</v>
      </c>
      <c r="G332" s="14">
        <v>5.2</v>
      </c>
      <c r="H332" s="14">
        <v>3.2</v>
      </c>
      <c r="I332" s="19">
        <v>0.55000000000000004</v>
      </c>
    </row>
    <row r="333" spans="1:9" x14ac:dyDescent="0.25">
      <c r="A333" s="16">
        <v>331</v>
      </c>
      <c r="B333" s="12" t="s">
        <v>987</v>
      </c>
      <c r="C333" s="17">
        <v>1.44</v>
      </c>
      <c r="D333" s="17">
        <v>1.39</v>
      </c>
      <c r="E333" s="13">
        <v>97</v>
      </c>
      <c r="F333" s="13">
        <v>33</v>
      </c>
      <c r="G333" s="14">
        <v>5.4</v>
      </c>
      <c r="H333" s="14">
        <v>2.8</v>
      </c>
      <c r="I333" s="19">
        <v>0.55000000000000004</v>
      </c>
    </row>
    <row r="334" spans="1:9" x14ac:dyDescent="0.25">
      <c r="A334" s="16">
        <v>332</v>
      </c>
      <c r="B334" s="12" t="s">
        <v>988</v>
      </c>
      <c r="C334" s="17">
        <v>0.8</v>
      </c>
      <c r="D334" s="17">
        <v>0.74</v>
      </c>
      <c r="E334" s="13">
        <v>101</v>
      </c>
      <c r="F334" s="13">
        <v>100</v>
      </c>
      <c r="G334" s="14">
        <v>2.5</v>
      </c>
      <c r="H334" s="14">
        <v>4.8</v>
      </c>
      <c r="I334" s="19">
        <v>0.55000000000000004</v>
      </c>
    </row>
    <row r="335" spans="1:9" x14ac:dyDescent="0.25">
      <c r="A335" s="16">
        <v>333</v>
      </c>
      <c r="B335" s="12" t="s">
        <v>989</v>
      </c>
      <c r="C335" s="17">
        <v>1.02</v>
      </c>
      <c r="D335" s="17">
        <v>0</v>
      </c>
      <c r="E335" s="13">
        <v>350</v>
      </c>
      <c r="F335" s="13">
        <v>320</v>
      </c>
      <c r="G335" s="14">
        <v>7</v>
      </c>
      <c r="H335" s="14">
        <v>4</v>
      </c>
      <c r="I335" s="19">
        <v>0.55000000000000004</v>
      </c>
    </row>
    <row r="336" spans="1:9" x14ac:dyDescent="0.25">
      <c r="A336" s="16">
        <v>334</v>
      </c>
      <c r="B336" s="12" t="s">
        <v>990</v>
      </c>
      <c r="C336" s="17">
        <v>2.73</v>
      </c>
      <c r="D336" s="17">
        <v>2.78</v>
      </c>
      <c r="E336" s="13">
        <v>0</v>
      </c>
      <c r="F336" s="13">
        <v>0</v>
      </c>
      <c r="G336" s="14">
        <v>0</v>
      </c>
      <c r="H336" s="14">
        <v>0</v>
      </c>
      <c r="I336" s="19">
        <v>0.55000000000000004</v>
      </c>
    </row>
    <row r="337" spans="1:9" x14ac:dyDescent="0.25">
      <c r="A337" s="16">
        <v>335</v>
      </c>
      <c r="B337" s="12" t="s">
        <v>991</v>
      </c>
      <c r="C337" s="17">
        <v>2.73</v>
      </c>
      <c r="D337" s="17">
        <v>2.78</v>
      </c>
      <c r="E337" s="13">
        <v>0</v>
      </c>
      <c r="F337" s="13">
        <v>0</v>
      </c>
      <c r="G337" s="14">
        <v>0</v>
      </c>
      <c r="H337" s="14">
        <v>0</v>
      </c>
      <c r="I337" s="19">
        <v>0.55000000000000004</v>
      </c>
    </row>
    <row r="338" spans="1:9" x14ac:dyDescent="0.25">
      <c r="A338" s="16">
        <v>336</v>
      </c>
      <c r="B338" s="12" t="s">
        <v>992</v>
      </c>
      <c r="C338" s="17">
        <v>2.73</v>
      </c>
      <c r="D338" s="17">
        <v>2.78</v>
      </c>
      <c r="E338" s="13">
        <v>0</v>
      </c>
      <c r="F338" s="13">
        <v>0</v>
      </c>
      <c r="G338" s="14">
        <v>0</v>
      </c>
      <c r="H338" s="14">
        <v>0</v>
      </c>
      <c r="I338" s="19">
        <v>0.55000000000000004</v>
      </c>
    </row>
    <row r="339" spans="1:9" x14ac:dyDescent="0.25">
      <c r="A339" s="16">
        <v>337</v>
      </c>
      <c r="B339" s="12" t="s">
        <v>993</v>
      </c>
      <c r="C339" s="17">
        <v>2.73</v>
      </c>
      <c r="D339" s="17">
        <v>2.78</v>
      </c>
      <c r="E339" s="13">
        <v>0</v>
      </c>
      <c r="F339" s="13">
        <v>0</v>
      </c>
      <c r="G339" s="14">
        <v>0</v>
      </c>
      <c r="H339" s="14">
        <v>0</v>
      </c>
      <c r="I339" s="19">
        <v>0.55000000000000004</v>
      </c>
    </row>
    <row r="340" spans="1:9" x14ac:dyDescent="0.25">
      <c r="A340" s="16">
        <v>338</v>
      </c>
      <c r="B340" s="12" t="s">
        <v>994</v>
      </c>
      <c r="C340" s="17">
        <v>2.73</v>
      </c>
      <c r="D340" s="17">
        <v>2.78</v>
      </c>
      <c r="E340" s="13">
        <v>0</v>
      </c>
      <c r="F340" s="13">
        <v>0</v>
      </c>
      <c r="G340" s="14">
        <v>0</v>
      </c>
      <c r="H340" s="14">
        <v>0</v>
      </c>
      <c r="I340" s="19">
        <v>0.55000000000000004</v>
      </c>
    </row>
    <row r="341" spans="1:9" x14ac:dyDescent="0.25">
      <c r="A341" s="16">
        <v>339</v>
      </c>
      <c r="B341" s="12" t="s">
        <v>995</v>
      </c>
      <c r="C341" s="17">
        <v>0.9</v>
      </c>
      <c r="D341" s="17">
        <v>0</v>
      </c>
      <c r="E341" s="13">
        <v>100</v>
      </c>
      <c r="F341" s="13">
        <v>90</v>
      </c>
      <c r="G341" s="14">
        <v>6</v>
      </c>
      <c r="H341" s="14">
        <v>7</v>
      </c>
      <c r="I341" s="19">
        <v>0.55000000000000004</v>
      </c>
    </row>
    <row r="342" spans="1:9" x14ac:dyDescent="0.25">
      <c r="A342" s="16">
        <v>340</v>
      </c>
      <c r="B342" s="12" t="s">
        <v>996</v>
      </c>
      <c r="C342" s="17">
        <v>0.93</v>
      </c>
      <c r="D342" s="17">
        <v>0</v>
      </c>
      <c r="E342" s="13">
        <v>120</v>
      </c>
      <c r="F342" s="13">
        <v>120</v>
      </c>
      <c r="G342" s="14">
        <v>7</v>
      </c>
      <c r="H342" s="14">
        <v>9</v>
      </c>
      <c r="I342" s="19">
        <v>0.55000000000000004</v>
      </c>
    </row>
    <row r="343" spans="1:9" x14ac:dyDescent="0.25">
      <c r="A343" s="16">
        <v>341</v>
      </c>
      <c r="B343" s="12" t="s">
        <v>997</v>
      </c>
      <c r="C343" s="17">
        <v>0.97</v>
      </c>
      <c r="D343" s="17">
        <v>0</v>
      </c>
      <c r="E343" s="13">
        <v>125</v>
      </c>
      <c r="F343" s="13">
        <v>125</v>
      </c>
      <c r="G343" s="14">
        <v>7</v>
      </c>
      <c r="H343" s="14">
        <v>9</v>
      </c>
      <c r="I343" s="19">
        <v>0.55000000000000004</v>
      </c>
    </row>
    <row r="344" spans="1:9" x14ac:dyDescent="0.25">
      <c r="A344" s="16">
        <v>342</v>
      </c>
      <c r="B344" s="12" t="s">
        <v>998</v>
      </c>
      <c r="C344" s="17">
        <v>1.01</v>
      </c>
      <c r="D344" s="17">
        <v>0</v>
      </c>
      <c r="E344" s="13">
        <v>145</v>
      </c>
      <c r="F344" s="13">
        <v>145</v>
      </c>
      <c r="G344" s="14">
        <v>6</v>
      </c>
      <c r="H344" s="14">
        <v>9</v>
      </c>
      <c r="I344" s="19">
        <v>0.55000000000000004</v>
      </c>
    </row>
    <row r="345" spans="1:9" x14ac:dyDescent="0.25">
      <c r="A345" s="16">
        <v>343</v>
      </c>
      <c r="B345" s="12" t="s">
        <v>999</v>
      </c>
      <c r="C345" s="17">
        <v>0.98</v>
      </c>
      <c r="D345" s="17">
        <v>0</v>
      </c>
      <c r="E345" s="13">
        <v>150</v>
      </c>
      <c r="F345" s="13">
        <v>150</v>
      </c>
      <c r="G345" s="14">
        <v>6</v>
      </c>
      <c r="H345" s="14">
        <v>11</v>
      </c>
      <c r="I345" s="19">
        <v>0.55000000000000004</v>
      </c>
    </row>
    <row r="346" spans="1:9" x14ac:dyDescent="0.25">
      <c r="A346" s="16">
        <v>344</v>
      </c>
      <c r="B346" s="12" t="s">
        <v>1000</v>
      </c>
      <c r="C346" s="17">
        <v>1.03</v>
      </c>
      <c r="D346" s="17">
        <v>0</v>
      </c>
      <c r="E346" s="13">
        <v>150</v>
      </c>
      <c r="F346" s="13">
        <v>145</v>
      </c>
      <c r="G346" s="14">
        <v>7</v>
      </c>
      <c r="H346" s="14">
        <v>11</v>
      </c>
      <c r="I346" s="19">
        <v>0.55000000000000004</v>
      </c>
    </row>
    <row r="347" spans="1:9" x14ac:dyDescent="0.25">
      <c r="A347" s="16">
        <v>345</v>
      </c>
      <c r="B347" s="12" t="s">
        <v>1001</v>
      </c>
      <c r="C347" s="17">
        <v>0.94</v>
      </c>
      <c r="D347" s="17">
        <v>0</v>
      </c>
      <c r="E347" s="13">
        <v>300</v>
      </c>
      <c r="F347" s="13">
        <v>205</v>
      </c>
      <c r="G347" s="14">
        <v>7</v>
      </c>
      <c r="H347" s="14">
        <v>6</v>
      </c>
      <c r="I347" s="19">
        <v>0.55000000000000004</v>
      </c>
    </row>
    <row r="348" spans="1:9" x14ac:dyDescent="0.25">
      <c r="A348" s="16">
        <v>346</v>
      </c>
      <c r="B348" s="12" t="s">
        <v>1002</v>
      </c>
      <c r="C348" s="17">
        <v>1</v>
      </c>
      <c r="D348" s="17">
        <v>0</v>
      </c>
      <c r="E348" s="13">
        <v>140</v>
      </c>
      <c r="F348" s="13">
        <v>140</v>
      </c>
      <c r="G348" s="14">
        <v>7</v>
      </c>
      <c r="H348" s="14">
        <v>11</v>
      </c>
      <c r="I348" s="19">
        <v>0.55000000000000004</v>
      </c>
    </row>
    <row r="349" spans="1:9" x14ac:dyDescent="0.25">
      <c r="A349" s="16">
        <v>347</v>
      </c>
      <c r="B349" s="12" t="s">
        <v>1003</v>
      </c>
      <c r="C349" s="17">
        <v>0.94</v>
      </c>
      <c r="D349" s="17">
        <v>0</v>
      </c>
      <c r="E349" s="13">
        <v>320</v>
      </c>
      <c r="F349" s="13">
        <v>210</v>
      </c>
      <c r="G349" s="14">
        <v>6</v>
      </c>
      <c r="H349" s="14">
        <v>5</v>
      </c>
      <c r="I349" s="19">
        <v>0.55000000000000004</v>
      </c>
    </row>
    <row r="350" spans="1:9" x14ac:dyDescent="0.25">
      <c r="A350" s="16">
        <v>348</v>
      </c>
      <c r="B350" s="12" t="s">
        <v>1004</v>
      </c>
      <c r="C350" s="17">
        <v>1.1000000000000001</v>
      </c>
      <c r="D350" s="17">
        <v>0</v>
      </c>
      <c r="E350" s="13">
        <v>275</v>
      </c>
      <c r="F350" s="13">
        <v>255</v>
      </c>
      <c r="G350" s="14">
        <v>7.5</v>
      </c>
      <c r="H350" s="14">
        <v>5.5</v>
      </c>
      <c r="I350" s="19">
        <v>0.55000000000000004</v>
      </c>
    </row>
    <row r="351" spans="1:9" x14ac:dyDescent="0.25">
      <c r="A351" s="16">
        <v>349</v>
      </c>
      <c r="B351" s="12" t="s">
        <v>1005</v>
      </c>
      <c r="C351" s="17">
        <v>0.95</v>
      </c>
      <c r="D351" s="17">
        <v>0</v>
      </c>
      <c r="E351" s="13">
        <v>325</v>
      </c>
      <c r="F351" s="13">
        <v>220</v>
      </c>
      <c r="G351" s="14">
        <v>6</v>
      </c>
      <c r="H351" s="14">
        <v>5</v>
      </c>
      <c r="I351" s="19">
        <v>0.55000000000000004</v>
      </c>
    </row>
    <row r="352" spans="1:9" x14ac:dyDescent="0.25">
      <c r="A352" s="16">
        <v>350</v>
      </c>
      <c r="B352" s="12" t="s">
        <v>1006</v>
      </c>
      <c r="C352" s="17">
        <v>0.9</v>
      </c>
      <c r="D352" s="17">
        <v>0</v>
      </c>
      <c r="E352" s="13">
        <v>310</v>
      </c>
      <c r="F352" s="13">
        <v>215</v>
      </c>
      <c r="G352" s="14">
        <v>10</v>
      </c>
      <c r="H352" s="14">
        <v>21</v>
      </c>
      <c r="I352" s="19">
        <v>0.55000000000000004</v>
      </c>
    </row>
    <row r="353" spans="1:9" x14ac:dyDescent="0.25">
      <c r="A353" s="16">
        <v>351</v>
      </c>
      <c r="B353" s="12" t="s">
        <v>1007</v>
      </c>
      <c r="C353" s="17">
        <v>1.05</v>
      </c>
      <c r="D353" s="17">
        <v>0</v>
      </c>
      <c r="E353" s="13">
        <v>310</v>
      </c>
      <c r="F353" s="13">
        <v>210</v>
      </c>
      <c r="G353" s="14">
        <v>7</v>
      </c>
      <c r="H353" s="14">
        <v>6</v>
      </c>
      <c r="I353" s="19">
        <v>0.55000000000000004</v>
      </c>
    </row>
    <row r="354" spans="1:9" x14ac:dyDescent="0.25">
      <c r="A354" s="16">
        <v>352</v>
      </c>
      <c r="B354" s="12" t="s">
        <v>1008</v>
      </c>
      <c r="C354" s="17">
        <v>0.94</v>
      </c>
      <c r="D354" s="17">
        <v>0</v>
      </c>
      <c r="E354" s="13">
        <v>320</v>
      </c>
      <c r="F354" s="13">
        <v>210</v>
      </c>
      <c r="G354" s="14">
        <v>8</v>
      </c>
      <c r="H354" s="14">
        <v>6</v>
      </c>
      <c r="I354" s="19">
        <v>0.55000000000000004</v>
      </c>
    </row>
    <row r="355" spans="1:9" x14ac:dyDescent="0.25">
      <c r="A355" s="16">
        <v>353</v>
      </c>
      <c r="B355" s="12" t="s">
        <v>1009</v>
      </c>
      <c r="C355" s="17">
        <v>1.05</v>
      </c>
      <c r="D355" s="17">
        <v>0</v>
      </c>
      <c r="E355" s="13">
        <v>350</v>
      </c>
      <c r="F355" s="13">
        <v>335</v>
      </c>
      <c r="G355" s="14">
        <v>7</v>
      </c>
      <c r="H355" s="14">
        <v>5</v>
      </c>
      <c r="I355" s="19">
        <v>0.55000000000000004</v>
      </c>
    </row>
    <row r="356" spans="1:9" x14ac:dyDescent="0.25">
      <c r="A356" s="16">
        <v>354</v>
      </c>
      <c r="B356" s="12" t="s">
        <v>1010</v>
      </c>
      <c r="C356" s="17">
        <v>1.02</v>
      </c>
      <c r="D356" s="17">
        <v>0</v>
      </c>
      <c r="E356" s="13">
        <v>355</v>
      </c>
      <c r="F356" s="13">
        <v>270</v>
      </c>
      <c r="G356" s="14">
        <v>6.5</v>
      </c>
      <c r="H356" s="14">
        <v>5</v>
      </c>
      <c r="I356" s="19">
        <v>0.55000000000000004</v>
      </c>
    </row>
    <row r="357" spans="1:9" x14ac:dyDescent="0.25">
      <c r="A357" s="16">
        <v>355</v>
      </c>
      <c r="B357" s="12" t="s">
        <v>1011</v>
      </c>
      <c r="C357" s="17">
        <v>0.93</v>
      </c>
      <c r="D357" s="17">
        <v>0</v>
      </c>
      <c r="E357" s="13">
        <v>280</v>
      </c>
      <c r="F357" s="13">
        <v>175</v>
      </c>
      <c r="G357" s="14">
        <v>10</v>
      </c>
      <c r="H357" s="14">
        <v>6.5</v>
      </c>
      <c r="I357" s="19">
        <v>0.55000000000000004</v>
      </c>
    </row>
    <row r="358" spans="1:9" x14ac:dyDescent="0.25">
      <c r="A358" s="16">
        <v>356</v>
      </c>
      <c r="B358" s="12" t="s">
        <v>1012</v>
      </c>
      <c r="C358" s="17">
        <v>0.95</v>
      </c>
      <c r="D358" s="17">
        <v>0</v>
      </c>
      <c r="E358" s="13">
        <v>320</v>
      </c>
      <c r="F358" s="13">
        <v>220</v>
      </c>
      <c r="G358" s="14">
        <v>7</v>
      </c>
      <c r="H358" s="14">
        <v>6</v>
      </c>
      <c r="I358" s="19">
        <v>0.55000000000000004</v>
      </c>
    </row>
    <row r="359" spans="1:9" x14ac:dyDescent="0.25">
      <c r="A359" s="16">
        <v>357</v>
      </c>
      <c r="B359" s="12" t="s">
        <v>1013</v>
      </c>
      <c r="C359" s="17">
        <v>0.99</v>
      </c>
      <c r="D359" s="17">
        <v>0</v>
      </c>
      <c r="E359" s="13">
        <v>130</v>
      </c>
      <c r="F359" s="13">
        <v>120</v>
      </c>
      <c r="G359" s="14">
        <v>5.5</v>
      </c>
      <c r="H359" s="14">
        <v>8</v>
      </c>
      <c r="I359" s="19">
        <v>0.55000000000000004</v>
      </c>
    </row>
    <row r="360" spans="1:9" x14ac:dyDescent="0.25">
      <c r="A360" s="16">
        <v>358</v>
      </c>
      <c r="B360" s="12" t="s">
        <v>1014</v>
      </c>
      <c r="C360" s="17">
        <v>0.91</v>
      </c>
      <c r="D360" s="17">
        <v>0</v>
      </c>
      <c r="E360" s="13">
        <v>300</v>
      </c>
      <c r="F360" s="13">
        <v>240</v>
      </c>
      <c r="G360" s="14">
        <v>7</v>
      </c>
      <c r="H360" s="14">
        <v>4</v>
      </c>
      <c r="I360" s="19">
        <v>0.55000000000000004</v>
      </c>
    </row>
    <row r="361" spans="1:9" x14ac:dyDescent="0.25">
      <c r="A361" s="16">
        <v>359</v>
      </c>
      <c r="B361" s="12" t="s">
        <v>1015</v>
      </c>
      <c r="C361" s="17">
        <v>0.99</v>
      </c>
      <c r="D361" s="17">
        <v>0</v>
      </c>
      <c r="E361" s="13">
        <v>160</v>
      </c>
      <c r="F361" s="13">
        <v>150</v>
      </c>
      <c r="G361" s="14">
        <v>6.5</v>
      </c>
      <c r="H361" s="14">
        <v>9</v>
      </c>
      <c r="I361" s="19">
        <v>0.55000000000000004</v>
      </c>
    </row>
    <row r="362" spans="1:9" x14ac:dyDescent="0.25">
      <c r="A362" s="16">
        <v>360</v>
      </c>
      <c r="B362" s="12" t="s">
        <v>1016</v>
      </c>
      <c r="C362" s="17">
        <v>1</v>
      </c>
      <c r="D362" s="17">
        <v>0</v>
      </c>
      <c r="E362" s="13">
        <v>310</v>
      </c>
      <c r="F362" s="13">
        <v>240</v>
      </c>
      <c r="G362" s="14">
        <v>7</v>
      </c>
      <c r="H362" s="14">
        <v>4</v>
      </c>
      <c r="I362" s="19">
        <v>0.55000000000000004</v>
      </c>
    </row>
    <row r="363" spans="1:9" x14ac:dyDescent="0.25">
      <c r="A363" s="16">
        <v>361</v>
      </c>
      <c r="B363" s="12" t="s">
        <v>1017</v>
      </c>
      <c r="C363" s="17">
        <v>0.94</v>
      </c>
      <c r="D363" s="17">
        <v>0</v>
      </c>
      <c r="E363" s="13">
        <v>260</v>
      </c>
      <c r="F363" s="13">
        <v>190</v>
      </c>
      <c r="G363" s="14">
        <v>7</v>
      </c>
      <c r="H363" s="14">
        <v>4</v>
      </c>
      <c r="I363" s="19">
        <v>0.55000000000000004</v>
      </c>
    </row>
    <row r="364" spans="1:9" x14ac:dyDescent="0.25">
      <c r="A364" s="16">
        <v>362</v>
      </c>
      <c r="B364" s="12" t="s">
        <v>1018</v>
      </c>
      <c r="C364" s="17">
        <v>0.98</v>
      </c>
      <c r="D364" s="17">
        <v>0</v>
      </c>
      <c r="E364" s="13">
        <v>125</v>
      </c>
      <c r="F364" s="13">
        <v>120</v>
      </c>
      <c r="G364" s="14">
        <v>5</v>
      </c>
      <c r="H364" s="14">
        <v>8</v>
      </c>
      <c r="I364" s="19">
        <v>0.55000000000000004</v>
      </c>
    </row>
    <row r="365" spans="1:9" x14ac:dyDescent="0.25">
      <c r="A365" s="16">
        <v>363</v>
      </c>
      <c r="B365" s="12" t="s">
        <v>1019</v>
      </c>
      <c r="C365" s="17">
        <v>0.99</v>
      </c>
      <c r="D365" s="17">
        <v>0</v>
      </c>
      <c r="E365" s="13">
        <v>110</v>
      </c>
      <c r="F365" s="13">
        <v>110</v>
      </c>
      <c r="G365" s="14">
        <v>4.5</v>
      </c>
      <c r="H365" s="14">
        <v>8</v>
      </c>
      <c r="I365" s="19">
        <v>0.55000000000000004</v>
      </c>
    </row>
    <row r="366" spans="1:9" x14ac:dyDescent="0.25">
      <c r="A366" s="16">
        <v>364</v>
      </c>
      <c r="B366" s="12" t="s">
        <v>1020</v>
      </c>
      <c r="C366" s="17">
        <v>0.88</v>
      </c>
      <c r="D366" s="17">
        <v>0</v>
      </c>
      <c r="E366" s="13">
        <v>100</v>
      </c>
      <c r="F366" s="13">
        <v>100</v>
      </c>
      <c r="G366" s="14">
        <v>6.5</v>
      </c>
      <c r="H366" s="14">
        <v>8</v>
      </c>
      <c r="I366" s="19">
        <v>0.55000000000000004</v>
      </c>
    </row>
    <row r="367" spans="1:9" x14ac:dyDescent="0.25">
      <c r="A367" s="16">
        <v>365</v>
      </c>
      <c r="B367" s="12" t="s">
        <v>1021</v>
      </c>
      <c r="C367" s="17">
        <v>0.94</v>
      </c>
      <c r="D367" s="17">
        <v>0</v>
      </c>
      <c r="E367" s="13">
        <v>140</v>
      </c>
      <c r="F367" s="13">
        <v>130</v>
      </c>
      <c r="G367" s="14">
        <v>5</v>
      </c>
      <c r="H367" s="14">
        <v>8</v>
      </c>
      <c r="I367" s="19">
        <v>0.55000000000000004</v>
      </c>
    </row>
    <row r="368" spans="1:9" x14ac:dyDescent="0.25">
      <c r="A368" s="16">
        <v>366</v>
      </c>
      <c r="B368" s="12" t="s">
        <v>1022</v>
      </c>
      <c r="C368" s="17">
        <v>0.93</v>
      </c>
      <c r="D368" s="17">
        <v>0</v>
      </c>
      <c r="E368" s="13">
        <v>150</v>
      </c>
      <c r="F368" s="13">
        <v>130</v>
      </c>
      <c r="G368" s="14">
        <v>8</v>
      </c>
      <c r="H368" s="14">
        <v>9</v>
      </c>
      <c r="I368" s="19">
        <v>0.55000000000000004</v>
      </c>
    </row>
    <row r="369" spans="1:9" x14ac:dyDescent="0.25">
      <c r="A369" s="16">
        <v>367</v>
      </c>
      <c r="B369" s="12" t="s">
        <v>1023</v>
      </c>
      <c r="C369" s="17">
        <v>0.97</v>
      </c>
      <c r="D369" s="17">
        <v>0</v>
      </c>
      <c r="E369" s="13">
        <v>310</v>
      </c>
      <c r="F369" s="13">
        <v>240</v>
      </c>
      <c r="G369" s="14">
        <v>7</v>
      </c>
      <c r="H369" s="14">
        <v>4</v>
      </c>
      <c r="I369" s="19">
        <v>0.55000000000000004</v>
      </c>
    </row>
    <row r="370" spans="1:9" x14ac:dyDescent="0.25">
      <c r="A370" s="16">
        <v>368</v>
      </c>
      <c r="B370" s="12" t="s">
        <v>1024</v>
      </c>
      <c r="C370" s="17">
        <v>1.0900000000000001</v>
      </c>
      <c r="D370" s="17">
        <v>0</v>
      </c>
      <c r="E370" s="13">
        <v>180</v>
      </c>
      <c r="F370" s="13">
        <v>170</v>
      </c>
      <c r="G370" s="14">
        <v>5.5</v>
      </c>
      <c r="H370" s="14">
        <v>10</v>
      </c>
      <c r="I370" s="19">
        <v>0.55000000000000004</v>
      </c>
    </row>
    <row r="371" spans="1:9" x14ac:dyDescent="0.25">
      <c r="A371" s="16">
        <v>369</v>
      </c>
      <c r="B371" s="12" t="s">
        <v>1025</v>
      </c>
      <c r="C371" s="17">
        <v>0.99</v>
      </c>
      <c r="D371" s="17">
        <v>0</v>
      </c>
      <c r="E371" s="13">
        <v>300</v>
      </c>
      <c r="F371" s="13">
        <v>215</v>
      </c>
      <c r="G371" s="14">
        <v>7</v>
      </c>
      <c r="H371" s="14">
        <v>4</v>
      </c>
      <c r="I371" s="19">
        <v>0.55000000000000004</v>
      </c>
    </row>
    <row r="372" spans="1:9" x14ac:dyDescent="0.25">
      <c r="A372" s="16">
        <v>370</v>
      </c>
      <c r="B372" s="12" t="s">
        <v>1026</v>
      </c>
      <c r="C372" s="17">
        <v>0.92</v>
      </c>
      <c r="D372" s="17">
        <v>0</v>
      </c>
      <c r="E372" s="13">
        <v>125</v>
      </c>
      <c r="F372" s="13">
        <v>120</v>
      </c>
      <c r="G372" s="14">
        <v>6</v>
      </c>
      <c r="H372" s="14">
        <v>8</v>
      </c>
      <c r="I372" s="19">
        <v>0.55000000000000004</v>
      </c>
    </row>
    <row r="373" spans="1:9" x14ac:dyDescent="0.25">
      <c r="A373" s="16">
        <v>371</v>
      </c>
      <c r="B373" s="12" t="s">
        <v>1027</v>
      </c>
      <c r="C373" s="17">
        <v>0.94</v>
      </c>
      <c r="D373" s="17">
        <v>0</v>
      </c>
      <c r="E373" s="13">
        <v>310</v>
      </c>
      <c r="F373" s="13">
        <v>210</v>
      </c>
      <c r="G373" s="14">
        <v>7</v>
      </c>
      <c r="H373" s="14">
        <v>4</v>
      </c>
      <c r="I373" s="19">
        <v>0.55000000000000004</v>
      </c>
    </row>
    <row r="374" spans="1:9" x14ac:dyDescent="0.25">
      <c r="A374" s="16">
        <v>372</v>
      </c>
      <c r="B374" s="12" t="s">
        <v>1028</v>
      </c>
      <c r="C374" s="17">
        <v>1.01</v>
      </c>
      <c r="D374" s="17">
        <v>0</v>
      </c>
      <c r="E374" s="13">
        <v>340</v>
      </c>
      <c r="F374" s="13">
        <v>330</v>
      </c>
      <c r="G374" s="14">
        <v>7</v>
      </c>
      <c r="H374" s="14">
        <v>4</v>
      </c>
      <c r="I374" s="19">
        <v>0.55000000000000004</v>
      </c>
    </row>
    <row r="375" spans="1:9" x14ac:dyDescent="0.25">
      <c r="A375" s="16">
        <v>373</v>
      </c>
      <c r="B375" s="12" t="s">
        <v>1029</v>
      </c>
      <c r="C375" s="17">
        <v>0.95</v>
      </c>
      <c r="D375" s="17">
        <v>0</v>
      </c>
      <c r="E375" s="13">
        <v>320</v>
      </c>
      <c r="F375" s="13">
        <v>230</v>
      </c>
      <c r="G375" s="14">
        <v>7</v>
      </c>
      <c r="H375" s="14">
        <v>4</v>
      </c>
      <c r="I375" s="19">
        <v>0.55000000000000004</v>
      </c>
    </row>
    <row r="376" spans="1:9" x14ac:dyDescent="0.25">
      <c r="A376" s="16">
        <v>374</v>
      </c>
      <c r="B376" s="12" t="s">
        <v>1030</v>
      </c>
      <c r="C376" s="17">
        <v>0.95</v>
      </c>
      <c r="D376" s="17">
        <v>0</v>
      </c>
      <c r="E376" s="13">
        <v>300</v>
      </c>
      <c r="F376" s="13">
        <v>290</v>
      </c>
      <c r="G376" s="14">
        <v>7</v>
      </c>
      <c r="H376" s="14">
        <v>4</v>
      </c>
      <c r="I376" s="19">
        <v>0.55000000000000004</v>
      </c>
    </row>
    <row r="377" spans="1:9" x14ac:dyDescent="0.25">
      <c r="A377" s="16">
        <v>375</v>
      </c>
      <c r="B377" s="12" t="s">
        <v>1031</v>
      </c>
      <c r="C377" s="17">
        <v>0.94</v>
      </c>
      <c r="D377" s="17">
        <v>0</v>
      </c>
      <c r="E377" s="13">
        <v>210</v>
      </c>
      <c r="F377" s="13">
        <v>180</v>
      </c>
      <c r="G377" s="14">
        <v>7.5</v>
      </c>
      <c r="H377" s="14">
        <v>10</v>
      </c>
      <c r="I377" s="19">
        <v>0.55000000000000004</v>
      </c>
    </row>
    <row r="378" spans="1:9" x14ac:dyDescent="0.25">
      <c r="A378" s="16">
        <v>376</v>
      </c>
      <c r="B378" s="12" t="s">
        <v>1032</v>
      </c>
      <c r="C378" s="17">
        <v>7.0000000000000007E-2</v>
      </c>
      <c r="D378" s="17">
        <v>7.0000000000000007E-2</v>
      </c>
      <c r="E378" s="13">
        <v>5</v>
      </c>
      <c r="F378" s="13">
        <v>5</v>
      </c>
      <c r="G378" s="14">
        <v>0.6</v>
      </c>
      <c r="H378" s="14">
        <v>1.2</v>
      </c>
      <c r="I378" s="19">
        <v>0.55000000000000004</v>
      </c>
    </row>
    <row r="379" spans="1:9" x14ac:dyDescent="0.25">
      <c r="A379" s="16">
        <v>377</v>
      </c>
      <c r="B379" s="12" t="s">
        <v>1033</v>
      </c>
      <c r="C379" s="17">
        <v>1.07</v>
      </c>
      <c r="D379" s="17">
        <v>1.0900000000000001</v>
      </c>
      <c r="E379" s="13">
        <v>56</v>
      </c>
      <c r="F379" s="13">
        <v>74</v>
      </c>
      <c r="G379" s="14">
        <v>10.1</v>
      </c>
      <c r="H379" s="14">
        <v>16.899999999999999</v>
      </c>
      <c r="I379" s="19">
        <v>0.55000000000000004</v>
      </c>
    </row>
    <row r="380" spans="1:9" x14ac:dyDescent="0.25">
      <c r="A380" s="16">
        <v>378</v>
      </c>
      <c r="B380" s="12" t="s">
        <v>1034</v>
      </c>
      <c r="C380" s="17">
        <v>1.0900000000000001</v>
      </c>
      <c r="D380" s="17">
        <v>1.1200000000000001</v>
      </c>
      <c r="E380" s="13">
        <v>72</v>
      </c>
      <c r="F380" s="13">
        <v>75</v>
      </c>
      <c r="G380" s="14">
        <v>6.9</v>
      </c>
      <c r="H380" s="14">
        <v>8.1999999999999993</v>
      </c>
      <c r="I380" s="19">
        <v>0.55000000000000004</v>
      </c>
    </row>
    <row r="381" spans="1:9" x14ac:dyDescent="0.25">
      <c r="A381" s="16">
        <v>379</v>
      </c>
      <c r="B381" s="12" t="s">
        <v>1035</v>
      </c>
      <c r="C381" s="17">
        <v>1.1299999999999999</v>
      </c>
      <c r="D381" s="17">
        <v>0</v>
      </c>
      <c r="E381" s="13">
        <v>340</v>
      </c>
      <c r="F381" s="13">
        <v>330</v>
      </c>
      <c r="G381" s="14">
        <v>0</v>
      </c>
      <c r="H381" s="14">
        <v>0</v>
      </c>
      <c r="I381" s="19">
        <v>0.55000000000000004</v>
      </c>
    </row>
    <row r="382" spans="1:9" x14ac:dyDescent="0.25">
      <c r="A382" s="16">
        <v>380</v>
      </c>
      <c r="B382" s="12" t="s">
        <v>1036</v>
      </c>
      <c r="C382" s="17">
        <v>1.02</v>
      </c>
      <c r="D382" s="17">
        <v>0.98</v>
      </c>
      <c r="E382" s="13">
        <v>299</v>
      </c>
      <c r="F382" s="13">
        <v>136</v>
      </c>
      <c r="G382" s="14">
        <v>11.7</v>
      </c>
      <c r="H382" s="14">
        <v>3.2</v>
      </c>
      <c r="I382" s="19">
        <v>0.55000000000000004</v>
      </c>
    </row>
    <row r="383" spans="1:9" x14ac:dyDescent="0.25">
      <c r="A383" s="16">
        <v>381</v>
      </c>
      <c r="B383" s="12" t="s">
        <v>1037</v>
      </c>
      <c r="C383" s="17">
        <v>1.18</v>
      </c>
      <c r="D383" s="17">
        <v>1.18</v>
      </c>
      <c r="E383" s="13">
        <v>213</v>
      </c>
      <c r="F383" s="13">
        <v>106</v>
      </c>
      <c r="G383" s="14">
        <v>3.8</v>
      </c>
      <c r="H383" s="14">
        <v>3.4</v>
      </c>
      <c r="I383" s="19">
        <v>0.55000000000000004</v>
      </c>
    </row>
    <row r="384" spans="1:9" x14ac:dyDescent="0.25">
      <c r="A384" s="16">
        <v>382</v>
      </c>
      <c r="B384" s="12" t="s">
        <v>1038</v>
      </c>
      <c r="C384" s="17">
        <v>1.24</v>
      </c>
      <c r="D384" s="17">
        <v>1.24</v>
      </c>
      <c r="E384" s="13">
        <v>263</v>
      </c>
      <c r="F384" s="13">
        <v>188</v>
      </c>
      <c r="G384" s="14">
        <v>4</v>
      </c>
      <c r="H384" s="14">
        <v>3.6</v>
      </c>
      <c r="I384" s="19">
        <v>0.55000000000000004</v>
      </c>
    </row>
    <row r="385" spans="1:9" x14ac:dyDescent="0.25">
      <c r="A385" s="16">
        <v>383</v>
      </c>
      <c r="B385" s="12" t="s">
        <v>1039</v>
      </c>
      <c r="C385" s="17">
        <v>1.1299999999999999</v>
      </c>
      <c r="D385" s="17">
        <v>1.1200000000000001</v>
      </c>
      <c r="E385" s="13">
        <v>199</v>
      </c>
      <c r="F385" s="13">
        <v>124</v>
      </c>
      <c r="G385" s="14">
        <v>3.7</v>
      </c>
      <c r="H385" s="14">
        <v>3.2</v>
      </c>
      <c r="I385" s="19">
        <v>0.55000000000000004</v>
      </c>
    </row>
    <row r="386" spans="1:9" x14ac:dyDescent="0.25">
      <c r="A386" s="16">
        <v>384</v>
      </c>
      <c r="B386" s="12" t="s">
        <v>1040</v>
      </c>
      <c r="C386" s="17">
        <v>1.17</v>
      </c>
      <c r="D386" s="17">
        <v>1.1599999999999999</v>
      </c>
      <c r="E386" s="13">
        <v>249</v>
      </c>
      <c r="F386" s="13">
        <v>212</v>
      </c>
      <c r="G386" s="14">
        <v>3.8</v>
      </c>
      <c r="H386" s="14">
        <v>3.4</v>
      </c>
      <c r="I386" s="19">
        <v>0.55000000000000004</v>
      </c>
    </row>
    <row r="387" spans="1:9" x14ac:dyDescent="0.25">
      <c r="A387" s="16">
        <v>385</v>
      </c>
      <c r="B387" s="12" t="s">
        <v>1041</v>
      </c>
      <c r="C387" s="17">
        <v>0.62</v>
      </c>
      <c r="D387" s="17">
        <v>0.53</v>
      </c>
      <c r="E387" s="13">
        <v>103</v>
      </c>
      <c r="F387" s="13">
        <v>91</v>
      </c>
      <c r="G387" s="14">
        <v>2.4</v>
      </c>
      <c r="H387" s="14">
        <v>19.8</v>
      </c>
      <c r="I387" s="19">
        <v>0.55000000000000004</v>
      </c>
    </row>
    <row r="388" spans="1:9" x14ac:dyDescent="0.25">
      <c r="A388" s="16">
        <v>386</v>
      </c>
      <c r="B388" s="12" t="s">
        <v>1042</v>
      </c>
      <c r="C388" s="17">
        <v>0.63</v>
      </c>
      <c r="D388" s="17">
        <v>0.55000000000000004</v>
      </c>
      <c r="E388" s="13">
        <v>109</v>
      </c>
      <c r="F388" s="13">
        <v>94</v>
      </c>
      <c r="G388" s="14">
        <v>2.4</v>
      </c>
      <c r="H388" s="14">
        <v>20.2</v>
      </c>
      <c r="I388" s="19">
        <v>0.55000000000000004</v>
      </c>
    </row>
    <row r="389" spans="1:9" x14ac:dyDescent="0.25">
      <c r="A389" s="16">
        <v>387</v>
      </c>
      <c r="B389" s="12" t="s">
        <v>1043</v>
      </c>
      <c r="C389" s="17">
        <v>0.7</v>
      </c>
      <c r="D389" s="17">
        <v>0.64</v>
      </c>
      <c r="E389" s="13">
        <v>141</v>
      </c>
      <c r="F389" s="13">
        <v>114</v>
      </c>
      <c r="G389" s="14">
        <v>2.4</v>
      </c>
      <c r="H389" s="14">
        <v>22.6</v>
      </c>
      <c r="I389" s="19">
        <v>0.55000000000000004</v>
      </c>
    </row>
    <row r="390" spans="1:9" x14ac:dyDescent="0.25">
      <c r="A390" s="16">
        <v>388</v>
      </c>
      <c r="B390" s="12" t="s">
        <v>1044</v>
      </c>
      <c r="C390" s="17">
        <v>0.86</v>
      </c>
      <c r="D390" s="17">
        <v>0</v>
      </c>
      <c r="E390" s="13">
        <v>100</v>
      </c>
      <c r="F390" s="13">
        <v>100</v>
      </c>
      <c r="G390" s="14">
        <v>4</v>
      </c>
      <c r="H390" s="14">
        <v>10</v>
      </c>
      <c r="I390" s="19">
        <v>0.55000000000000004</v>
      </c>
    </row>
    <row r="391" spans="1:9" x14ac:dyDescent="0.25">
      <c r="A391" s="16">
        <v>389</v>
      </c>
      <c r="B391" s="12" t="s">
        <v>1045</v>
      </c>
      <c r="C391" s="17">
        <v>1.06</v>
      </c>
      <c r="D391" s="17">
        <v>0</v>
      </c>
      <c r="E391" s="13">
        <v>90</v>
      </c>
      <c r="F391" s="13">
        <v>110</v>
      </c>
      <c r="G391" s="14">
        <v>3.5</v>
      </c>
      <c r="H391" s="14">
        <v>5</v>
      </c>
      <c r="I391" s="19">
        <v>0.55000000000000004</v>
      </c>
    </row>
    <row r="392" spans="1:9" x14ac:dyDescent="0.25">
      <c r="A392" s="16">
        <v>390</v>
      </c>
      <c r="B392" s="12" t="s">
        <v>1046</v>
      </c>
      <c r="C392" s="17">
        <v>1.05</v>
      </c>
      <c r="D392" s="17">
        <v>1.06</v>
      </c>
      <c r="E392" s="13">
        <v>64</v>
      </c>
      <c r="F392" s="13">
        <v>84</v>
      </c>
      <c r="G392" s="14">
        <v>2.6</v>
      </c>
      <c r="H392" s="14">
        <v>0.4</v>
      </c>
      <c r="I392" s="19">
        <v>0.55000000000000004</v>
      </c>
    </row>
    <row r="393" spans="1:9" x14ac:dyDescent="0.25">
      <c r="A393" s="16">
        <v>391</v>
      </c>
      <c r="B393" s="12" t="s">
        <v>1047</v>
      </c>
      <c r="C393" s="17">
        <v>0.7</v>
      </c>
      <c r="D393" s="17">
        <v>0.66</v>
      </c>
      <c r="E393" s="13">
        <v>40</v>
      </c>
      <c r="F393" s="13">
        <v>64</v>
      </c>
      <c r="G393" s="14">
        <v>2</v>
      </c>
      <c r="H393" s="14">
        <v>0.3</v>
      </c>
      <c r="I393" s="19">
        <v>0.55000000000000004</v>
      </c>
    </row>
    <row r="394" spans="1:9" x14ac:dyDescent="0.25">
      <c r="A394" s="16">
        <v>392</v>
      </c>
      <c r="B394" s="12" t="s">
        <v>1048</v>
      </c>
      <c r="C394" s="17">
        <v>1.1200000000000001</v>
      </c>
      <c r="D394" s="17">
        <v>1.1299999999999999</v>
      </c>
      <c r="E394" s="13">
        <v>72</v>
      </c>
      <c r="F394" s="13">
        <v>100</v>
      </c>
      <c r="G394" s="14">
        <v>2.8</v>
      </c>
      <c r="H394" s="14">
        <v>0.5</v>
      </c>
      <c r="I394" s="19">
        <v>0.55000000000000004</v>
      </c>
    </row>
    <row r="395" spans="1:9" x14ac:dyDescent="0.25">
      <c r="A395" s="16">
        <v>393</v>
      </c>
      <c r="B395" s="12" t="s">
        <v>1049</v>
      </c>
      <c r="C395" s="17">
        <v>1.1000000000000001</v>
      </c>
      <c r="D395" s="17">
        <v>1.1100000000000001</v>
      </c>
      <c r="E395" s="13">
        <v>70</v>
      </c>
      <c r="F395" s="13">
        <v>98</v>
      </c>
      <c r="G395" s="14">
        <v>2.7</v>
      </c>
      <c r="H395" s="14">
        <v>0.5</v>
      </c>
      <c r="I395" s="19">
        <v>0.55000000000000004</v>
      </c>
    </row>
    <row r="396" spans="1:9" x14ac:dyDescent="0.25">
      <c r="A396" s="16">
        <v>394</v>
      </c>
      <c r="B396" s="12" t="s">
        <v>1050</v>
      </c>
      <c r="C396" s="17">
        <v>1.08</v>
      </c>
      <c r="D396" s="17">
        <v>1.0900000000000001</v>
      </c>
      <c r="E396" s="13">
        <v>68</v>
      </c>
      <c r="F396" s="13">
        <v>94</v>
      </c>
      <c r="G396" s="14">
        <v>2.6</v>
      </c>
      <c r="H396" s="14">
        <v>0.4</v>
      </c>
      <c r="I396" s="19">
        <v>0.55000000000000004</v>
      </c>
    </row>
    <row r="397" spans="1:9" x14ac:dyDescent="0.25">
      <c r="A397" s="16">
        <v>395</v>
      </c>
      <c r="B397" s="12" t="s">
        <v>1051</v>
      </c>
      <c r="C397" s="17">
        <v>0.79</v>
      </c>
      <c r="D397" s="17">
        <v>0.8</v>
      </c>
      <c r="E397" s="13">
        <v>41</v>
      </c>
      <c r="F397" s="13">
        <v>45</v>
      </c>
      <c r="G397" s="14">
        <v>1.9</v>
      </c>
      <c r="H397" s="14">
        <v>0.3</v>
      </c>
      <c r="I397" s="19">
        <v>0.55000000000000004</v>
      </c>
    </row>
    <row r="398" spans="1:9" x14ac:dyDescent="0.25">
      <c r="A398" s="16">
        <v>396</v>
      </c>
      <c r="B398" s="12" t="s">
        <v>1052</v>
      </c>
      <c r="C398" s="17">
        <v>1.05</v>
      </c>
      <c r="D398" s="17">
        <v>1.06</v>
      </c>
      <c r="E398" s="13">
        <v>67</v>
      </c>
      <c r="F398" s="13">
        <v>94</v>
      </c>
      <c r="G398" s="14">
        <v>2.6</v>
      </c>
      <c r="H398" s="14">
        <v>0.4</v>
      </c>
      <c r="I398" s="19">
        <v>0.55000000000000004</v>
      </c>
    </row>
    <row r="399" spans="1:9" x14ac:dyDescent="0.25">
      <c r="A399" s="16">
        <v>397</v>
      </c>
      <c r="B399" s="12" t="s">
        <v>1053</v>
      </c>
      <c r="C399" s="17">
        <v>1.01</v>
      </c>
      <c r="D399" s="17">
        <v>0</v>
      </c>
      <c r="E399" s="13">
        <v>125</v>
      </c>
      <c r="F399" s="13">
        <v>125</v>
      </c>
      <c r="G399" s="14">
        <v>0</v>
      </c>
      <c r="H399" s="14">
        <v>0</v>
      </c>
      <c r="I399" s="19">
        <v>0.55000000000000004</v>
      </c>
    </row>
    <row r="400" spans="1:9" x14ac:dyDescent="0.25">
      <c r="A400" s="16">
        <v>398</v>
      </c>
      <c r="B400" s="12" t="s">
        <v>1054</v>
      </c>
      <c r="C400" s="17">
        <v>0.8</v>
      </c>
      <c r="D400" s="17">
        <v>0.75</v>
      </c>
      <c r="E400" s="13">
        <v>44</v>
      </c>
      <c r="F400" s="13">
        <v>74</v>
      </c>
      <c r="G400" s="14">
        <v>1.6</v>
      </c>
      <c r="H400" s="14">
        <v>2.1</v>
      </c>
      <c r="I400" s="19">
        <v>0.55000000000000004</v>
      </c>
    </row>
    <row r="401" spans="1:9" x14ac:dyDescent="0.25">
      <c r="A401" s="16">
        <v>399</v>
      </c>
      <c r="B401" s="12" t="s">
        <v>1055</v>
      </c>
      <c r="C401" s="17">
        <v>0.83</v>
      </c>
      <c r="D401" s="17">
        <v>0.77</v>
      </c>
      <c r="E401" s="13">
        <v>41</v>
      </c>
      <c r="F401" s="13">
        <v>74</v>
      </c>
      <c r="G401" s="14">
        <v>1.6</v>
      </c>
      <c r="H401" s="14">
        <v>2.1</v>
      </c>
      <c r="I401" s="19">
        <v>0.55000000000000004</v>
      </c>
    </row>
    <row r="402" spans="1:9" x14ac:dyDescent="0.25">
      <c r="A402" s="16">
        <v>400</v>
      </c>
      <c r="B402" s="12" t="s">
        <v>1056</v>
      </c>
      <c r="C402" s="17">
        <v>1.1399999999999999</v>
      </c>
      <c r="D402" s="17">
        <v>1.1499999999999999</v>
      </c>
      <c r="E402" s="13">
        <v>73</v>
      </c>
      <c r="F402" s="13">
        <v>102</v>
      </c>
      <c r="G402" s="14">
        <v>2.8</v>
      </c>
      <c r="H402" s="14">
        <v>0.5</v>
      </c>
      <c r="I402" s="19">
        <v>0.55000000000000004</v>
      </c>
    </row>
    <row r="403" spans="1:9" x14ac:dyDescent="0.25">
      <c r="A403" s="16">
        <v>401</v>
      </c>
      <c r="B403" s="12" t="s">
        <v>1057</v>
      </c>
      <c r="C403" s="17">
        <v>1.1499999999999999</v>
      </c>
      <c r="D403" s="17">
        <v>1.1499999999999999</v>
      </c>
      <c r="E403" s="13">
        <v>103</v>
      </c>
      <c r="F403" s="13">
        <v>122</v>
      </c>
      <c r="G403" s="14">
        <v>2.8</v>
      </c>
      <c r="H403" s="14">
        <v>0.5</v>
      </c>
      <c r="I403" s="19">
        <v>0.55000000000000004</v>
      </c>
    </row>
    <row r="404" spans="1:9" x14ac:dyDescent="0.25">
      <c r="A404" s="16">
        <v>402</v>
      </c>
      <c r="B404" s="12" t="s">
        <v>1058</v>
      </c>
      <c r="C404" s="17">
        <v>0.91</v>
      </c>
      <c r="D404" s="17">
        <v>0.91</v>
      </c>
      <c r="E404" s="13">
        <v>19</v>
      </c>
      <c r="F404" s="13">
        <v>62</v>
      </c>
      <c r="G404" s="14">
        <v>1</v>
      </c>
      <c r="H404" s="14">
        <v>2.2999999999999998</v>
      </c>
      <c r="I404" s="19">
        <v>0.55000000000000004</v>
      </c>
    </row>
    <row r="405" spans="1:9" x14ac:dyDescent="0.25">
      <c r="A405" s="16">
        <v>403</v>
      </c>
      <c r="B405" s="12" t="s">
        <v>1059</v>
      </c>
      <c r="C405" s="17">
        <v>0.99</v>
      </c>
      <c r="D405" s="17">
        <v>1</v>
      </c>
      <c r="E405" s="13">
        <v>17</v>
      </c>
      <c r="F405" s="13">
        <v>65</v>
      </c>
      <c r="G405" s="14">
        <v>0.9</v>
      </c>
      <c r="H405" s="14">
        <v>1.5</v>
      </c>
      <c r="I405" s="19">
        <v>0.55000000000000004</v>
      </c>
    </row>
    <row r="406" spans="1:9" x14ac:dyDescent="0.25">
      <c r="A406" s="16">
        <v>404</v>
      </c>
      <c r="B406" s="12" t="s">
        <v>1060</v>
      </c>
      <c r="C406" s="17">
        <v>1.02</v>
      </c>
      <c r="D406" s="17">
        <v>0</v>
      </c>
      <c r="E406" s="13">
        <v>130</v>
      </c>
      <c r="F406" s="13">
        <v>130</v>
      </c>
      <c r="G406" s="14">
        <v>4</v>
      </c>
      <c r="H406" s="14">
        <v>10</v>
      </c>
      <c r="I406" s="19">
        <v>0.55000000000000004</v>
      </c>
    </row>
    <row r="407" spans="1:9" x14ac:dyDescent="0.25">
      <c r="A407" s="16">
        <v>405</v>
      </c>
      <c r="B407" s="12" t="s">
        <v>1061</v>
      </c>
      <c r="C407" s="17">
        <v>1</v>
      </c>
      <c r="D407" s="17">
        <v>0</v>
      </c>
      <c r="E407" s="13">
        <v>140</v>
      </c>
      <c r="F407" s="13">
        <v>135</v>
      </c>
      <c r="G407" s="14">
        <v>5</v>
      </c>
      <c r="H407" s="14">
        <v>9</v>
      </c>
      <c r="I407" s="19">
        <v>0.55000000000000004</v>
      </c>
    </row>
    <row r="408" spans="1:9" x14ac:dyDescent="0.25">
      <c r="A408" s="16">
        <v>406</v>
      </c>
      <c r="B408" s="12" t="s">
        <v>1062</v>
      </c>
      <c r="C408" s="17">
        <v>1.03</v>
      </c>
      <c r="D408" s="17">
        <v>0</v>
      </c>
      <c r="E408" s="13">
        <v>195</v>
      </c>
      <c r="F408" s="13">
        <v>160</v>
      </c>
      <c r="G408" s="14">
        <v>6</v>
      </c>
      <c r="H408" s="14">
        <v>7</v>
      </c>
      <c r="I408" s="19">
        <v>0.55000000000000004</v>
      </c>
    </row>
    <row r="409" spans="1:9" x14ac:dyDescent="0.25">
      <c r="A409" s="16">
        <v>407</v>
      </c>
      <c r="B409" s="12" t="s">
        <v>1063</v>
      </c>
      <c r="C409" s="17">
        <v>0.98</v>
      </c>
      <c r="D409" s="17">
        <v>0</v>
      </c>
      <c r="E409" s="13">
        <v>85</v>
      </c>
      <c r="F409" s="13">
        <v>100</v>
      </c>
      <c r="G409" s="14">
        <v>3</v>
      </c>
      <c r="H409" s="14">
        <v>3</v>
      </c>
      <c r="I409" s="19">
        <v>0.55000000000000004</v>
      </c>
    </row>
    <row r="410" spans="1:9" x14ac:dyDescent="0.25">
      <c r="A410" s="16">
        <v>408</v>
      </c>
      <c r="B410" s="12" t="s">
        <v>1064</v>
      </c>
      <c r="C410" s="17">
        <v>0.88</v>
      </c>
      <c r="D410" s="17">
        <v>0</v>
      </c>
      <c r="E410" s="13">
        <v>90</v>
      </c>
      <c r="F410" s="13">
        <v>95</v>
      </c>
      <c r="G410" s="14">
        <v>4</v>
      </c>
      <c r="H410" s="14">
        <v>4</v>
      </c>
      <c r="I410" s="19">
        <v>0.55000000000000004</v>
      </c>
    </row>
    <row r="411" spans="1:9" x14ac:dyDescent="0.25">
      <c r="A411" s="16">
        <v>409</v>
      </c>
      <c r="B411" s="12" t="s">
        <v>1065</v>
      </c>
      <c r="C411" s="17">
        <v>1.07</v>
      </c>
      <c r="D411" s="17">
        <v>0</v>
      </c>
      <c r="E411" s="13">
        <v>65</v>
      </c>
      <c r="F411" s="13">
        <v>95</v>
      </c>
      <c r="G411" s="14">
        <v>2</v>
      </c>
      <c r="H411" s="14">
        <v>3</v>
      </c>
      <c r="I411" s="19">
        <v>0.55000000000000004</v>
      </c>
    </row>
    <row r="412" spans="1:9" x14ac:dyDescent="0.25">
      <c r="A412" s="16">
        <v>410</v>
      </c>
      <c r="B412" s="12" t="s">
        <v>1066</v>
      </c>
      <c r="C412" s="17">
        <v>0.95</v>
      </c>
      <c r="D412" s="17">
        <v>0</v>
      </c>
      <c r="E412" s="13">
        <v>100</v>
      </c>
      <c r="F412" s="13">
        <v>100</v>
      </c>
      <c r="G412" s="14">
        <v>5</v>
      </c>
      <c r="H412" s="14">
        <v>3</v>
      </c>
      <c r="I412" s="19">
        <v>0.55000000000000004</v>
      </c>
    </row>
    <row r="413" spans="1:9" x14ac:dyDescent="0.25">
      <c r="A413" s="16">
        <v>411</v>
      </c>
      <c r="B413" s="12" t="s">
        <v>1067</v>
      </c>
      <c r="C413" s="17">
        <v>1.07</v>
      </c>
      <c r="D413" s="17">
        <v>0</v>
      </c>
      <c r="E413" s="13">
        <v>100</v>
      </c>
      <c r="F413" s="13">
        <v>130</v>
      </c>
      <c r="G413" s="14">
        <v>4</v>
      </c>
      <c r="H413" s="14">
        <v>3</v>
      </c>
      <c r="I413" s="19">
        <v>0.55000000000000004</v>
      </c>
    </row>
    <row r="414" spans="1:9" x14ac:dyDescent="0.25">
      <c r="A414" s="16">
        <v>412</v>
      </c>
      <c r="B414" s="12" t="s">
        <v>1068</v>
      </c>
      <c r="C414" s="17">
        <v>1.1100000000000001</v>
      </c>
      <c r="D414" s="17">
        <v>0</v>
      </c>
      <c r="E414" s="13">
        <v>400</v>
      </c>
      <c r="F414" s="13">
        <v>330</v>
      </c>
      <c r="G414" s="14">
        <v>5.5</v>
      </c>
      <c r="H414" s="14">
        <v>4</v>
      </c>
      <c r="I414" s="19">
        <v>0.55000000000000004</v>
      </c>
    </row>
    <row r="415" spans="1:9" x14ac:dyDescent="0.25">
      <c r="A415" s="16">
        <v>413</v>
      </c>
      <c r="B415" s="12" t="s">
        <v>1069</v>
      </c>
      <c r="C415" s="17">
        <v>0.95</v>
      </c>
      <c r="D415" s="17">
        <v>0</v>
      </c>
      <c r="E415" s="13">
        <v>320</v>
      </c>
      <c r="F415" s="13">
        <v>210</v>
      </c>
      <c r="G415" s="14">
        <v>7.9</v>
      </c>
      <c r="H415" s="14">
        <v>6</v>
      </c>
      <c r="I415" s="19">
        <v>0.55000000000000004</v>
      </c>
    </row>
    <row r="416" spans="1:9" x14ac:dyDescent="0.25">
      <c r="A416" s="16">
        <v>414</v>
      </c>
      <c r="B416" s="12" t="s">
        <v>1070</v>
      </c>
      <c r="C416" s="17">
        <v>0.98</v>
      </c>
      <c r="D416" s="17">
        <v>0</v>
      </c>
      <c r="E416" s="13">
        <v>310</v>
      </c>
      <c r="F416" s="13">
        <v>240</v>
      </c>
      <c r="G416" s="14">
        <v>7.8</v>
      </c>
      <c r="H416" s="14">
        <v>6</v>
      </c>
      <c r="I416" s="19">
        <v>0.55000000000000004</v>
      </c>
    </row>
    <row r="417" spans="1:9" x14ac:dyDescent="0.25">
      <c r="A417" s="16">
        <v>415</v>
      </c>
      <c r="B417" s="12" t="s">
        <v>1071</v>
      </c>
      <c r="C417" s="17">
        <v>1</v>
      </c>
      <c r="D417" s="17">
        <v>0</v>
      </c>
      <c r="E417" s="13">
        <v>145</v>
      </c>
      <c r="F417" s="13">
        <v>145</v>
      </c>
      <c r="G417" s="14">
        <v>5</v>
      </c>
      <c r="H417" s="14">
        <v>4</v>
      </c>
      <c r="I417" s="19">
        <v>0.55000000000000004</v>
      </c>
    </row>
    <row r="418" spans="1:9" x14ac:dyDescent="0.25">
      <c r="A418" s="16">
        <v>416</v>
      </c>
      <c r="B418" s="12" t="s">
        <v>1072</v>
      </c>
      <c r="C418" s="17">
        <v>0.75</v>
      </c>
      <c r="D418" s="17">
        <v>0.75</v>
      </c>
      <c r="E418" s="13">
        <v>63</v>
      </c>
      <c r="F418" s="13">
        <v>55</v>
      </c>
      <c r="G418" s="14">
        <v>0.2</v>
      </c>
      <c r="H418" s="14">
        <v>1.1000000000000001</v>
      </c>
      <c r="I418" s="19">
        <v>0.55000000000000004</v>
      </c>
    </row>
    <row r="419" spans="1:9" x14ac:dyDescent="0.25">
      <c r="A419" s="16">
        <v>417</v>
      </c>
      <c r="B419" s="12" t="s">
        <v>1073</v>
      </c>
      <c r="C419" s="17">
        <v>0.63</v>
      </c>
      <c r="D419" s="17">
        <v>0.62</v>
      </c>
      <c r="E419" s="13">
        <v>24</v>
      </c>
      <c r="F419" s="13">
        <v>46</v>
      </c>
      <c r="G419" s="14">
        <v>0.6</v>
      </c>
      <c r="H419" s="14">
        <v>7.4</v>
      </c>
      <c r="I419" s="19">
        <v>0.55000000000000004</v>
      </c>
    </row>
    <row r="420" spans="1:9" x14ac:dyDescent="0.25">
      <c r="A420" s="16">
        <v>418</v>
      </c>
      <c r="B420" s="12" t="s">
        <v>1074</v>
      </c>
      <c r="C420" s="17">
        <v>0.95</v>
      </c>
      <c r="D420" s="17">
        <v>0</v>
      </c>
      <c r="E420" s="13">
        <v>320</v>
      </c>
      <c r="F420" s="13">
        <v>220</v>
      </c>
      <c r="G420" s="14">
        <v>8</v>
      </c>
      <c r="H420" s="14">
        <v>4</v>
      </c>
      <c r="I420" s="19">
        <v>0.55000000000000004</v>
      </c>
    </row>
    <row r="421" spans="1:9" x14ac:dyDescent="0.25">
      <c r="A421" s="16">
        <v>419</v>
      </c>
      <c r="B421" s="12" t="s">
        <v>1075</v>
      </c>
      <c r="C421" s="17">
        <v>0.95</v>
      </c>
      <c r="D421" s="17">
        <v>0</v>
      </c>
      <c r="E421" s="13">
        <v>310</v>
      </c>
      <c r="F421" s="13">
        <v>220</v>
      </c>
      <c r="G421" s="14">
        <v>9</v>
      </c>
      <c r="H421" s="14">
        <v>5</v>
      </c>
      <c r="I421" s="19">
        <v>0.55000000000000004</v>
      </c>
    </row>
    <row r="422" spans="1:9" x14ac:dyDescent="0.25">
      <c r="A422" s="16">
        <v>420</v>
      </c>
      <c r="B422" s="12" t="s">
        <v>1076</v>
      </c>
      <c r="C422" s="17">
        <v>1</v>
      </c>
      <c r="D422" s="17">
        <v>0</v>
      </c>
      <c r="E422" s="13">
        <v>355</v>
      </c>
      <c r="F422" s="13">
        <v>325</v>
      </c>
      <c r="G422" s="14">
        <v>6</v>
      </c>
      <c r="H422" s="14">
        <v>4</v>
      </c>
      <c r="I422" s="19">
        <v>0.55000000000000004</v>
      </c>
    </row>
    <row r="423" spans="1:9" x14ac:dyDescent="0.25">
      <c r="A423" s="16">
        <v>421</v>
      </c>
      <c r="B423" s="12" t="s">
        <v>1077</v>
      </c>
      <c r="C423" s="17">
        <v>0.98</v>
      </c>
      <c r="D423" s="17">
        <v>0</v>
      </c>
      <c r="E423" s="13">
        <v>335</v>
      </c>
      <c r="F423" s="13">
        <v>230</v>
      </c>
      <c r="G423" s="14">
        <v>6</v>
      </c>
      <c r="H423" s="14">
        <v>5</v>
      </c>
      <c r="I423" s="19">
        <v>0.55000000000000004</v>
      </c>
    </row>
    <row r="424" spans="1:9" x14ac:dyDescent="0.25">
      <c r="A424" s="16">
        <v>422</v>
      </c>
      <c r="B424" s="12" t="s">
        <v>1078</v>
      </c>
      <c r="C424" s="17">
        <v>0.9</v>
      </c>
      <c r="D424" s="17">
        <v>0</v>
      </c>
      <c r="E424" s="13">
        <v>300</v>
      </c>
      <c r="F424" s="13">
        <v>200</v>
      </c>
      <c r="G424" s="14">
        <v>9</v>
      </c>
      <c r="H424" s="14">
        <v>4</v>
      </c>
      <c r="I424" s="19">
        <v>0.55000000000000004</v>
      </c>
    </row>
    <row r="425" spans="1:9" x14ac:dyDescent="0.25">
      <c r="A425" s="16">
        <v>423</v>
      </c>
      <c r="B425" s="12" t="s">
        <v>1079</v>
      </c>
      <c r="C425" s="17">
        <v>1</v>
      </c>
      <c r="D425" s="17">
        <v>0</v>
      </c>
      <c r="E425" s="13">
        <v>350</v>
      </c>
      <c r="F425" s="13">
        <v>270</v>
      </c>
      <c r="G425" s="14">
        <v>6</v>
      </c>
      <c r="H425" s="14">
        <v>5</v>
      </c>
      <c r="I425" s="19">
        <v>0.55000000000000004</v>
      </c>
    </row>
    <row r="426" spans="1:9" x14ac:dyDescent="0.25">
      <c r="A426" s="16">
        <v>424</v>
      </c>
      <c r="B426" s="12" t="s">
        <v>1080</v>
      </c>
      <c r="C426" s="17">
        <v>0.95</v>
      </c>
      <c r="D426" s="17">
        <v>0</v>
      </c>
      <c r="E426" s="13">
        <v>250</v>
      </c>
      <c r="F426" s="13">
        <v>170</v>
      </c>
      <c r="G426" s="14">
        <v>8</v>
      </c>
      <c r="H426" s="14">
        <v>5</v>
      </c>
      <c r="I426" s="19">
        <v>0.55000000000000004</v>
      </c>
    </row>
    <row r="427" spans="1:9" x14ac:dyDescent="0.25">
      <c r="A427" s="16">
        <v>425</v>
      </c>
      <c r="B427" s="12" t="s">
        <v>1081</v>
      </c>
      <c r="C427" s="17">
        <v>0.98</v>
      </c>
      <c r="D427" s="17">
        <v>0</v>
      </c>
      <c r="E427" s="13">
        <v>310</v>
      </c>
      <c r="F427" s="13">
        <v>240</v>
      </c>
      <c r="G427" s="14">
        <v>8</v>
      </c>
      <c r="H427" s="14">
        <v>6</v>
      </c>
      <c r="I427" s="19">
        <v>0.55000000000000004</v>
      </c>
    </row>
    <row r="428" spans="1:9" x14ac:dyDescent="0.25">
      <c r="A428" s="16">
        <v>426</v>
      </c>
      <c r="B428" s="12" t="s">
        <v>1082</v>
      </c>
      <c r="C428" s="17">
        <v>0.95</v>
      </c>
      <c r="D428" s="17">
        <v>0</v>
      </c>
      <c r="E428" s="13">
        <v>320</v>
      </c>
      <c r="F428" s="13">
        <v>200</v>
      </c>
      <c r="G428" s="14">
        <v>6</v>
      </c>
      <c r="H428" s="14">
        <v>6</v>
      </c>
      <c r="I428" s="19">
        <v>0.55000000000000004</v>
      </c>
    </row>
    <row r="429" spans="1:9" x14ac:dyDescent="0.25">
      <c r="A429" s="16">
        <v>427</v>
      </c>
      <c r="B429" s="12" t="s">
        <v>1083</v>
      </c>
      <c r="C429" s="17">
        <v>0.97</v>
      </c>
      <c r="D429" s="17">
        <v>0</v>
      </c>
      <c r="E429" s="13">
        <v>300</v>
      </c>
      <c r="F429" s="13">
        <v>226</v>
      </c>
      <c r="G429" s="14">
        <v>0</v>
      </c>
      <c r="H429" s="14">
        <v>0</v>
      </c>
      <c r="I429" s="19">
        <v>0.55000000000000004</v>
      </c>
    </row>
    <row r="430" spans="1:9" x14ac:dyDescent="0.25">
      <c r="A430" s="16">
        <v>428</v>
      </c>
      <c r="B430" s="12" t="s">
        <v>1084</v>
      </c>
      <c r="C430" s="17">
        <v>1.07</v>
      </c>
      <c r="D430" s="17">
        <v>0</v>
      </c>
      <c r="E430" s="13">
        <v>200</v>
      </c>
      <c r="F430" s="13">
        <v>200</v>
      </c>
      <c r="G430" s="14">
        <v>6</v>
      </c>
      <c r="H430" s="14">
        <v>5</v>
      </c>
      <c r="I430" s="19">
        <v>0.55000000000000004</v>
      </c>
    </row>
    <row r="431" spans="1:9" x14ac:dyDescent="0.25">
      <c r="A431" s="16">
        <v>429</v>
      </c>
      <c r="B431" s="12" t="s">
        <v>1085</v>
      </c>
      <c r="C431" s="17">
        <v>0.94</v>
      </c>
      <c r="D431" s="17">
        <v>0</v>
      </c>
      <c r="E431" s="13">
        <v>125</v>
      </c>
      <c r="F431" s="13">
        <v>120</v>
      </c>
      <c r="G431" s="14">
        <v>5</v>
      </c>
      <c r="H431" s="14">
        <v>9</v>
      </c>
      <c r="I431" s="19">
        <v>0.55000000000000004</v>
      </c>
    </row>
    <row r="432" spans="1:9" x14ac:dyDescent="0.25">
      <c r="A432" s="16">
        <v>430</v>
      </c>
      <c r="B432" s="12" t="s">
        <v>1086</v>
      </c>
      <c r="C432" s="17">
        <v>0.92</v>
      </c>
      <c r="D432" s="17">
        <v>0</v>
      </c>
      <c r="E432" s="13">
        <v>125</v>
      </c>
      <c r="F432" s="13">
        <v>120</v>
      </c>
      <c r="G432" s="14">
        <v>6</v>
      </c>
      <c r="H432" s="14">
        <v>8</v>
      </c>
      <c r="I432" s="19">
        <v>0.55000000000000004</v>
      </c>
    </row>
    <row r="433" spans="1:9" x14ac:dyDescent="0.25">
      <c r="A433" s="16">
        <v>431</v>
      </c>
      <c r="B433" s="12" t="s">
        <v>1087</v>
      </c>
      <c r="C433" s="17">
        <v>0.94</v>
      </c>
      <c r="D433" s="17">
        <v>0</v>
      </c>
      <c r="E433" s="13">
        <v>125</v>
      </c>
      <c r="F433" s="13">
        <v>120</v>
      </c>
      <c r="G433" s="14">
        <v>5</v>
      </c>
      <c r="H433" s="14">
        <v>8</v>
      </c>
      <c r="I433" s="19">
        <v>0.55000000000000004</v>
      </c>
    </row>
    <row r="434" spans="1:9" x14ac:dyDescent="0.25">
      <c r="A434" s="16">
        <v>432</v>
      </c>
      <c r="B434" s="12" t="s">
        <v>1088</v>
      </c>
      <c r="C434" s="17">
        <v>0.95</v>
      </c>
      <c r="D434" s="17">
        <v>0</v>
      </c>
      <c r="E434" s="13">
        <v>110</v>
      </c>
      <c r="F434" s="13">
        <v>130</v>
      </c>
      <c r="G434" s="14">
        <v>5</v>
      </c>
      <c r="H434" s="14">
        <v>9</v>
      </c>
      <c r="I434" s="19">
        <v>0.55000000000000004</v>
      </c>
    </row>
    <row r="435" spans="1:9" x14ac:dyDescent="0.25">
      <c r="A435" s="16">
        <v>433</v>
      </c>
      <c r="B435" s="12" t="s">
        <v>1089</v>
      </c>
      <c r="C435" s="17">
        <v>0.92</v>
      </c>
      <c r="D435" s="17">
        <v>0</v>
      </c>
      <c r="E435" s="13">
        <v>320</v>
      </c>
      <c r="F435" s="13">
        <v>220</v>
      </c>
      <c r="G435" s="14">
        <v>6</v>
      </c>
      <c r="H435" s="14">
        <v>4</v>
      </c>
      <c r="I435" s="19">
        <v>0.55000000000000004</v>
      </c>
    </row>
    <row r="436" spans="1:9" x14ac:dyDescent="0.25">
      <c r="A436" s="16">
        <v>434</v>
      </c>
      <c r="B436" s="12" t="s">
        <v>1090</v>
      </c>
      <c r="C436" s="17">
        <v>0.95</v>
      </c>
      <c r="D436" s="17">
        <v>0</v>
      </c>
      <c r="E436" s="13">
        <v>120</v>
      </c>
      <c r="F436" s="13">
        <v>120</v>
      </c>
      <c r="G436" s="14">
        <v>4</v>
      </c>
      <c r="H436" s="14">
        <v>8</v>
      </c>
      <c r="I436" s="19">
        <v>0.55000000000000004</v>
      </c>
    </row>
    <row r="437" spans="1:9" x14ac:dyDescent="0.25">
      <c r="A437" s="16">
        <v>435</v>
      </c>
      <c r="B437" s="12" t="s">
        <v>1091</v>
      </c>
      <c r="C437" s="17">
        <v>0.92</v>
      </c>
      <c r="D437" s="17">
        <v>0</v>
      </c>
      <c r="E437" s="13">
        <v>280</v>
      </c>
      <c r="F437" s="13">
        <v>230</v>
      </c>
      <c r="G437" s="14">
        <v>6</v>
      </c>
      <c r="H437" s="14">
        <v>4</v>
      </c>
      <c r="I437" s="19">
        <v>0.55000000000000004</v>
      </c>
    </row>
    <row r="438" spans="1:9" x14ac:dyDescent="0.25">
      <c r="A438" s="16">
        <v>436</v>
      </c>
      <c r="B438" s="12" t="s">
        <v>1092</v>
      </c>
      <c r="C438" s="17">
        <v>0.96</v>
      </c>
      <c r="D438" s="17">
        <v>0</v>
      </c>
      <c r="E438" s="13">
        <v>215</v>
      </c>
      <c r="F438" s="13">
        <v>170</v>
      </c>
      <c r="G438" s="14">
        <v>0</v>
      </c>
      <c r="H438" s="14">
        <v>0</v>
      </c>
      <c r="I438" s="19">
        <v>0.55000000000000004</v>
      </c>
    </row>
    <row r="439" spans="1:9" x14ac:dyDescent="0.25">
      <c r="A439" s="16">
        <v>437</v>
      </c>
      <c r="B439" s="12" t="s">
        <v>1093</v>
      </c>
      <c r="C439" s="17">
        <v>1</v>
      </c>
      <c r="D439" s="17">
        <v>0</v>
      </c>
      <c r="E439" s="13">
        <v>315</v>
      </c>
      <c r="F439" s="13">
        <v>230</v>
      </c>
      <c r="G439" s="14">
        <v>0</v>
      </c>
      <c r="H439" s="14">
        <v>0</v>
      </c>
      <c r="I439" s="19">
        <v>0.55000000000000004</v>
      </c>
    </row>
    <row r="440" spans="1:9" x14ac:dyDescent="0.25">
      <c r="A440" s="16">
        <v>438</v>
      </c>
      <c r="B440" s="12" t="s">
        <v>1094</v>
      </c>
      <c r="C440" s="17">
        <v>0.99</v>
      </c>
      <c r="D440" s="17">
        <v>0</v>
      </c>
      <c r="E440" s="13">
        <v>320</v>
      </c>
      <c r="F440" s="13">
        <v>250</v>
      </c>
      <c r="G440" s="14">
        <v>0</v>
      </c>
      <c r="H440" s="14">
        <v>0</v>
      </c>
      <c r="I440" s="19">
        <v>0.55000000000000004</v>
      </c>
    </row>
    <row r="441" spans="1:9" x14ac:dyDescent="0.25">
      <c r="A441" s="16">
        <v>439</v>
      </c>
      <c r="B441" s="12" t="s">
        <v>1095</v>
      </c>
      <c r="C441" s="17">
        <v>0.92</v>
      </c>
      <c r="D441" s="17">
        <v>0</v>
      </c>
      <c r="E441" s="13">
        <v>315</v>
      </c>
      <c r="F441" s="13">
        <v>230</v>
      </c>
      <c r="G441" s="14">
        <v>0</v>
      </c>
      <c r="H441" s="14">
        <v>0</v>
      </c>
      <c r="I441" s="19">
        <v>0.55000000000000004</v>
      </c>
    </row>
    <row r="442" spans="1:9" x14ac:dyDescent="0.25">
      <c r="A442" s="16">
        <v>440</v>
      </c>
      <c r="B442" s="12" t="s">
        <v>1096</v>
      </c>
      <c r="C442" s="17">
        <v>0.98</v>
      </c>
      <c r="D442" s="17">
        <v>0</v>
      </c>
      <c r="E442" s="13">
        <v>375</v>
      </c>
      <c r="F442" s="13">
        <v>250</v>
      </c>
      <c r="G442" s="14">
        <v>0</v>
      </c>
      <c r="H442" s="14">
        <v>0</v>
      </c>
      <c r="I442" s="19">
        <v>0.55000000000000004</v>
      </c>
    </row>
    <row r="443" spans="1:9" x14ac:dyDescent="0.25">
      <c r="A443" s="16">
        <v>441</v>
      </c>
      <c r="B443" s="12" t="s">
        <v>1097</v>
      </c>
      <c r="C443" s="17">
        <v>0.95</v>
      </c>
      <c r="D443" s="17">
        <v>0</v>
      </c>
      <c r="E443" s="13">
        <v>330</v>
      </c>
      <c r="F443" s="13">
        <v>240</v>
      </c>
      <c r="G443" s="14">
        <v>0</v>
      </c>
      <c r="H443" s="14">
        <v>0</v>
      </c>
      <c r="I443" s="19">
        <v>0.55000000000000004</v>
      </c>
    </row>
    <row r="444" spans="1:9" x14ac:dyDescent="0.25">
      <c r="A444" s="16">
        <v>442</v>
      </c>
      <c r="B444" s="12" t="s">
        <v>1098</v>
      </c>
      <c r="C444" s="17">
        <v>0.98</v>
      </c>
      <c r="D444" s="17">
        <v>0</v>
      </c>
      <c r="E444" s="13">
        <v>125</v>
      </c>
      <c r="F444" s="13">
        <v>125</v>
      </c>
      <c r="G444" s="14">
        <v>0</v>
      </c>
      <c r="H444" s="14">
        <v>0</v>
      </c>
      <c r="I444" s="19">
        <v>0.55000000000000004</v>
      </c>
    </row>
    <row r="445" spans="1:9" x14ac:dyDescent="0.25">
      <c r="A445" s="16">
        <v>443</v>
      </c>
      <c r="B445" s="12" t="s">
        <v>1099</v>
      </c>
      <c r="C445" s="17">
        <v>1</v>
      </c>
      <c r="D445" s="17">
        <v>0</v>
      </c>
      <c r="E445" s="13">
        <v>150</v>
      </c>
      <c r="F445" s="13">
        <v>150</v>
      </c>
      <c r="G445" s="14">
        <v>0</v>
      </c>
      <c r="H445" s="14">
        <v>0</v>
      </c>
      <c r="I445" s="19">
        <v>0.55000000000000004</v>
      </c>
    </row>
    <row r="446" spans="1:9" x14ac:dyDescent="0.25">
      <c r="A446" s="16">
        <v>444</v>
      </c>
      <c r="B446" s="12" t="s">
        <v>1100</v>
      </c>
      <c r="C446" s="17">
        <v>1</v>
      </c>
      <c r="D446" s="17">
        <v>0</v>
      </c>
      <c r="E446" s="13">
        <v>85</v>
      </c>
      <c r="F446" s="13">
        <v>110</v>
      </c>
      <c r="G446" s="14">
        <v>0</v>
      </c>
      <c r="H446" s="14">
        <v>0</v>
      </c>
      <c r="I446" s="19">
        <v>0.55000000000000004</v>
      </c>
    </row>
    <row r="447" spans="1:9" x14ac:dyDescent="0.25">
      <c r="A447" s="16">
        <v>445</v>
      </c>
      <c r="B447" s="12" t="s">
        <v>1101</v>
      </c>
      <c r="C447" s="17">
        <v>0.98</v>
      </c>
      <c r="D447" s="17">
        <v>0</v>
      </c>
      <c r="E447" s="13">
        <v>85</v>
      </c>
      <c r="F447" s="13">
        <v>110</v>
      </c>
      <c r="G447" s="14">
        <v>0</v>
      </c>
      <c r="H447" s="14">
        <v>0</v>
      </c>
      <c r="I447" s="19">
        <v>0.55000000000000004</v>
      </c>
    </row>
    <row r="448" spans="1:9" x14ac:dyDescent="0.25">
      <c r="A448" s="16">
        <v>446</v>
      </c>
      <c r="B448" s="12" t="s">
        <v>1102</v>
      </c>
      <c r="C448" s="17">
        <v>1.05</v>
      </c>
      <c r="D448" s="17">
        <v>0</v>
      </c>
      <c r="E448" s="13">
        <v>80</v>
      </c>
      <c r="F448" s="13">
        <v>100</v>
      </c>
      <c r="G448" s="14">
        <v>0</v>
      </c>
      <c r="H448" s="14">
        <v>0</v>
      </c>
      <c r="I448" s="19">
        <v>0.55000000000000004</v>
      </c>
    </row>
    <row r="449" spans="1:9" x14ac:dyDescent="0.25">
      <c r="A449" s="16">
        <v>447</v>
      </c>
      <c r="B449" s="12" t="s">
        <v>1103</v>
      </c>
      <c r="C449" s="17">
        <v>0.98</v>
      </c>
      <c r="D449" s="17">
        <v>0</v>
      </c>
      <c r="E449" s="13">
        <v>125</v>
      </c>
      <c r="F449" s="13">
        <v>120</v>
      </c>
      <c r="G449" s="14">
        <v>0</v>
      </c>
      <c r="H449" s="14">
        <v>0</v>
      </c>
      <c r="I449" s="19">
        <v>0.55000000000000004</v>
      </c>
    </row>
    <row r="450" spans="1:9" x14ac:dyDescent="0.25">
      <c r="A450" s="16">
        <v>448</v>
      </c>
      <c r="B450" s="12" t="s">
        <v>1104</v>
      </c>
      <c r="C450" s="17">
        <v>0.91</v>
      </c>
      <c r="D450" s="17">
        <v>0</v>
      </c>
      <c r="E450" s="13">
        <v>250</v>
      </c>
      <c r="F450" s="13">
        <v>225</v>
      </c>
      <c r="G450" s="14">
        <v>0</v>
      </c>
      <c r="H450" s="14">
        <v>0</v>
      </c>
      <c r="I450" s="19">
        <v>0.55000000000000004</v>
      </c>
    </row>
    <row r="451" spans="1:9" x14ac:dyDescent="0.25">
      <c r="A451" s="16">
        <v>449</v>
      </c>
      <c r="B451" s="12" t="s">
        <v>1105</v>
      </c>
      <c r="C451" s="17">
        <v>0.99</v>
      </c>
      <c r="D451" s="17">
        <v>0</v>
      </c>
      <c r="E451" s="13">
        <v>315</v>
      </c>
      <c r="F451" s="13">
        <v>230</v>
      </c>
      <c r="G451" s="14">
        <v>0</v>
      </c>
      <c r="H451" s="14">
        <v>0</v>
      </c>
      <c r="I451" s="19">
        <v>0.55000000000000004</v>
      </c>
    </row>
    <row r="452" spans="1:9" x14ac:dyDescent="0.25">
      <c r="A452" s="16">
        <v>450</v>
      </c>
      <c r="B452" s="12" t="s">
        <v>1106</v>
      </c>
      <c r="C452" s="17">
        <v>0.92</v>
      </c>
      <c r="D452" s="17">
        <v>0</v>
      </c>
      <c r="E452" s="13">
        <v>135</v>
      </c>
      <c r="F452" s="13">
        <v>125</v>
      </c>
      <c r="G452" s="14">
        <v>0</v>
      </c>
      <c r="H452" s="14">
        <v>0</v>
      </c>
      <c r="I452" s="19">
        <v>0.55000000000000004</v>
      </c>
    </row>
    <row r="453" spans="1:9" x14ac:dyDescent="0.25">
      <c r="A453" s="16">
        <v>451</v>
      </c>
      <c r="B453" s="12" t="s">
        <v>1107</v>
      </c>
      <c r="C453" s="17">
        <v>0.95</v>
      </c>
      <c r="D453" s="17">
        <v>0</v>
      </c>
      <c r="E453" s="13">
        <v>300</v>
      </c>
      <c r="F453" s="13">
        <v>250</v>
      </c>
      <c r="G453" s="14">
        <v>0</v>
      </c>
      <c r="H453" s="14">
        <v>0</v>
      </c>
      <c r="I453" s="19">
        <v>0.55000000000000004</v>
      </c>
    </row>
    <row r="454" spans="1:9" x14ac:dyDescent="0.25">
      <c r="A454" s="16">
        <v>452</v>
      </c>
      <c r="B454" s="12" t="s">
        <v>1108</v>
      </c>
      <c r="C454" s="17">
        <v>0.91</v>
      </c>
      <c r="D454" s="17">
        <v>0</v>
      </c>
      <c r="E454" s="13">
        <v>295</v>
      </c>
      <c r="F454" s="13">
        <v>215</v>
      </c>
      <c r="G454" s="14">
        <v>0</v>
      </c>
      <c r="H454" s="14">
        <v>0</v>
      </c>
      <c r="I454" s="19">
        <v>0.55000000000000004</v>
      </c>
    </row>
    <row r="455" spans="1:9" x14ac:dyDescent="0.25">
      <c r="A455" s="16">
        <v>453</v>
      </c>
      <c r="B455" s="12" t="s">
        <v>1109</v>
      </c>
      <c r="C455" s="17">
        <v>0.95</v>
      </c>
      <c r="D455" s="17">
        <v>0</v>
      </c>
      <c r="E455" s="13">
        <v>320</v>
      </c>
      <c r="F455" s="13">
        <v>230</v>
      </c>
      <c r="G455" s="14">
        <v>0</v>
      </c>
      <c r="H455" s="14">
        <v>0</v>
      </c>
      <c r="I455" s="19">
        <v>0.55000000000000004</v>
      </c>
    </row>
    <row r="456" spans="1:9" x14ac:dyDescent="0.25">
      <c r="A456" s="16">
        <v>454</v>
      </c>
      <c r="B456" s="12" t="s">
        <v>1110</v>
      </c>
      <c r="C456" s="17">
        <v>1.02</v>
      </c>
      <c r="D456" s="17">
        <v>0</v>
      </c>
      <c r="E456" s="13">
        <v>350</v>
      </c>
      <c r="F456" s="13">
        <v>335</v>
      </c>
      <c r="G456" s="14">
        <v>0</v>
      </c>
      <c r="H456" s="14">
        <v>0</v>
      </c>
      <c r="I456" s="19">
        <v>0.55000000000000004</v>
      </c>
    </row>
    <row r="457" spans="1:9" x14ac:dyDescent="0.25">
      <c r="A457" s="16">
        <v>455</v>
      </c>
      <c r="B457" s="12" t="s">
        <v>1111</v>
      </c>
      <c r="C457" s="17">
        <v>0.92</v>
      </c>
      <c r="D457" s="17">
        <v>0</v>
      </c>
      <c r="E457" s="13">
        <v>310</v>
      </c>
      <c r="F457" s="13">
        <v>220</v>
      </c>
      <c r="G457" s="14">
        <v>0</v>
      </c>
      <c r="H457" s="14">
        <v>0</v>
      </c>
      <c r="I457" s="19">
        <v>0.55000000000000004</v>
      </c>
    </row>
    <row r="458" spans="1:9" x14ac:dyDescent="0.25">
      <c r="A458" s="16">
        <v>456</v>
      </c>
      <c r="B458" s="12" t="s">
        <v>1112</v>
      </c>
      <c r="C458" s="17">
        <v>0.95</v>
      </c>
      <c r="D458" s="17">
        <v>0</v>
      </c>
      <c r="E458" s="13">
        <v>270</v>
      </c>
      <c r="F458" s="13">
        <v>190</v>
      </c>
      <c r="G458" s="14">
        <v>10</v>
      </c>
      <c r="H458" s="14">
        <v>8</v>
      </c>
      <c r="I458" s="19">
        <v>0.55000000000000004</v>
      </c>
    </row>
    <row r="459" spans="1:9" x14ac:dyDescent="0.25">
      <c r="A459" s="16">
        <v>457</v>
      </c>
      <c r="B459" s="12" t="s">
        <v>1113</v>
      </c>
      <c r="C459" s="17">
        <v>0.84</v>
      </c>
      <c r="D459" s="17">
        <v>0</v>
      </c>
      <c r="E459" s="13">
        <v>95</v>
      </c>
      <c r="F459" s="13">
        <v>95</v>
      </c>
      <c r="G459" s="14">
        <v>5</v>
      </c>
      <c r="H459" s="14">
        <v>5</v>
      </c>
      <c r="I459" s="19">
        <v>0.55000000000000004</v>
      </c>
    </row>
    <row r="460" spans="1:9" x14ac:dyDescent="0.25">
      <c r="A460" s="16">
        <v>458</v>
      </c>
      <c r="B460" s="12" t="s">
        <v>1114</v>
      </c>
      <c r="C460" s="17">
        <v>0.95</v>
      </c>
      <c r="D460" s="17">
        <v>0</v>
      </c>
      <c r="E460" s="13">
        <v>300</v>
      </c>
      <c r="F460" s="13">
        <v>220</v>
      </c>
      <c r="G460" s="14">
        <v>7</v>
      </c>
      <c r="H460" s="14">
        <v>7</v>
      </c>
      <c r="I460" s="19">
        <v>0.55000000000000004</v>
      </c>
    </row>
    <row r="461" spans="1:9" x14ac:dyDescent="0.25">
      <c r="A461" s="16">
        <v>459</v>
      </c>
      <c r="B461" s="12" t="s">
        <v>1115</v>
      </c>
      <c r="C461" s="17">
        <v>1.05</v>
      </c>
      <c r="D461" s="17">
        <v>0</v>
      </c>
      <c r="E461" s="13">
        <v>335</v>
      </c>
      <c r="F461" s="13">
        <v>240</v>
      </c>
      <c r="G461" s="14">
        <v>6</v>
      </c>
      <c r="H461" s="14">
        <v>5</v>
      </c>
      <c r="I461" s="19">
        <v>0.55000000000000004</v>
      </c>
    </row>
    <row r="462" spans="1:9" x14ac:dyDescent="0.25">
      <c r="A462" s="16">
        <v>460</v>
      </c>
      <c r="B462" s="12" t="s">
        <v>1116</v>
      </c>
      <c r="C462" s="17">
        <v>0.88</v>
      </c>
      <c r="D462" s="17">
        <v>0</v>
      </c>
      <c r="E462" s="13">
        <v>315</v>
      </c>
      <c r="F462" s="13">
        <v>225</v>
      </c>
      <c r="G462" s="14">
        <v>8</v>
      </c>
      <c r="H462" s="14">
        <v>10</v>
      </c>
      <c r="I462" s="19">
        <v>0.55000000000000004</v>
      </c>
    </row>
    <row r="463" spans="1:9" x14ac:dyDescent="0.25">
      <c r="A463" s="16">
        <v>461</v>
      </c>
      <c r="B463" s="12" t="s">
        <v>1117</v>
      </c>
      <c r="C463" s="17">
        <v>0.96</v>
      </c>
      <c r="D463" s="17">
        <v>0</v>
      </c>
      <c r="E463" s="13">
        <v>320</v>
      </c>
      <c r="F463" s="13">
        <v>220</v>
      </c>
      <c r="G463" s="14">
        <v>6</v>
      </c>
      <c r="H463" s="14">
        <v>8</v>
      </c>
      <c r="I463" s="19">
        <v>0.55000000000000004</v>
      </c>
    </row>
    <row r="464" spans="1:9" x14ac:dyDescent="0.25">
      <c r="A464" s="16">
        <v>462</v>
      </c>
      <c r="B464" s="12" t="s">
        <v>1118</v>
      </c>
      <c r="C464" s="17">
        <v>0.9</v>
      </c>
      <c r="D464" s="17">
        <v>0</v>
      </c>
      <c r="E464" s="13">
        <v>110</v>
      </c>
      <c r="F464" s="13">
        <v>110</v>
      </c>
      <c r="G464" s="14">
        <v>6</v>
      </c>
      <c r="H464" s="14">
        <v>8</v>
      </c>
      <c r="I464" s="19">
        <v>0.55000000000000004</v>
      </c>
    </row>
    <row r="465" spans="1:9" x14ac:dyDescent="0.25">
      <c r="A465" s="16">
        <v>463</v>
      </c>
      <c r="B465" s="12" t="s">
        <v>1119</v>
      </c>
      <c r="C465" s="17">
        <v>1.01</v>
      </c>
      <c r="D465" s="17">
        <v>0</v>
      </c>
      <c r="E465" s="13">
        <v>100</v>
      </c>
      <c r="F465" s="13">
        <v>105</v>
      </c>
      <c r="G465" s="14">
        <v>4</v>
      </c>
      <c r="H465" s="14">
        <v>10</v>
      </c>
      <c r="I465" s="19">
        <v>0.55000000000000004</v>
      </c>
    </row>
    <row r="466" spans="1:9" x14ac:dyDescent="0.25">
      <c r="A466" s="16">
        <v>464</v>
      </c>
      <c r="B466" s="12" t="s">
        <v>1120</v>
      </c>
      <c r="C466" s="17">
        <v>0.98</v>
      </c>
      <c r="D466" s="17">
        <v>0</v>
      </c>
      <c r="E466" s="13">
        <v>140</v>
      </c>
      <c r="F466" s="13">
        <v>140</v>
      </c>
      <c r="G466" s="14">
        <v>6</v>
      </c>
      <c r="H466" s="14">
        <v>4</v>
      </c>
      <c r="I466" s="19">
        <v>0.55000000000000004</v>
      </c>
    </row>
    <row r="467" spans="1:9" x14ac:dyDescent="0.25">
      <c r="A467" s="16">
        <v>465</v>
      </c>
      <c r="B467" s="12" t="s">
        <v>1121</v>
      </c>
      <c r="C467" s="17">
        <v>0.98</v>
      </c>
      <c r="D467" s="17">
        <v>0</v>
      </c>
      <c r="E467" s="13">
        <v>110</v>
      </c>
      <c r="F467" s="13">
        <v>110</v>
      </c>
      <c r="G467" s="14">
        <v>5</v>
      </c>
      <c r="H467" s="14">
        <v>8</v>
      </c>
      <c r="I467" s="19">
        <v>0.55000000000000004</v>
      </c>
    </row>
    <row r="468" spans="1:9" x14ac:dyDescent="0.25">
      <c r="A468" s="16">
        <v>466</v>
      </c>
      <c r="B468" s="12" t="s">
        <v>1122</v>
      </c>
      <c r="C468" s="17">
        <v>0.99</v>
      </c>
      <c r="D468" s="17">
        <v>0</v>
      </c>
      <c r="E468" s="13">
        <v>75</v>
      </c>
      <c r="F468" s="13">
        <v>95</v>
      </c>
      <c r="G468" s="14">
        <v>4</v>
      </c>
      <c r="H468" s="14">
        <v>3</v>
      </c>
      <c r="I468" s="19">
        <v>0.55000000000000004</v>
      </c>
    </row>
    <row r="469" spans="1:9" x14ac:dyDescent="0.25">
      <c r="A469" s="16">
        <v>467</v>
      </c>
      <c r="B469" s="12" t="s">
        <v>1123</v>
      </c>
      <c r="C469" s="17">
        <v>0.94</v>
      </c>
      <c r="D469" s="17">
        <v>0</v>
      </c>
      <c r="E469" s="13">
        <v>130</v>
      </c>
      <c r="F469" s="13">
        <v>125</v>
      </c>
      <c r="G469" s="14">
        <v>6</v>
      </c>
      <c r="H469" s="14">
        <v>9</v>
      </c>
      <c r="I469" s="19">
        <v>0.55000000000000004</v>
      </c>
    </row>
    <row r="470" spans="1:9" x14ac:dyDescent="0.25">
      <c r="A470" s="16">
        <v>468</v>
      </c>
      <c r="B470" s="12" t="s">
        <v>1124</v>
      </c>
      <c r="C470" s="17">
        <v>0.98</v>
      </c>
      <c r="D470" s="17">
        <v>0</v>
      </c>
      <c r="E470" s="13">
        <v>130</v>
      </c>
      <c r="F470" s="13">
        <v>125</v>
      </c>
      <c r="G470" s="14">
        <v>6</v>
      </c>
      <c r="H470" s="14">
        <v>10</v>
      </c>
      <c r="I470" s="19">
        <v>0.55000000000000004</v>
      </c>
    </row>
    <row r="471" spans="1:9" x14ac:dyDescent="0.25">
      <c r="A471" s="16">
        <v>469</v>
      </c>
      <c r="B471" s="12" t="s">
        <v>1125</v>
      </c>
      <c r="C471" s="17">
        <v>0.98</v>
      </c>
      <c r="D471" s="17">
        <v>0</v>
      </c>
      <c r="E471" s="13">
        <v>140</v>
      </c>
      <c r="F471" s="13">
        <v>135</v>
      </c>
      <c r="G471" s="14">
        <v>6</v>
      </c>
      <c r="H471" s="14">
        <v>8</v>
      </c>
      <c r="I471" s="19">
        <v>0.55000000000000004</v>
      </c>
    </row>
    <row r="472" spans="1:9" x14ac:dyDescent="0.25">
      <c r="A472" s="16">
        <v>470</v>
      </c>
      <c r="B472" s="12" t="s">
        <v>1126</v>
      </c>
      <c r="C472" s="17">
        <v>0.95</v>
      </c>
      <c r="D472" s="17">
        <v>0</v>
      </c>
      <c r="E472" s="13">
        <v>140</v>
      </c>
      <c r="F472" s="13">
        <v>125</v>
      </c>
      <c r="G472" s="14">
        <v>6</v>
      </c>
      <c r="H472" s="14">
        <v>10</v>
      </c>
      <c r="I472" s="19">
        <v>0.55000000000000004</v>
      </c>
    </row>
    <row r="473" spans="1:9" x14ac:dyDescent="0.25">
      <c r="A473" s="16">
        <v>471</v>
      </c>
      <c r="B473" s="12" t="s">
        <v>1127</v>
      </c>
      <c r="C473" s="17">
        <v>1</v>
      </c>
      <c r="D473" s="17">
        <v>0</v>
      </c>
      <c r="E473" s="13">
        <v>150</v>
      </c>
      <c r="F473" s="13">
        <v>145</v>
      </c>
      <c r="G473" s="14">
        <v>6</v>
      </c>
      <c r="H473" s="14">
        <v>12</v>
      </c>
      <c r="I473" s="19">
        <v>0.55000000000000004</v>
      </c>
    </row>
    <row r="474" spans="1:9" x14ac:dyDescent="0.25">
      <c r="A474" s="16">
        <v>472</v>
      </c>
      <c r="B474" s="12" t="s">
        <v>1128</v>
      </c>
      <c r="C474" s="17">
        <v>0.96</v>
      </c>
      <c r="D474" s="17">
        <v>0</v>
      </c>
      <c r="E474" s="13">
        <v>170</v>
      </c>
      <c r="F474" s="13">
        <v>130</v>
      </c>
      <c r="G474" s="14">
        <v>6</v>
      </c>
      <c r="H474" s="14">
        <v>9</v>
      </c>
      <c r="I474" s="19">
        <v>0.55000000000000004</v>
      </c>
    </row>
    <row r="475" spans="1:9" x14ac:dyDescent="0.25">
      <c r="A475" s="16">
        <v>473</v>
      </c>
      <c r="B475" s="12" t="s">
        <v>1129</v>
      </c>
      <c r="C475" s="17">
        <v>0.98</v>
      </c>
      <c r="D475" s="17">
        <v>0</v>
      </c>
      <c r="E475" s="13">
        <v>245</v>
      </c>
      <c r="F475" s="13">
        <v>195</v>
      </c>
      <c r="G475" s="14">
        <v>7</v>
      </c>
      <c r="H475" s="14">
        <v>7</v>
      </c>
      <c r="I475" s="19">
        <v>0.55000000000000004</v>
      </c>
    </row>
    <row r="476" spans="1:9" x14ac:dyDescent="0.25">
      <c r="A476" s="16">
        <v>474</v>
      </c>
      <c r="B476" s="12" t="s">
        <v>1130</v>
      </c>
      <c r="C476" s="17">
        <v>0.95</v>
      </c>
      <c r="D476" s="17">
        <v>0</v>
      </c>
      <c r="E476" s="13">
        <v>235</v>
      </c>
      <c r="F476" s="13">
        <v>190</v>
      </c>
      <c r="G476" s="14">
        <v>7</v>
      </c>
      <c r="H476" s="14">
        <v>7</v>
      </c>
      <c r="I476" s="19">
        <v>0.55000000000000004</v>
      </c>
    </row>
    <row r="477" spans="1:9" x14ac:dyDescent="0.25">
      <c r="A477" s="16">
        <v>475</v>
      </c>
      <c r="B477" s="12" t="s">
        <v>1131</v>
      </c>
      <c r="C477" s="17">
        <v>0.8</v>
      </c>
      <c r="D477" s="17">
        <v>0</v>
      </c>
      <c r="E477" s="13">
        <v>90</v>
      </c>
      <c r="F477" s="13">
        <v>85</v>
      </c>
      <c r="G477" s="14">
        <v>5</v>
      </c>
      <c r="H477" s="14">
        <v>8</v>
      </c>
      <c r="I477" s="19">
        <v>0.55000000000000004</v>
      </c>
    </row>
    <row r="478" spans="1:9" x14ac:dyDescent="0.25">
      <c r="A478" s="16">
        <v>476</v>
      </c>
      <c r="B478" s="12" t="s">
        <v>1132</v>
      </c>
      <c r="C478" s="17">
        <v>0.9</v>
      </c>
      <c r="D478" s="17">
        <v>0</v>
      </c>
      <c r="E478" s="13">
        <v>255</v>
      </c>
      <c r="F478" s="13">
        <v>150</v>
      </c>
      <c r="G478" s="14">
        <v>9</v>
      </c>
      <c r="H478" s="14">
        <v>6</v>
      </c>
      <c r="I478" s="19">
        <v>0.55000000000000004</v>
      </c>
    </row>
    <row r="479" spans="1:9" x14ac:dyDescent="0.25">
      <c r="A479" s="16">
        <v>477</v>
      </c>
      <c r="B479" s="12" t="s">
        <v>1133</v>
      </c>
      <c r="C479" s="17">
        <v>0.98</v>
      </c>
      <c r="D479" s="17">
        <v>0</v>
      </c>
      <c r="E479" s="13">
        <v>300</v>
      </c>
      <c r="F479" s="13">
        <v>250</v>
      </c>
      <c r="G479" s="14">
        <v>8</v>
      </c>
      <c r="H479" s="14">
        <v>6</v>
      </c>
      <c r="I479" s="19">
        <v>0.55000000000000004</v>
      </c>
    </row>
    <row r="480" spans="1:9" x14ac:dyDescent="0.25">
      <c r="A480" s="16">
        <v>478</v>
      </c>
      <c r="B480" s="12" t="s">
        <v>1134</v>
      </c>
      <c r="C480" s="17">
        <v>0.92</v>
      </c>
      <c r="D480" s="17">
        <v>0</v>
      </c>
      <c r="E480" s="13">
        <v>300</v>
      </c>
      <c r="F480" s="13">
        <v>210</v>
      </c>
      <c r="G480" s="14">
        <v>7</v>
      </c>
      <c r="H480" s="14">
        <v>6</v>
      </c>
      <c r="I480" s="19">
        <v>0.55000000000000004</v>
      </c>
    </row>
    <row r="481" spans="1:9" x14ac:dyDescent="0.25">
      <c r="A481" s="16">
        <v>479</v>
      </c>
      <c r="B481" s="12" t="s">
        <v>1135</v>
      </c>
      <c r="C481" s="17">
        <v>0.97</v>
      </c>
      <c r="D481" s="17">
        <v>0</v>
      </c>
      <c r="E481" s="13">
        <v>340</v>
      </c>
      <c r="F481" s="13">
        <v>230</v>
      </c>
      <c r="G481" s="14">
        <v>7</v>
      </c>
      <c r="H481" s="14">
        <v>7</v>
      </c>
      <c r="I481" s="19">
        <v>0.55000000000000004</v>
      </c>
    </row>
    <row r="482" spans="1:9" x14ac:dyDescent="0.25">
      <c r="A482" s="16">
        <v>480</v>
      </c>
      <c r="B482" s="12" t="s">
        <v>1136</v>
      </c>
      <c r="C482" s="17">
        <v>1.01</v>
      </c>
      <c r="D482" s="17">
        <v>0</v>
      </c>
      <c r="E482" s="13">
        <v>105</v>
      </c>
      <c r="F482" s="13">
        <v>115</v>
      </c>
      <c r="G482" s="14">
        <v>4</v>
      </c>
      <c r="H482" s="14">
        <v>5</v>
      </c>
      <c r="I482" s="19">
        <v>0.55000000000000004</v>
      </c>
    </row>
    <row r="483" spans="1:9" x14ac:dyDescent="0.25">
      <c r="A483" s="16">
        <v>481</v>
      </c>
      <c r="B483" s="12" t="s">
        <v>1137</v>
      </c>
      <c r="C483" s="17">
        <v>0.99</v>
      </c>
      <c r="D483" s="17">
        <v>0</v>
      </c>
      <c r="E483" s="13">
        <v>125</v>
      </c>
      <c r="F483" s="13">
        <v>120</v>
      </c>
      <c r="G483" s="14">
        <v>6</v>
      </c>
      <c r="H483" s="14">
        <v>9</v>
      </c>
      <c r="I483" s="19">
        <v>0.55000000000000004</v>
      </c>
    </row>
    <row r="484" spans="1:9" x14ac:dyDescent="0.25">
      <c r="A484" s="16">
        <v>482</v>
      </c>
      <c r="B484" s="12" t="s">
        <v>1138</v>
      </c>
      <c r="C484" s="17">
        <v>0.99</v>
      </c>
      <c r="D484" s="17">
        <v>0</v>
      </c>
      <c r="E484" s="13">
        <v>150</v>
      </c>
      <c r="F484" s="13">
        <v>130</v>
      </c>
      <c r="G484" s="14">
        <v>6</v>
      </c>
      <c r="H484" s="14">
        <v>11</v>
      </c>
      <c r="I484" s="19">
        <v>0.55000000000000004</v>
      </c>
    </row>
    <row r="485" spans="1:9" x14ac:dyDescent="0.25">
      <c r="A485" s="16">
        <v>483</v>
      </c>
      <c r="B485" s="12" t="s">
        <v>1139</v>
      </c>
      <c r="C485" s="17">
        <v>0.87</v>
      </c>
      <c r="D485" s="17">
        <v>0</v>
      </c>
      <c r="E485" s="13">
        <v>310</v>
      </c>
      <c r="F485" s="13">
        <v>205</v>
      </c>
      <c r="G485" s="14">
        <v>11</v>
      </c>
      <c r="H485" s="14">
        <v>32</v>
      </c>
      <c r="I485" s="19">
        <v>0.55000000000000004</v>
      </c>
    </row>
    <row r="486" spans="1:9" x14ac:dyDescent="0.25">
      <c r="A486" s="16">
        <v>484</v>
      </c>
      <c r="B486" s="12" t="s">
        <v>1140</v>
      </c>
      <c r="C486" s="17">
        <v>0.98</v>
      </c>
      <c r="D486" s="17">
        <v>0</v>
      </c>
      <c r="E486" s="13">
        <v>320</v>
      </c>
      <c r="F486" s="13">
        <v>280</v>
      </c>
      <c r="G486" s="14">
        <v>8</v>
      </c>
      <c r="H486" s="14">
        <v>6</v>
      </c>
      <c r="I486" s="19">
        <v>0.55000000000000004</v>
      </c>
    </row>
    <row r="487" spans="1:9" x14ac:dyDescent="0.25">
      <c r="A487" s="16">
        <v>485</v>
      </c>
      <c r="B487" s="12" t="s">
        <v>1141</v>
      </c>
      <c r="C487" s="17">
        <v>0.94</v>
      </c>
      <c r="D487" s="17">
        <v>0</v>
      </c>
      <c r="E487" s="13">
        <v>285</v>
      </c>
      <c r="F487" s="13">
        <v>205</v>
      </c>
      <c r="G487" s="14">
        <v>7</v>
      </c>
      <c r="H487" s="14">
        <v>6</v>
      </c>
      <c r="I487" s="19">
        <v>0.55000000000000004</v>
      </c>
    </row>
    <row r="488" spans="1:9" x14ac:dyDescent="0.25">
      <c r="A488" s="16">
        <v>486</v>
      </c>
      <c r="B488" s="12" t="s">
        <v>1142</v>
      </c>
      <c r="C488" s="17">
        <v>0.96</v>
      </c>
      <c r="D488" s="17">
        <v>0</v>
      </c>
      <c r="E488" s="13">
        <v>330</v>
      </c>
      <c r="F488" s="13">
        <v>235</v>
      </c>
      <c r="G488" s="14">
        <v>7</v>
      </c>
      <c r="H488" s="14">
        <v>5</v>
      </c>
      <c r="I488" s="19">
        <v>0.55000000000000004</v>
      </c>
    </row>
    <row r="489" spans="1:9" x14ac:dyDescent="0.25">
      <c r="A489" s="16">
        <v>487</v>
      </c>
      <c r="B489" s="12" t="s">
        <v>1143</v>
      </c>
      <c r="C489" s="17">
        <v>0.98</v>
      </c>
      <c r="D489" s="17">
        <v>0</v>
      </c>
      <c r="E489" s="13">
        <v>310</v>
      </c>
      <c r="F489" s="13">
        <v>240</v>
      </c>
      <c r="G489" s="14">
        <v>8</v>
      </c>
      <c r="H489" s="14">
        <v>6</v>
      </c>
      <c r="I489" s="19">
        <v>0.55000000000000004</v>
      </c>
    </row>
    <row r="490" spans="1:9" x14ac:dyDescent="0.25">
      <c r="A490" s="16">
        <v>488</v>
      </c>
      <c r="B490" s="12" t="s">
        <v>1144</v>
      </c>
      <c r="C490" s="17">
        <v>0.9</v>
      </c>
      <c r="D490" s="17">
        <v>0</v>
      </c>
      <c r="E490" s="13">
        <v>310</v>
      </c>
      <c r="F490" s="13">
        <v>210</v>
      </c>
      <c r="G490" s="14">
        <v>8</v>
      </c>
      <c r="H490" s="14">
        <v>12</v>
      </c>
      <c r="I490" s="19">
        <v>0.55000000000000004</v>
      </c>
    </row>
    <row r="491" spans="1:9" x14ac:dyDescent="0.25">
      <c r="A491" s="16">
        <v>489</v>
      </c>
      <c r="B491" s="12" t="s">
        <v>1145</v>
      </c>
      <c r="C491" s="17">
        <v>0.96</v>
      </c>
      <c r="D491" s="17">
        <v>0</v>
      </c>
      <c r="E491" s="13">
        <v>300</v>
      </c>
      <c r="F491" s="13">
        <v>210</v>
      </c>
      <c r="G491" s="14">
        <v>7</v>
      </c>
      <c r="H491" s="14">
        <v>5</v>
      </c>
      <c r="I491" s="19">
        <v>0.55000000000000004</v>
      </c>
    </row>
    <row r="492" spans="1:9" x14ac:dyDescent="0.25">
      <c r="A492" s="16">
        <v>490</v>
      </c>
      <c r="B492" s="12" t="s">
        <v>1146</v>
      </c>
      <c r="C492" s="17">
        <v>1.03</v>
      </c>
      <c r="D492" s="17">
        <v>0</v>
      </c>
      <c r="E492" s="13">
        <v>100</v>
      </c>
      <c r="F492" s="13">
        <v>105</v>
      </c>
      <c r="G492" s="14">
        <v>5</v>
      </c>
      <c r="H492" s="14">
        <v>2</v>
      </c>
      <c r="I492" s="19">
        <v>0.55000000000000004</v>
      </c>
    </row>
    <row r="493" spans="1:9" x14ac:dyDescent="0.25">
      <c r="A493" s="16">
        <v>491</v>
      </c>
      <c r="B493" s="12" t="s">
        <v>1147</v>
      </c>
      <c r="C493" s="17">
        <v>1.05</v>
      </c>
      <c r="D493" s="17">
        <v>0</v>
      </c>
      <c r="E493" s="13">
        <v>95</v>
      </c>
      <c r="F493" s="13">
        <v>110</v>
      </c>
      <c r="G493" s="14">
        <v>4</v>
      </c>
      <c r="H493" s="14">
        <v>6</v>
      </c>
      <c r="I493" s="19">
        <v>0.55000000000000004</v>
      </c>
    </row>
    <row r="494" spans="1:9" x14ac:dyDescent="0.25">
      <c r="A494" s="16">
        <v>492</v>
      </c>
      <c r="B494" s="12" t="s">
        <v>1148</v>
      </c>
      <c r="C494" s="17">
        <v>0.97</v>
      </c>
      <c r="D494" s="17">
        <v>0</v>
      </c>
      <c r="E494" s="13">
        <v>290</v>
      </c>
      <c r="F494" s="13">
        <v>200</v>
      </c>
      <c r="G494" s="14">
        <v>7</v>
      </c>
      <c r="H494" s="14">
        <v>5</v>
      </c>
      <c r="I494" s="19">
        <v>0.55000000000000004</v>
      </c>
    </row>
    <row r="495" spans="1:9" x14ac:dyDescent="0.25">
      <c r="A495" s="16">
        <v>493</v>
      </c>
      <c r="B495" s="12" t="s">
        <v>1149</v>
      </c>
      <c r="C495" s="17">
        <v>0.9</v>
      </c>
      <c r="D495" s="17">
        <v>0</v>
      </c>
      <c r="E495" s="13">
        <v>275</v>
      </c>
      <c r="F495" s="13">
        <v>155</v>
      </c>
      <c r="G495" s="14">
        <v>6</v>
      </c>
      <c r="H495" s="14">
        <v>6</v>
      </c>
      <c r="I495" s="19">
        <v>0.55000000000000004</v>
      </c>
    </row>
    <row r="496" spans="1:9" x14ac:dyDescent="0.25">
      <c r="A496" s="16">
        <v>494</v>
      </c>
      <c r="B496" s="12" t="s">
        <v>1150</v>
      </c>
      <c r="C496" s="17">
        <v>1.03</v>
      </c>
      <c r="D496" s="17">
        <v>0</v>
      </c>
      <c r="E496" s="13">
        <v>190</v>
      </c>
      <c r="F496" s="13">
        <v>190</v>
      </c>
      <c r="G496" s="14">
        <v>9</v>
      </c>
      <c r="H496" s="14">
        <v>16</v>
      </c>
      <c r="I496" s="19">
        <v>0.55000000000000004</v>
      </c>
    </row>
    <row r="497" spans="1:9" x14ac:dyDescent="0.25">
      <c r="A497" s="16">
        <v>495</v>
      </c>
      <c r="B497" s="12" t="s">
        <v>1151</v>
      </c>
      <c r="C497" s="17">
        <v>1.02</v>
      </c>
      <c r="D497" s="17">
        <v>0</v>
      </c>
      <c r="E497" s="13">
        <v>95</v>
      </c>
      <c r="F497" s="13">
        <v>120</v>
      </c>
      <c r="G497" s="14">
        <v>3.5</v>
      </c>
      <c r="H497" s="14">
        <v>7.5</v>
      </c>
      <c r="I497" s="19">
        <v>0.55000000000000004</v>
      </c>
    </row>
    <row r="498" spans="1:9" x14ac:dyDescent="0.25">
      <c r="A498" s="16">
        <v>496</v>
      </c>
      <c r="B498" s="12" t="s">
        <v>1152</v>
      </c>
      <c r="C498" s="17">
        <v>1.05</v>
      </c>
      <c r="D498" s="17">
        <v>0</v>
      </c>
      <c r="E498" s="13">
        <v>75</v>
      </c>
      <c r="F498" s="13">
        <v>105</v>
      </c>
      <c r="G498" s="14">
        <v>3</v>
      </c>
      <c r="H498" s="14">
        <v>8</v>
      </c>
      <c r="I498" s="19">
        <v>0.55000000000000004</v>
      </c>
    </row>
    <row r="499" spans="1:9" x14ac:dyDescent="0.25">
      <c r="A499" s="16">
        <v>497</v>
      </c>
      <c r="B499" s="12" t="s">
        <v>1153</v>
      </c>
      <c r="C499" s="17">
        <v>0.99</v>
      </c>
      <c r="D499" s="17">
        <v>0</v>
      </c>
      <c r="E499" s="13">
        <v>135</v>
      </c>
      <c r="F499" s="13">
        <v>130</v>
      </c>
      <c r="G499" s="14">
        <v>5</v>
      </c>
      <c r="H499" s="14">
        <v>10</v>
      </c>
      <c r="I499" s="19">
        <v>0.55000000000000004</v>
      </c>
    </row>
    <row r="500" spans="1:9" x14ac:dyDescent="0.25">
      <c r="A500" s="16">
        <v>498</v>
      </c>
      <c r="B500" s="12" t="s">
        <v>1154</v>
      </c>
      <c r="C500" s="17">
        <v>1.1200000000000001</v>
      </c>
      <c r="D500" s="17">
        <v>0</v>
      </c>
      <c r="E500" s="13">
        <v>255</v>
      </c>
      <c r="F500" s="13">
        <v>255</v>
      </c>
      <c r="G500" s="14">
        <v>6</v>
      </c>
      <c r="H500" s="14">
        <v>3</v>
      </c>
      <c r="I500" s="19">
        <v>0.55000000000000004</v>
      </c>
    </row>
    <row r="501" spans="1:9" x14ac:dyDescent="0.25">
      <c r="A501" s="16">
        <v>499</v>
      </c>
      <c r="B501" s="12" t="s">
        <v>1155</v>
      </c>
      <c r="C501" s="17">
        <v>0.91</v>
      </c>
      <c r="D501" s="17">
        <v>0</v>
      </c>
      <c r="E501" s="13">
        <v>128</v>
      </c>
      <c r="F501" s="13">
        <v>118</v>
      </c>
      <c r="G501" s="14">
        <v>0</v>
      </c>
      <c r="H501" s="14">
        <v>0</v>
      </c>
      <c r="I501" s="19">
        <v>0.55000000000000004</v>
      </c>
    </row>
    <row r="502" spans="1:9" x14ac:dyDescent="0.25">
      <c r="A502" s="16">
        <v>500</v>
      </c>
      <c r="B502" s="12" t="s">
        <v>1156</v>
      </c>
      <c r="C502" s="17">
        <v>0.9</v>
      </c>
      <c r="D502" s="17">
        <v>0</v>
      </c>
      <c r="E502" s="13">
        <v>169</v>
      </c>
      <c r="F502" s="13">
        <v>130</v>
      </c>
      <c r="G502" s="14">
        <v>0</v>
      </c>
      <c r="H502" s="14">
        <v>0</v>
      </c>
      <c r="I502" s="19">
        <v>0.55000000000000004</v>
      </c>
    </row>
    <row r="503" spans="1:9" x14ac:dyDescent="0.25">
      <c r="A503" s="16">
        <v>501</v>
      </c>
      <c r="B503" s="12" t="s">
        <v>1157</v>
      </c>
      <c r="C503" s="17">
        <v>1.01</v>
      </c>
      <c r="D503" s="17">
        <v>0</v>
      </c>
      <c r="E503" s="13">
        <v>280</v>
      </c>
      <c r="F503" s="13">
        <v>260</v>
      </c>
      <c r="G503" s="14">
        <v>5</v>
      </c>
      <c r="H503" s="14">
        <v>10</v>
      </c>
      <c r="I503" s="19">
        <v>0.55000000000000004</v>
      </c>
    </row>
    <row r="504" spans="1:9" x14ac:dyDescent="0.25">
      <c r="A504" s="16">
        <v>502</v>
      </c>
      <c r="B504" s="12" t="s">
        <v>1158</v>
      </c>
      <c r="C504" s="17">
        <v>1.04</v>
      </c>
      <c r="D504" s="17">
        <v>0</v>
      </c>
      <c r="E504" s="13">
        <v>315</v>
      </c>
      <c r="F504" s="13">
        <v>235</v>
      </c>
      <c r="G504" s="14">
        <v>7</v>
      </c>
      <c r="H504" s="14">
        <v>5.2</v>
      </c>
      <c r="I504" s="19">
        <v>0.55000000000000004</v>
      </c>
    </row>
    <row r="505" spans="1:9" x14ac:dyDescent="0.25">
      <c r="A505" s="16">
        <v>503</v>
      </c>
      <c r="B505" s="12" t="s">
        <v>1159</v>
      </c>
      <c r="C505" s="17">
        <v>0.95</v>
      </c>
      <c r="D505" s="17">
        <v>0.94</v>
      </c>
      <c r="E505" s="13">
        <v>68</v>
      </c>
      <c r="F505" s="13">
        <v>88</v>
      </c>
      <c r="G505" s="14">
        <v>3.5</v>
      </c>
      <c r="H505" s="14">
        <v>0.7</v>
      </c>
      <c r="I505" s="19">
        <v>0.55000000000000004</v>
      </c>
    </row>
    <row r="506" spans="1:9" x14ac:dyDescent="0.25">
      <c r="A506" s="16">
        <v>504</v>
      </c>
      <c r="B506" s="12" t="s">
        <v>1160</v>
      </c>
      <c r="C506" s="17">
        <v>1.03</v>
      </c>
      <c r="D506" s="17">
        <v>1.02</v>
      </c>
      <c r="E506" s="13">
        <v>80</v>
      </c>
      <c r="F506" s="13">
        <v>109</v>
      </c>
      <c r="G506" s="14">
        <v>3.8</v>
      </c>
      <c r="H506" s="14">
        <v>0.8</v>
      </c>
      <c r="I506" s="19">
        <v>0.55000000000000004</v>
      </c>
    </row>
    <row r="507" spans="1:9" x14ac:dyDescent="0.25">
      <c r="A507" s="16">
        <v>505</v>
      </c>
      <c r="B507" s="12" t="s">
        <v>1161</v>
      </c>
      <c r="C507" s="17">
        <v>1.06</v>
      </c>
      <c r="D507" s="17">
        <v>0</v>
      </c>
      <c r="E507" s="13">
        <v>310</v>
      </c>
      <c r="F507" s="13">
        <v>285</v>
      </c>
      <c r="G507" s="14">
        <v>7</v>
      </c>
      <c r="H507" s="14">
        <v>4</v>
      </c>
      <c r="I507" s="19">
        <v>0.55000000000000004</v>
      </c>
    </row>
    <row r="508" spans="1:9" x14ac:dyDescent="0.25">
      <c r="A508" s="16">
        <v>506</v>
      </c>
      <c r="B508" s="12" t="s">
        <v>1162</v>
      </c>
      <c r="C508" s="17">
        <v>1.03</v>
      </c>
      <c r="D508" s="17">
        <v>0</v>
      </c>
      <c r="E508" s="13">
        <v>305</v>
      </c>
      <c r="F508" s="13">
        <v>230</v>
      </c>
      <c r="G508" s="14">
        <v>6</v>
      </c>
      <c r="H508" s="14">
        <v>2</v>
      </c>
      <c r="I508" s="19">
        <v>0.55000000000000004</v>
      </c>
    </row>
    <row r="509" spans="1:9" x14ac:dyDescent="0.25">
      <c r="A509" s="16">
        <v>507</v>
      </c>
      <c r="B509" s="12" t="s">
        <v>1163</v>
      </c>
      <c r="C509" s="17">
        <v>0.95</v>
      </c>
      <c r="D509" s="17">
        <v>0</v>
      </c>
      <c r="E509" s="13">
        <v>120</v>
      </c>
      <c r="F509" s="13">
        <v>120</v>
      </c>
      <c r="G509" s="14">
        <v>6</v>
      </c>
      <c r="H509" s="14">
        <v>10</v>
      </c>
      <c r="I509" s="19">
        <v>0.55000000000000004</v>
      </c>
    </row>
    <row r="510" spans="1:9" x14ac:dyDescent="0.25">
      <c r="A510" s="16">
        <v>508</v>
      </c>
      <c r="B510" s="12" t="s">
        <v>1164</v>
      </c>
      <c r="C510" s="17">
        <v>0.95</v>
      </c>
      <c r="D510" s="17">
        <v>0</v>
      </c>
      <c r="E510" s="13">
        <v>150</v>
      </c>
      <c r="F510" s="13">
        <v>135</v>
      </c>
      <c r="G510" s="14">
        <v>6</v>
      </c>
      <c r="H510" s="14">
        <v>10</v>
      </c>
      <c r="I510" s="19">
        <v>0.55000000000000004</v>
      </c>
    </row>
    <row r="511" spans="1:9" x14ac:dyDescent="0.25">
      <c r="A511" s="16">
        <v>509</v>
      </c>
      <c r="B511" s="12" t="s">
        <v>1165</v>
      </c>
      <c r="C511" s="17">
        <v>1</v>
      </c>
      <c r="D511" s="17">
        <v>0</v>
      </c>
      <c r="E511" s="13">
        <v>155</v>
      </c>
      <c r="F511" s="13">
        <v>150</v>
      </c>
      <c r="G511" s="14">
        <v>5</v>
      </c>
      <c r="H511" s="14">
        <v>9</v>
      </c>
      <c r="I511" s="19">
        <v>0.55000000000000004</v>
      </c>
    </row>
    <row r="512" spans="1:9" x14ac:dyDescent="0.25">
      <c r="A512" s="16">
        <v>510</v>
      </c>
      <c r="B512" s="12" t="s">
        <v>1166</v>
      </c>
      <c r="C512" s="17">
        <v>0.98</v>
      </c>
      <c r="D512" s="17">
        <v>0</v>
      </c>
      <c r="E512" s="13">
        <v>125</v>
      </c>
      <c r="F512" s="13">
        <v>120</v>
      </c>
      <c r="G512" s="14">
        <v>5</v>
      </c>
      <c r="H512" s="14">
        <v>8</v>
      </c>
      <c r="I512" s="19">
        <v>0.55000000000000004</v>
      </c>
    </row>
    <row r="513" spans="1:9" x14ac:dyDescent="0.25">
      <c r="A513" s="16">
        <v>511</v>
      </c>
      <c r="B513" s="12" t="s">
        <v>1167</v>
      </c>
      <c r="C513" s="17">
        <v>1</v>
      </c>
      <c r="D513" s="17">
        <v>0</v>
      </c>
      <c r="E513" s="13">
        <v>205</v>
      </c>
      <c r="F513" s="13">
        <v>145</v>
      </c>
      <c r="G513" s="14">
        <v>4.5</v>
      </c>
      <c r="H513" s="14">
        <v>15</v>
      </c>
      <c r="I513" s="19">
        <v>0.55000000000000004</v>
      </c>
    </row>
    <row r="514" spans="1:9" x14ac:dyDescent="0.25">
      <c r="A514" s="16">
        <v>512</v>
      </c>
      <c r="B514" s="12" t="s">
        <v>1168</v>
      </c>
      <c r="C514" s="17">
        <v>1.05</v>
      </c>
      <c r="D514" s="17">
        <v>1.05</v>
      </c>
      <c r="E514" s="13">
        <v>130</v>
      </c>
      <c r="F514" s="13">
        <v>84</v>
      </c>
      <c r="G514" s="14">
        <v>4</v>
      </c>
      <c r="H514" s="14">
        <v>1.1000000000000001</v>
      </c>
      <c r="I514" s="19">
        <v>0.55000000000000004</v>
      </c>
    </row>
    <row r="515" spans="1:9" x14ac:dyDescent="0.25">
      <c r="A515" s="16">
        <v>513</v>
      </c>
      <c r="B515" s="12" t="s">
        <v>1169</v>
      </c>
      <c r="C515" s="17">
        <v>1.1100000000000001</v>
      </c>
      <c r="D515" s="17">
        <v>1.1200000000000001</v>
      </c>
      <c r="E515" s="13">
        <v>152</v>
      </c>
      <c r="F515" s="13">
        <v>116</v>
      </c>
      <c r="G515" s="14">
        <v>4.2</v>
      </c>
      <c r="H515" s="14">
        <v>1.2</v>
      </c>
      <c r="I515" s="19">
        <v>0.55000000000000004</v>
      </c>
    </row>
    <row r="516" spans="1:9" x14ac:dyDescent="0.25">
      <c r="A516" s="16">
        <v>514</v>
      </c>
      <c r="B516" s="12" t="s">
        <v>1170</v>
      </c>
      <c r="C516" s="17">
        <v>1.1100000000000001</v>
      </c>
      <c r="D516" s="17">
        <v>1.1200000000000001</v>
      </c>
      <c r="E516" s="13">
        <v>170</v>
      </c>
      <c r="F516" s="13">
        <v>155</v>
      </c>
      <c r="G516" s="14">
        <v>4.2</v>
      </c>
      <c r="H516" s="14">
        <v>1.2</v>
      </c>
      <c r="I516" s="19">
        <v>0.55000000000000004</v>
      </c>
    </row>
    <row r="517" spans="1:9" x14ac:dyDescent="0.25">
      <c r="A517" s="16">
        <v>515</v>
      </c>
      <c r="B517" s="12" t="s">
        <v>1171</v>
      </c>
      <c r="C517" s="17">
        <v>0.96</v>
      </c>
      <c r="D517" s="17">
        <v>0.96</v>
      </c>
      <c r="E517" s="13">
        <v>58</v>
      </c>
      <c r="F517" s="13">
        <v>74</v>
      </c>
      <c r="G517" s="14">
        <v>2.1</v>
      </c>
      <c r="H517" s="14">
        <v>1.1000000000000001</v>
      </c>
      <c r="I517" s="19">
        <v>0.55000000000000004</v>
      </c>
    </row>
    <row r="518" spans="1:9" x14ac:dyDescent="0.25">
      <c r="A518" s="16">
        <v>516</v>
      </c>
      <c r="B518" s="12" t="s">
        <v>1172</v>
      </c>
      <c r="C518" s="17">
        <v>0.99</v>
      </c>
      <c r="D518" s="17">
        <v>0</v>
      </c>
      <c r="E518" s="13">
        <v>145</v>
      </c>
      <c r="F518" s="13">
        <v>135</v>
      </c>
      <c r="G518" s="14">
        <v>4.5</v>
      </c>
      <c r="H518" s="14">
        <v>13</v>
      </c>
      <c r="I518" s="19">
        <v>0.55000000000000004</v>
      </c>
    </row>
    <row r="519" spans="1:9" x14ac:dyDescent="0.25">
      <c r="A519" s="16">
        <v>517</v>
      </c>
      <c r="B519" s="12" t="s">
        <v>1173</v>
      </c>
      <c r="C519" s="17">
        <v>1.1599999999999999</v>
      </c>
      <c r="D519" s="17">
        <v>1.1599999999999999</v>
      </c>
      <c r="E519" s="13">
        <v>196</v>
      </c>
      <c r="F519" s="13">
        <v>75</v>
      </c>
      <c r="G519" s="14">
        <v>10.199999999999999</v>
      </c>
      <c r="H519" s="14">
        <v>14.7</v>
      </c>
      <c r="I519" s="19">
        <v>0.55000000000000004</v>
      </c>
    </row>
    <row r="520" spans="1:9" x14ac:dyDescent="0.25">
      <c r="A520" s="16">
        <v>518</v>
      </c>
      <c r="B520" s="12" t="s">
        <v>1174</v>
      </c>
      <c r="C520" s="17">
        <v>1.65</v>
      </c>
      <c r="D520" s="17">
        <v>1.7</v>
      </c>
      <c r="E520" s="13">
        <v>135</v>
      </c>
      <c r="F520" s="13">
        <v>56</v>
      </c>
      <c r="G520" s="14">
        <v>7.5</v>
      </c>
      <c r="H520" s="14">
        <v>12</v>
      </c>
      <c r="I520" s="19">
        <v>0.55000000000000004</v>
      </c>
    </row>
    <row r="521" spans="1:9" x14ac:dyDescent="0.25">
      <c r="A521" s="16">
        <v>519</v>
      </c>
      <c r="B521" s="12" t="s">
        <v>1175</v>
      </c>
      <c r="C521" s="17">
        <v>1.04</v>
      </c>
      <c r="D521" s="17">
        <v>0</v>
      </c>
      <c r="E521" s="13">
        <v>265</v>
      </c>
      <c r="F521" s="13">
        <v>205</v>
      </c>
      <c r="G521" s="14">
        <v>7</v>
      </c>
      <c r="H521" s="14">
        <v>11</v>
      </c>
      <c r="I521" s="19">
        <v>0.55000000000000004</v>
      </c>
    </row>
    <row r="522" spans="1:9" x14ac:dyDescent="0.25">
      <c r="A522" s="16">
        <v>520</v>
      </c>
      <c r="B522" s="12" t="s">
        <v>1176</v>
      </c>
      <c r="C522" s="17">
        <v>0.97</v>
      </c>
      <c r="D522" s="17">
        <v>0</v>
      </c>
      <c r="E522" s="13">
        <v>145</v>
      </c>
      <c r="F522" s="13">
        <v>145</v>
      </c>
      <c r="G522" s="14">
        <v>6</v>
      </c>
      <c r="H522" s="14">
        <v>8</v>
      </c>
      <c r="I522" s="19">
        <v>0.55000000000000004</v>
      </c>
    </row>
    <row r="523" spans="1:9" x14ac:dyDescent="0.25">
      <c r="A523" s="16">
        <v>521</v>
      </c>
      <c r="B523" s="12" t="s">
        <v>1177</v>
      </c>
      <c r="C523" s="17">
        <v>1.02</v>
      </c>
      <c r="D523" s="17">
        <v>0</v>
      </c>
      <c r="E523" s="13">
        <v>185</v>
      </c>
      <c r="F523" s="13">
        <v>185</v>
      </c>
      <c r="G523" s="14">
        <v>6</v>
      </c>
      <c r="H523" s="14">
        <v>6</v>
      </c>
      <c r="I523" s="19">
        <v>0.55000000000000004</v>
      </c>
    </row>
    <row r="524" spans="1:9" x14ac:dyDescent="0.25">
      <c r="A524" s="16">
        <v>522</v>
      </c>
      <c r="B524" s="12" t="s">
        <v>1178</v>
      </c>
      <c r="C524" s="17">
        <v>2.02</v>
      </c>
      <c r="D524" s="17">
        <v>0</v>
      </c>
      <c r="E524" s="13">
        <v>0</v>
      </c>
      <c r="F524" s="13">
        <v>0</v>
      </c>
      <c r="G524" s="14">
        <v>0</v>
      </c>
      <c r="H524" s="14">
        <v>0</v>
      </c>
      <c r="I524" s="19">
        <v>0.55000000000000004</v>
      </c>
    </row>
    <row r="525" spans="1:9" x14ac:dyDescent="0.25">
      <c r="A525" s="16">
        <v>523</v>
      </c>
      <c r="B525" s="12" t="s">
        <v>1179</v>
      </c>
      <c r="C525" s="17">
        <v>0.98</v>
      </c>
      <c r="D525" s="17">
        <v>0</v>
      </c>
      <c r="E525" s="13">
        <v>325</v>
      </c>
      <c r="F525" s="13">
        <v>235</v>
      </c>
      <c r="G525" s="14">
        <v>0</v>
      </c>
      <c r="H525" s="14">
        <v>0</v>
      </c>
      <c r="I525" s="19">
        <v>0.55000000000000004</v>
      </c>
    </row>
    <row r="526" spans="1:9" x14ac:dyDescent="0.25">
      <c r="A526" s="16">
        <v>524</v>
      </c>
      <c r="B526" s="12" t="s">
        <v>1180</v>
      </c>
      <c r="C526" s="17">
        <v>0.98</v>
      </c>
      <c r="D526" s="17">
        <v>0</v>
      </c>
      <c r="E526" s="13">
        <v>310</v>
      </c>
      <c r="F526" s="13">
        <v>240</v>
      </c>
      <c r="G526" s="14">
        <v>0</v>
      </c>
      <c r="H526" s="14">
        <v>0</v>
      </c>
      <c r="I526" s="19">
        <v>0.55000000000000004</v>
      </c>
    </row>
    <row r="527" spans="1:9" x14ac:dyDescent="0.25">
      <c r="A527" s="16">
        <v>525</v>
      </c>
      <c r="B527" s="12" t="s">
        <v>1181</v>
      </c>
      <c r="C527" s="17">
        <v>3.9</v>
      </c>
      <c r="D527" s="17">
        <v>0</v>
      </c>
      <c r="E527" s="13">
        <v>0</v>
      </c>
      <c r="F527" s="13">
        <v>0</v>
      </c>
      <c r="G527" s="14">
        <v>0</v>
      </c>
      <c r="H527" s="14">
        <v>0</v>
      </c>
      <c r="I527" s="19">
        <v>0.55000000000000004</v>
      </c>
    </row>
    <row r="528" spans="1:9" x14ac:dyDescent="0.25">
      <c r="A528" s="16">
        <v>526</v>
      </c>
      <c r="B528" s="12" t="s">
        <v>1182</v>
      </c>
      <c r="C528" s="17">
        <v>3.15</v>
      </c>
      <c r="D528" s="17">
        <v>0</v>
      </c>
      <c r="E528" s="13">
        <v>25</v>
      </c>
      <c r="F528" s="13">
        <v>25</v>
      </c>
      <c r="G528" s="14">
        <v>1.2</v>
      </c>
      <c r="H528" s="14">
        <v>0.2</v>
      </c>
      <c r="I528" s="19">
        <v>0.55000000000000004</v>
      </c>
    </row>
    <row r="529" spans="1:9" x14ac:dyDescent="0.25">
      <c r="A529" s="16">
        <v>527</v>
      </c>
      <c r="B529" s="12" t="s">
        <v>1183</v>
      </c>
      <c r="C529" s="17">
        <v>0.84</v>
      </c>
      <c r="D529" s="17">
        <v>0</v>
      </c>
      <c r="E529" s="13">
        <v>310</v>
      </c>
      <c r="F529" s="13">
        <v>200</v>
      </c>
      <c r="G529" s="14">
        <v>8</v>
      </c>
      <c r="H529" s="14">
        <v>7</v>
      </c>
      <c r="I529" s="19">
        <v>0.55000000000000004</v>
      </c>
    </row>
    <row r="530" spans="1:9" x14ac:dyDescent="0.25">
      <c r="A530" s="16">
        <v>528</v>
      </c>
      <c r="B530" s="12" t="s">
        <v>1184</v>
      </c>
      <c r="C530" s="17">
        <v>0.95</v>
      </c>
      <c r="D530" s="17">
        <v>0</v>
      </c>
      <c r="E530" s="13">
        <v>300</v>
      </c>
      <c r="F530" s="13">
        <v>250</v>
      </c>
      <c r="G530" s="14">
        <v>6</v>
      </c>
      <c r="H530" s="14">
        <v>9</v>
      </c>
      <c r="I530" s="19">
        <v>0.55000000000000004</v>
      </c>
    </row>
    <row r="531" spans="1:9" x14ac:dyDescent="0.25">
      <c r="A531" s="16">
        <v>529</v>
      </c>
      <c r="B531" s="12" t="s">
        <v>1185</v>
      </c>
      <c r="C531" s="17">
        <v>0.95</v>
      </c>
      <c r="D531" s="17">
        <v>0</v>
      </c>
      <c r="E531" s="13">
        <v>275</v>
      </c>
      <c r="F531" s="13">
        <v>215</v>
      </c>
      <c r="G531" s="14">
        <v>6</v>
      </c>
      <c r="H531" s="14">
        <v>6.5</v>
      </c>
      <c r="I531" s="19">
        <v>0.55000000000000004</v>
      </c>
    </row>
    <row r="532" spans="1:9" x14ac:dyDescent="0.25">
      <c r="A532" s="16">
        <v>530</v>
      </c>
      <c r="B532" s="12" t="s">
        <v>1186</v>
      </c>
      <c r="C532" s="17">
        <v>0.98</v>
      </c>
      <c r="D532" s="17">
        <v>0</v>
      </c>
      <c r="E532" s="13">
        <v>290</v>
      </c>
      <c r="F532" s="13">
        <v>250</v>
      </c>
      <c r="G532" s="14">
        <v>7.5</v>
      </c>
      <c r="H532" s="14">
        <v>7</v>
      </c>
      <c r="I532" s="19">
        <v>0.55000000000000004</v>
      </c>
    </row>
    <row r="533" spans="1:9" x14ac:dyDescent="0.25">
      <c r="A533" s="16">
        <v>531</v>
      </c>
      <c r="B533" s="12" t="s">
        <v>1187</v>
      </c>
      <c r="C533" s="17">
        <v>0.98</v>
      </c>
      <c r="D533" s="17">
        <v>0</v>
      </c>
      <c r="E533" s="13">
        <v>315</v>
      </c>
      <c r="F533" s="13">
        <v>230</v>
      </c>
      <c r="G533" s="14">
        <v>7</v>
      </c>
      <c r="H533" s="14">
        <v>6</v>
      </c>
      <c r="I533" s="19">
        <v>0.55000000000000004</v>
      </c>
    </row>
    <row r="534" spans="1:9" x14ac:dyDescent="0.25">
      <c r="A534" s="16">
        <v>532</v>
      </c>
      <c r="B534" s="12" t="s">
        <v>1188</v>
      </c>
      <c r="C534" s="17">
        <v>1</v>
      </c>
      <c r="D534" s="17">
        <v>0</v>
      </c>
      <c r="E534" s="13">
        <v>330</v>
      </c>
      <c r="F534" s="13">
        <v>240</v>
      </c>
      <c r="G534" s="14">
        <v>7</v>
      </c>
      <c r="H534" s="14">
        <v>6</v>
      </c>
      <c r="I534" s="19">
        <v>0.55000000000000004</v>
      </c>
    </row>
    <row r="535" spans="1:9" x14ac:dyDescent="0.25">
      <c r="A535" s="16">
        <v>533</v>
      </c>
      <c r="B535" s="12" t="s">
        <v>1189</v>
      </c>
      <c r="C535" s="17">
        <v>0.97</v>
      </c>
      <c r="D535" s="17">
        <v>0</v>
      </c>
      <c r="E535" s="13">
        <v>335</v>
      </c>
      <c r="F535" s="13">
        <v>250</v>
      </c>
      <c r="G535" s="14">
        <v>7</v>
      </c>
      <c r="H535" s="14">
        <v>6</v>
      </c>
      <c r="I535" s="19">
        <v>0.55000000000000004</v>
      </c>
    </row>
    <row r="536" spans="1:9" x14ac:dyDescent="0.25">
      <c r="A536" s="16">
        <v>534</v>
      </c>
      <c r="B536" s="12" t="s">
        <v>1190</v>
      </c>
      <c r="C536" s="17">
        <v>1</v>
      </c>
      <c r="D536" s="17">
        <v>0</v>
      </c>
      <c r="E536" s="13">
        <v>210</v>
      </c>
      <c r="F536" s="13">
        <v>190</v>
      </c>
      <c r="G536" s="14">
        <v>6</v>
      </c>
      <c r="H536" s="14">
        <v>11</v>
      </c>
      <c r="I536" s="19">
        <v>0.55000000000000004</v>
      </c>
    </row>
    <row r="537" spans="1:9" x14ac:dyDescent="0.25">
      <c r="A537" s="16">
        <v>535</v>
      </c>
      <c r="B537" s="12" t="s">
        <v>1191</v>
      </c>
      <c r="C537" s="17">
        <v>1</v>
      </c>
      <c r="D537" s="17">
        <v>0</v>
      </c>
      <c r="E537" s="13">
        <v>300</v>
      </c>
      <c r="F537" s="13">
        <v>240</v>
      </c>
      <c r="G537" s="14">
        <v>7</v>
      </c>
      <c r="H537" s="14">
        <v>6</v>
      </c>
      <c r="I537" s="19">
        <v>0.55000000000000004</v>
      </c>
    </row>
    <row r="538" spans="1:9" x14ac:dyDescent="0.25">
      <c r="A538" s="16">
        <v>536</v>
      </c>
      <c r="B538" s="12" t="s">
        <v>1192</v>
      </c>
      <c r="C538" s="17">
        <v>0.92</v>
      </c>
      <c r="D538" s="17">
        <v>0</v>
      </c>
      <c r="E538" s="13">
        <v>310</v>
      </c>
      <c r="F538" s="13">
        <v>200</v>
      </c>
      <c r="G538" s="14">
        <v>6</v>
      </c>
      <c r="H538" s="14">
        <v>8</v>
      </c>
      <c r="I538" s="19">
        <v>0.55000000000000004</v>
      </c>
    </row>
    <row r="539" spans="1:9" x14ac:dyDescent="0.25">
      <c r="A539" s="16">
        <v>537</v>
      </c>
      <c r="B539" s="12" t="s">
        <v>1193</v>
      </c>
      <c r="C539" s="17">
        <v>0.93</v>
      </c>
      <c r="D539" s="17">
        <v>0</v>
      </c>
      <c r="E539" s="13">
        <v>310</v>
      </c>
      <c r="F539" s="13">
        <v>225</v>
      </c>
      <c r="G539" s="14">
        <v>10</v>
      </c>
      <c r="H539" s="14">
        <v>21</v>
      </c>
      <c r="I539" s="19">
        <v>0.55000000000000004</v>
      </c>
    </row>
    <row r="540" spans="1:9" x14ac:dyDescent="0.25">
      <c r="A540" s="16">
        <v>538</v>
      </c>
      <c r="B540" s="12" t="s">
        <v>1194</v>
      </c>
      <c r="C540" s="17">
        <v>0.65</v>
      </c>
      <c r="D540" s="17">
        <v>0</v>
      </c>
      <c r="E540" s="13">
        <v>100</v>
      </c>
      <c r="F540" s="13">
        <v>50</v>
      </c>
      <c r="G540" s="14">
        <v>0</v>
      </c>
      <c r="H540" s="14">
        <v>5</v>
      </c>
      <c r="I540" s="19">
        <v>0.55000000000000004</v>
      </c>
    </row>
    <row r="541" spans="1:9" x14ac:dyDescent="0.25">
      <c r="A541" s="16">
        <v>539</v>
      </c>
      <c r="B541" s="12" t="s">
        <v>1195</v>
      </c>
      <c r="C541" s="17">
        <v>0.98</v>
      </c>
      <c r="D541" s="17">
        <v>0</v>
      </c>
      <c r="E541" s="13">
        <v>335</v>
      </c>
      <c r="F541" s="13">
        <v>275</v>
      </c>
      <c r="G541" s="14">
        <v>7</v>
      </c>
      <c r="H541" s="14">
        <v>6</v>
      </c>
      <c r="I541" s="19">
        <v>0.55000000000000004</v>
      </c>
    </row>
    <row r="542" spans="1:9" x14ac:dyDescent="0.25">
      <c r="A542" s="16">
        <v>540</v>
      </c>
      <c r="B542" s="12" t="s">
        <v>1196</v>
      </c>
      <c r="C542" s="17">
        <v>1.03</v>
      </c>
      <c r="D542" s="17">
        <v>0</v>
      </c>
      <c r="E542" s="13">
        <v>155</v>
      </c>
      <c r="F542" s="13">
        <v>145</v>
      </c>
      <c r="G542" s="14">
        <v>6</v>
      </c>
      <c r="H542" s="14">
        <v>5</v>
      </c>
      <c r="I542" s="19">
        <v>0.55000000000000004</v>
      </c>
    </row>
    <row r="543" spans="1:9" x14ac:dyDescent="0.25">
      <c r="A543" s="16">
        <v>541</v>
      </c>
      <c r="B543" s="12" t="s">
        <v>1197</v>
      </c>
      <c r="C543" s="17">
        <v>0.98</v>
      </c>
      <c r="D543" s="17">
        <v>0.98</v>
      </c>
      <c r="E543" s="13">
        <v>45</v>
      </c>
      <c r="F543" s="13">
        <v>86</v>
      </c>
      <c r="G543" s="14">
        <v>0.9</v>
      </c>
      <c r="H543" s="14">
        <v>15.2</v>
      </c>
      <c r="I543" s="19">
        <v>0.55000000000000004</v>
      </c>
    </row>
    <row r="544" spans="1:9" x14ac:dyDescent="0.25">
      <c r="A544" s="16">
        <v>542</v>
      </c>
      <c r="B544" s="12" t="s">
        <v>1198</v>
      </c>
      <c r="C544" s="17">
        <v>0.88</v>
      </c>
      <c r="D544" s="17">
        <v>0.87</v>
      </c>
      <c r="E544" s="13">
        <v>59</v>
      </c>
      <c r="F544" s="13">
        <v>97</v>
      </c>
      <c r="G544" s="14">
        <v>0.9</v>
      </c>
      <c r="H544" s="14">
        <v>13.2</v>
      </c>
      <c r="I544" s="19">
        <v>0.55000000000000004</v>
      </c>
    </row>
    <row r="545" spans="1:9" x14ac:dyDescent="0.25">
      <c r="A545" s="16">
        <v>543</v>
      </c>
      <c r="B545" s="12" t="s">
        <v>1199</v>
      </c>
      <c r="C545" s="17">
        <v>0.88</v>
      </c>
      <c r="D545" s="17">
        <v>0.87</v>
      </c>
      <c r="E545" s="13">
        <v>57</v>
      </c>
      <c r="F545" s="13">
        <v>83</v>
      </c>
      <c r="G545" s="14">
        <v>0.9</v>
      </c>
      <c r="H545" s="14">
        <v>12.7</v>
      </c>
      <c r="I545" s="19">
        <v>0.55000000000000004</v>
      </c>
    </row>
    <row r="546" spans="1:9" x14ac:dyDescent="0.25">
      <c r="A546" s="16">
        <v>544</v>
      </c>
      <c r="B546" s="12" t="s">
        <v>1200</v>
      </c>
      <c r="C546" s="17">
        <v>0.24</v>
      </c>
      <c r="D546" s="17">
        <v>0.23</v>
      </c>
      <c r="E546" s="13">
        <v>15</v>
      </c>
      <c r="F546" s="13">
        <v>24</v>
      </c>
      <c r="G546" s="14">
        <v>0.2</v>
      </c>
      <c r="H546" s="14">
        <v>3.4</v>
      </c>
      <c r="I546" s="19">
        <v>0.55000000000000004</v>
      </c>
    </row>
    <row r="547" spans="1:9" x14ac:dyDescent="0.25">
      <c r="A547" s="16">
        <v>545</v>
      </c>
      <c r="B547" s="12" t="s">
        <v>1201</v>
      </c>
      <c r="C547" s="17">
        <v>0.65</v>
      </c>
      <c r="D547" s="17">
        <v>0.59</v>
      </c>
      <c r="E547" s="13">
        <v>30</v>
      </c>
      <c r="F547" s="13">
        <v>52</v>
      </c>
      <c r="G547" s="14">
        <v>1.3</v>
      </c>
      <c r="H547" s="14">
        <v>5.4</v>
      </c>
      <c r="I547" s="19">
        <v>0.55000000000000004</v>
      </c>
    </row>
    <row r="548" spans="1:9" x14ac:dyDescent="0.25">
      <c r="A548" s="16">
        <v>546</v>
      </c>
      <c r="B548" s="12" t="s">
        <v>1202</v>
      </c>
      <c r="C548" s="17">
        <v>0.18</v>
      </c>
      <c r="D548" s="17">
        <v>0.17</v>
      </c>
      <c r="E548" s="13">
        <v>15</v>
      </c>
      <c r="F548" s="13">
        <v>20</v>
      </c>
      <c r="G548" s="14">
        <v>0.4</v>
      </c>
      <c r="H548" s="14">
        <v>0.3</v>
      </c>
      <c r="I548" s="19">
        <v>0.55000000000000004</v>
      </c>
    </row>
    <row r="549" spans="1:9" x14ac:dyDescent="0.25">
      <c r="A549" s="16">
        <v>547</v>
      </c>
      <c r="B549" s="12" t="s">
        <v>1203</v>
      </c>
      <c r="C549" s="17">
        <v>0.54</v>
      </c>
      <c r="D549" s="17">
        <v>0.46</v>
      </c>
      <c r="E549" s="13">
        <v>28</v>
      </c>
      <c r="F549" s="13">
        <v>57</v>
      </c>
      <c r="G549" s="14">
        <v>0.6</v>
      </c>
      <c r="H549" s="14">
        <v>1.1000000000000001</v>
      </c>
      <c r="I549" s="19">
        <v>0.55000000000000004</v>
      </c>
    </row>
    <row r="550" spans="1:9" x14ac:dyDescent="0.25">
      <c r="A550" s="16">
        <v>548</v>
      </c>
      <c r="B550" s="12" t="s">
        <v>1204</v>
      </c>
      <c r="C550" s="17">
        <v>1</v>
      </c>
      <c r="D550" s="17">
        <v>0</v>
      </c>
      <c r="E550" s="13">
        <v>320</v>
      </c>
      <c r="F550" s="13">
        <v>235</v>
      </c>
      <c r="G550" s="14">
        <v>7</v>
      </c>
      <c r="H550" s="14">
        <v>5</v>
      </c>
      <c r="I550" s="19">
        <v>0.55000000000000004</v>
      </c>
    </row>
    <row r="551" spans="1:9" x14ac:dyDescent="0.25">
      <c r="A551" s="16">
        <v>549</v>
      </c>
      <c r="B551" s="12" t="s">
        <v>1205</v>
      </c>
      <c r="C551" s="17">
        <v>0.94</v>
      </c>
      <c r="D551" s="17">
        <v>0</v>
      </c>
      <c r="E551" s="13">
        <v>320</v>
      </c>
      <c r="F551" s="13">
        <v>215</v>
      </c>
      <c r="G551" s="14">
        <v>7</v>
      </c>
      <c r="H551" s="14">
        <v>11</v>
      </c>
      <c r="I551" s="19">
        <v>0.55000000000000004</v>
      </c>
    </row>
    <row r="552" spans="1:9" x14ac:dyDescent="0.25">
      <c r="A552" s="16">
        <v>550</v>
      </c>
      <c r="B552" s="12" t="s">
        <v>1206</v>
      </c>
      <c r="C552" s="17">
        <v>1.06</v>
      </c>
      <c r="D552" s="17">
        <v>0</v>
      </c>
      <c r="E552" s="13">
        <v>335</v>
      </c>
      <c r="F552" s="13">
        <v>265</v>
      </c>
      <c r="G552" s="14">
        <v>8</v>
      </c>
      <c r="H552" s="14">
        <v>6</v>
      </c>
      <c r="I552" s="19">
        <v>0.55000000000000004</v>
      </c>
    </row>
    <row r="553" spans="1:9" x14ac:dyDescent="0.25">
      <c r="A553" s="16">
        <v>551</v>
      </c>
      <c r="B553" s="12" t="s">
        <v>1207</v>
      </c>
      <c r="C553" s="17">
        <v>0.9</v>
      </c>
      <c r="D553" s="17">
        <v>0.87</v>
      </c>
      <c r="E553" s="13">
        <v>100</v>
      </c>
      <c r="F553" s="13">
        <v>84</v>
      </c>
      <c r="G553" s="14">
        <v>8.1999999999999993</v>
      </c>
      <c r="H553" s="14">
        <v>1.2</v>
      </c>
      <c r="I553" s="19">
        <v>0.55000000000000004</v>
      </c>
    </row>
    <row r="554" spans="1:9" x14ac:dyDescent="0.25">
      <c r="A554" s="16">
        <v>552</v>
      </c>
      <c r="B554" s="12" t="s">
        <v>1208</v>
      </c>
      <c r="C554" s="17">
        <v>0.76</v>
      </c>
      <c r="D554" s="17">
        <v>0.7</v>
      </c>
      <c r="E554" s="13">
        <v>93</v>
      </c>
      <c r="F554" s="13">
        <v>91</v>
      </c>
      <c r="G554" s="14">
        <v>2.7</v>
      </c>
      <c r="H554" s="14">
        <v>4.4000000000000004</v>
      </c>
      <c r="I554" s="19">
        <v>0.55000000000000004</v>
      </c>
    </row>
    <row r="555" spans="1:9" x14ac:dyDescent="0.25">
      <c r="A555" s="16">
        <v>553</v>
      </c>
      <c r="B555" s="12" t="s">
        <v>1209</v>
      </c>
      <c r="C555" s="17">
        <v>0.79</v>
      </c>
      <c r="D555" s="17">
        <v>0.75</v>
      </c>
      <c r="E555" s="13">
        <v>60</v>
      </c>
      <c r="F555" s="13">
        <v>79</v>
      </c>
      <c r="G555" s="14">
        <v>2.5</v>
      </c>
      <c r="H555" s="14">
        <v>3.9</v>
      </c>
      <c r="I555" s="19">
        <v>0.55000000000000004</v>
      </c>
    </row>
    <row r="556" spans="1:9" x14ac:dyDescent="0.25">
      <c r="A556" s="16">
        <v>554</v>
      </c>
      <c r="B556" s="12" t="s">
        <v>1210</v>
      </c>
      <c r="C556" s="17">
        <v>0.97</v>
      </c>
      <c r="D556" s="17">
        <v>0</v>
      </c>
      <c r="E556" s="13">
        <v>130</v>
      </c>
      <c r="F556" s="13">
        <v>115</v>
      </c>
      <c r="G556" s="14">
        <v>5.3</v>
      </c>
      <c r="H556" s="14">
        <v>7.8</v>
      </c>
      <c r="I556" s="19">
        <v>0.55000000000000004</v>
      </c>
    </row>
    <row r="557" spans="1:9" x14ac:dyDescent="0.25">
      <c r="A557" s="16">
        <v>555</v>
      </c>
      <c r="B557" s="12" t="s">
        <v>1211</v>
      </c>
      <c r="C557" s="17">
        <v>0.93</v>
      </c>
      <c r="D557" s="17">
        <v>0</v>
      </c>
      <c r="E557" s="13">
        <v>180</v>
      </c>
      <c r="F557" s="13">
        <v>135</v>
      </c>
      <c r="G557" s="14">
        <v>6</v>
      </c>
      <c r="H557" s="14">
        <v>9</v>
      </c>
      <c r="I557" s="19">
        <v>0.55000000000000004</v>
      </c>
    </row>
    <row r="558" spans="1:9" x14ac:dyDescent="0.25">
      <c r="A558" s="16">
        <v>556</v>
      </c>
      <c r="B558" s="12" t="s">
        <v>1212</v>
      </c>
      <c r="C558" s="17">
        <v>0.97</v>
      </c>
      <c r="D558" s="17">
        <v>0</v>
      </c>
      <c r="E558" s="13">
        <v>115</v>
      </c>
      <c r="F558" s="13">
        <v>115</v>
      </c>
      <c r="G558" s="14">
        <v>4.5</v>
      </c>
      <c r="H558" s="14">
        <v>10</v>
      </c>
      <c r="I558" s="19">
        <v>0.55000000000000004</v>
      </c>
    </row>
    <row r="559" spans="1:9" x14ac:dyDescent="0.25">
      <c r="A559" s="16">
        <v>557</v>
      </c>
      <c r="B559" s="12" t="s">
        <v>1213</v>
      </c>
      <c r="C559" s="17">
        <v>0.98</v>
      </c>
      <c r="D559" s="17">
        <v>0</v>
      </c>
      <c r="E559" s="13">
        <v>130</v>
      </c>
      <c r="F559" s="13">
        <v>120</v>
      </c>
      <c r="G559" s="14">
        <v>5.3</v>
      </c>
      <c r="H559" s="14">
        <v>8</v>
      </c>
      <c r="I559" s="19">
        <v>0.55000000000000004</v>
      </c>
    </row>
    <row r="560" spans="1:9" x14ac:dyDescent="0.25">
      <c r="A560" s="16">
        <v>558</v>
      </c>
      <c r="B560" s="12" t="s">
        <v>1214</v>
      </c>
      <c r="C560" s="17">
        <v>0.98</v>
      </c>
      <c r="D560" s="17">
        <v>0</v>
      </c>
      <c r="E560" s="13">
        <v>145</v>
      </c>
      <c r="F560" s="13">
        <v>130</v>
      </c>
      <c r="G560" s="14">
        <v>5.5</v>
      </c>
      <c r="H560" s="14">
        <v>9</v>
      </c>
      <c r="I560" s="19">
        <v>0.55000000000000004</v>
      </c>
    </row>
    <row r="561" spans="1:9" x14ac:dyDescent="0.25">
      <c r="A561" s="16">
        <v>559</v>
      </c>
      <c r="B561" s="12" t="s">
        <v>1215</v>
      </c>
      <c r="C561" s="17">
        <v>0.95</v>
      </c>
      <c r="D561" s="17">
        <v>0</v>
      </c>
      <c r="E561" s="13">
        <v>315</v>
      </c>
      <c r="F561" s="13">
        <v>205</v>
      </c>
      <c r="G561" s="14">
        <v>7.4</v>
      </c>
      <c r="H561" s="14">
        <v>4.4000000000000004</v>
      </c>
      <c r="I561" s="19">
        <v>0.55000000000000004</v>
      </c>
    </row>
    <row r="562" spans="1:9" x14ac:dyDescent="0.25">
      <c r="A562" s="16">
        <v>560</v>
      </c>
      <c r="B562" s="12" t="s">
        <v>1216</v>
      </c>
      <c r="C562" s="17">
        <v>0.96</v>
      </c>
      <c r="D562" s="17">
        <v>0</v>
      </c>
      <c r="E562" s="13">
        <v>130</v>
      </c>
      <c r="F562" s="13">
        <v>125</v>
      </c>
      <c r="G562" s="14">
        <v>5.5</v>
      </c>
      <c r="H562" s="14">
        <v>9</v>
      </c>
      <c r="I562" s="19">
        <v>0.55000000000000004</v>
      </c>
    </row>
    <row r="563" spans="1:9" x14ac:dyDescent="0.25">
      <c r="A563" s="16">
        <v>561</v>
      </c>
      <c r="B563" s="12" t="s">
        <v>1217</v>
      </c>
      <c r="C563" s="17">
        <v>0.93</v>
      </c>
      <c r="D563" s="17">
        <v>0</v>
      </c>
      <c r="E563" s="13">
        <v>115</v>
      </c>
      <c r="F563" s="13">
        <v>105</v>
      </c>
      <c r="G563" s="14">
        <v>5</v>
      </c>
      <c r="H563" s="14">
        <v>12</v>
      </c>
      <c r="I563" s="19">
        <v>0.55000000000000004</v>
      </c>
    </row>
    <row r="564" spans="1:9" x14ac:dyDescent="0.25">
      <c r="A564" s="16">
        <v>562</v>
      </c>
      <c r="B564" s="12" t="s">
        <v>1218</v>
      </c>
      <c r="C564" s="17">
        <v>0.97</v>
      </c>
      <c r="D564" s="17">
        <v>0</v>
      </c>
      <c r="E564" s="13">
        <v>130</v>
      </c>
      <c r="F564" s="13">
        <v>125</v>
      </c>
      <c r="G564" s="14">
        <v>5</v>
      </c>
      <c r="H564" s="14">
        <v>10</v>
      </c>
      <c r="I564" s="19">
        <v>0.55000000000000004</v>
      </c>
    </row>
    <row r="565" spans="1:9" x14ac:dyDescent="0.25">
      <c r="A565" s="16">
        <v>563</v>
      </c>
      <c r="B565" s="12" t="s">
        <v>1219</v>
      </c>
      <c r="C565" s="17">
        <v>0.9</v>
      </c>
      <c r="D565" s="17">
        <v>0</v>
      </c>
      <c r="E565" s="13">
        <v>110</v>
      </c>
      <c r="F565" s="13">
        <v>110</v>
      </c>
      <c r="G565" s="14">
        <v>5</v>
      </c>
      <c r="H565" s="14">
        <v>11</v>
      </c>
      <c r="I565" s="19">
        <v>0.55000000000000004</v>
      </c>
    </row>
    <row r="566" spans="1:9" x14ac:dyDescent="0.25">
      <c r="A566" s="16">
        <v>564</v>
      </c>
      <c r="B566" s="12" t="s">
        <v>1220</v>
      </c>
      <c r="C566" s="17">
        <v>0.95</v>
      </c>
      <c r="D566" s="17">
        <v>0</v>
      </c>
      <c r="E566" s="13">
        <v>150</v>
      </c>
      <c r="F566" s="13">
        <v>140</v>
      </c>
      <c r="G566" s="14">
        <v>7</v>
      </c>
      <c r="H566" s="14">
        <v>10</v>
      </c>
      <c r="I566" s="19">
        <v>0.55000000000000004</v>
      </c>
    </row>
    <row r="567" spans="1:9" x14ac:dyDescent="0.25">
      <c r="A567" s="16">
        <v>565</v>
      </c>
      <c r="B567" s="12" t="s">
        <v>1221</v>
      </c>
      <c r="C567" s="17">
        <v>1.02</v>
      </c>
      <c r="D567" s="17">
        <v>0</v>
      </c>
      <c r="E567" s="13">
        <v>170</v>
      </c>
      <c r="F567" s="13">
        <v>150</v>
      </c>
      <c r="G567" s="14">
        <v>6</v>
      </c>
      <c r="H567" s="14">
        <v>12</v>
      </c>
      <c r="I567" s="19">
        <v>0.55000000000000004</v>
      </c>
    </row>
    <row r="568" spans="1:9" x14ac:dyDescent="0.25">
      <c r="A568" s="16">
        <v>566</v>
      </c>
      <c r="B568" s="12" t="s">
        <v>1222</v>
      </c>
      <c r="C568" s="17">
        <v>0.95</v>
      </c>
      <c r="D568" s="17">
        <v>0</v>
      </c>
      <c r="E568" s="13">
        <v>80</v>
      </c>
      <c r="F568" s="13">
        <v>95</v>
      </c>
      <c r="G568" s="14">
        <v>6</v>
      </c>
      <c r="H568" s="14">
        <v>10</v>
      </c>
      <c r="I568" s="19">
        <v>0.55000000000000004</v>
      </c>
    </row>
    <row r="569" spans="1:9" x14ac:dyDescent="0.25">
      <c r="A569" s="16">
        <v>567</v>
      </c>
      <c r="B569" s="12" t="s">
        <v>1223</v>
      </c>
      <c r="C569" s="17">
        <v>1</v>
      </c>
      <c r="D569" s="17">
        <v>0</v>
      </c>
      <c r="E569" s="13">
        <v>120</v>
      </c>
      <c r="F569" s="13">
        <v>120</v>
      </c>
      <c r="G569" s="14">
        <v>6</v>
      </c>
      <c r="H569" s="14">
        <v>5</v>
      </c>
      <c r="I569" s="19">
        <v>0.55000000000000004</v>
      </c>
    </row>
    <row r="570" spans="1:9" x14ac:dyDescent="0.25">
      <c r="A570" s="16">
        <v>568</v>
      </c>
      <c r="B570" s="12" t="s">
        <v>1224</v>
      </c>
      <c r="C570" s="17">
        <v>1</v>
      </c>
      <c r="D570" s="17">
        <v>0</v>
      </c>
      <c r="E570" s="13">
        <v>160</v>
      </c>
      <c r="F570" s="13">
        <v>155</v>
      </c>
      <c r="G570" s="14">
        <v>6</v>
      </c>
      <c r="H570" s="14">
        <v>10</v>
      </c>
      <c r="I570" s="19">
        <v>0.55000000000000004</v>
      </c>
    </row>
    <row r="571" spans="1:9" x14ac:dyDescent="0.25">
      <c r="A571" s="16">
        <v>569</v>
      </c>
      <c r="B571" s="12" t="s">
        <v>1225</v>
      </c>
      <c r="C571" s="17">
        <v>0.93</v>
      </c>
      <c r="D571" s="17">
        <v>0</v>
      </c>
      <c r="E571" s="13">
        <v>215</v>
      </c>
      <c r="F571" s="13">
        <v>185</v>
      </c>
      <c r="G571" s="14">
        <v>7</v>
      </c>
      <c r="H571" s="14">
        <v>12</v>
      </c>
      <c r="I571" s="19">
        <v>0.55000000000000004</v>
      </c>
    </row>
    <row r="572" spans="1:9" x14ac:dyDescent="0.25">
      <c r="A572" s="16">
        <v>570</v>
      </c>
      <c r="B572" s="12" t="s">
        <v>1226</v>
      </c>
      <c r="C572" s="17">
        <v>0.97</v>
      </c>
      <c r="D572" s="17">
        <v>0</v>
      </c>
      <c r="E572" s="13">
        <v>240</v>
      </c>
      <c r="F572" s="13">
        <v>185</v>
      </c>
      <c r="G572" s="14">
        <v>7</v>
      </c>
      <c r="H572" s="14">
        <v>12</v>
      </c>
      <c r="I572" s="19">
        <v>0.55000000000000004</v>
      </c>
    </row>
    <row r="573" spans="1:9" x14ac:dyDescent="0.25">
      <c r="A573" s="16">
        <v>571</v>
      </c>
      <c r="B573" s="12" t="s">
        <v>1227</v>
      </c>
      <c r="C573" s="17">
        <v>0.95</v>
      </c>
      <c r="D573" s="17">
        <v>0</v>
      </c>
      <c r="E573" s="13">
        <v>125</v>
      </c>
      <c r="F573" s="13">
        <v>120</v>
      </c>
      <c r="G573" s="14">
        <v>6</v>
      </c>
      <c r="H573" s="14">
        <v>12</v>
      </c>
      <c r="I573" s="19">
        <v>0.55000000000000004</v>
      </c>
    </row>
    <row r="574" spans="1:9" x14ac:dyDescent="0.25">
      <c r="A574" s="16">
        <v>572</v>
      </c>
      <c r="B574" s="12" t="s">
        <v>1228</v>
      </c>
      <c r="C574" s="17">
        <v>0.94</v>
      </c>
      <c r="D574" s="17">
        <v>0</v>
      </c>
      <c r="E574" s="13">
        <v>330</v>
      </c>
      <c r="F574" s="13">
        <v>290</v>
      </c>
      <c r="G574" s="14">
        <v>7</v>
      </c>
      <c r="H574" s="14">
        <v>6</v>
      </c>
      <c r="I574" s="19">
        <v>0.55000000000000004</v>
      </c>
    </row>
    <row r="575" spans="1:9" x14ac:dyDescent="0.25">
      <c r="A575" s="16">
        <v>573</v>
      </c>
      <c r="B575" s="12" t="s">
        <v>1229</v>
      </c>
      <c r="C575" s="17">
        <v>0.95</v>
      </c>
      <c r="D575" s="17">
        <v>0</v>
      </c>
      <c r="E575" s="13">
        <v>120</v>
      </c>
      <c r="F575" s="13">
        <v>120</v>
      </c>
      <c r="G575" s="14">
        <v>5</v>
      </c>
      <c r="H575" s="14">
        <v>7</v>
      </c>
      <c r="I575" s="19">
        <v>0.55000000000000004</v>
      </c>
    </row>
    <row r="576" spans="1:9" x14ac:dyDescent="0.25">
      <c r="A576" s="16">
        <v>574</v>
      </c>
      <c r="B576" s="12" t="s">
        <v>1230</v>
      </c>
      <c r="C576" s="17">
        <v>0.91</v>
      </c>
      <c r="D576" s="17">
        <v>0</v>
      </c>
      <c r="E576" s="13">
        <v>115</v>
      </c>
      <c r="F576" s="13">
        <v>115</v>
      </c>
      <c r="G576" s="14">
        <v>6</v>
      </c>
      <c r="H576" s="14">
        <v>8</v>
      </c>
      <c r="I576" s="19">
        <v>0.55000000000000004</v>
      </c>
    </row>
    <row r="577" spans="1:9" x14ac:dyDescent="0.25">
      <c r="A577" s="16">
        <v>575</v>
      </c>
      <c r="B577" s="12" t="s">
        <v>1231</v>
      </c>
      <c r="C577" s="17">
        <v>0.9</v>
      </c>
      <c r="D577" s="17">
        <v>0</v>
      </c>
      <c r="E577" s="13">
        <v>240</v>
      </c>
      <c r="F577" s="13">
        <v>155</v>
      </c>
      <c r="G577" s="14">
        <v>8</v>
      </c>
      <c r="H577" s="14">
        <v>6</v>
      </c>
      <c r="I577" s="19">
        <v>0.55000000000000004</v>
      </c>
    </row>
    <row r="578" spans="1:9" x14ac:dyDescent="0.25">
      <c r="A578" s="16">
        <v>576</v>
      </c>
      <c r="B578" s="12" t="s">
        <v>1232</v>
      </c>
      <c r="C578" s="17">
        <v>0.99</v>
      </c>
      <c r="D578" s="17">
        <v>0</v>
      </c>
      <c r="E578" s="13">
        <v>90</v>
      </c>
      <c r="F578" s="13">
        <v>100</v>
      </c>
      <c r="G578" s="14">
        <v>4</v>
      </c>
      <c r="H578" s="14">
        <v>4</v>
      </c>
      <c r="I578" s="19">
        <v>0.55000000000000004</v>
      </c>
    </row>
    <row r="579" spans="1:9" x14ac:dyDescent="0.25">
      <c r="A579" s="16">
        <v>577</v>
      </c>
      <c r="B579" s="12" t="s">
        <v>1233</v>
      </c>
      <c r="C579" s="17">
        <v>1.1000000000000001</v>
      </c>
      <c r="D579" s="17">
        <v>0</v>
      </c>
      <c r="E579" s="13">
        <v>250</v>
      </c>
      <c r="F579" s="13">
        <v>210</v>
      </c>
      <c r="G579" s="14">
        <v>7</v>
      </c>
      <c r="H579" s="14">
        <v>7</v>
      </c>
      <c r="I579" s="19">
        <v>0.55000000000000004</v>
      </c>
    </row>
    <row r="580" spans="1:9" x14ac:dyDescent="0.25">
      <c r="A580" s="16">
        <v>578</v>
      </c>
      <c r="B580" s="12" t="s">
        <v>1234</v>
      </c>
      <c r="C580" s="17">
        <v>0.95</v>
      </c>
      <c r="D580" s="17">
        <v>0</v>
      </c>
      <c r="E580" s="13">
        <v>330</v>
      </c>
      <c r="F580" s="13">
        <v>190</v>
      </c>
      <c r="G580" s="14">
        <v>7</v>
      </c>
      <c r="H580" s="14">
        <v>6</v>
      </c>
      <c r="I580" s="19">
        <v>0.55000000000000004</v>
      </c>
    </row>
    <row r="581" spans="1:9" x14ac:dyDescent="0.25">
      <c r="A581" s="16">
        <v>579</v>
      </c>
      <c r="B581" s="12" t="s">
        <v>1235</v>
      </c>
      <c r="C581" s="17">
        <v>0.75</v>
      </c>
      <c r="D581" s="17">
        <v>0</v>
      </c>
      <c r="E581" s="13">
        <v>105</v>
      </c>
      <c r="F581" s="13">
        <v>105</v>
      </c>
      <c r="G581" s="14">
        <v>6</v>
      </c>
      <c r="H581" s="14">
        <v>10</v>
      </c>
      <c r="I581" s="19">
        <v>0.55000000000000004</v>
      </c>
    </row>
    <row r="582" spans="1:9" x14ac:dyDescent="0.25">
      <c r="A582" s="16">
        <v>580</v>
      </c>
      <c r="B582" s="12" t="s">
        <v>1236</v>
      </c>
      <c r="C582" s="17">
        <v>0.9</v>
      </c>
      <c r="D582" s="17">
        <v>0</v>
      </c>
      <c r="E582" s="13">
        <v>110</v>
      </c>
      <c r="F582" s="13">
        <v>105</v>
      </c>
      <c r="G582" s="14">
        <v>6</v>
      </c>
      <c r="H582" s="14">
        <v>8</v>
      </c>
      <c r="I582" s="19">
        <v>0.55000000000000004</v>
      </c>
    </row>
    <row r="583" spans="1:9" x14ac:dyDescent="0.25">
      <c r="A583" s="16">
        <v>581</v>
      </c>
      <c r="B583" s="12" t="s">
        <v>1237</v>
      </c>
      <c r="C583" s="17">
        <v>0.93</v>
      </c>
      <c r="D583" s="17">
        <v>0</v>
      </c>
      <c r="E583" s="13">
        <v>145</v>
      </c>
      <c r="F583" s="13">
        <v>145</v>
      </c>
      <c r="G583" s="14">
        <v>6</v>
      </c>
      <c r="H583" s="14">
        <v>8</v>
      </c>
      <c r="I583" s="19">
        <v>0.55000000000000004</v>
      </c>
    </row>
    <row r="584" spans="1:9" x14ac:dyDescent="0.25">
      <c r="A584" s="16">
        <v>582</v>
      </c>
      <c r="B584" s="12" t="s">
        <v>1238</v>
      </c>
      <c r="C584" s="17">
        <v>0.95</v>
      </c>
      <c r="D584" s="17">
        <v>0</v>
      </c>
      <c r="E584" s="13">
        <v>145</v>
      </c>
      <c r="F584" s="13">
        <v>135</v>
      </c>
      <c r="G584" s="14">
        <v>6</v>
      </c>
      <c r="H584" s="14">
        <v>10</v>
      </c>
      <c r="I584" s="19">
        <v>0.55000000000000004</v>
      </c>
    </row>
    <row r="585" spans="1:9" x14ac:dyDescent="0.25">
      <c r="A585" s="16">
        <v>583</v>
      </c>
      <c r="B585" s="12" t="s">
        <v>1239</v>
      </c>
      <c r="C585" s="17">
        <v>0.98</v>
      </c>
      <c r="D585" s="17">
        <v>0</v>
      </c>
      <c r="E585" s="13">
        <v>120</v>
      </c>
      <c r="F585" s="13">
        <v>120</v>
      </c>
      <c r="G585" s="14">
        <v>5</v>
      </c>
      <c r="H585" s="14">
        <v>9</v>
      </c>
      <c r="I585" s="19">
        <v>0.55000000000000004</v>
      </c>
    </row>
    <row r="586" spans="1:9" x14ac:dyDescent="0.25">
      <c r="A586" s="16">
        <v>584</v>
      </c>
      <c r="B586" s="12" t="s">
        <v>1240</v>
      </c>
      <c r="C586" s="17">
        <v>0.98</v>
      </c>
      <c r="D586" s="17">
        <v>0</v>
      </c>
      <c r="E586" s="13">
        <v>150</v>
      </c>
      <c r="F586" s="13">
        <v>145</v>
      </c>
      <c r="G586" s="14">
        <v>6</v>
      </c>
      <c r="H586" s="14">
        <v>10</v>
      </c>
      <c r="I586" s="19">
        <v>0.55000000000000004</v>
      </c>
    </row>
    <row r="587" spans="1:9" x14ac:dyDescent="0.25">
      <c r="A587" s="16">
        <v>585</v>
      </c>
      <c r="B587" s="12" t="s">
        <v>1241</v>
      </c>
      <c r="C587" s="17">
        <v>0.9</v>
      </c>
      <c r="D587" s="17">
        <v>0</v>
      </c>
      <c r="E587" s="13">
        <v>115</v>
      </c>
      <c r="F587" s="13">
        <v>115</v>
      </c>
      <c r="G587" s="14">
        <v>5</v>
      </c>
      <c r="H587" s="14">
        <v>12</v>
      </c>
      <c r="I587" s="19">
        <v>0.55000000000000004</v>
      </c>
    </row>
    <row r="588" spans="1:9" x14ac:dyDescent="0.25">
      <c r="A588" s="16">
        <v>586</v>
      </c>
      <c r="B588" s="12" t="s">
        <v>1242</v>
      </c>
      <c r="C588" s="17">
        <v>0.93</v>
      </c>
      <c r="D588" s="17">
        <v>0</v>
      </c>
      <c r="E588" s="13">
        <v>145</v>
      </c>
      <c r="F588" s="13">
        <v>135</v>
      </c>
      <c r="G588" s="14">
        <v>6</v>
      </c>
      <c r="H588" s="14">
        <v>10</v>
      </c>
      <c r="I588" s="19">
        <v>0.55000000000000004</v>
      </c>
    </row>
    <row r="589" spans="1:9" x14ac:dyDescent="0.25">
      <c r="A589" s="16">
        <v>587</v>
      </c>
      <c r="B589" s="12" t="s">
        <v>1243</v>
      </c>
      <c r="C589" s="17">
        <v>0.94</v>
      </c>
      <c r="D589" s="17">
        <v>0</v>
      </c>
      <c r="E589" s="13">
        <v>330</v>
      </c>
      <c r="F589" s="13">
        <v>240</v>
      </c>
      <c r="G589" s="14">
        <v>6</v>
      </c>
      <c r="H589" s="14">
        <v>6</v>
      </c>
      <c r="I589" s="19">
        <v>0.55000000000000004</v>
      </c>
    </row>
    <row r="590" spans="1:9" x14ac:dyDescent="0.25">
      <c r="A590" s="16">
        <v>588</v>
      </c>
      <c r="B590" s="12" t="s">
        <v>1244</v>
      </c>
      <c r="C590" s="17">
        <v>0.93</v>
      </c>
      <c r="D590" s="17">
        <v>0</v>
      </c>
      <c r="E590" s="13">
        <v>300</v>
      </c>
      <c r="F590" s="13">
        <v>190</v>
      </c>
      <c r="G590" s="14">
        <v>7</v>
      </c>
      <c r="H590" s="14">
        <v>6</v>
      </c>
      <c r="I590" s="19">
        <v>0.55000000000000004</v>
      </c>
    </row>
    <row r="591" spans="1:9" x14ac:dyDescent="0.25">
      <c r="A591" s="16">
        <v>589</v>
      </c>
      <c r="B591" s="12" t="s">
        <v>1245</v>
      </c>
      <c r="C591" s="17">
        <v>0.85</v>
      </c>
      <c r="D591" s="17">
        <v>0</v>
      </c>
      <c r="E591" s="13">
        <v>280</v>
      </c>
      <c r="F591" s="13">
        <v>180</v>
      </c>
      <c r="G591" s="14">
        <v>10</v>
      </c>
      <c r="H591" s="14">
        <v>8</v>
      </c>
      <c r="I591" s="19">
        <v>0.55000000000000004</v>
      </c>
    </row>
    <row r="592" spans="1:9" x14ac:dyDescent="0.25">
      <c r="A592" s="16">
        <v>590</v>
      </c>
      <c r="B592" s="12" t="s">
        <v>1246</v>
      </c>
      <c r="C592" s="17">
        <v>0.85</v>
      </c>
      <c r="D592" s="17">
        <v>0</v>
      </c>
      <c r="E592" s="13">
        <v>185</v>
      </c>
      <c r="F592" s="13">
        <v>125</v>
      </c>
      <c r="G592" s="14">
        <v>7</v>
      </c>
      <c r="H592" s="14">
        <v>13</v>
      </c>
      <c r="I592" s="19">
        <v>0.55000000000000004</v>
      </c>
    </row>
    <row r="593" spans="1:9" x14ac:dyDescent="0.25">
      <c r="A593" s="16">
        <v>591</v>
      </c>
      <c r="B593" s="12" t="s">
        <v>1247</v>
      </c>
      <c r="C593" s="17">
        <v>0.96</v>
      </c>
      <c r="D593" s="17">
        <v>0</v>
      </c>
      <c r="E593" s="13">
        <v>315</v>
      </c>
      <c r="F593" s="13">
        <v>245</v>
      </c>
      <c r="G593" s="14">
        <v>7</v>
      </c>
      <c r="H593" s="14">
        <v>6</v>
      </c>
      <c r="I593" s="19">
        <v>0.55000000000000004</v>
      </c>
    </row>
    <row r="594" spans="1:9" x14ac:dyDescent="0.25">
      <c r="A594" s="16">
        <v>592</v>
      </c>
      <c r="B594" s="12" t="s">
        <v>1248</v>
      </c>
      <c r="C594" s="17">
        <v>1</v>
      </c>
      <c r="D594" s="17">
        <v>0</v>
      </c>
      <c r="E594" s="13">
        <v>145</v>
      </c>
      <c r="F594" s="13">
        <v>135</v>
      </c>
      <c r="G594" s="14">
        <v>5</v>
      </c>
      <c r="H594" s="14">
        <v>7</v>
      </c>
      <c r="I594" s="19">
        <v>0.55000000000000004</v>
      </c>
    </row>
    <row r="595" spans="1:9" x14ac:dyDescent="0.25">
      <c r="A595" s="16">
        <v>593</v>
      </c>
      <c r="B595" s="12" t="s">
        <v>1249</v>
      </c>
      <c r="C595" s="17">
        <v>1</v>
      </c>
      <c r="D595" s="17">
        <v>0</v>
      </c>
      <c r="E595" s="13">
        <v>300</v>
      </c>
      <c r="F595" s="13">
        <v>190</v>
      </c>
      <c r="G595" s="14">
        <v>7</v>
      </c>
      <c r="H595" s="14">
        <v>6</v>
      </c>
      <c r="I595" s="19">
        <v>0.55000000000000004</v>
      </c>
    </row>
    <row r="596" spans="1:9" x14ac:dyDescent="0.25">
      <c r="A596" s="16">
        <v>594</v>
      </c>
      <c r="B596" s="12" t="s">
        <v>1250</v>
      </c>
      <c r="C596" s="17">
        <v>0.98</v>
      </c>
      <c r="D596" s="17">
        <v>0</v>
      </c>
      <c r="E596" s="13">
        <v>150</v>
      </c>
      <c r="F596" s="13">
        <v>145</v>
      </c>
      <c r="G596" s="14">
        <v>6</v>
      </c>
      <c r="H596" s="14">
        <v>10</v>
      </c>
      <c r="I596" s="19">
        <v>0.55000000000000004</v>
      </c>
    </row>
    <row r="597" spans="1:9" x14ac:dyDescent="0.25">
      <c r="A597" s="16">
        <v>595</v>
      </c>
      <c r="B597" s="12" t="s">
        <v>1251</v>
      </c>
      <c r="C597" s="17">
        <v>0.98</v>
      </c>
      <c r="D597" s="17">
        <v>0</v>
      </c>
      <c r="E597" s="13">
        <v>120</v>
      </c>
      <c r="F597" s="13">
        <v>120</v>
      </c>
      <c r="G597" s="14">
        <v>5</v>
      </c>
      <c r="H597" s="14">
        <v>9</v>
      </c>
      <c r="I597" s="19">
        <v>0.55000000000000004</v>
      </c>
    </row>
    <row r="598" spans="1:9" x14ac:dyDescent="0.25">
      <c r="A598" s="16">
        <v>596</v>
      </c>
      <c r="B598" s="12" t="s">
        <v>1252</v>
      </c>
      <c r="C598" s="17">
        <v>0.95</v>
      </c>
      <c r="D598" s="17">
        <v>0</v>
      </c>
      <c r="E598" s="13">
        <v>290</v>
      </c>
      <c r="F598" s="13">
        <v>195</v>
      </c>
      <c r="G598" s="14">
        <v>6</v>
      </c>
      <c r="H598" s="14">
        <v>6</v>
      </c>
      <c r="I598" s="19">
        <v>0.55000000000000004</v>
      </c>
    </row>
    <row r="599" spans="1:9" x14ac:dyDescent="0.25">
      <c r="A599" s="16">
        <v>597</v>
      </c>
      <c r="B599" s="12" t="s">
        <v>1253</v>
      </c>
      <c r="C599" s="17">
        <v>0.9</v>
      </c>
      <c r="D599" s="17">
        <v>0</v>
      </c>
      <c r="E599" s="13">
        <v>210</v>
      </c>
      <c r="F599" s="13">
        <v>150</v>
      </c>
      <c r="G599" s="14">
        <v>8</v>
      </c>
      <c r="H599" s="14">
        <v>10</v>
      </c>
      <c r="I599" s="19">
        <v>0.55000000000000004</v>
      </c>
    </row>
    <row r="600" spans="1:9" x14ac:dyDescent="0.25">
      <c r="A600" s="16">
        <v>598</v>
      </c>
      <c r="B600" s="12" t="s">
        <v>1254</v>
      </c>
      <c r="C600" s="17">
        <v>0.85</v>
      </c>
      <c r="D600" s="17">
        <v>0</v>
      </c>
      <c r="E600" s="13">
        <v>110</v>
      </c>
      <c r="F600" s="13">
        <v>110</v>
      </c>
      <c r="G600" s="14">
        <v>5</v>
      </c>
      <c r="H600" s="14">
        <v>8</v>
      </c>
      <c r="I600" s="19">
        <v>0.55000000000000004</v>
      </c>
    </row>
    <row r="601" spans="1:9" x14ac:dyDescent="0.25">
      <c r="A601" s="16">
        <v>599</v>
      </c>
      <c r="B601" s="12" t="s">
        <v>1255</v>
      </c>
      <c r="C601" s="17">
        <v>0.93</v>
      </c>
      <c r="D601" s="17">
        <v>0</v>
      </c>
      <c r="E601" s="13">
        <v>130</v>
      </c>
      <c r="F601" s="13">
        <v>120</v>
      </c>
      <c r="G601" s="14">
        <v>6</v>
      </c>
      <c r="H601" s="14">
        <v>5</v>
      </c>
      <c r="I601" s="19">
        <v>0.55000000000000004</v>
      </c>
    </row>
    <row r="602" spans="1:9" x14ac:dyDescent="0.25">
      <c r="A602" s="16">
        <v>600</v>
      </c>
      <c r="B602" s="12" t="s">
        <v>1256</v>
      </c>
      <c r="C602" s="17">
        <v>0.92</v>
      </c>
      <c r="D602" s="17">
        <v>0</v>
      </c>
      <c r="E602" s="13">
        <v>300</v>
      </c>
      <c r="F602" s="13">
        <v>200</v>
      </c>
      <c r="G602" s="14">
        <v>7</v>
      </c>
      <c r="H602" s="14">
        <v>6</v>
      </c>
      <c r="I602" s="19">
        <v>0.55000000000000004</v>
      </c>
    </row>
    <row r="603" spans="1:9" x14ac:dyDescent="0.25">
      <c r="A603" s="16">
        <v>601</v>
      </c>
      <c r="B603" s="12" t="s">
        <v>1257</v>
      </c>
      <c r="C603" s="17">
        <v>1.05</v>
      </c>
      <c r="D603" s="17">
        <v>0</v>
      </c>
      <c r="E603" s="13">
        <v>150</v>
      </c>
      <c r="F603" s="13">
        <v>150</v>
      </c>
      <c r="G603" s="14">
        <v>6</v>
      </c>
      <c r="H603" s="14">
        <v>12</v>
      </c>
      <c r="I603" s="19">
        <v>0.55000000000000004</v>
      </c>
    </row>
    <row r="604" spans="1:9" x14ac:dyDescent="0.25">
      <c r="A604" s="16">
        <v>602</v>
      </c>
      <c r="B604" s="12" t="s">
        <v>1258</v>
      </c>
      <c r="C604" s="17">
        <v>0.95</v>
      </c>
      <c r="D604" s="17">
        <v>0</v>
      </c>
      <c r="E604" s="13">
        <v>120</v>
      </c>
      <c r="F604" s="13">
        <v>120</v>
      </c>
      <c r="G604" s="14">
        <v>5</v>
      </c>
      <c r="H604" s="14">
        <v>7</v>
      </c>
      <c r="I604" s="19">
        <v>0.55000000000000004</v>
      </c>
    </row>
    <row r="605" spans="1:9" x14ac:dyDescent="0.25">
      <c r="A605" s="16">
        <v>603</v>
      </c>
      <c r="B605" s="12" t="s">
        <v>1259</v>
      </c>
      <c r="C605" s="17">
        <v>0.95</v>
      </c>
      <c r="D605" s="17">
        <v>0</v>
      </c>
      <c r="E605" s="13">
        <v>175</v>
      </c>
      <c r="F605" s="13">
        <v>140</v>
      </c>
      <c r="G605" s="14">
        <v>6</v>
      </c>
      <c r="H605" s="14">
        <v>12</v>
      </c>
      <c r="I605" s="19">
        <v>0.55000000000000004</v>
      </c>
    </row>
    <row r="606" spans="1:9" x14ac:dyDescent="0.25">
      <c r="A606" s="16">
        <v>604</v>
      </c>
      <c r="B606" s="12" t="s">
        <v>1260</v>
      </c>
      <c r="C606" s="17">
        <v>1</v>
      </c>
      <c r="D606" s="17">
        <v>0</v>
      </c>
      <c r="E606" s="13">
        <v>120</v>
      </c>
      <c r="F606" s="13">
        <v>120</v>
      </c>
      <c r="G606" s="14">
        <v>5</v>
      </c>
      <c r="H606" s="14">
        <v>9</v>
      </c>
      <c r="I606" s="19">
        <v>0.55000000000000004</v>
      </c>
    </row>
    <row r="607" spans="1:9" x14ac:dyDescent="0.25">
      <c r="A607" s="16">
        <v>605</v>
      </c>
      <c r="B607" s="12" t="s">
        <v>1261</v>
      </c>
      <c r="C607" s="17">
        <v>0.95</v>
      </c>
      <c r="D607" s="17">
        <v>0</v>
      </c>
      <c r="E607" s="13">
        <v>145</v>
      </c>
      <c r="F607" s="13">
        <v>145</v>
      </c>
      <c r="G607" s="14">
        <v>5</v>
      </c>
      <c r="H607" s="14">
        <v>9</v>
      </c>
      <c r="I607" s="19">
        <v>0.55000000000000004</v>
      </c>
    </row>
    <row r="608" spans="1:9" x14ac:dyDescent="0.25">
      <c r="A608" s="16">
        <v>606</v>
      </c>
      <c r="B608" s="12" t="s">
        <v>1262</v>
      </c>
      <c r="C608" s="17">
        <v>0.96</v>
      </c>
      <c r="D608" s="17">
        <v>0</v>
      </c>
      <c r="E608" s="13">
        <v>360</v>
      </c>
      <c r="F608" s="13">
        <v>235</v>
      </c>
      <c r="G608" s="14">
        <v>7.8</v>
      </c>
      <c r="H608" s="14">
        <v>6</v>
      </c>
      <c r="I608" s="19">
        <v>0.55000000000000004</v>
      </c>
    </row>
    <row r="609" spans="1:9" x14ac:dyDescent="0.25">
      <c r="A609" s="16">
        <v>607</v>
      </c>
      <c r="B609" s="12" t="s">
        <v>1263</v>
      </c>
      <c r="C609" s="17">
        <v>1.05</v>
      </c>
      <c r="D609" s="17">
        <v>0</v>
      </c>
      <c r="E609" s="13">
        <v>125</v>
      </c>
      <c r="F609" s="13">
        <v>125</v>
      </c>
      <c r="G609" s="14">
        <v>6</v>
      </c>
      <c r="H609" s="14">
        <v>10</v>
      </c>
      <c r="I609" s="19">
        <v>0.55000000000000004</v>
      </c>
    </row>
    <row r="610" spans="1:9" x14ac:dyDescent="0.25">
      <c r="A610" s="16">
        <v>608</v>
      </c>
      <c r="B610" s="12" t="s">
        <v>1264</v>
      </c>
      <c r="C610" s="17">
        <v>0.86</v>
      </c>
      <c r="D610" s="17">
        <v>0</v>
      </c>
      <c r="E610" s="13">
        <v>225</v>
      </c>
      <c r="F610" s="13">
        <v>160</v>
      </c>
      <c r="G610" s="14">
        <v>9</v>
      </c>
      <c r="H610" s="14">
        <v>9</v>
      </c>
      <c r="I610" s="19">
        <v>0.55000000000000004</v>
      </c>
    </row>
    <row r="611" spans="1:9" x14ac:dyDescent="0.25">
      <c r="A611" s="16">
        <v>609</v>
      </c>
      <c r="B611" s="12" t="s">
        <v>1265</v>
      </c>
      <c r="C611" s="17">
        <v>1.1000000000000001</v>
      </c>
      <c r="D611" s="17">
        <v>0</v>
      </c>
      <c r="E611" s="13">
        <v>275</v>
      </c>
      <c r="F611" s="13">
        <v>260</v>
      </c>
      <c r="G611" s="14">
        <v>7</v>
      </c>
      <c r="H611" s="14">
        <v>6</v>
      </c>
      <c r="I611" s="19">
        <v>0.55000000000000004</v>
      </c>
    </row>
    <row r="612" spans="1:9" x14ac:dyDescent="0.25">
      <c r="A612" s="16">
        <v>610</v>
      </c>
      <c r="B612" s="12" t="s">
        <v>1266</v>
      </c>
      <c r="C612" s="17">
        <v>0.92</v>
      </c>
      <c r="D612" s="17">
        <v>0</v>
      </c>
      <c r="E612" s="13">
        <v>120</v>
      </c>
      <c r="F612" s="13">
        <v>120</v>
      </c>
      <c r="G612" s="14">
        <v>5</v>
      </c>
      <c r="H612" s="14">
        <v>7</v>
      </c>
      <c r="I612" s="19">
        <v>0.55000000000000004</v>
      </c>
    </row>
    <row r="613" spans="1:9" x14ac:dyDescent="0.25">
      <c r="A613" s="16">
        <v>611</v>
      </c>
      <c r="B613" s="12" t="s">
        <v>1267</v>
      </c>
      <c r="C613" s="17">
        <v>0.98</v>
      </c>
      <c r="D613" s="17">
        <v>0</v>
      </c>
      <c r="E613" s="13">
        <v>180</v>
      </c>
      <c r="F613" s="13">
        <v>180</v>
      </c>
      <c r="G613" s="14">
        <v>7</v>
      </c>
      <c r="H613" s="14">
        <v>6</v>
      </c>
      <c r="I613" s="19">
        <v>0.55000000000000004</v>
      </c>
    </row>
    <row r="614" spans="1:9" x14ac:dyDescent="0.25">
      <c r="A614" s="16">
        <v>612</v>
      </c>
      <c r="B614" s="12" t="s">
        <v>1268</v>
      </c>
      <c r="C614" s="17">
        <v>0.95</v>
      </c>
      <c r="D614" s="17">
        <v>0</v>
      </c>
      <c r="E614" s="13">
        <v>200</v>
      </c>
      <c r="F614" s="13">
        <v>160</v>
      </c>
      <c r="G614" s="14">
        <v>7</v>
      </c>
      <c r="H614" s="14">
        <v>6</v>
      </c>
      <c r="I614" s="19">
        <v>0.55000000000000004</v>
      </c>
    </row>
    <row r="615" spans="1:9" x14ac:dyDescent="0.25">
      <c r="A615" s="16">
        <v>613</v>
      </c>
      <c r="B615" s="12" t="s">
        <v>1269</v>
      </c>
      <c r="C615" s="17">
        <v>0.95</v>
      </c>
      <c r="D615" s="17">
        <v>0</v>
      </c>
      <c r="E615" s="13">
        <v>200</v>
      </c>
      <c r="F615" s="13">
        <v>160</v>
      </c>
      <c r="G615" s="14">
        <v>7</v>
      </c>
      <c r="H615" s="14">
        <v>6</v>
      </c>
      <c r="I615" s="19">
        <v>0.55000000000000004</v>
      </c>
    </row>
    <row r="616" spans="1:9" x14ac:dyDescent="0.25">
      <c r="A616" s="16">
        <v>614</v>
      </c>
      <c r="B616" s="12" t="s">
        <v>1270</v>
      </c>
      <c r="C616" s="17">
        <v>1</v>
      </c>
      <c r="D616" s="17">
        <v>0</v>
      </c>
      <c r="E616" s="13">
        <v>120</v>
      </c>
      <c r="F616" s="13">
        <v>120</v>
      </c>
      <c r="G616" s="14">
        <v>4</v>
      </c>
      <c r="H616" s="14">
        <v>8</v>
      </c>
      <c r="I616" s="19">
        <v>0.55000000000000004</v>
      </c>
    </row>
    <row r="617" spans="1:9" x14ac:dyDescent="0.25">
      <c r="A617" s="16">
        <v>615</v>
      </c>
      <c r="B617" s="12" t="s">
        <v>1271</v>
      </c>
      <c r="C617" s="17">
        <v>1</v>
      </c>
      <c r="D617" s="17">
        <v>0</v>
      </c>
      <c r="E617" s="13">
        <v>145</v>
      </c>
      <c r="F617" s="13">
        <v>145</v>
      </c>
      <c r="G617" s="14">
        <v>4</v>
      </c>
      <c r="H617" s="14">
        <v>8</v>
      </c>
      <c r="I617" s="19">
        <v>0.55000000000000004</v>
      </c>
    </row>
    <row r="618" spans="1:9" x14ac:dyDescent="0.25">
      <c r="A618" s="16">
        <v>616</v>
      </c>
      <c r="B618" s="12" t="s">
        <v>1272</v>
      </c>
      <c r="C618" s="17">
        <v>0.98</v>
      </c>
      <c r="D618" s="17">
        <v>0</v>
      </c>
      <c r="E618" s="13">
        <v>120</v>
      </c>
      <c r="F618" s="13">
        <v>120</v>
      </c>
      <c r="G618" s="14">
        <v>4</v>
      </c>
      <c r="H618" s="14">
        <v>8</v>
      </c>
      <c r="I618" s="19">
        <v>0.55000000000000004</v>
      </c>
    </row>
    <row r="619" spans="1:9" x14ac:dyDescent="0.25">
      <c r="A619" s="16">
        <v>617</v>
      </c>
      <c r="B619" s="12" t="s">
        <v>1273</v>
      </c>
      <c r="C619" s="17">
        <v>0.98</v>
      </c>
      <c r="D619" s="17">
        <v>0</v>
      </c>
      <c r="E619" s="13">
        <v>265</v>
      </c>
      <c r="F619" s="13">
        <v>250</v>
      </c>
      <c r="G619" s="14">
        <v>6</v>
      </c>
      <c r="H619" s="14">
        <v>5</v>
      </c>
      <c r="I619" s="19">
        <v>0.55000000000000004</v>
      </c>
    </row>
    <row r="620" spans="1:9" x14ac:dyDescent="0.25">
      <c r="A620" s="16">
        <v>618</v>
      </c>
      <c r="B620" s="12" t="s">
        <v>1274</v>
      </c>
      <c r="C620" s="17">
        <v>1</v>
      </c>
      <c r="D620" s="17">
        <v>0</v>
      </c>
      <c r="E620" s="13">
        <v>135</v>
      </c>
      <c r="F620" s="13">
        <v>130</v>
      </c>
      <c r="G620" s="14">
        <v>5</v>
      </c>
      <c r="H620" s="14">
        <v>9</v>
      </c>
      <c r="I620" s="19">
        <v>0.55000000000000004</v>
      </c>
    </row>
    <row r="621" spans="1:9" x14ac:dyDescent="0.25">
      <c r="A621" s="16">
        <v>619</v>
      </c>
      <c r="B621" s="12" t="s">
        <v>1275</v>
      </c>
      <c r="C621" s="17">
        <v>1.03</v>
      </c>
      <c r="D621" s="17">
        <v>0</v>
      </c>
      <c r="E621" s="13">
        <v>140</v>
      </c>
      <c r="F621" s="13">
        <v>130</v>
      </c>
      <c r="G621" s="14">
        <v>3.5</v>
      </c>
      <c r="H621" s="14">
        <v>6</v>
      </c>
      <c r="I621" s="19">
        <v>0.55000000000000004</v>
      </c>
    </row>
    <row r="622" spans="1:9" x14ac:dyDescent="0.25">
      <c r="A622" s="16">
        <v>620</v>
      </c>
      <c r="B622" s="12" t="s">
        <v>1276</v>
      </c>
      <c r="C622" s="17">
        <v>1.05</v>
      </c>
      <c r="D622" s="17">
        <v>0</v>
      </c>
      <c r="E622" s="13">
        <v>140</v>
      </c>
      <c r="F622" s="13">
        <v>140</v>
      </c>
      <c r="G622" s="14">
        <v>4</v>
      </c>
      <c r="H622" s="14">
        <v>8</v>
      </c>
      <c r="I622" s="19">
        <v>0.55000000000000004</v>
      </c>
    </row>
    <row r="623" spans="1:9" x14ac:dyDescent="0.25">
      <c r="A623" s="16">
        <v>621</v>
      </c>
      <c r="B623" s="12" t="s">
        <v>1277</v>
      </c>
      <c r="C623" s="17">
        <v>1.03</v>
      </c>
      <c r="D623" s="17">
        <v>1.03</v>
      </c>
      <c r="E623" s="13">
        <v>58</v>
      </c>
      <c r="F623" s="13">
        <v>85</v>
      </c>
      <c r="G623" s="14">
        <v>3</v>
      </c>
      <c r="H623" s="14">
        <v>1</v>
      </c>
      <c r="I623" s="19">
        <v>0.55000000000000004</v>
      </c>
    </row>
    <row r="624" spans="1:9" x14ac:dyDescent="0.25">
      <c r="A624" s="16">
        <v>622</v>
      </c>
      <c r="B624" s="12" t="s">
        <v>1278</v>
      </c>
      <c r="C624" s="17">
        <v>1</v>
      </c>
      <c r="D624" s="17">
        <v>0</v>
      </c>
      <c r="E624" s="13">
        <v>300</v>
      </c>
      <c r="F624" s="13">
        <v>220</v>
      </c>
      <c r="G624" s="14">
        <v>8</v>
      </c>
      <c r="H624" s="14">
        <v>10</v>
      </c>
      <c r="I624" s="19">
        <v>0.55000000000000004</v>
      </c>
    </row>
    <row r="625" spans="1:9" x14ac:dyDescent="0.25">
      <c r="A625" s="16">
        <v>623</v>
      </c>
      <c r="B625" s="12" t="s">
        <v>1279</v>
      </c>
      <c r="C625" s="17">
        <v>1</v>
      </c>
      <c r="D625" s="17">
        <v>0</v>
      </c>
      <c r="E625" s="13">
        <v>305</v>
      </c>
      <c r="F625" s="13">
        <v>220</v>
      </c>
      <c r="G625" s="14">
        <v>9</v>
      </c>
      <c r="H625" s="14">
        <v>6</v>
      </c>
      <c r="I625" s="19">
        <v>0.55000000000000004</v>
      </c>
    </row>
    <row r="626" spans="1:9" x14ac:dyDescent="0.25">
      <c r="A626" s="16">
        <v>624</v>
      </c>
      <c r="B626" s="12" t="s">
        <v>1280</v>
      </c>
      <c r="C626" s="17">
        <v>0.92</v>
      </c>
      <c r="D626" s="17">
        <v>0</v>
      </c>
      <c r="E626" s="13">
        <v>300</v>
      </c>
      <c r="F626" s="13">
        <v>200</v>
      </c>
      <c r="G626" s="14">
        <v>7</v>
      </c>
      <c r="H626" s="14">
        <v>8</v>
      </c>
      <c r="I626" s="19">
        <v>0.55000000000000004</v>
      </c>
    </row>
    <row r="627" spans="1:9" x14ac:dyDescent="0.25">
      <c r="A627" s="16">
        <v>625</v>
      </c>
      <c r="B627" s="12" t="s">
        <v>1281</v>
      </c>
      <c r="C627" s="17">
        <v>0.8</v>
      </c>
      <c r="D627" s="17">
        <v>0.74</v>
      </c>
      <c r="E627" s="13">
        <v>93</v>
      </c>
      <c r="F627" s="13">
        <v>75</v>
      </c>
      <c r="G627" s="14">
        <v>9.6999999999999993</v>
      </c>
      <c r="H627" s="14">
        <v>1.4</v>
      </c>
      <c r="I627" s="19">
        <v>0.55000000000000004</v>
      </c>
    </row>
    <row r="628" spans="1:9" x14ac:dyDescent="0.25">
      <c r="A628" s="16">
        <v>626</v>
      </c>
      <c r="B628" s="12" t="s">
        <v>1282</v>
      </c>
      <c r="C628" s="17">
        <v>0.82</v>
      </c>
      <c r="D628" s="17">
        <v>0.77</v>
      </c>
      <c r="E628" s="13">
        <v>94</v>
      </c>
      <c r="F628" s="13">
        <v>79</v>
      </c>
      <c r="G628" s="14">
        <v>9.9</v>
      </c>
      <c r="H628" s="14">
        <v>1.4</v>
      </c>
      <c r="I628" s="19">
        <v>0.55000000000000004</v>
      </c>
    </row>
    <row r="629" spans="1:9" x14ac:dyDescent="0.25">
      <c r="A629" s="16">
        <v>627</v>
      </c>
      <c r="B629" s="12" t="s">
        <v>1283</v>
      </c>
      <c r="C629" s="17">
        <v>0.78</v>
      </c>
      <c r="D629" s="17">
        <v>0.73</v>
      </c>
      <c r="E629" s="13">
        <v>78</v>
      </c>
      <c r="F629" s="13">
        <v>90</v>
      </c>
      <c r="G629" s="14">
        <v>3</v>
      </c>
      <c r="H629" s="14">
        <v>4.7</v>
      </c>
      <c r="I629" s="19">
        <v>0.55000000000000004</v>
      </c>
    </row>
    <row r="630" spans="1:9" x14ac:dyDescent="0.25">
      <c r="A630" s="16">
        <v>628</v>
      </c>
      <c r="B630" s="12" t="s">
        <v>1284</v>
      </c>
      <c r="C630" s="17">
        <v>1.06</v>
      </c>
      <c r="D630" s="17">
        <v>1.06</v>
      </c>
      <c r="E630" s="13">
        <v>67</v>
      </c>
      <c r="F630" s="13">
        <v>87</v>
      </c>
      <c r="G630" s="14">
        <v>2.8</v>
      </c>
      <c r="H630" s="14">
        <v>0.3</v>
      </c>
      <c r="I630" s="19">
        <v>0.55000000000000004</v>
      </c>
    </row>
    <row r="631" spans="1:9" x14ac:dyDescent="0.25">
      <c r="A631" s="16">
        <v>629</v>
      </c>
      <c r="B631" s="12" t="s">
        <v>1285</v>
      </c>
      <c r="C631" s="17">
        <v>1.02</v>
      </c>
      <c r="D631" s="17">
        <v>0</v>
      </c>
      <c r="E631" s="13">
        <v>320</v>
      </c>
      <c r="F631" s="13">
        <v>235</v>
      </c>
      <c r="G631" s="14">
        <v>7</v>
      </c>
      <c r="H631" s="14">
        <v>5</v>
      </c>
      <c r="I631" s="19">
        <v>0.55000000000000004</v>
      </c>
    </row>
    <row r="632" spans="1:9" x14ac:dyDescent="0.25">
      <c r="A632" s="16">
        <v>630</v>
      </c>
      <c r="B632" s="12" t="s">
        <v>1286</v>
      </c>
      <c r="C632" s="17">
        <v>1.04</v>
      </c>
      <c r="D632" s="17">
        <v>0</v>
      </c>
      <c r="E632" s="13">
        <v>330</v>
      </c>
      <c r="F632" s="13">
        <v>250</v>
      </c>
      <c r="G632" s="14">
        <v>7</v>
      </c>
      <c r="H632" s="14">
        <v>5</v>
      </c>
      <c r="I632" s="19">
        <v>0.55000000000000004</v>
      </c>
    </row>
    <row r="633" spans="1:9" x14ac:dyDescent="0.25">
      <c r="A633" s="16">
        <v>631</v>
      </c>
      <c r="B633" s="12" t="s">
        <v>1287</v>
      </c>
      <c r="C633" s="17">
        <v>0.95</v>
      </c>
      <c r="D633" s="17">
        <v>0</v>
      </c>
      <c r="E633" s="13">
        <v>300</v>
      </c>
      <c r="F633" s="13">
        <v>250</v>
      </c>
      <c r="G633" s="14">
        <v>0</v>
      </c>
      <c r="H633" s="14">
        <v>0</v>
      </c>
      <c r="I633" s="19">
        <v>0.55000000000000004</v>
      </c>
    </row>
    <row r="634" spans="1:9" x14ac:dyDescent="0.25">
      <c r="A634" s="16">
        <v>632</v>
      </c>
      <c r="B634" s="12" t="s">
        <v>1288</v>
      </c>
      <c r="C634" s="17">
        <v>0.95</v>
      </c>
      <c r="D634" s="17">
        <v>0</v>
      </c>
      <c r="E634" s="13">
        <v>125</v>
      </c>
      <c r="F634" s="13">
        <v>125</v>
      </c>
      <c r="G634" s="14">
        <v>5</v>
      </c>
      <c r="H634" s="14">
        <v>9</v>
      </c>
      <c r="I634" s="19">
        <v>0.55000000000000004</v>
      </c>
    </row>
    <row r="635" spans="1:9" x14ac:dyDescent="0.25">
      <c r="A635" s="16">
        <v>633</v>
      </c>
      <c r="B635" s="12" t="s">
        <v>1289</v>
      </c>
      <c r="C635" s="17">
        <v>0.98</v>
      </c>
      <c r="D635" s="17">
        <v>0</v>
      </c>
      <c r="E635" s="13">
        <v>150</v>
      </c>
      <c r="F635" s="13">
        <v>150</v>
      </c>
      <c r="G635" s="14">
        <v>5</v>
      </c>
      <c r="H635" s="14">
        <v>9</v>
      </c>
      <c r="I635" s="19">
        <v>0.55000000000000004</v>
      </c>
    </row>
    <row r="636" spans="1:9" x14ac:dyDescent="0.25">
      <c r="A636" s="16">
        <v>634</v>
      </c>
      <c r="B636" s="12" t="s">
        <v>1290</v>
      </c>
      <c r="C636" s="17">
        <v>0.98</v>
      </c>
      <c r="D636" s="17">
        <v>0</v>
      </c>
      <c r="E636" s="13">
        <v>125</v>
      </c>
      <c r="F636" s="13">
        <v>120</v>
      </c>
      <c r="G636" s="14">
        <v>4</v>
      </c>
      <c r="H636" s="14">
        <v>8</v>
      </c>
      <c r="I636" s="19">
        <v>0.55000000000000004</v>
      </c>
    </row>
    <row r="637" spans="1:9" x14ac:dyDescent="0.25">
      <c r="A637" s="16">
        <v>635</v>
      </c>
      <c r="B637" s="12" t="s">
        <v>1291</v>
      </c>
      <c r="C637" s="17">
        <v>0.92</v>
      </c>
      <c r="D637" s="17">
        <v>0</v>
      </c>
      <c r="E637" s="13">
        <v>125</v>
      </c>
      <c r="F637" s="13">
        <v>120</v>
      </c>
      <c r="G637" s="14">
        <v>5</v>
      </c>
      <c r="H637" s="14">
        <v>9</v>
      </c>
      <c r="I637" s="19">
        <v>0.55000000000000004</v>
      </c>
    </row>
    <row r="638" spans="1:9" x14ac:dyDescent="0.25">
      <c r="A638" s="16">
        <v>636</v>
      </c>
      <c r="B638" s="12" t="s">
        <v>1292</v>
      </c>
      <c r="C638" s="17">
        <v>0.99</v>
      </c>
      <c r="D638" s="17">
        <v>0</v>
      </c>
      <c r="E638" s="13">
        <v>100</v>
      </c>
      <c r="F638" s="13">
        <v>115</v>
      </c>
      <c r="G638" s="14">
        <v>4</v>
      </c>
      <c r="H638" s="14">
        <v>7</v>
      </c>
      <c r="I638" s="19">
        <v>0.55000000000000004</v>
      </c>
    </row>
    <row r="639" spans="1:9" x14ac:dyDescent="0.25">
      <c r="A639" s="16">
        <v>637</v>
      </c>
      <c r="B639" s="12" t="s">
        <v>1293</v>
      </c>
      <c r="C639" s="17">
        <v>0.89</v>
      </c>
      <c r="D639" s="17">
        <v>0</v>
      </c>
      <c r="E639" s="13">
        <v>240</v>
      </c>
      <c r="F639" s="13">
        <v>195</v>
      </c>
      <c r="G639" s="14">
        <v>0</v>
      </c>
      <c r="H639" s="14">
        <v>0</v>
      </c>
      <c r="I639" s="19">
        <v>0.55000000000000004</v>
      </c>
    </row>
    <row r="640" spans="1:9" x14ac:dyDescent="0.25">
      <c r="A640" s="16">
        <v>638</v>
      </c>
      <c r="B640" s="12" t="s">
        <v>1294</v>
      </c>
      <c r="C640" s="17">
        <v>1</v>
      </c>
      <c r="D640" s="17">
        <v>0</v>
      </c>
      <c r="E640" s="13">
        <v>305</v>
      </c>
      <c r="F640" s="13">
        <v>230</v>
      </c>
      <c r="G640" s="14">
        <v>0</v>
      </c>
      <c r="H640" s="14">
        <v>0</v>
      </c>
      <c r="I640" s="19">
        <v>0.55000000000000004</v>
      </c>
    </row>
    <row r="641" spans="1:9" x14ac:dyDescent="0.25">
      <c r="A641" s="16">
        <v>639</v>
      </c>
      <c r="B641" s="12" t="s">
        <v>1295</v>
      </c>
      <c r="C641" s="17">
        <v>1</v>
      </c>
      <c r="D641" s="17">
        <v>0</v>
      </c>
      <c r="E641" s="13">
        <v>85</v>
      </c>
      <c r="F641" s="13">
        <v>110</v>
      </c>
      <c r="G641" s="14">
        <v>5</v>
      </c>
      <c r="H641" s="14">
        <v>7</v>
      </c>
      <c r="I641" s="19">
        <v>0.55000000000000004</v>
      </c>
    </row>
    <row r="642" spans="1:9" x14ac:dyDescent="0.25">
      <c r="A642" s="16">
        <v>640</v>
      </c>
      <c r="B642" s="12" t="s">
        <v>1296</v>
      </c>
      <c r="C642" s="17">
        <v>0.98</v>
      </c>
      <c r="D642" s="17">
        <v>0</v>
      </c>
      <c r="E642" s="13">
        <v>375</v>
      </c>
      <c r="F642" s="13">
        <v>250</v>
      </c>
      <c r="G642" s="14">
        <v>0</v>
      </c>
      <c r="H642" s="14">
        <v>0</v>
      </c>
      <c r="I642" s="19">
        <v>0.55000000000000004</v>
      </c>
    </row>
    <row r="643" spans="1:9" x14ac:dyDescent="0.25">
      <c r="A643" s="16">
        <v>641</v>
      </c>
      <c r="B643" s="12" t="s">
        <v>1297</v>
      </c>
      <c r="C643" s="17">
        <v>0.92</v>
      </c>
      <c r="D643" s="17">
        <v>0</v>
      </c>
      <c r="E643" s="13">
        <v>125</v>
      </c>
      <c r="F643" s="13">
        <v>120</v>
      </c>
      <c r="G643" s="14">
        <v>5</v>
      </c>
      <c r="H643" s="14">
        <v>9</v>
      </c>
      <c r="I643" s="19">
        <v>0.55000000000000004</v>
      </c>
    </row>
    <row r="644" spans="1:9" x14ac:dyDescent="0.25">
      <c r="A644" s="16">
        <v>642</v>
      </c>
      <c r="B644" s="12" t="s">
        <v>1298</v>
      </c>
      <c r="C644" s="17">
        <v>0.93</v>
      </c>
      <c r="D644" s="17">
        <v>0</v>
      </c>
      <c r="E644" s="13">
        <v>150</v>
      </c>
      <c r="F644" s="13">
        <v>145</v>
      </c>
      <c r="G644" s="14">
        <v>5</v>
      </c>
      <c r="H644" s="14">
        <v>9</v>
      </c>
      <c r="I644" s="19">
        <v>0.55000000000000004</v>
      </c>
    </row>
    <row r="645" spans="1:9" x14ac:dyDescent="0.25">
      <c r="A645" s="16">
        <v>643</v>
      </c>
      <c r="B645" s="12" t="s">
        <v>1299</v>
      </c>
      <c r="C645" s="17">
        <v>0.92</v>
      </c>
      <c r="D645" s="17">
        <v>0</v>
      </c>
      <c r="E645" s="13">
        <v>315</v>
      </c>
      <c r="F645" s="13">
        <v>235</v>
      </c>
      <c r="G645" s="14">
        <v>0</v>
      </c>
      <c r="H645" s="14">
        <v>0</v>
      </c>
      <c r="I645" s="19">
        <v>0.55000000000000004</v>
      </c>
    </row>
    <row r="646" spans="1:9" x14ac:dyDescent="0.25">
      <c r="A646" s="16">
        <v>644</v>
      </c>
      <c r="B646" s="12" t="s">
        <v>1300</v>
      </c>
      <c r="C646" s="17">
        <v>0.9</v>
      </c>
      <c r="D646" s="17">
        <v>0</v>
      </c>
      <c r="E646" s="13">
        <v>110</v>
      </c>
      <c r="F646" s="13">
        <v>100</v>
      </c>
      <c r="G646" s="14">
        <v>6</v>
      </c>
      <c r="H646" s="14">
        <v>7</v>
      </c>
      <c r="I646" s="19">
        <v>0.55000000000000004</v>
      </c>
    </row>
    <row r="647" spans="1:9" x14ac:dyDescent="0.25">
      <c r="A647" s="16">
        <v>645</v>
      </c>
      <c r="B647" s="12" t="s">
        <v>1301</v>
      </c>
      <c r="C647" s="17">
        <v>1.01</v>
      </c>
      <c r="D647" s="17">
        <v>0</v>
      </c>
      <c r="E647" s="13">
        <v>150</v>
      </c>
      <c r="F647" s="13">
        <v>150</v>
      </c>
      <c r="G647" s="14">
        <v>6</v>
      </c>
      <c r="H647" s="14">
        <v>10</v>
      </c>
      <c r="I647" s="19">
        <v>0.55000000000000004</v>
      </c>
    </row>
    <row r="648" spans="1:9" x14ac:dyDescent="0.25">
      <c r="A648" s="16">
        <v>646</v>
      </c>
      <c r="B648" s="12" t="s">
        <v>1302</v>
      </c>
      <c r="C648" s="17">
        <v>1.08</v>
      </c>
      <c r="D648" s="17">
        <v>0</v>
      </c>
      <c r="E648" s="13">
        <v>190</v>
      </c>
      <c r="F648" s="13">
        <v>205</v>
      </c>
      <c r="G648" s="14">
        <v>7.5</v>
      </c>
      <c r="H648" s="14">
        <v>6</v>
      </c>
      <c r="I648" s="19">
        <v>0.55000000000000004</v>
      </c>
    </row>
    <row r="649" spans="1:9" x14ac:dyDescent="0.25">
      <c r="A649" s="16">
        <v>647</v>
      </c>
      <c r="B649" s="12" t="s">
        <v>1303</v>
      </c>
      <c r="C649" s="17">
        <v>1.3</v>
      </c>
      <c r="D649" s="17">
        <v>0</v>
      </c>
      <c r="E649" s="13">
        <v>200</v>
      </c>
      <c r="F649" s="13">
        <v>310</v>
      </c>
      <c r="G649" s="14">
        <v>5</v>
      </c>
      <c r="H649" s="14">
        <v>7</v>
      </c>
      <c r="I649" s="19">
        <v>0.55000000000000004</v>
      </c>
    </row>
    <row r="650" spans="1:9" x14ac:dyDescent="0.25">
      <c r="A650" s="16">
        <v>648</v>
      </c>
      <c r="B650" s="12" t="s">
        <v>1304</v>
      </c>
      <c r="C650" s="17">
        <v>1.01</v>
      </c>
      <c r="D650" s="17">
        <v>0</v>
      </c>
      <c r="E650" s="13">
        <v>310</v>
      </c>
      <c r="F650" s="13">
        <v>240</v>
      </c>
      <c r="G650" s="14">
        <v>0</v>
      </c>
      <c r="H650" s="14">
        <v>0</v>
      </c>
      <c r="I650" s="19">
        <v>0.55000000000000004</v>
      </c>
    </row>
    <row r="651" spans="1:9" x14ac:dyDescent="0.25">
      <c r="A651" s="16">
        <v>649</v>
      </c>
      <c r="B651" s="12" t="s">
        <v>1305</v>
      </c>
      <c r="C651" s="17">
        <v>1.5</v>
      </c>
      <c r="D651" s="17">
        <v>0</v>
      </c>
      <c r="E651" s="13">
        <v>150</v>
      </c>
      <c r="F651" s="13">
        <v>345</v>
      </c>
      <c r="G651" s="14">
        <v>5.5</v>
      </c>
      <c r="H651" s="14">
        <v>6.5</v>
      </c>
      <c r="I651" s="19">
        <v>0.55000000000000004</v>
      </c>
    </row>
    <row r="652" spans="1:9" x14ac:dyDescent="0.25">
      <c r="A652" s="16">
        <v>650</v>
      </c>
      <c r="B652" s="12" t="s">
        <v>1306</v>
      </c>
      <c r="C652" s="17">
        <v>1.22</v>
      </c>
      <c r="D652" s="17">
        <v>0</v>
      </c>
      <c r="E652" s="13">
        <v>206</v>
      </c>
      <c r="F652" s="13">
        <v>265</v>
      </c>
      <c r="G652" s="14">
        <v>7.5</v>
      </c>
      <c r="H652" s="14">
        <v>6.5</v>
      </c>
      <c r="I652" s="19">
        <v>0.55000000000000004</v>
      </c>
    </row>
    <row r="653" spans="1:9" x14ac:dyDescent="0.25">
      <c r="A653" s="16">
        <v>651</v>
      </c>
      <c r="B653" s="12" t="s">
        <v>1307</v>
      </c>
      <c r="C653" s="17">
        <v>0.92</v>
      </c>
      <c r="D653" s="17">
        <v>0</v>
      </c>
      <c r="E653" s="13">
        <v>310</v>
      </c>
      <c r="F653" s="13">
        <v>225</v>
      </c>
      <c r="G653" s="14">
        <v>0</v>
      </c>
      <c r="H653" s="14">
        <v>0</v>
      </c>
      <c r="I653" s="19">
        <v>0.55000000000000004</v>
      </c>
    </row>
    <row r="654" spans="1:9" x14ac:dyDescent="0.25">
      <c r="A654" s="16">
        <v>652</v>
      </c>
      <c r="B654" s="12" t="s">
        <v>1308</v>
      </c>
      <c r="C654" s="17">
        <v>0.92</v>
      </c>
      <c r="D654" s="17">
        <v>0</v>
      </c>
      <c r="E654" s="13">
        <v>315</v>
      </c>
      <c r="F654" s="13">
        <v>210</v>
      </c>
      <c r="G654" s="14">
        <v>0</v>
      </c>
      <c r="H654" s="14">
        <v>0</v>
      </c>
      <c r="I654" s="19">
        <v>0.55000000000000004</v>
      </c>
    </row>
    <row r="655" spans="1:9" x14ac:dyDescent="0.25">
      <c r="A655" s="16">
        <v>653</v>
      </c>
      <c r="B655" s="12" t="s">
        <v>1309</v>
      </c>
      <c r="C655" s="17">
        <v>0.94</v>
      </c>
      <c r="D655" s="17">
        <v>0</v>
      </c>
      <c r="E655" s="13">
        <v>310</v>
      </c>
      <c r="F655" s="13">
        <v>225</v>
      </c>
      <c r="G655" s="14">
        <v>0</v>
      </c>
      <c r="H655" s="14">
        <v>0</v>
      </c>
      <c r="I655" s="19">
        <v>0.55000000000000004</v>
      </c>
    </row>
    <row r="656" spans="1:9" x14ac:dyDescent="0.25">
      <c r="A656" s="16">
        <v>654</v>
      </c>
      <c r="B656" s="12" t="s">
        <v>1310</v>
      </c>
      <c r="C656" s="17">
        <v>0.91</v>
      </c>
      <c r="D656" s="17">
        <v>0</v>
      </c>
      <c r="E656" s="13">
        <v>295</v>
      </c>
      <c r="F656" s="13">
        <v>215</v>
      </c>
      <c r="G656" s="14">
        <v>0</v>
      </c>
      <c r="H656" s="14">
        <v>0</v>
      </c>
      <c r="I656" s="19">
        <v>0.55000000000000004</v>
      </c>
    </row>
    <row r="657" spans="1:9" x14ac:dyDescent="0.25">
      <c r="A657" s="16">
        <v>655</v>
      </c>
      <c r="B657" s="12" t="s">
        <v>1311</v>
      </c>
      <c r="C657" s="17">
        <v>0.92</v>
      </c>
      <c r="D657" s="17">
        <v>0</v>
      </c>
      <c r="E657" s="13">
        <v>325</v>
      </c>
      <c r="F657" s="13">
        <v>210</v>
      </c>
      <c r="G657" s="14">
        <v>0</v>
      </c>
      <c r="H657" s="14">
        <v>0</v>
      </c>
      <c r="I657" s="19">
        <v>0.55000000000000004</v>
      </c>
    </row>
    <row r="658" spans="1:9" x14ac:dyDescent="0.25">
      <c r="A658" s="16">
        <v>656</v>
      </c>
      <c r="B658" s="12" t="s">
        <v>1312</v>
      </c>
      <c r="C658" s="17">
        <v>0.92</v>
      </c>
      <c r="D658" s="17">
        <v>0</v>
      </c>
      <c r="E658" s="13">
        <v>145</v>
      </c>
      <c r="F658" s="13">
        <v>140</v>
      </c>
      <c r="G658" s="14">
        <v>5</v>
      </c>
      <c r="H658" s="14">
        <v>9</v>
      </c>
      <c r="I658" s="19">
        <v>0.55000000000000004</v>
      </c>
    </row>
    <row r="659" spans="1:9" x14ac:dyDescent="0.25">
      <c r="A659" s="16">
        <v>657</v>
      </c>
      <c r="B659" s="12" t="s">
        <v>1313</v>
      </c>
      <c r="C659" s="17">
        <v>0.99</v>
      </c>
      <c r="D659" s="17">
        <v>0</v>
      </c>
      <c r="E659" s="13">
        <v>320</v>
      </c>
      <c r="F659" s="13">
        <v>280</v>
      </c>
      <c r="G659" s="14">
        <v>0</v>
      </c>
      <c r="H659" s="14">
        <v>0</v>
      </c>
      <c r="I659" s="19">
        <v>0.55000000000000004</v>
      </c>
    </row>
    <row r="660" spans="1:9" x14ac:dyDescent="0.25">
      <c r="A660" s="16">
        <v>658</v>
      </c>
      <c r="B660" s="12" t="s">
        <v>1314</v>
      </c>
      <c r="C660" s="17">
        <v>0.82</v>
      </c>
      <c r="D660" s="17">
        <v>0</v>
      </c>
      <c r="E660" s="13">
        <v>105</v>
      </c>
      <c r="F660" s="13">
        <v>95</v>
      </c>
      <c r="G660" s="14">
        <v>5</v>
      </c>
      <c r="H660" s="14">
        <v>8</v>
      </c>
      <c r="I660" s="19">
        <v>0.55000000000000004</v>
      </c>
    </row>
    <row r="661" spans="1:9" x14ac:dyDescent="0.25">
      <c r="A661" s="16">
        <v>659</v>
      </c>
      <c r="B661" s="12" t="s">
        <v>1315</v>
      </c>
      <c r="C661" s="17">
        <v>0.97</v>
      </c>
      <c r="D661" s="17">
        <v>0</v>
      </c>
      <c r="E661" s="13">
        <v>350</v>
      </c>
      <c r="F661" s="13">
        <v>320</v>
      </c>
      <c r="G661" s="14">
        <v>0</v>
      </c>
      <c r="H661" s="14">
        <v>0</v>
      </c>
      <c r="I661" s="19">
        <v>0.55000000000000004</v>
      </c>
    </row>
    <row r="662" spans="1:9" x14ac:dyDescent="0.25">
      <c r="A662" s="16">
        <v>660</v>
      </c>
      <c r="B662" s="12" t="s">
        <v>1316</v>
      </c>
      <c r="C662" s="17">
        <v>0.95</v>
      </c>
      <c r="D662" s="17">
        <v>0</v>
      </c>
      <c r="E662" s="13">
        <v>310</v>
      </c>
      <c r="F662" s="13">
        <v>250</v>
      </c>
      <c r="G662" s="14">
        <v>0</v>
      </c>
      <c r="H662" s="14">
        <v>0</v>
      </c>
      <c r="I662" s="19">
        <v>0.55000000000000004</v>
      </c>
    </row>
    <row r="663" spans="1:9" x14ac:dyDescent="0.25">
      <c r="A663" s="16">
        <v>661</v>
      </c>
      <c r="B663" s="12" t="s">
        <v>1317</v>
      </c>
      <c r="C663" s="17">
        <v>0.95</v>
      </c>
      <c r="D663" s="17">
        <v>0</v>
      </c>
      <c r="E663" s="13">
        <v>215</v>
      </c>
      <c r="F663" s="13">
        <v>155</v>
      </c>
      <c r="G663" s="14">
        <v>5</v>
      </c>
      <c r="H663" s="14">
        <v>8</v>
      </c>
      <c r="I663" s="19">
        <v>0.55000000000000004</v>
      </c>
    </row>
    <row r="664" spans="1:9" x14ac:dyDescent="0.25">
      <c r="A664" s="16">
        <v>662</v>
      </c>
      <c r="B664" s="12" t="s">
        <v>1318</v>
      </c>
      <c r="C664" s="17">
        <v>1</v>
      </c>
      <c r="D664" s="17">
        <v>0</v>
      </c>
      <c r="E664" s="13">
        <v>320</v>
      </c>
      <c r="F664" s="13">
        <v>240</v>
      </c>
      <c r="G664" s="14">
        <v>9</v>
      </c>
      <c r="H664" s="14">
        <v>22</v>
      </c>
      <c r="I664" s="19">
        <v>0.55000000000000004</v>
      </c>
    </row>
    <row r="665" spans="1:9" x14ac:dyDescent="0.25">
      <c r="A665" s="16">
        <v>663</v>
      </c>
      <c r="B665" s="12" t="s">
        <v>1319</v>
      </c>
      <c r="C665" s="17">
        <v>2.73</v>
      </c>
      <c r="D665" s="17">
        <v>2.78</v>
      </c>
      <c r="E665" s="13">
        <v>0</v>
      </c>
      <c r="F665" s="13">
        <v>0</v>
      </c>
      <c r="G665" s="14">
        <v>0</v>
      </c>
      <c r="H665" s="14">
        <v>0</v>
      </c>
      <c r="I665" s="19">
        <v>0.55000000000000004</v>
      </c>
    </row>
    <row r="666" spans="1:9" x14ac:dyDescent="0.25">
      <c r="A666" s="16">
        <v>664</v>
      </c>
      <c r="B666" s="12" t="s">
        <v>1320</v>
      </c>
      <c r="C666" s="17">
        <v>0</v>
      </c>
      <c r="D666" s="17">
        <v>0</v>
      </c>
      <c r="E666" s="13">
        <v>1154</v>
      </c>
      <c r="F666" s="13">
        <v>0</v>
      </c>
      <c r="G666" s="14">
        <v>0</v>
      </c>
      <c r="H666" s="14">
        <v>2</v>
      </c>
      <c r="I666" s="19">
        <v>0.55000000000000004</v>
      </c>
    </row>
    <row r="667" spans="1:9" x14ac:dyDescent="0.25">
      <c r="A667" s="16">
        <v>665</v>
      </c>
      <c r="B667" s="12" t="s">
        <v>1321</v>
      </c>
      <c r="C667" s="17">
        <v>1</v>
      </c>
      <c r="D667" s="17">
        <v>0</v>
      </c>
      <c r="E667" s="13">
        <v>145</v>
      </c>
      <c r="F667" s="13">
        <v>145</v>
      </c>
      <c r="G667" s="14">
        <v>5</v>
      </c>
      <c r="H667" s="14">
        <v>10</v>
      </c>
      <c r="I667" s="19">
        <v>0.55000000000000004</v>
      </c>
    </row>
    <row r="668" spans="1:9" x14ac:dyDescent="0.25">
      <c r="A668" s="16">
        <v>666</v>
      </c>
      <c r="B668" s="12" t="s">
        <v>1322</v>
      </c>
      <c r="C668" s="17">
        <v>1.05</v>
      </c>
      <c r="D668" s="17">
        <v>0</v>
      </c>
      <c r="E668" s="13">
        <v>175</v>
      </c>
      <c r="F668" s="13">
        <v>175</v>
      </c>
      <c r="G668" s="14">
        <v>5</v>
      </c>
      <c r="H668" s="14">
        <v>10</v>
      </c>
      <c r="I668" s="19">
        <v>0.55000000000000004</v>
      </c>
    </row>
    <row r="669" spans="1:9" x14ac:dyDescent="0.25">
      <c r="A669" s="16">
        <v>667</v>
      </c>
      <c r="B669" s="12" t="s">
        <v>1323</v>
      </c>
      <c r="C669" s="17">
        <v>1</v>
      </c>
      <c r="D669" s="17">
        <v>0</v>
      </c>
      <c r="E669" s="13">
        <v>120</v>
      </c>
      <c r="F669" s="13">
        <v>125</v>
      </c>
      <c r="G669" s="14">
        <v>5</v>
      </c>
      <c r="H669" s="14">
        <v>10</v>
      </c>
      <c r="I669" s="19">
        <v>0.55000000000000004</v>
      </c>
    </row>
    <row r="670" spans="1:9" x14ac:dyDescent="0.25">
      <c r="A670" s="16">
        <v>668</v>
      </c>
      <c r="B670" s="12" t="s">
        <v>1324</v>
      </c>
      <c r="C670" s="17">
        <v>0.97</v>
      </c>
      <c r="D670" s="17">
        <v>0</v>
      </c>
      <c r="E670" s="13">
        <v>120</v>
      </c>
      <c r="F670" s="13">
        <v>120</v>
      </c>
      <c r="G670" s="14">
        <v>4.5</v>
      </c>
      <c r="H670" s="14">
        <v>8.1999999999999993</v>
      </c>
      <c r="I670" s="19">
        <v>0.55000000000000004</v>
      </c>
    </row>
    <row r="671" spans="1:9" x14ac:dyDescent="0.25">
      <c r="A671" s="16">
        <v>669</v>
      </c>
      <c r="B671" s="12" t="s">
        <v>1325</v>
      </c>
      <c r="C671" s="17">
        <v>0.95</v>
      </c>
      <c r="D671" s="17">
        <v>0</v>
      </c>
      <c r="E671" s="13">
        <v>160</v>
      </c>
      <c r="F671" s="13">
        <v>150</v>
      </c>
      <c r="G671" s="14">
        <v>7</v>
      </c>
      <c r="H671" s="14">
        <v>10</v>
      </c>
      <c r="I671" s="19">
        <v>0.55000000000000004</v>
      </c>
    </row>
    <row r="672" spans="1:9" x14ac:dyDescent="0.25">
      <c r="A672" s="16">
        <v>670</v>
      </c>
      <c r="B672" s="12" t="s">
        <v>1326</v>
      </c>
      <c r="C672" s="17">
        <v>1.05</v>
      </c>
      <c r="D672" s="17">
        <v>0</v>
      </c>
      <c r="E672" s="13">
        <v>200</v>
      </c>
      <c r="F672" s="13">
        <v>200</v>
      </c>
      <c r="G672" s="14">
        <v>5</v>
      </c>
      <c r="H672" s="14">
        <v>10</v>
      </c>
      <c r="I672" s="19">
        <v>0.55000000000000004</v>
      </c>
    </row>
    <row r="673" spans="1:9" x14ac:dyDescent="0.25">
      <c r="A673" s="16">
        <v>671</v>
      </c>
      <c r="B673" s="12" t="s">
        <v>1327</v>
      </c>
      <c r="C673" s="17">
        <v>0.92</v>
      </c>
      <c r="D673" s="17">
        <v>0</v>
      </c>
      <c r="E673" s="13">
        <v>225</v>
      </c>
      <c r="F673" s="13">
        <v>150</v>
      </c>
      <c r="G673" s="14">
        <v>7</v>
      </c>
      <c r="H673" s="14">
        <v>6</v>
      </c>
      <c r="I673" s="19">
        <v>0.55000000000000004</v>
      </c>
    </row>
    <row r="674" spans="1:9" x14ac:dyDescent="0.25">
      <c r="A674" s="16">
        <v>672</v>
      </c>
      <c r="B674" s="12" t="s">
        <v>1328</v>
      </c>
      <c r="C674" s="17">
        <v>0.96</v>
      </c>
      <c r="D674" s="17">
        <v>0</v>
      </c>
      <c r="E674" s="13">
        <v>180</v>
      </c>
      <c r="F674" s="13">
        <v>135</v>
      </c>
      <c r="G674" s="14">
        <v>6</v>
      </c>
      <c r="H674" s="14">
        <v>5</v>
      </c>
      <c r="I674" s="19">
        <v>0.55000000000000004</v>
      </c>
    </row>
    <row r="675" spans="1:9" x14ac:dyDescent="0.25">
      <c r="A675" s="16">
        <v>673</v>
      </c>
      <c r="B675" s="12" t="s">
        <v>1329</v>
      </c>
      <c r="C675" s="17">
        <v>0.97</v>
      </c>
      <c r="D675" s="17">
        <v>0</v>
      </c>
      <c r="E675" s="13">
        <v>220</v>
      </c>
      <c r="F675" s="13">
        <v>150</v>
      </c>
      <c r="G675" s="14">
        <v>6</v>
      </c>
      <c r="H675" s="14">
        <v>5</v>
      </c>
      <c r="I675" s="19">
        <v>0.55000000000000004</v>
      </c>
    </row>
    <row r="676" spans="1:9" x14ac:dyDescent="0.25">
      <c r="A676" s="16">
        <v>674</v>
      </c>
      <c r="B676" s="12" t="s">
        <v>1330</v>
      </c>
      <c r="C676" s="17">
        <v>0.9</v>
      </c>
      <c r="D676" s="17">
        <v>0</v>
      </c>
      <c r="E676" s="13">
        <v>110</v>
      </c>
      <c r="F676" s="13">
        <v>100</v>
      </c>
      <c r="G676" s="14">
        <v>4</v>
      </c>
      <c r="H676" s="14">
        <v>14</v>
      </c>
      <c r="I676" s="19">
        <v>0.55000000000000004</v>
      </c>
    </row>
    <row r="677" spans="1:9" x14ac:dyDescent="0.25">
      <c r="A677" s="16">
        <v>675</v>
      </c>
      <c r="B677" s="12" t="s">
        <v>1331</v>
      </c>
      <c r="C677" s="17">
        <v>0.92</v>
      </c>
      <c r="D677" s="17">
        <v>0</v>
      </c>
      <c r="E677" s="13">
        <v>100</v>
      </c>
      <c r="F677" s="13">
        <v>95</v>
      </c>
      <c r="G677" s="14">
        <v>5</v>
      </c>
      <c r="H677" s="14">
        <v>10</v>
      </c>
      <c r="I677" s="19">
        <v>0.55000000000000004</v>
      </c>
    </row>
    <row r="678" spans="1:9" x14ac:dyDescent="0.25">
      <c r="A678" s="16">
        <v>676</v>
      </c>
      <c r="B678" s="12" t="s">
        <v>1332</v>
      </c>
      <c r="C678" s="17">
        <v>0.9</v>
      </c>
      <c r="D678" s="17">
        <v>0</v>
      </c>
      <c r="E678" s="13">
        <v>100</v>
      </c>
      <c r="F678" s="13">
        <v>100</v>
      </c>
      <c r="G678" s="14">
        <v>5</v>
      </c>
      <c r="H678" s="14">
        <v>12</v>
      </c>
      <c r="I678" s="19">
        <v>0.55000000000000004</v>
      </c>
    </row>
    <row r="679" spans="1:9" x14ac:dyDescent="0.25">
      <c r="A679" s="16">
        <v>677</v>
      </c>
      <c r="B679" s="12" t="s">
        <v>1333</v>
      </c>
      <c r="C679" s="17">
        <v>0.95</v>
      </c>
      <c r="D679" s="17">
        <v>0</v>
      </c>
      <c r="E679" s="13">
        <v>140</v>
      </c>
      <c r="F679" s="13">
        <v>140</v>
      </c>
      <c r="G679" s="14">
        <v>4.5</v>
      </c>
      <c r="H679" s="14">
        <v>8.1999999999999993</v>
      </c>
      <c r="I679" s="19">
        <v>0.55000000000000004</v>
      </c>
    </row>
    <row r="680" spans="1:9" x14ac:dyDescent="0.25">
      <c r="A680" s="16">
        <v>678</v>
      </c>
      <c r="B680" s="12" t="s">
        <v>1334</v>
      </c>
      <c r="C680" s="17">
        <v>0.92</v>
      </c>
      <c r="D680" s="17">
        <v>0</v>
      </c>
      <c r="E680" s="13">
        <v>120</v>
      </c>
      <c r="F680" s="13">
        <v>120</v>
      </c>
      <c r="G680" s="14">
        <v>3.2</v>
      </c>
      <c r="H680" s="14">
        <v>5</v>
      </c>
      <c r="I680" s="19">
        <v>0.55000000000000004</v>
      </c>
    </row>
    <row r="681" spans="1:9" x14ac:dyDescent="0.25">
      <c r="A681" s="16">
        <v>679</v>
      </c>
      <c r="B681" s="12" t="s">
        <v>1335</v>
      </c>
      <c r="C681" s="17">
        <v>0.97</v>
      </c>
      <c r="D681" s="17">
        <v>0</v>
      </c>
      <c r="E681" s="13">
        <v>145</v>
      </c>
      <c r="F681" s="13">
        <v>145</v>
      </c>
      <c r="G681" s="14">
        <v>4.5</v>
      </c>
      <c r="H681" s="14">
        <v>8.1999999999999993</v>
      </c>
      <c r="I681" s="19">
        <v>0.55000000000000004</v>
      </c>
    </row>
    <row r="682" spans="1:9" x14ac:dyDescent="0.25">
      <c r="A682" s="16">
        <v>680</v>
      </c>
      <c r="B682" s="12" t="s">
        <v>1336</v>
      </c>
      <c r="C682" s="17">
        <v>0.97</v>
      </c>
      <c r="D682" s="17">
        <v>0</v>
      </c>
      <c r="E682" s="13">
        <v>70</v>
      </c>
      <c r="F682" s="13">
        <v>90</v>
      </c>
      <c r="G682" s="14">
        <v>4</v>
      </c>
      <c r="H682" s="14">
        <v>3</v>
      </c>
      <c r="I682" s="19">
        <v>0.55000000000000004</v>
      </c>
    </row>
    <row r="683" spans="1:9" x14ac:dyDescent="0.25">
      <c r="A683" s="16">
        <v>681</v>
      </c>
      <c r="B683" s="12" t="s">
        <v>1337</v>
      </c>
      <c r="C683" s="17">
        <v>0.97</v>
      </c>
      <c r="D683" s="17">
        <v>0</v>
      </c>
      <c r="E683" s="13">
        <v>300</v>
      </c>
      <c r="F683" s="13">
        <v>215</v>
      </c>
      <c r="G683" s="14">
        <v>0</v>
      </c>
      <c r="H683" s="14">
        <v>0</v>
      </c>
      <c r="I683" s="19">
        <v>0.55000000000000004</v>
      </c>
    </row>
    <row r="684" spans="1:9" x14ac:dyDescent="0.25">
      <c r="A684" s="16">
        <v>682</v>
      </c>
      <c r="B684" s="12" t="s">
        <v>1338</v>
      </c>
      <c r="C684" s="17">
        <v>0.89</v>
      </c>
      <c r="D684" s="17">
        <v>0</v>
      </c>
      <c r="E684" s="13">
        <v>290</v>
      </c>
      <c r="F684" s="13">
        <v>190</v>
      </c>
      <c r="G684" s="14">
        <v>0</v>
      </c>
      <c r="H684" s="14">
        <v>0</v>
      </c>
      <c r="I684" s="19">
        <v>0.55000000000000004</v>
      </c>
    </row>
    <row r="685" spans="1:9" x14ac:dyDescent="0.25">
      <c r="A685" s="16">
        <v>683</v>
      </c>
      <c r="B685" s="12" t="s">
        <v>1339</v>
      </c>
      <c r="C685" s="17">
        <v>0.91</v>
      </c>
      <c r="D685" s="17">
        <v>0</v>
      </c>
      <c r="E685" s="13">
        <v>300</v>
      </c>
      <c r="F685" s="13">
        <v>200</v>
      </c>
      <c r="G685" s="14">
        <v>0</v>
      </c>
      <c r="H685" s="14">
        <v>0</v>
      </c>
      <c r="I685" s="19">
        <v>0.55000000000000004</v>
      </c>
    </row>
    <row r="686" spans="1:9" x14ac:dyDescent="0.25">
      <c r="A686" s="16">
        <v>684</v>
      </c>
      <c r="B686" s="12" t="s">
        <v>1340</v>
      </c>
      <c r="C686" s="17">
        <v>0.98</v>
      </c>
      <c r="D686" s="17">
        <v>0</v>
      </c>
      <c r="E686" s="13">
        <v>315</v>
      </c>
      <c r="F686" s="13">
        <v>225</v>
      </c>
      <c r="G686" s="14">
        <v>0</v>
      </c>
      <c r="H686" s="14">
        <v>0</v>
      </c>
      <c r="I686" s="19">
        <v>0.55000000000000004</v>
      </c>
    </row>
    <row r="687" spans="1:9" x14ac:dyDescent="0.25">
      <c r="A687" s="16">
        <v>685</v>
      </c>
      <c r="B687" s="12" t="s">
        <v>1341</v>
      </c>
      <c r="C687" s="17">
        <v>0.93</v>
      </c>
      <c r="D687" s="17">
        <v>0</v>
      </c>
      <c r="E687" s="13">
        <v>325</v>
      </c>
      <c r="F687" s="13">
        <v>215</v>
      </c>
      <c r="G687" s="14">
        <v>0</v>
      </c>
      <c r="H687" s="14">
        <v>0</v>
      </c>
      <c r="I687" s="19">
        <v>0.55000000000000004</v>
      </c>
    </row>
    <row r="688" spans="1:9" x14ac:dyDescent="0.25">
      <c r="A688" s="16">
        <v>686</v>
      </c>
      <c r="B688" s="12" t="s">
        <v>1342</v>
      </c>
      <c r="C688" s="17">
        <v>0.98</v>
      </c>
      <c r="D688" s="17">
        <v>0</v>
      </c>
      <c r="E688" s="13">
        <v>310</v>
      </c>
      <c r="F688" s="13">
        <v>285</v>
      </c>
      <c r="G688" s="14">
        <v>0</v>
      </c>
      <c r="H688" s="14">
        <v>0</v>
      </c>
      <c r="I688" s="19">
        <v>0.55000000000000004</v>
      </c>
    </row>
    <row r="689" spans="1:9" x14ac:dyDescent="0.25">
      <c r="A689" s="16">
        <v>687</v>
      </c>
      <c r="B689" s="12" t="s">
        <v>1343</v>
      </c>
      <c r="C689" s="17">
        <v>0.95</v>
      </c>
      <c r="D689" s="17">
        <v>0</v>
      </c>
      <c r="E689" s="13">
        <v>315</v>
      </c>
      <c r="F689" s="13">
        <v>225</v>
      </c>
      <c r="G689" s="14">
        <v>0</v>
      </c>
      <c r="H689" s="14">
        <v>0</v>
      </c>
      <c r="I689" s="19">
        <v>0.55000000000000004</v>
      </c>
    </row>
    <row r="690" spans="1:9" x14ac:dyDescent="0.25">
      <c r="A690" s="16">
        <v>688</v>
      </c>
      <c r="B690" s="12" t="s">
        <v>1344</v>
      </c>
      <c r="C690" s="17">
        <v>0.85</v>
      </c>
      <c r="D690" s="17">
        <v>0</v>
      </c>
      <c r="E690" s="13">
        <v>235</v>
      </c>
      <c r="F690" s="13">
        <v>145</v>
      </c>
      <c r="G690" s="14">
        <v>0</v>
      </c>
      <c r="H690" s="14">
        <v>0</v>
      </c>
      <c r="I690" s="19">
        <v>0.55000000000000004</v>
      </c>
    </row>
    <row r="691" spans="1:9" x14ac:dyDescent="0.25">
      <c r="A691" s="16">
        <v>689</v>
      </c>
      <c r="B691" s="12" t="s">
        <v>1345</v>
      </c>
      <c r="C691" s="17">
        <v>1.03</v>
      </c>
      <c r="D691" s="17">
        <v>0</v>
      </c>
      <c r="E691" s="13">
        <v>325</v>
      </c>
      <c r="F691" s="13">
        <v>230</v>
      </c>
      <c r="G691" s="14">
        <v>7</v>
      </c>
      <c r="H691" s="14">
        <v>4.5</v>
      </c>
      <c r="I691" s="19">
        <v>0.55000000000000004</v>
      </c>
    </row>
    <row r="692" spans="1:9" x14ac:dyDescent="0.25">
      <c r="A692" s="16">
        <v>690</v>
      </c>
      <c r="B692" s="12" t="s">
        <v>1346</v>
      </c>
      <c r="C692" s="17">
        <v>1.03</v>
      </c>
      <c r="D692" s="17">
        <v>0</v>
      </c>
      <c r="E692" s="13">
        <v>320</v>
      </c>
      <c r="F692" s="13">
        <v>230</v>
      </c>
      <c r="G692" s="14">
        <v>8</v>
      </c>
      <c r="H692" s="14">
        <v>6</v>
      </c>
      <c r="I692" s="19">
        <v>0.55000000000000004</v>
      </c>
    </row>
    <row r="693" spans="1:9" x14ac:dyDescent="0.25">
      <c r="A693" s="16">
        <v>691</v>
      </c>
      <c r="B693" s="12" t="s">
        <v>1347</v>
      </c>
      <c r="C693" s="17">
        <v>0.98</v>
      </c>
      <c r="D693" s="17">
        <v>0</v>
      </c>
      <c r="E693" s="13">
        <v>290</v>
      </c>
      <c r="F693" s="13">
        <v>250</v>
      </c>
      <c r="G693" s="14">
        <v>7.5</v>
      </c>
      <c r="H693" s="14">
        <v>7</v>
      </c>
      <c r="I693" s="19">
        <v>0.55000000000000004</v>
      </c>
    </row>
    <row r="694" spans="1:9" x14ac:dyDescent="0.25">
      <c r="A694" s="16">
        <v>692</v>
      </c>
      <c r="B694" s="12" t="s">
        <v>1348</v>
      </c>
      <c r="C694" s="17">
        <v>1</v>
      </c>
      <c r="D694" s="17">
        <v>0</v>
      </c>
      <c r="E694" s="13">
        <v>160</v>
      </c>
      <c r="F694" s="13">
        <v>155</v>
      </c>
      <c r="G694" s="14">
        <v>6</v>
      </c>
      <c r="H694" s="14">
        <v>10</v>
      </c>
      <c r="I694" s="19">
        <v>0.55000000000000004</v>
      </c>
    </row>
    <row r="695" spans="1:9" x14ac:dyDescent="0.25">
      <c r="A695" s="16">
        <v>693</v>
      </c>
      <c r="B695" s="12" t="s">
        <v>1349</v>
      </c>
      <c r="C695" s="17">
        <v>0.96</v>
      </c>
      <c r="D695" s="17">
        <v>0</v>
      </c>
      <c r="E695" s="13">
        <v>130</v>
      </c>
      <c r="F695" s="13">
        <v>125</v>
      </c>
      <c r="G695" s="14">
        <v>5.5</v>
      </c>
      <c r="H695" s="14">
        <v>9</v>
      </c>
      <c r="I695" s="19">
        <v>0.55000000000000004</v>
      </c>
    </row>
    <row r="696" spans="1:9" x14ac:dyDescent="0.25">
      <c r="A696" s="16">
        <v>694</v>
      </c>
      <c r="B696" s="12" t="s">
        <v>1350</v>
      </c>
      <c r="C696" s="17">
        <v>1</v>
      </c>
      <c r="D696" s="17">
        <v>0</v>
      </c>
      <c r="E696" s="13">
        <v>155</v>
      </c>
      <c r="F696" s="13">
        <v>155</v>
      </c>
      <c r="G696" s="14">
        <v>6</v>
      </c>
      <c r="H696" s="14">
        <v>12</v>
      </c>
      <c r="I696" s="19">
        <v>0.55000000000000004</v>
      </c>
    </row>
    <row r="697" spans="1:9" x14ac:dyDescent="0.25">
      <c r="A697" s="16">
        <v>695</v>
      </c>
      <c r="B697" s="12" t="s">
        <v>1351</v>
      </c>
      <c r="C697" s="17">
        <v>1.33</v>
      </c>
      <c r="D697" s="17">
        <v>0</v>
      </c>
      <c r="E697" s="13">
        <v>200</v>
      </c>
      <c r="F697" s="13">
        <v>315</v>
      </c>
      <c r="G697" s="14">
        <v>6</v>
      </c>
      <c r="H697" s="14">
        <v>5</v>
      </c>
      <c r="I697" s="19">
        <v>0.55000000000000004</v>
      </c>
    </row>
    <row r="698" spans="1:9" x14ac:dyDescent="0.25">
      <c r="A698" s="16">
        <v>696</v>
      </c>
      <c r="B698" s="12" t="s">
        <v>1352</v>
      </c>
      <c r="C698" s="17">
        <v>0.92</v>
      </c>
      <c r="D698" s="17">
        <v>0</v>
      </c>
      <c r="E698" s="13">
        <v>280</v>
      </c>
      <c r="F698" s="13">
        <v>190</v>
      </c>
      <c r="G698" s="14">
        <v>11</v>
      </c>
      <c r="H698" s="14">
        <v>8</v>
      </c>
      <c r="I698" s="19">
        <v>0.55000000000000004</v>
      </c>
    </row>
    <row r="699" spans="1:9" x14ac:dyDescent="0.25">
      <c r="A699" s="16">
        <v>697</v>
      </c>
      <c r="B699" s="12" t="s">
        <v>1353</v>
      </c>
      <c r="C699" s="17">
        <v>1</v>
      </c>
      <c r="D699" s="17">
        <v>0.97</v>
      </c>
      <c r="E699" s="13">
        <v>347</v>
      </c>
      <c r="F699" s="13">
        <v>215</v>
      </c>
      <c r="G699" s="14">
        <v>5.6</v>
      </c>
      <c r="H699" s="14">
        <v>2</v>
      </c>
      <c r="I699" s="19">
        <v>0.55000000000000004</v>
      </c>
    </row>
    <row r="700" spans="1:9" x14ac:dyDescent="0.25">
      <c r="A700" s="16">
        <v>698</v>
      </c>
      <c r="B700" s="12" t="s">
        <v>1354</v>
      </c>
      <c r="C700" s="17">
        <v>0.95</v>
      </c>
      <c r="D700" s="17">
        <v>0.9</v>
      </c>
      <c r="E700" s="13">
        <v>343</v>
      </c>
      <c r="F700" s="13">
        <v>211</v>
      </c>
      <c r="G700" s="14">
        <v>5.6</v>
      </c>
      <c r="H700" s="14">
        <v>2</v>
      </c>
      <c r="I700" s="19">
        <v>0.55000000000000004</v>
      </c>
    </row>
    <row r="701" spans="1:9" x14ac:dyDescent="0.25">
      <c r="A701" s="16">
        <v>699</v>
      </c>
      <c r="B701" s="12" t="s">
        <v>1355</v>
      </c>
      <c r="C701" s="17">
        <v>0.85</v>
      </c>
      <c r="D701" s="17">
        <v>0.8</v>
      </c>
      <c r="E701" s="13">
        <v>219</v>
      </c>
      <c r="F701" s="13">
        <v>137</v>
      </c>
      <c r="G701" s="14">
        <v>11.4</v>
      </c>
      <c r="H701" s="14">
        <v>8.3000000000000007</v>
      </c>
      <c r="I701" s="19">
        <v>0.55000000000000004</v>
      </c>
    </row>
    <row r="702" spans="1:9" x14ac:dyDescent="0.25">
      <c r="A702" s="16">
        <v>700</v>
      </c>
      <c r="B702" s="12" t="s">
        <v>1356</v>
      </c>
      <c r="C702" s="17">
        <v>0.85</v>
      </c>
      <c r="D702" s="17">
        <v>0.8</v>
      </c>
      <c r="E702" s="13">
        <v>225</v>
      </c>
      <c r="F702" s="13">
        <v>153</v>
      </c>
      <c r="G702" s="14">
        <v>11.4</v>
      </c>
      <c r="H702" s="14">
        <v>8.3000000000000007</v>
      </c>
      <c r="I702" s="19">
        <v>0.55000000000000004</v>
      </c>
    </row>
    <row r="703" spans="1:9" x14ac:dyDescent="0.25">
      <c r="A703" s="16">
        <v>701</v>
      </c>
      <c r="B703" s="12" t="s">
        <v>1357</v>
      </c>
      <c r="C703" s="17">
        <v>0.85</v>
      </c>
      <c r="D703" s="17">
        <v>0.8</v>
      </c>
      <c r="E703" s="13">
        <v>255</v>
      </c>
      <c r="F703" s="13">
        <v>246</v>
      </c>
      <c r="G703" s="14">
        <v>11.4</v>
      </c>
      <c r="H703" s="14">
        <v>8.3000000000000007</v>
      </c>
      <c r="I703" s="19">
        <v>0.55000000000000004</v>
      </c>
    </row>
    <row r="704" spans="1:9" x14ac:dyDescent="0.25">
      <c r="A704" s="16">
        <v>702</v>
      </c>
      <c r="B704" s="12" t="s">
        <v>1358</v>
      </c>
      <c r="C704" s="17">
        <v>0.85</v>
      </c>
      <c r="D704" s="17">
        <v>0.8</v>
      </c>
      <c r="E704" s="13">
        <v>239</v>
      </c>
      <c r="F704" s="13">
        <v>182</v>
      </c>
      <c r="G704" s="14">
        <v>11.4</v>
      </c>
      <c r="H704" s="14">
        <v>8.3000000000000007</v>
      </c>
      <c r="I704" s="19">
        <v>0.55000000000000004</v>
      </c>
    </row>
    <row r="705" spans="1:9" x14ac:dyDescent="0.25">
      <c r="A705" s="16">
        <v>703</v>
      </c>
      <c r="B705" s="12" t="s">
        <v>1359</v>
      </c>
      <c r="C705" s="17">
        <v>0.95</v>
      </c>
      <c r="D705" s="17">
        <v>0.91</v>
      </c>
      <c r="E705" s="13">
        <v>154</v>
      </c>
      <c r="F705" s="13">
        <v>145</v>
      </c>
      <c r="G705" s="14">
        <v>5.4</v>
      </c>
      <c r="H705" s="14">
        <v>1.2</v>
      </c>
      <c r="I705" s="19">
        <v>0.55000000000000004</v>
      </c>
    </row>
    <row r="706" spans="1:9" x14ac:dyDescent="0.25">
      <c r="A706" s="16">
        <v>704</v>
      </c>
      <c r="B706" s="12" t="s">
        <v>1360</v>
      </c>
      <c r="C706" s="17">
        <v>0.8</v>
      </c>
      <c r="D706" s="17">
        <v>0.73</v>
      </c>
      <c r="E706" s="13">
        <v>253</v>
      </c>
      <c r="F706" s="13">
        <v>173</v>
      </c>
      <c r="G706" s="14">
        <v>11.4</v>
      </c>
      <c r="H706" s="14">
        <v>2.2999999999999998</v>
      </c>
      <c r="I706" s="19">
        <v>0.55000000000000004</v>
      </c>
    </row>
    <row r="707" spans="1:9" x14ac:dyDescent="0.25">
      <c r="A707" s="16">
        <v>705</v>
      </c>
      <c r="B707" s="12" t="s">
        <v>1361</v>
      </c>
      <c r="C707" s="17">
        <v>0.94</v>
      </c>
      <c r="D707" s="17">
        <v>0.89</v>
      </c>
      <c r="E707" s="13">
        <v>305</v>
      </c>
      <c r="F707" s="13">
        <v>209</v>
      </c>
      <c r="G707" s="14">
        <v>11.8</v>
      </c>
      <c r="H707" s="14">
        <v>2.5</v>
      </c>
      <c r="I707" s="19">
        <v>0.55000000000000004</v>
      </c>
    </row>
    <row r="708" spans="1:9" x14ac:dyDescent="0.25">
      <c r="A708" s="16">
        <v>706</v>
      </c>
      <c r="B708" s="12" t="s">
        <v>1362</v>
      </c>
      <c r="C708" s="17">
        <v>0.8</v>
      </c>
      <c r="D708" s="17">
        <v>0.73</v>
      </c>
      <c r="E708" s="13">
        <v>276</v>
      </c>
      <c r="F708" s="13">
        <v>219</v>
      </c>
      <c r="G708" s="14">
        <v>11.4</v>
      </c>
      <c r="H708" s="14">
        <v>2.2999999999999998</v>
      </c>
      <c r="I708" s="19">
        <v>0.55000000000000004</v>
      </c>
    </row>
    <row r="709" spans="1:9" x14ac:dyDescent="0.25">
      <c r="A709" s="16">
        <v>707</v>
      </c>
      <c r="B709" s="12" t="s">
        <v>1363</v>
      </c>
      <c r="C709" s="17">
        <v>0.93</v>
      </c>
      <c r="D709" s="17">
        <v>0.89</v>
      </c>
      <c r="E709" s="13">
        <v>191</v>
      </c>
      <c r="F709" s="13">
        <v>159</v>
      </c>
      <c r="G709" s="14">
        <v>6.3</v>
      </c>
      <c r="H709" s="14">
        <v>0.4</v>
      </c>
      <c r="I709" s="19">
        <v>0.55000000000000004</v>
      </c>
    </row>
    <row r="710" spans="1:9" x14ac:dyDescent="0.25">
      <c r="A710" s="16">
        <v>708</v>
      </c>
      <c r="B710" s="12" t="s">
        <v>1364</v>
      </c>
      <c r="C710" s="17">
        <v>1.18</v>
      </c>
      <c r="D710" s="17">
        <v>1.18</v>
      </c>
      <c r="E710" s="13">
        <v>102</v>
      </c>
      <c r="F710" s="13">
        <v>83</v>
      </c>
      <c r="G710" s="14">
        <v>8.3000000000000007</v>
      </c>
      <c r="H710" s="14">
        <v>0.4</v>
      </c>
      <c r="I710" s="19">
        <v>0.55000000000000004</v>
      </c>
    </row>
    <row r="711" spans="1:9" x14ac:dyDescent="0.25">
      <c r="A711" s="16">
        <v>709</v>
      </c>
      <c r="B711" s="12" t="s">
        <v>1365</v>
      </c>
      <c r="C711" s="17">
        <v>0.89</v>
      </c>
      <c r="D711" s="17">
        <v>0.84</v>
      </c>
      <c r="E711" s="13">
        <v>227</v>
      </c>
      <c r="F711" s="13">
        <v>179</v>
      </c>
      <c r="G711" s="14">
        <v>8</v>
      </c>
      <c r="H711" s="14">
        <v>4.4000000000000004</v>
      </c>
      <c r="I711" s="19">
        <v>0.55000000000000004</v>
      </c>
    </row>
    <row r="712" spans="1:9" x14ac:dyDescent="0.25">
      <c r="A712" s="16">
        <v>710</v>
      </c>
      <c r="B712" s="12" t="s">
        <v>1366</v>
      </c>
      <c r="C712" s="17">
        <v>0.97</v>
      </c>
      <c r="D712" s="17">
        <v>0.92</v>
      </c>
      <c r="E712" s="13">
        <v>221</v>
      </c>
      <c r="F712" s="13">
        <v>172</v>
      </c>
      <c r="G712" s="14">
        <v>8.1999999999999993</v>
      </c>
      <c r="H712" s="14">
        <v>4.2</v>
      </c>
      <c r="I712" s="19">
        <v>0.55000000000000004</v>
      </c>
    </row>
    <row r="713" spans="1:9" x14ac:dyDescent="0.25">
      <c r="A713" s="16">
        <v>711</v>
      </c>
      <c r="B713" s="12" t="s">
        <v>1367</v>
      </c>
      <c r="C713" s="17">
        <v>1.06</v>
      </c>
      <c r="D713" s="17">
        <v>1.05</v>
      </c>
      <c r="E713" s="13">
        <v>89</v>
      </c>
      <c r="F713" s="13">
        <v>84</v>
      </c>
      <c r="G713" s="14">
        <v>7.7</v>
      </c>
      <c r="H713" s="14">
        <v>1.4</v>
      </c>
      <c r="I713" s="19">
        <v>0.55000000000000004</v>
      </c>
    </row>
    <row r="714" spans="1:9" x14ac:dyDescent="0.25">
      <c r="A714" s="16">
        <v>712</v>
      </c>
      <c r="B714" s="12" t="s">
        <v>1368</v>
      </c>
      <c r="C714" s="17">
        <v>0.84</v>
      </c>
      <c r="D714" s="17">
        <v>0.77</v>
      </c>
      <c r="E714" s="13">
        <v>105</v>
      </c>
      <c r="F714" s="13">
        <v>112</v>
      </c>
      <c r="G714" s="14">
        <v>5.5</v>
      </c>
      <c r="H714" s="14">
        <v>2.8</v>
      </c>
      <c r="I714" s="19">
        <v>0.55000000000000004</v>
      </c>
    </row>
    <row r="715" spans="1:9" x14ac:dyDescent="0.25">
      <c r="A715" s="16">
        <v>713</v>
      </c>
      <c r="B715" s="12" t="s">
        <v>1369</v>
      </c>
      <c r="C715" s="17">
        <v>0.17</v>
      </c>
      <c r="D715" s="17">
        <v>0.08</v>
      </c>
      <c r="E715" s="13">
        <v>32</v>
      </c>
      <c r="F715" s="13">
        <v>18</v>
      </c>
      <c r="G715" s="14">
        <v>1.5</v>
      </c>
      <c r="H715" s="14">
        <v>6.8</v>
      </c>
      <c r="I715" s="19">
        <v>0.55000000000000004</v>
      </c>
    </row>
    <row r="716" spans="1:9" x14ac:dyDescent="0.25">
      <c r="A716" s="16">
        <v>714</v>
      </c>
      <c r="B716" s="12" t="s">
        <v>1370</v>
      </c>
      <c r="C716" s="17">
        <v>1.1399999999999999</v>
      </c>
      <c r="D716" s="17">
        <v>1.1200000000000001</v>
      </c>
      <c r="E716" s="13">
        <v>303</v>
      </c>
      <c r="F716" s="13">
        <v>177</v>
      </c>
      <c r="G716" s="14">
        <v>11.8</v>
      </c>
      <c r="H716" s="14">
        <v>17</v>
      </c>
      <c r="I716" s="19">
        <v>0.55000000000000004</v>
      </c>
    </row>
    <row r="717" spans="1:9" x14ac:dyDescent="0.25">
      <c r="A717" s="16">
        <v>715</v>
      </c>
      <c r="B717" s="12" t="s">
        <v>1371</v>
      </c>
      <c r="C717" s="17">
        <v>1.05</v>
      </c>
      <c r="D717" s="17">
        <v>1.04</v>
      </c>
      <c r="E717" s="13">
        <v>315</v>
      </c>
      <c r="F717" s="13">
        <v>222</v>
      </c>
      <c r="G717" s="14">
        <v>6.2</v>
      </c>
      <c r="H717" s="14">
        <v>3.4</v>
      </c>
      <c r="I717" s="19">
        <v>0.55000000000000004</v>
      </c>
    </row>
    <row r="718" spans="1:9" x14ac:dyDescent="0.25">
      <c r="A718" s="16">
        <v>716</v>
      </c>
      <c r="B718" s="12" t="s">
        <v>1372</v>
      </c>
      <c r="C718" s="17">
        <v>1.06</v>
      </c>
      <c r="D718" s="17">
        <v>1.05</v>
      </c>
      <c r="E718" s="13">
        <v>331</v>
      </c>
      <c r="F718" s="13">
        <v>229</v>
      </c>
      <c r="G718" s="14">
        <v>6.2</v>
      </c>
      <c r="H718" s="14">
        <v>3.4</v>
      </c>
      <c r="I718" s="19">
        <v>0.55000000000000004</v>
      </c>
    </row>
    <row r="719" spans="1:9" x14ac:dyDescent="0.25">
      <c r="A719" s="16">
        <v>717</v>
      </c>
      <c r="B719" s="12" t="s">
        <v>1373</v>
      </c>
      <c r="C719" s="17">
        <v>1.06</v>
      </c>
      <c r="D719" s="17">
        <v>1.06</v>
      </c>
      <c r="E719" s="13">
        <v>346</v>
      </c>
      <c r="F719" s="13">
        <v>238</v>
      </c>
      <c r="G719" s="14">
        <v>6.2</v>
      </c>
      <c r="H719" s="14">
        <v>3.4</v>
      </c>
      <c r="I719" s="19">
        <v>0.55000000000000004</v>
      </c>
    </row>
    <row r="720" spans="1:9" x14ac:dyDescent="0.25">
      <c r="A720" s="16">
        <v>718</v>
      </c>
      <c r="B720" s="12" t="s">
        <v>1374</v>
      </c>
      <c r="C720" s="17">
        <v>1.06</v>
      </c>
      <c r="D720" s="17">
        <v>1.05</v>
      </c>
      <c r="E720" s="13">
        <v>334</v>
      </c>
      <c r="F720" s="13">
        <v>242</v>
      </c>
      <c r="G720" s="14">
        <v>6.2</v>
      </c>
      <c r="H720" s="14">
        <v>3.4</v>
      </c>
      <c r="I720" s="19">
        <v>0.55000000000000004</v>
      </c>
    </row>
    <row r="721" spans="1:9" x14ac:dyDescent="0.25">
      <c r="A721" s="16">
        <v>719</v>
      </c>
      <c r="B721" s="12" t="s">
        <v>1375</v>
      </c>
      <c r="C721" s="17">
        <v>1.06</v>
      </c>
      <c r="D721" s="17">
        <v>1.05</v>
      </c>
      <c r="E721" s="13">
        <v>389</v>
      </c>
      <c r="F721" s="13">
        <v>374</v>
      </c>
      <c r="G721" s="14">
        <v>6.2</v>
      </c>
      <c r="H721" s="14">
        <v>3.4</v>
      </c>
      <c r="I721" s="19">
        <v>0.55000000000000004</v>
      </c>
    </row>
    <row r="722" spans="1:9" x14ac:dyDescent="0.25">
      <c r="A722" s="16">
        <v>720</v>
      </c>
      <c r="B722" s="12" t="s">
        <v>1376</v>
      </c>
      <c r="C722" s="17">
        <v>0.56000000000000005</v>
      </c>
      <c r="D722" s="17">
        <v>0.46</v>
      </c>
      <c r="E722" s="13">
        <v>231</v>
      </c>
      <c r="F722" s="13">
        <v>224</v>
      </c>
      <c r="G722" s="14">
        <v>10</v>
      </c>
      <c r="H722" s="14">
        <v>3.9</v>
      </c>
      <c r="I722" s="19">
        <v>0.55000000000000004</v>
      </c>
    </row>
    <row r="723" spans="1:9" x14ac:dyDescent="0.25">
      <c r="A723" s="16">
        <v>721</v>
      </c>
      <c r="B723" s="12" t="s">
        <v>1377</v>
      </c>
      <c r="C723" s="17">
        <v>0.56000000000000005</v>
      </c>
      <c r="D723" s="17">
        <v>0.46</v>
      </c>
      <c r="E723" s="13">
        <v>178</v>
      </c>
      <c r="F723" s="13">
        <v>93</v>
      </c>
      <c r="G723" s="14">
        <v>10</v>
      </c>
      <c r="H723" s="14">
        <v>3.9</v>
      </c>
      <c r="I723" s="19">
        <v>0.55000000000000004</v>
      </c>
    </row>
    <row r="724" spans="1:9" x14ac:dyDescent="0.25">
      <c r="A724" s="16">
        <v>722</v>
      </c>
      <c r="B724" s="12" t="s">
        <v>1378</v>
      </c>
      <c r="C724" s="17">
        <v>0.65</v>
      </c>
      <c r="D724" s="17">
        <v>0.56999999999999995</v>
      </c>
      <c r="E724" s="13">
        <v>220</v>
      </c>
      <c r="F724" s="13">
        <v>115</v>
      </c>
      <c r="G724" s="14">
        <v>10.8</v>
      </c>
      <c r="H724" s="14">
        <v>4</v>
      </c>
      <c r="I724" s="19">
        <v>0.55000000000000004</v>
      </c>
    </row>
    <row r="725" spans="1:9" x14ac:dyDescent="0.25">
      <c r="A725" s="16">
        <v>723</v>
      </c>
      <c r="B725" s="12" t="s">
        <v>1379</v>
      </c>
      <c r="C725" s="17">
        <v>0.56000000000000005</v>
      </c>
      <c r="D725" s="17">
        <v>0.46</v>
      </c>
      <c r="E725" s="13">
        <v>224</v>
      </c>
      <c r="F725" s="13">
        <v>206</v>
      </c>
      <c r="G725" s="14">
        <v>10</v>
      </c>
      <c r="H725" s="14">
        <v>3.9</v>
      </c>
      <c r="I725" s="19">
        <v>0.55000000000000004</v>
      </c>
    </row>
    <row r="726" spans="1:9" x14ac:dyDescent="0.25">
      <c r="A726" s="16">
        <v>724</v>
      </c>
      <c r="B726" s="12" t="s">
        <v>1380</v>
      </c>
      <c r="C726" s="17">
        <v>0.92</v>
      </c>
      <c r="D726" s="17">
        <v>0</v>
      </c>
      <c r="E726" s="13">
        <v>310</v>
      </c>
      <c r="F726" s="13">
        <v>210</v>
      </c>
      <c r="G726" s="14">
        <v>8.5</v>
      </c>
      <c r="H726" s="14">
        <v>6</v>
      </c>
      <c r="I726" s="19">
        <v>0.55000000000000004</v>
      </c>
    </row>
    <row r="727" spans="1:9" x14ac:dyDescent="0.25">
      <c r="A727" s="16">
        <v>725</v>
      </c>
      <c r="B727" s="12" t="s">
        <v>1381</v>
      </c>
      <c r="C727" s="17">
        <v>0.9</v>
      </c>
      <c r="D727" s="17">
        <v>0</v>
      </c>
      <c r="E727" s="13">
        <v>250</v>
      </c>
      <c r="F727" s="13">
        <v>170</v>
      </c>
      <c r="G727" s="14">
        <v>9.5</v>
      </c>
      <c r="H727" s="14">
        <v>10</v>
      </c>
      <c r="I727" s="19">
        <v>0.55000000000000004</v>
      </c>
    </row>
    <row r="728" spans="1:9" x14ac:dyDescent="0.25">
      <c r="A728" s="16">
        <v>726</v>
      </c>
      <c r="B728" s="12" t="s">
        <v>1382</v>
      </c>
      <c r="C728" s="17">
        <v>0.93</v>
      </c>
      <c r="D728" s="17">
        <v>0</v>
      </c>
      <c r="E728" s="13">
        <v>300</v>
      </c>
      <c r="F728" s="13">
        <v>190</v>
      </c>
      <c r="G728" s="14">
        <v>5.3</v>
      </c>
      <c r="H728" s="14">
        <v>8.1</v>
      </c>
      <c r="I728" s="19">
        <v>0.55000000000000004</v>
      </c>
    </row>
    <row r="729" spans="1:9" x14ac:dyDescent="0.25">
      <c r="A729" s="16">
        <v>727</v>
      </c>
      <c r="B729" s="12" t="s">
        <v>1383</v>
      </c>
      <c r="C729" s="17">
        <v>1.02</v>
      </c>
      <c r="D729" s="17">
        <v>0</v>
      </c>
      <c r="E729" s="13">
        <v>320</v>
      </c>
      <c r="F729" s="13">
        <v>230</v>
      </c>
      <c r="G729" s="14">
        <v>8</v>
      </c>
      <c r="H729" s="14">
        <v>6</v>
      </c>
      <c r="I729" s="19">
        <v>0.55000000000000004</v>
      </c>
    </row>
    <row r="730" spans="1:9" x14ac:dyDescent="0.25">
      <c r="A730" s="16">
        <v>728</v>
      </c>
      <c r="B730" s="12" t="s">
        <v>1384</v>
      </c>
      <c r="C730" s="17">
        <v>0.97</v>
      </c>
      <c r="D730" s="17">
        <v>0</v>
      </c>
      <c r="E730" s="13">
        <v>280</v>
      </c>
      <c r="F730" s="13">
        <v>215</v>
      </c>
      <c r="G730" s="14">
        <v>8</v>
      </c>
      <c r="H730" s="14">
        <v>5</v>
      </c>
      <c r="I730" s="19">
        <v>0.55000000000000004</v>
      </c>
    </row>
    <row r="731" spans="1:9" x14ac:dyDescent="0.25">
      <c r="A731" s="16">
        <v>729</v>
      </c>
      <c r="B731" s="12" t="s">
        <v>1385</v>
      </c>
      <c r="C731" s="17">
        <v>0.99</v>
      </c>
      <c r="D731" s="17">
        <v>0</v>
      </c>
      <c r="E731" s="13">
        <v>315</v>
      </c>
      <c r="F731" s="13">
        <v>220</v>
      </c>
      <c r="G731" s="14">
        <v>8</v>
      </c>
      <c r="H731" s="14">
        <v>5</v>
      </c>
      <c r="I731" s="19">
        <v>0.55000000000000004</v>
      </c>
    </row>
    <row r="732" spans="1:9" x14ac:dyDescent="0.25">
      <c r="A732" s="16">
        <v>730</v>
      </c>
      <c r="B732" s="12" t="s">
        <v>1386</v>
      </c>
      <c r="C732" s="17">
        <v>1.03</v>
      </c>
      <c r="D732" s="17">
        <v>0</v>
      </c>
      <c r="E732" s="13">
        <v>325</v>
      </c>
      <c r="F732" s="13">
        <v>230</v>
      </c>
      <c r="G732" s="14">
        <v>7</v>
      </c>
      <c r="H732" s="14">
        <v>4.5</v>
      </c>
      <c r="I732" s="19">
        <v>0.55000000000000004</v>
      </c>
    </row>
    <row r="733" spans="1:9" x14ac:dyDescent="0.25">
      <c r="A733" s="16">
        <v>731</v>
      </c>
      <c r="B733" s="12" t="s">
        <v>1387</v>
      </c>
      <c r="C733" s="17">
        <v>0.96</v>
      </c>
      <c r="D733" s="17">
        <v>0</v>
      </c>
      <c r="E733" s="13">
        <v>330</v>
      </c>
      <c r="F733" s="13">
        <v>200</v>
      </c>
      <c r="G733" s="14">
        <v>8</v>
      </c>
      <c r="H733" s="14">
        <v>6</v>
      </c>
      <c r="I733" s="19">
        <v>0.55000000000000004</v>
      </c>
    </row>
    <row r="734" spans="1:9" x14ac:dyDescent="0.25">
      <c r="A734" s="16">
        <v>732</v>
      </c>
      <c r="B734" s="12" t="s">
        <v>1388</v>
      </c>
      <c r="C734" s="17">
        <v>1.03</v>
      </c>
      <c r="D734" s="17">
        <v>0</v>
      </c>
      <c r="E734" s="13">
        <v>320</v>
      </c>
      <c r="F734" s="13">
        <v>230</v>
      </c>
      <c r="G734" s="14">
        <v>8</v>
      </c>
      <c r="H734" s="14">
        <v>6</v>
      </c>
      <c r="I734" s="19">
        <v>0.55000000000000004</v>
      </c>
    </row>
    <row r="735" spans="1:9" x14ac:dyDescent="0.25">
      <c r="A735" s="16">
        <v>733</v>
      </c>
      <c r="B735" s="12" t="s">
        <v>1389</v>
      </c>
      <c r="C735" s="17">
        <v>0.97</v>
      </c>
      <c r="D735" s="17">
        <v>0</v>
      </c>
      <c r="E735" s="13">
        <v>275</v>
      </c>
      <c r="F735" s="13">
        <v>180</v>
      </c>
      <c r="G735" s="14">
        <v>8</v>
      </c>
      <c r="H735" s="14">
        <v>5</v>
      </c>
      <c r="I735" s="19">
        <v>0.55000000000000004</v>
      </c>
    </row>
    <row r="736" spans="1:9" x14ac:dyDescent="0.25">
      <c r="A736" s="16">
        <v>734</v>
      </c>
      <c r="B736" s="12" t="s">
        <v>1390</v>
      </c>
      <c r="C736" s="17">
        <v>0.92</v>
      </c>
      <c r="D736" s="17">
        <v>0</v>
      </c>
      <c r="E736" s="13">
        <v>340</v>
      </c>
      <c r="F736" s="13">
        <v>265</v>
      </c>
      <c r="G736" s="14">
        <v>8</v>
      </c>
      <c r="H736" s="14">
        <v>5</v>
      </c>
      <c r="I736" s="19">
        <v>0.55000000000000004</v>
      </c>
    </row>
    <row r="737" spans="1:9" x14ac:dyDescent="0.25">
      <c r="A737" s="16">
        <v>735</v>
      </c>
      <c r="B737" s="12" t="s">
        <v>1391</v>
      </c>
      <c r="C737" s="17">
        <v>0.98</v>
      </c>
      <c r="D737" s="17">
        <v>0</v>
      </c>
      <c r="E737" s="13">
        <v>315</v>
      </c>
      <c r="F737" s="13">
        <v>230</v>
      </c>
      <c r="G737" s="14">
        <v>8</v>
      </c>
      <c r="H737" s="14">
        <v>5</v>
      </c>
      <c r="I737" s="19">
        <v>0.55000000000000004</v>
      </c>
    </row>
    <row r="738" spans="1:9" x14ac:dyDescent="0.25">
      <c r="A738" s="16">
        <v>736</v>
      </c>
      <c r="B738" s="12" t="s">
        <v>1392</v>
      </c>
      <c r="C738" s="17">
        <v>0.92</v>
      </c>
      <c r="D738" s="17">
        <v>0</v>
      </c>
      <c r="E738" s="13">
        <v>135</v>
      </c>
      <c r="F738" s="13">
        <v>100</v>
      </c>
      <c r="G738" s="14">
        <v>6</v>
      </c>
      <c r="H738" s="14">
        <v>8</v>
      </c>
      <c r="I738" s="19">
        <v>0.55000000000000004</v>
      </c>
    </row>
    <row r="739" spans="1:9" x14ac:dyDescent="0.25">
      <c r="A739" s="16">
        <v>737</v>
      </c>
      <c r="B739" s="12" t="s">
        <v>1393</v>
      </c>
      <c r="C739" s="17">
        <v>0.95</v>
      </c>
      <c r="D739" s="17">
        <v>0</v>
      </c>
      <c r="E739" s="13">
        <v>150</v>
      </c>
      <c r="F739" s="13">
        <v>120</v>
      </c>
      <c r="G739" s="14">
        <v>7</v>
      </c>
      <c r="H739" s="14">
        <v>5</v>
      </c>
      <c r="I739" s="19">
        <v>0.55000000000000004</v>
      </c>
    </row>
    <row r="740" spans="1:9" x14ac:dyDescent="0.25">
      <c r="A740" s="16">
        <v>738</v>
      </c>
      <c r="B740" s="12" t="s">
        <v>1394</v>
      </c>
      <c r="C740" s="17">
        <v>1.01</v>
      </c>
      <c r="D740" s="17">
        <v>1.02</v>
      </c>
      <c r="E740" s="13">
        <v>63</v>
      </c>
      <c r="F740" s="13">
        <v>84</v>
      </c>
      <c r="G740" s="14">
        <v>3.5</v>
      </c>
      <c r="H740" s="14">
        <v>0.7</v>
      </c>
      <c r="I740" s="19">
        <v>0.55000000000000004</v>
      </c>
    </row>
    <row r="741" spans="1:9" x14ac:dyDescent="0.25">
      <c r="A741" s="16">
        <v>739</v>
      </c>
      <c r="B741" s="12" t="s">
        <v>1395</v>
      </c>
      <c r="C741" s="17">
        <v>1.04</v>
      </c>
      <c r="D741" s="17">
        <v>0</v>
      </c>
      <c r="E741" s="13">
        <v>270</v>
      </c>
      <c r="F741" s="13">
        <v>235</v>
      </c>
      <c r="G741" s="14">
        <v>7</v>
      </c>
      <c r="H741" s="14">
        <v>6</v>
      </c>
      <c r="I741" s="19">
        <v>0.55000000000000004</v>
      </c>
    </row>
    <row r="742" spans="1:9" x14ac:dyDescent="0.25">
      <c r="A742" s="16">
        <v>740</v>
      </c>
      <c r="B742" s="12" t="s">
        <v>1396</v>
      </c>
      <c r="C742" s="17">
        <v>0.98</v>
      </c>
      <c r="D742" s="17">
        <v>0</v>
      </c>
      <c r="E742" s="13">
        <v>125</v>
      </c>
      <c r="F742" s="13">
        <v>115</v>
      </c>
      <c r="G742" s="14">
        <v>5</v>
      </c>
      <c r="H742" s="14">
        <v>10</v>
      </c>
      <c r="I742" s="19">
        <v>0.55000000000000004</v>
      </c>
    </row>
    <row r="743" spans="1:9" x14ac:dyDescent="0.25">
      <c r="A743" s="16">
        <v>741</v>
      </c>
      <c r="B743" s="12" t="s">
        <v>1397</v>
      </c>
      <c r="C743" s="17">
        <v>0.97</v>
      </c>
      <c r="D743" s="17">
        <v>0</v>
      </c>
      <c r="E743" s="13">
        <v>125</v>
      </c>
      <c r="F743" s="13">
        <v>120</v>
      </c>
      <c r="G743" s="14">
        <v>5.2</v>
      </c>
      <c r="H743" s="14">
        <v>10.1</v>
      </c>
      <c r="I743" s="19">
        <v>0.55000000000000004</v>
      </c>
    </row>
    <row r="744" spans="1:9" x14ac:dyDescent="0.25">
      <c r="A744" s="16">
        <v>742</v>
      </c>
      <c r="B744" s="12" t="s">
        <v>1398</v>
      </c>
      <c r="C744" s="17">
        <v>1</v>
      </c>
      <c r="D744" s="17">
        <v>0</v>
      </c>
      <c r="E744" s="13">
        <v>180</v>
      </c>
      <c r="F744" s="13">
        <v>155</v>
      </c>
      <c r="G744" s="14">
        <v>6.5</v>
      </c>
      <c r="H744" s="14">
        <v>12</v>
      </c>
      <c r="I744" s="19">
        <v>0.55000000000000004</v>
      </c>
    </row>
    <row r="745" spans="1:9" x14ac:dyDescent="0.25">
      <c r="A745" s="16">
        <v>743</v>
      </c>
      <c r="B745" s="12" t="s">
        <v>1399</v>
      </c>
      <c r="C745" s="17">
        <v>1</v>
      </c>
      <c r="D745" s="17">
        <v>0</v>
      </c>
      <c r="E745" s="13">
        <v>220</v>
      </c>
      <c r="F745" s="13">
        <v>170</v>
      </c>
      <c r="G745" s="14">
        <v>6</v>
      </c>
      <c r="H745" s="14">
        <v>14</v>
      </c>
      <c r="I745" s="19">
        <v>0.55000000000000004</v>
      </c>
    </row>
    <row r="746" spans="1:9" x14ac:dyDescent="0.25">
      <c r="A746" s="16">
        <v>744</v>
      </c>
      <c r="B746" s="12" t="s">
        <v>1400</v>
      </c>
      <c r="C746" s="17">
        <v>1</v>
      </c>
      <c r="D746" s="17">
        <v>0</v>
      </c>
      <c r="E746" s="13">
        <v>220</v>
      </c>
      <c r="F746" s="13">
        <v>175</v>
      </c>
      <c r="G746" s="14">
        <v>7</v>
      </c>
      <c r="H746" s="14">
        <v>14.5</v>
      </c>
      <c r="I746" s="19">
        <v>0.55000000000000004</v>
      </c>
    </row>
    <row r="747" spans="1:9" x14ac:dyDescent="0.25">
      <c r="A747" s="16">
        <v>745</v>
      </c>
      <c r="B747" s="12" t="s">
        <v>1401</v>
      </c>
      <c r="C747" s="17">
        <v>0</v>
      </c>
      <c r="D747" s="17">
        <v>0</v>
      </c>
      <c r="E747" s="13">
        <v>1299</v>
      </c>
      <c r="F747" s="13">
        <v>0</v>
      </c>
      <c r="G747" s="14">
        <v>0</v>
      </c>
      <c r="H747" s="14">
        <v>0</v>
      </c>
      <c r="I747" s="19">
        <v>0.55000000000000004</v>
      </c>
    </row>
    <row r="748" spans="1:9" x14ac:dyDescent="0.25">
      <c r="A748" s="16">
        <v>746</v>
      </c>
      <c r="B748" s="12" t="s">
        <v>1402</v>
      </c>
      <c r="C748" s="17">
        <v>0.94</v>
      </c>
      <c r="D748" s="17">
        <v>0</v>
      </c>
      <c r="E748" s="13">
        <v>250</v>
      </c>
      <c r="F748" s="13">
        <v>180</v>
      </c>
      <c r="G748" s="14">
        <v>9</v>
      </c>
      <c r="H748" s="14">
        <v>5</v>
      </c>
      <c r="I748" s="19">
        <v>0.55000000000000004</v>
      </c>
    </row>
    <row r="749" spans="1:9" x14ac:dyDescent="0.25">
      <c r="A749" s="16">
        <v>747</v>
      </c>
      <c r="B749" s="12" t="s">
        <v>1403</v>
      </c>
      <c r="C749" s="17">
        <v>1.02</v>
      </c>
      <c r="D749" s="17">
        <v>1.01</v>
      </c>
      <c r="E749" s="13">
        <v>161</v>
      </c>
      <c r="F749" s="13">
        <v>90</v>
      </c>
      <c r="G749" s="14">
        <v>4.5</v>
      </c>
      <c r="H749" s="14">
        <v>1.6</v>
      </c>
      <c r="I749" s="19">
        <v>0.55000000000000004</v>
      </c>
    </row>
    <row r="750" spans="1:9" x14ac:dyDescent="0.25">
      <c r="A750" s="16">
        <v>748</v>
      </c>
      <c r="B750" s="12" t="s">
        <v>1404</v>
      </c>
      <c r="C750" s="17">
        <v>0.65</v>
      </c>
      <c r="D750" s="17">
        <v>0.6</v>
      </c>
      <c r="E750" s="13">
        <v>284</v>
      </c>
      <c r="F750" s="13">
        <v>46</v>
      </c>
      <c r="G750" s="14">
        <v>3</v>
      </c>
      <c r="H750" s="14">
        <v>0.4</v>
      </c>
      <c r="I750" s="19">
        <v>0.55000000000000004</v>
      </c>
    </row>
    <row r="751" spans="1:9" x14ac:dyDescent="0.25">
      <c r="A751" s="16">
        <v>749</v>
      </c>
      <c r="B751" s="12" t="s">
        <v>1405</v>
      </c>
      <c r="C751" s="17">
        <v>0.63</v>
      </c>
      <c r="D751" s="17">
        <v>0.57999999999999996</v>
      </c>
      <c r="E751" s="13">
        <v>267</v>
      </c>
      <c r="F751" s="13">
        <v>44</v>
      </c>
      <c r="G751" s="14">
        <v>0.4</v>
      </c>
      <c r="H751" s="14">
        <v>1.8</v>
      </c>
      <c r="I751" s="19">
        <v>0.55000000000000004</v>
      </c>
    </row>
    <row r="752" spans="1:9" x14ac:dyDescent="0.25">
      <c r="A752" s="16">
        <v>750</v>
      </c>
      <c r="B752" s="12" t="s">
        <v>1406</v>
      </c>
      <c r="C752" s="17">
        <v>0.63</v>
      </c>
      <c r="D752" s="17">
        <v>0.56999999999999995</v>
      </c>
      <c r="E752" s="13">
        <v>254</v>
      </c>
      <c r="F752" s="13">
        <v>44</v>
      </c>
      <c r="G752" s="14">
        <v>2.1</v>
      </c>
      <c r="H752" s="14">
        <v>1.7</v>
      </c>
      <c r="I752" s="19">
        <v>0.55000000000000004</v>
      </c>
    </row>
    <row r="753" spans="1:9" x14ac:dyDescent="0.25">
      <c r="A753" s="16">
        <v>751</v>
      </c>
      <c r="B753" s="12" t="s">
        <v>1407</v>
      </c>
      <c r="C753" s="17">
        <v>1.04</v>
      </c>
      <c r="D753" s="17">
        <v>0</v>
      </c>
      <c r="E753" s="13">
        <v>165</v>
      </c>
      <c r="F753" s="13">
        <v>165</v>
      </c>
      <c r="G753" s="14">
        <v>7</v>
      </c>
      <c r="H753" s="14">
        <v>5</v>
      </c>
      <c r="I753" s="19">
        <v>0.55000000000000004</v>
      </c>
    </row>
    <row r="754" spans="1:9" x14ac:dyDescent="0.25">
      <c r="A754" s="16">
        <v>752</v>
      </c>
      <c r="B754" s="12" t="s">
        <v>1408</v>
      </c>
      <c r="C754" s="17">
        <v>0.96</v>
      </c>
      <c r="D754" s="17">
        <v>0</v>
      </c>
      <c r="E754" s="13">
        <v>102</v>
      </c>
      <c r="F754" s="13">
        <v>102</v>
      </c>
      <c r="G754" s="14">
        <v>0</v>
      </c>
      <c r="H754" s="14">
        <v>0</v>
      </c>
      <c r="I754" s="19">
        <v>0.55000000000000004</v>
      </c>
    </row>
    <row r="755" spans="1:9" x14ac:dyDescent="0.25">
      <c r="A755" s="16">
        <v>753</v>
      </c>
      <c r="B755" s="12" t="s">
        <v>1409</v>
      </c>
      <c r="C755" s="17">
        <v>1</v>
      </c>
      <c r="D755" s="17">
        <v>0</v>
      </c>
      <c r="E755" s="13">
        <v>185</v>
      </c>
      <c r="F755" s="13">
        <v>145</v>
      </c>
      <c r="G755" s="14">
        <v>8</v>
      </c>
      <c r="H755" s="14">
        <v>5</v>
      </c>
      <c r="I755" s="19">
        <v>0.55000000000000004</v>
      </c>
    </row>
    <row r="756" spans="1:9" x14ac:dyDescent="0.25">
      <c r="A756" s="16">
        <v>754</v>
      </c>
      <c r="B756" s="12" t="s">
        <v>1410</v>
      </c>
      <c r="C756" s="17">
        <v>0.99</v>
      </c>
      <c r="D756" s="17">
        <v>0</v>
      </c>
      <c r="E756" s="13">
        <v>132</v>
      </c>
      <c r="F756" s="13">
        <v>122</v>
      </c>
      <c r="G756" s="14">
        <v>0</v>
      </c>
      <c r="H756" s="14">
        <v>0</v>
      </c>
      <c r="I756" s="19">
        <v>0.55000000000000004</v>
      </c>
    </row>
    <row r="757" spans="1:9" x14ac:dyDescent="0.25">
      <c r="A757" s="16">
        <v>755</v>
      </c>
      <c r="B757" s="12" t="s">
        <v>1411</v>
      </c>
      <c r="C757" s="17">
        <v>1.03</v>
      </c>
      <c r="D757" s="17">
        <v>0</v>
      </c>
      <c r="E757" s="13">
        <v>350</v>
      </c>
      <c r="F757" s="13">
        <v>240</v>
      </c>
      <c r="G757" s="14">
        <v>7</v>
      </c>
      <c r="H757" s="14">
        <v>7</v>
      </c>
      <c r="I757" s="19">
        <v>0.55000000000000004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O114"/>
  <sheetViews>
    <sheetView showGridLines="0" showRowColHeaders="0" zoomScale="85" zoomScaleNormal="85" workbookViewId="0">
      <selection activeCell="F13" sqref="F13"/>
    </sheetView>
  </sheetViews>
  <sheetFormatPr baseColWidth="10" defaultRowHeight="15.75" x14ac:dyDescent="0.25"/>
  <cols>
    <col min="1" max="1" width="10.140625" style="136" customWidth="1"/>
    <col min="2" max="2" width="3.7109375" style="77" customWidth="1"/>
    <col min="3" max="4" width="11.5703125" style="77" customWidth="1"/>
    <col min="5" max="5" width="27.28515625" style="77" customWidth="1"/>
    <col min="6" max="6" width="18.42578125" style="77" customWidth="1"/>
    <col min="7" max="7" width="9.140625" style="77" customWidth="1"/>
    <col min="8" max="8" width="15.42578125" style="77" customWidth="1"/>
    <col min="9" max="9" width="15.7109375" style="77" customWidth="1"/>
    <col min="10" max="10" width="11.42578125" style="77"/>
    <col min="11" max="11" width="16.28515625" style="77" customWidth="1"/>
    <col min="12" max="12" width="15.7109375" style="77" customWidth="1"/>
    <col min="13" max="13" width="3.7109375" style="77" customWidth="1"/>
    <col min="14" max="16384" width="11.42578125" style="77"/>
  </cols>
  <sheetData>
    <row r="1" spans="1:15" s="136" customFormat="1" ht="16.5" thickBot="1" x14ac:dyDescent="0.3"/>
    <row r="2" spans="1:15" s="133" customFormat="1" ht="16.5" thickBot="1" x14ac:dyDescent="0.3">
      <c r="A2" s="136"/>
      <c r="B2" s="140"/>
      <c r="C2" s="99"/>
      <c r="D2" s="99"/>
      <c r="E2" s="99"/>
      <c r="F2" s="99"/>
      <c r="G2" s="99"/>
      <c r="H2" s="99"/>
      <c r="I2" s="99"/>
      <c r="J2" s="99"/>
      <c r="K2" s="99"/>
      <c r="L2" s="146"/>
      <c r="M2" s="141"/>
      <c r="N2" s="107"/>
      <c r="O2" s="74"/>
    </row>
    <row r="3" spans="1:15" s="133" customFormat="1" x14ac:dyDescent="0.25">
      <c r="A3" s="136"/>
      <c r="B3" s="107"/>
      <c r="C3" s="316" t="str">
        <f>IF(Rationneur!H9="","",Rationneur!H9)</f>
        <v/>
      </c>
      <c r="D3" s="317"/>
      <c r="E3" s="317"/>
      <c r="F3" s="317"/>
      <c r="G3" s="317"/>
      <c r="H3" s="317"/>
      <c r="I3" s="317"/>
      <c r="J3" s="317"/>
      <c r="K3" s="317"/>
      <c r="L3" s="318"/>
      <c r="M3" s="145"/>
      <c r="N3" s="74"/>
      <c r="O3" s="74"/>
    </row>
    <row r="4" spans="1:15" ht="16.5" thickBot="1" x14ac:dyDescent="0.3">
      <c r="B4" s="107"/>
      <c r="C4" s="319"/>
      <c r="D4" s="320"/>
      <c r="E4" s="320"/>
      <c r="F4" s="320"/>
      <c r="G4" s="320"/>
      <c r="H4" s="320"/>
      <c r="I4" s="320"/>
      <c r="J4" s="320"/>
      <c r="K4" s="320"/>
      <c r="L4" s="321"/>
      <c r="M4" s="145"/>
      <c r="N4" s="74"/>
      <c r="O4" s="74"/>
    </row>
    <row r="5" spans="1:15" ht="16.5" thickBot="1" x14ac:dyDescent="0.3">
      <c r="B5" s="107"/>
      <c r="C5" s="74"/>
      <c r="D5" s="74"/>
      <c r="E5" s="74"/>
      <c r="F5" s="74"/>
      <c r="G5" s="74"/>
      <c r="H5" s="74"/>
      <c r="I5" s="74"/>
      <c r="J5" s="74"/>
      <c r="K5" s="74"/>
      <c r="L5" s="99"/>
      <c r="M5" s="116"/>
      <c r="N5" s="74"/>
      <c r="O5" s="74"/>
    </row>
    <row r="6" spans="1:15" x14ac:dyDescent="0.25">
      <c r="B6" s="107"/>
      <c r="C6" s="213" t="str">
        <f>IF(Rationneur!E68="","",Rationneur!E68)</f>
        <v/>
      </c>
      <c r="D6" s="213"/>
      <c r="E6" s="213"/>
      <c r="F6" s="104"/>
      <c r="G6" s="74"/>
      <c r="H6" s="152" t="s">
        <v>1695</v>
      </c>
      <c r="I6" s="153"/>
      <c r="J6" s="167">
        <f>Rationneur!D35</f>
        <v>0</v>
      </c>
      <c r="K6" s="168"/>
      <c r="L6" s="74"/>
      <c r="M6" s="116"/>
      <c r="N6" s="74"/>
      <c r="O6" s="74"/>
    </row>
    <row r="7" spans="1:15" x14ac:dyDescent="0.25">
      <c r="B7" s="107"/>
      <c r="C7" s="213"/>
      <c r="D7" s="213"/>
      <c r="E7" s="213"/>
      <c r="F7" s="74"/>
      <c r="G7" s="74"/>
      <c r="H7" s="154" t="s">
        <v>1696</v>
      </c>
      <c r="I7" s="155"/>
      <c r="J7" s="171">
        <f>Rationneur!D36</f>
        <v>0</v>
      </c>
      <c r="K7" s="326"/>
      <c r="L7" s="74"/>
      <c r="M7" s="116"/>
      <c r="N7" s="74"/>
      <c r="O7" s="74"/>
    </row>
    <row r="8" spans="1:15" ht="16.5" thickBot="1" x14ac:dyDescent="0.3">
      <c r="B8" s="107"/>
      <c r="F8" s="105"/>
      <c r="G8" s="74"/>
      <c r="H8" s="154" t="s">
        <v>1697</v>
      </c>
      <c r="I8" s="155"/>
      <c r="J8" s="171">
        <f>Rationneur!D37</f>
        <v>0</v>
      </c>
      <c r="K8" s="326"/>
      <c r="L8" s="74"/>
      <c r="M8" s="116"/>
      <c r="N8" s="74"/>
      <c r="O8" s="74"/>
    </row>
    <row r="9" spans="1:15" x14ac:dyDescent="0.25">
      <c r="B9" s="107"/>
      <c r="C9" s="327" t="s">
        <v>1719</v>
      </c>
      <c r="D9" s="328"/>
      <c r="E9" s="137" t="str">
        <f>Rationneur!E8</f>
        <v/>
      </c>
      <c r="F9" s="74"/>
      <c r="G9" s="74"/>
      <c r="H9" s="154" t="s">
        <v>1698</v>
      </c>
      <c r="I9" s="155"/>
      <c r="J9" s="171">
        <f>Rationneur!D38</f>
        <v>0</v>
      </c>
      <c r="K9" s="326"/>
      <c r="L9" s="74"/>
      <c r="M9" s="116"/>
      <c r="N9" s="74"/>
      <c r="O9" s="74"/>
    </row>
    <row r="10" spans="1:15" x14ac:dyDescent="0.25">
      <c r="B10" s="107"/>
      <c r="C10" s="329" t="s">
        <v>1693</v>
      </c>
      <c r="D10" s="330"/>
      <c r="E10" s="138">
        <f>Rationneur!G2</f>
        <v>0</v>
      </c>
      <c r="F10" s="74"/>
      <c r="G10" s="74"/>
      <c r="H10" s="154" t="s">
        <v>1699</v>
      </c>
      <c r="I10" s="155"/>
      <c r="J10" s="171">
        <f>Rationneur!D39</f>
        <v>0</v>
      </c>
      <c r="K10" s="326"/>
      <c r="L10" s="74"/>
      <c r="M10" s="116"/>
      <c r="N10" s="74"/>
      <c r="O10" s="74"/>
    </row>
    <row r="11" spans="1:15" ht="16.5" thickBot="1" x14ac:dyDescent="0.3">
      <c r="B11" s="107"/>
      <c r="C11" s="331" t="s">
        <v>1694</v>
      </c>
      <c r="D11" s="332"/>
      <c r="E11" s="139">
        <f>Rationneur!G3</f>
        <v>0</v>
      </c>
      <c r="F11" s="74"/>
      <c r="G11" s="74"/>
      <c r="H11" s="324" t="s">
        <v>1700</v>
      </c>
      <c r="I11" s="325"/>
      <c r="J11" s="322">
        <f>Rationneur!D40</f>
        <v>0</v>
      </c>
      <c r="K11" s="323"/>
      <c r="L11" s="74"/>
      <c r="M11" s="116"/>
      <c r="N11" s="74"/>
      <c r="O11" s="74"/>
    </row>
    <row r="12" spans="1:15" x14ac:dyDescent="0.25">
      <c r="B12" s="236"/>
      <c r="C12" s="237"/>
      <c r="D12" s="74"/>
      <c r="E12" s="74"/>
      <c r="F12" s="74"/>
      <c r="G12" s="74"/>
      <c r="H12" s="74"/>
      <c r="I12" s="99"/>
      <c r="J12" s="74"/>
      <c r="K12" s="74"/>
      <c r="L12" s="74"/>
      <c r="M12" s="116"/>
      <c r="N12" s="74"/>
      <c r="O12" s="74"/>
    </row>
    <row r="13" spans="1:15" ht="16.5" thickBot="1" x14ac:dyDescent="0.3">
      <c r="B13" s="107"/>
      <c r="C13" s="74"/>
      <c r="D13" s="106"/>
      <c r="E13" s="106"/>
      <c r="F13" s="106"/>
      <c r="G13" s="106"/>
      <c r="H13" s="106"/>
      <c r="I13" s="106"/>
      <c r="J13" s="106"/>
      <c r="K13" s="106"/>
      <c r="L13" s="106"/>
      <c r="M13" s="116"/>
      <c r="N13" s="74"/>
      <c r="O13" s="74"/>
    </row>
    <row r="14" spans="1:15" ht="16.5" thickBot="1" x14ac:dyDescent="0.3">
      <c r="B14" s="107"/>
      <c r="C14" s="85"/>
      <c r="D14" s="300" t="s">
        <v>1691</v>
      </c>
      <c r="E14" s="301"/>
      <c r="F14" s="135" t="s">
        <v>1715</v>
      </c>
      <c r="G14" s="88" t="s">
        <v>1692</v>
      </c>
      <c r="H14" s="88" t="s">
        <v>1671</v>
      </c>
      <c r="I14" s="88" t="s">
        <v>1673</v>
      </c>
      <c r="J14" s="88" t="s">
        <v>1674</v>
      </c>
      <c r="K14" s="88" t="s">
        <v>1678</v>
      </c>
      <c r="L14" s="89" t="s">
        <v>1679</v>
      </c>
      <c r="M14" s="145"/>
      <c r="N14" s="74"/>
      <c r="O14" s="74"/>
    </row>
    <row r="15" spans="1:15" x14ac:dyDescent="0.25">
      <c r="B15" s="305"/>
      <c r="C15" s="302" t="s">
        <v>1705</v>
      </c>
      <c r="D15" s="303" t="str">
        <f>IF(Rationneur!C12="","",Rationneur!C12)</f>
        <v/>
      </c>
      <c r="E15" s="304"/>
      <c r="F15" s="118" t="str">
        <f>IF(D15="","",Rationneur!I12)</f>
        <v/>
      </c>
      <c r="G15" s="119" t="str">
        <f>IF(Rationneur!E12="","",Rationneur!E12)</f>
        <v/>
      </c>
      <c r="H15" s="87" t="str">
        <f>IF(Rationneur!F12="","",Rationneur!J12)</f>
        <v/>
      </c>
      <c r="I15" s="87" t="str">
        <f>IF(Rationneur!G12="","",Rationneur!L12)</f>
        <v/>
      </c>
      <c r="J15" s="87" t="str">
        <f>IF(Rationneur!J12="","",Rationneur!N12)</f>
        <v/>
      </c>
      <c r="K15" s="87" t="str">
        <f>IF(Rationneur!K12="","",Rationneur!P12)</f>
        <v/>
      </c>
      <c r="L15" s="86" t="str">
        <f>IF(Rationneur!L12="","",Rationneur!R12)</f>
        <v/>
      </c>
      <c r="M15" s="145"/>
      <c r="N15" s="74"/>
      <c r="O15" s="74"/>
    </row>
    <row r="16" spans="1:15" x14ac:dyDescent="0.25">
      <c r="B16" s="305"/>
      <c r="C16" s="302"/>
      <c r="D16" s="225" t="str">
        <f>IF(Rationneur!C13="","",Rationneur!C13)</f>
        <v/>
      </c>
      <c r="E16" s="226"/>
      <c r="F16" s="118" t="str">
        <f>IF(D16="","",Rationneur!I13)</f>
        <v/>
      </c>
      <c r="G16" s="120" t="str">
        <f>IF(Rationneur!E13="","",Rationneur!E13)</f>
        <v/>
      </c>
      <c r="H16" s="78" t="str">
        <f>IF(Rationneur!F13="","",Rationneur!J13)</f>
        <v/>
      </c>
      <c r="I16" s="78" t="str">
        <f>IF(Rationneur!G13="","",Rationneur!L13)</f>
        <v/>
      </c>
      <c r="J16" s="78" t="str">
        <f>IF(Rationneur!J13="","",Rationneur!N13)</f>
        <v/>
      </c>
      <c r="K16" s="78" t="str">
        <f>IF(Rationneur!K13="","",Rationneur!P13)</f>
        <v/>
      </c>
      <c r="L16" s="80" t="str">
        <f>IF(Rationneur!L13="","",Rationneur!R13)</f>
        <v/>
      </c>
      <c r="M16" s="145"/>
      <c r="N16" s="74"/>
      <c r="O16" s="74"/>
    </row>
    <row r="17" spans="2:15" x14ac:dyDescent="0.25">
      <c r="B17" s="305"/>
      <c r="C17" s="302"/>
      <c r="D17" s="225" t="str">
        <f>IF(Rationneur!C14="","",Rationneur!C14)</f>
        <v/>
      </c>
      <c r="E17" s="226"/>
      <c r="F17" s="118" t="str">
        <f>IF(D17="","",Rationneur!I14)</f>
        <v/>
      </c>
      <c r="G17" s="120" t="str">
        <f>IF(Rationneur!E14="","",Rationneur!E14)</f>
        <v/>
      </c>
      <c r="H17" s="78" t="str">
        <f>IF(Rationneur!F14="","",Rationneur!J14)</f>
        <v/>
      </c>
      <c r="I17" s="78" t="str">
        <f>IF(Rationneur!G14="","",Rationneur!L14)</f>
        <v/>
      </c>
      <c r="J17" s="78" t="str">
        <f>IF(Rationneur!J14="","",Rationneur!N14)</f>
        <v/>
      </c>
      <c r="K17" s="78" t="str">
        <f>IF(Rationneur!K14="","",Rationneur!P14)</f>
        <v/>
      </c>
      <c r="L17" s="80" t="str">
        <f>IF(Rationneur!L14="","",Rationneur!R14)</f>
        <v/>
      </c>
      <c r="M17" s="145"/>
      <c r="N17" s="74"/>
      <c r="O17" s="74"/>
    </row>
    <row r="18" spans="2:15" x14ac:dyDescent="0.25">
      <c r="B18" s="305"/>
      <c r="C18" s="302"/>
      <c r="D18" s="225" t="str">
        <f>IF(Rationneur!C15="","",Rationneur!C15)</f>
        <v/>
      </c>
      <c r="E18" s="226"/>
      <c r="F18" s="118" t="str">
        <f>IF(D18="","",Rationneur!I15)</f>
        <v/>
      </c>
      <c r="G18" s="120" t="str">
        <f>IF(Rationneur!E15="","",Rationneur!E15)</f>
        <v/>
      </c>
      <c r="H18" s="78" t="str">
        <f>IF(Rationneur!F15="","",Rationneur!J15)</f>
        <v/>
      </c>
      <c r="I18" s="78" t="str">
        <f>IF(Rationneur!G15="","",Rationneur!L15)</f>
        <v/>
      </c>
      <c r="J18" s="78" t="str">
        <f>IF(Rationneur!J15="","",Rationneur!N15)</f>
        <v/>
      </c>
      <c r="K18" s="78" t="str">
        <f>IF(Rationneur!K15="","",Rationneur!P15)</f>
        <v/>
      </c>
      <c r="L18" s="80" t="str">
        <f>IF(Rationneur!L15="","",Rationneur!R15)</f>
        <v/>
      </c>
      <c r="M18" s="145"/>
      <c r="N18" s="74"/>
      <c r="O18" s="74"/>
    </row>
    <row r="19" spans="2:15" x14ac:dyDescent="0.25">
      <c r="B19" s="305"/>
      <c r="C19" s="302"/>
      <c r="D19" s="225" t="str">
        <f>IF(Rationneur!C16="","",Rationneur!C16)</f>
        <v/>
      </c>
      <c r="E19" s="226"/>
      <c r="F19" s="118" t="str">
        <f>IF(D19="","",Rationneur!I16)</f>
        <v/>
      </c>
      <c r="G19" s="120" t="str">
        <f>IF(Rationneur!E16="","",Rationneur!E16)</f>
        <v/>
      </c>
      <c r="H19" s="78" t="str">
        <f>IF(Rationneur!F16="","",Rationneur!J16)</f>
        <v/>
      </c>
      <c r="I19" s="78" t="str">
        <f>IF(Rationneur!G16="","",Rationneur!L16)</f>
        <v/>
      </c>
      <c r="J19" s="78" t="str">
        <f>IF(Rationneur!J16="","",Rationneur!N16)</f>
        <v/>
      </c>
      <c r="K19" s="78" t="str">
        <f>IF(Rationneur!K16="","",Rationneur!P16)</f>
        <v/>
      </c>
      <c r="L19" s="80" t="str">
        <f>IF(Rationneur!L16="","",Rationneur!R16)</f>
        <v/>
      </c>
      <c r="M19" s="145"/>
      <c r="N19" s="74"/>
      <c r="O19" s="74"/>
    </row>
    <row r="20" spans="2:15" x14ac:dyDescent="0.25">
      <c r="B20" s="305"/>
      <c r="C20" s="302"/>
      <c r="D20" s="225" t="str">
        <f>IF(Rationneur!C17="","",Rationneur!C17)</f>
        <v/>
      </c>
      <c r="E20" s="226"/>
      <c r="F20" s="118" t="str">
        <f>IF(D20="","",Rationneur!I17)</f>
        <v/>
      </c>
      <c r="G20" s="120" t="str">
        <f>IF(Rationneur!E17="","",Rationneur!E17)</f>
        <v/>
      </c>
      <c r="H20" s="78" t="str">
        <f>IF(Rationneur!F17="","",Rationneur!J17)</f>
        <v/>
      </c>
      <c r="I20" s="78" t="str">
        <f>IF(Rationneur!G17="","",Rationneur!L17)</f>
        <v/>
      </c>
      <c r="J20" s="78" t="str">
        <f>IF(Rationneur!J17="","",Rationneur!N17)</f>
        <v/>
      </c>
      <c r="K20" s="78" t="str">
        <f>IF(Rationneur!K17="","",Rationneur!P17)</f>
        <v/>
      </c>
      <c r="L20" s="80" t="str">
        <f>IF(Rationneur!L17="","",Rationneur!R17)</f>
        <v/>
      </c>
      <c r="M20" s="145"/>
      <c r="N20" s="74"/>
      <c r="O20" s="74"/>
    </row>
    <row r="21" spans="2:15" ht="16.5" thickBot="1" x14ac:dyDescent="0.3">
      <c r="B21" s="305"/>
      <c r="C21" s="302"/>
      <c r="D21" s="314" t="str">
        <f>IF(Rationneur!C18="","",Rationneur!C18)</f>
        <v/>
      </c>
      <c r="E21" s="315"/>
      <c r="F21" s="118" t="str">
        <f>IF(D21="","",Rationneur!I18)</f>
        <v/>
      </c>
      <c r="G21" s="121" t="str">
        <f>IF(Rationneur!E18="","",Rationneur!E18)</f>
        <v/>
      </c>
      <c r="H21" s="90" t="str">
        <f>IF(Rationneur!F18="","",Rationneur!J18)</f>
        <v/>
      </c>
      <c r="I21" s="90" t="str">
        <f>IF(Rationneur!G18="","",Rationneur!L18)</f>
        <v/>
      </c>
      <c r="J21" s="90" t="str">
        <f>IF(Rationneur!J18="","",Rationneur!N18)</f>
        <v/>
      </c>
      <c r="K21" s="90" t="str">
        <f>IF(Rationneur!K18="","",Rationneur!P18)</f>
        <v/>
      </c>
      <c r="L21" s="91" t="str">
        <f>IF(Rationneur!L18="","",Rationneur!R18)</f>
        <v/>
      </c>
      <c r="M21" s="145"/>
      <c r="N21" s="74"/>
      <c r="O21" s="74"/>
    </row>
    <row r="22" spans="2:15" ht="15.75" customHeight="1" x14ac:dyDescent="0.25">
      <c r="B22" s="305"/>
      <c r="C22" s="238" t="s">
        <v>1706</v>
      </c>
      <c r="D22" s="308" t="str">
        <f>IF(Rationneur!C19="","",Rationneur!C19)</f>
        <v/>
      </c>
      <c r="E22" s="309"/>
      <c r="F22" s="122" t="str">
        <f>G22</f>
        <v/>
      </c>
      <c r="G22" s="123" t="str">
        <f>IF(Rationneur!E19="","",Rationneur!E19)</f>
        <v/>
      </c>
      <c r="H22" s="95" t="str">
        <f>IF(Rationneur!F19="","",Rationneur!J19)</f>
        <v/>
      </c>
      <c r="I22" s="95" t="str">
        <f>IF(Rationneur!G19="","",Rationneur!L19)</f>
        <v/>
      </c>
      <c r="J22" s="95" t="str">
        <f>IF(Rationneur!J19="","",Rationneur!N19)</f>
        <v/>
      </c>
      <c r="K22" s="95" t="str">
        <f>IF(Rationneur!K19="","",Rationneur!P19)</f>
        <v/>
      </c>
      <c r="L22" s="96" t="str">
        <f>IF(Rationneur!L19="","",Rationneur!R19)</f>
        <v/>
      </c>
      <c r="M22" s="145"/>
      <c r="N22" s="74"/>
      <c r="O22" s="74"/>
    </row>
    <row r="23" spans="2:15" ht="15.75" customHeight="1" x14ac:dyDescent="0.25">
      <c r="B23" s="305"/>
      <c r="C23" s="239"/>
      <c r="D23" s="310" t="str">
        <f>IF(Rationneur!C20="","",Rationneur!C20)</f>
        <v/>
      </c>
      <c r="E23" s="311"/>
      <c r="F23" s="124" t="str">
        <f t="shared" ref="F23:F26" si="0">G23</f>
        <v/>
      </c>
      <c r="G23" s="125" t="str">
        <f>IF(Rationneur!E20="","",Rationneur!E20)</f>
        <v/>
      </c>
      <c r="H23" s="79" t="str">
        <f>IF(Rationneur!F20="","",Rationneur!J20)</f>
        <v/>
      </c>
      <c r="I23" s="79" t="str">
        <f>IF(Rationneur!G20="","",Rationneur!L20)</f>
        <v/>
      </c>
      <c r="J23" s="79" t="str">
        <f>IF(Rationneur!J20="","",Rationneur!N20)</f>
        <v/>
      </c>
      <c r="K23" s="79" t="str">
        <f>IF(Rationneur!K20="","",Rationneur!P20)</f>
        <v/>
      </c>
      <c r="L23" s="81" t="str">
        <f>IF(Rationneur!L20="","",Rationneur!R20)</f>
        <v/>
      </c>
      <c r="M23" s="145"/>
      <c r="N23" s="74"/>
      <c r="O23" s="74"/>
    </row>
    <row r="24" spans="2:15" ht="15.75" customHeight="1" x14ac:dyDescent="0.25">
      <c r="B24" s="305"/>
      <c r="C24" s="239"/>
      <c r="D24" s="310" t="str">
        <f>IF(Rationneur!C21="","",Rationneur!C21)</f>
        <v/>
      </c>
      <c r="E24" s="311"/>
      <c r="F24" s="124" t="str">
        <f t="shared" si="0"/>
        <v/>
      </c>
      <c r="G24" s="125" t="str">
        <f>IF(Rationneur!E21="","",Rationneur!E21)</f>
        <v/>
      </c>
      <c r="H24" s="79" t="str">
        <f>IF(Rationneur!F21="","",Rationneur!J21)</f>
        <v/>
      </c>
      <c r="I24" s="79" t="str">
        <f>IF(Rationneur!G21="","",Rationneur!L21)</f>
        <v/>
      </c>
      <c r="J24" s="79" t="str">
        <f>IF(Rationneur!J21="","",Rationneur!N21)</f>
        <v/>
      </c>
      <c r="K24" s="79" t="str">
        <f>IF(Rationneur!K21="","",Rationneur!P21)</f>
        <v/>
      </c>
      <c r="L24" s="81" t="str">
        <f>IF(Rationneur!L21="","",Rationneur!R21)</f>
        <v/>
      </c>
      <c r="M24" s="145"/>
      <c r="N24" s="74"/>
      <c r="O24" s="74"/>
    </row>
    <row r="25" spans="2:15" ht="15.75" customHeight="1" x14ac:dyDescent="0.25">
      <c r="B25" s="305"/>
      <c r="C25" s="239"/>
      <c r="D25" s="310" t="str">
        <f>IF(Rationneur!C22="","",Rationneur!C22)</f>
        <v/>
      </c>
      <c r="E25" s="311"/>
      <c r="F25" s="124" t="str">
        <f t="shared" si="0"/>
        <v/>
      </c>
      <c r="G25" s="125" t="str">
        <f>IF(Rationneur!E22="","",Rationneur!E22)</f>
        <v/>
      </c>
      <c r="H25" s="79" t="str">
        <f>IF(Rationneur!F22="","",Rationneur!J22)</f>
        <v/>
      </c>
      <c r="I25" s="79" t="str">
        <f>IF(Rationneur!G22="","",Rationneur!L22)</f>
        <v/>
      </c>
      <c r="J25" s="79" t="str">
        <f>IF(Rationneur!J22="","",Rationneur!N22)</f>
        <v/>
      </c>
      <c r="K25" s="79" t="str">
        <f>IF(Rationneur!K22="","",Rationneur!P22)</f>
        <v/>
      </c>
      <c r="L25" s="81" t="str">
        <f>IF(Rationneur!L22="","",Rationneur!R22)</f>
        <v/>
      </c>
      <c r="M25" s="145"/>
      <c r="N25" s="74"/>
      <c r="O25" s="74"/>
    </row>
    <row r="26" spans="2:15" ht="15.75" customHeight="1" thickBot="1" x14ac:dyDescent="0.3">
      <c r="B26" s="305"/>
      <c r="C26" s="240"/>
      <c r="D26" s="312" t="str">
        <f>IF(Rationneur!C23="","",Rationneur!C23)</f>
        <v/>
      </c>
      <c r="E26" s="313"/>
      <c r="F26" s="124" t="str">
        <f t="shared" si="0"/>
        <v/>
      </c>
      <c r="G26" s="126" t="str">
        <f>IF(Rationneur!E23="","",Rationneur!E23)</f>
        <v/>
      </c>
      <c r="H26" s="97" t="str">
        <f>IF(Rationneur!F23="","",Rationneur!J23)</f>
        <v/>
      </c>
      <c r="I26" s="97" t="str">
        <f>IF(Rationneur!G23="","",Rationneur!L23)</f>
        <v/>
      </c>
      <c r="J26" s="97" t="str">
        <f>IF(Rationneur!J23="","",Rationneur!N23)</f>
        <v/>
      </c>
      <c r="K26" s="97" t="str">
        <f>IF(Rationneur!K23="","",Rationneur!P23)</f>
        <v/>
      </c>
      <c r="L26" s="98" t="str">
        <f>IF(Rationneur!L23="","",Rationneur!R23)</f>
        <v/>
      </c>
      <c r="M26" s="145"/>
      <c r="N26" s="74"/>
      <c r="O26" s="74"/>
    </row>
    <row r="27" spans="2:15" x14ac:dyDescent="0.25">
      <c r="B27" s="305"/>
      <c r="C27" s="306" t="s">
        <v>1707</v>
      </c>
      <c r="D27" s="232" t="str">
        <f>IF(Rationneur!C24="","",Rationneur!C24)</f>
        <v/>
      </c>
      <c r="E27" s="233"/>
      <c r="F27" s="127" t="str">
        <f>G27</f>
        <v/>
      </c>
      <c r="G27" s="128" t="str">
        <f>IF(Rationneur!E24="","",Rationneur!E24)</f>
        <v/>
      </c>
      <c r="H27" s="93"/>
      <c r="I27" s="93"/>
      <c r="J27" s="93"/>
      <c r="K27" s="92" t="str">
        <f>IF(Rationneur!K24="","",Rationneur!P24)</f>
        <v/>
      </c>
      <c r="L27" s="94" t="str">
        <f>IF(Rationneur!L24="","",Rationneur!R24)</f>
        <v/>
      </c>
      <c r="M27" s="145"/>
      <c r="N27" s="74"/>
      <c r="O27" s="74"/>
    </row>
    <row r="28" spans="2:15" ht="16.5" thickBot="1" x14ac:dyDescent="0.3">
      <c r="B28" s="305"/>
      <c r="C28" s="307"/>
      <c r="D28" s="234" t="str">
        <f>IF(Rationneur!C25="","",Rationneur!C25)</f>
        <v/>
      </c>
      <c r="E28" s="235"/>
      <c r="F28" s="129" t="str">
        <f>G28</f>
        <v/>
      </c>
      <c r="G28" s="130" t="str">
        <f>IF(Rationneur!E25="","",Rationneur!E25)</f>
        <v/>
      </c>
      <c r="H28" s="83"/>
      <c r="I28" s="83"/>
      <c r="J28" s="83"/>
      <c r="K28" s="82" t="str">
        <f>IF(Rationneur!K25="","",Rationneur!P25)</f>
        <v/>
      </c>
      <c r="L28" s="84" t="str">
        <f>IF(Rationneur!L25="","",Rationneur!R25)</f>
        <v/>
      </c>
      <c r="M28" s="145"/>
      <c r="N28" s="74"/>
      <c r="O28" s="74"/>
    </row>
    <row r="29" spans="2:15" ht="16.5" thickBot="1" x14ac:dyDescent="0.3">
      <c r="B29" s="107"/>
      <c r="C29" s="74"/>
      <c r="D29" s="227" t="s">
        <v>1713</v>
      </c>
      <c r="E29" s="228"/>
      <c r="F29" s="131">
        <f>SUM(F15:F28)</f>
        <v>0</v>
      </c>
      <c r="G29" s="132">
        <f>IF(Rationneur!E26="","",Rationneur!E26)</f>
        <v>0</v>
      </c>
      <c r="H29" s="112">
        <f>IF(Rationneur!E26="","",Rationneur!J30)</f>
        <v>0</v>
      </c>
      <c r="I29" s="112">
        <f>IF(Rationneur!E26="","",Rationneur!M26)</f>
        <v>0</v>
      </c>
      <c r="J29" s="112">
        <f>IF(Rationneur!E26="","",Rationneur!O26)</f>
        <v>0</v>
      </c>
      <c r="K29" s="113">
        <f>IF(Rationneur!E26="","",Rationneur!Q26)</f>
        <v>0</v>
      </c>
      <c r="L29" s="114">
        <f>IF(Rationneur!E26="","",Rationneur!S26)</f>
        <v>0</v>
      </c>
      <c r="M29" s="145"/>
      <c r="N29" s="74"/>
      <c r="O29" s="74"/>
    </row>
    <row r="30" spans="2:15" ht="16.5" thickBot="1" x14ac:dyDescent="0.3">
      <c r="B30" s="107"/>
      <c r="C30" s="100"/>
      <c r="D30" s="108"/>
      <c r="E30" s="244" t="s">
        <v>1677</v>
      </c>
      <c r="F30" s="245"/>
      <c r="G30" s="245"/>
      <c r="H30" s="147">
        <f>Rationneur!J33</f>
        <v>0</v>
      </c>
      <c r="I30" s="110">
        <f>Rationneur!L33</f>
        <v>0</v>
      </c>
      <c r="J30" s="110">
        <f>Rationneur!N33</f>
        <v>0</v>
      </c>
      <c r="K30" s="109">
        <f>Rationneur!P33</f>
        <v>0</v>
      </c>
      <c r="L30" s="111">
        <f>Rationneur!R33</f>
        <v>0</v>
      </c>
      <c r="M30" s="145"/>
      <c r="N30" s="74"/>
      <c r="O30" s="74"/>
    </row>
    <row r="31" spans="2:15" x14ac:dyDescent="0.25">
      <c r="B31" s="107"/>
      <c r="C31" s="74"/>
      <c r="D31" s="74"/>
      <c r="E31" s="74"/>
      <c r="F31" s="74"/>
      <c r="G31" s="74"/>
      <c r="H31" s="74"/>
      <c r="I31" s="74"/>
      <c r="J31" s="74"/>
      <c r="K31" s="74"/>
      <c r="L31" s="74"/>
      <c r="M31" s="116"/>
      <c r="N31" s="74"/>
      <c r="O31" s="74"/>
    </row>
    <row r="32" spans="2:15" ht="16.5" thickBot="1" x14ac:dyDescent="0.3">
      <c r="B32" s="107"/>
      <c r="C32" s="74"/>
      <c r="D32" s="74"/>
      <c r="E32" s="74"/>
      <c r="F32" s="74"/>
      <c r="G32" s="74"/>
      <c r="H32" s="74"/>
      <c r="I32" s="74"/>
      <c r="J32" s="74"/>
      <c r="K32" s="74"/>
      <c r="L32" s="74"/>
      <c r="M32" s="116"/>
      <c r="N32" s="74"/>
      <c r="O32" s="74"/>
    </row>
    <row r="33" spans="2:15" ht="21.75" thickBot="1" x14ac:dyDescent="0.3">
      <c r="B33" s="142"/>
      <c r="C33" s="74"/>
      <c r="D33" s="74"/>
      <c r="E33" s="74"/>
      <c r="F33" s="117"/>
      <c r="G33" s="229" t="s">
        <v>1691</v>
      </c>
      <c r="H33" s="230"/>
      <c r="I33" s="231"/>
      <c r="J33" s="230" t="s">
        <v>1715</v>
      </c>
      <c r="K33" s="231"/>
      <c r="L33" s="74"/>
      <c r="M33" s="116"/>
      <c r="N33" s="74"/>
      <c r="O33" s="74"/>
    </row>
    <row r="34" spans="2:15" ht="21" customHeight="1" x14ac:dyDescent="0.25">
      <c r="B34" s="143"/>
      <c r="C34" s="214" t="s">
        <v>1718</v>
      </c>
      <c r="D34" s="214"/>
      <c r="E34" s="134">
        <f>Rationneur!J2</f>
        <v>0</v>
      </c>
      <c r="F34" s="284" t="s">
        <v>1705</v>
      </c>
      <c r="G34" s="219" t="str">
        <f t="shared" ref="G34:G47" si="1">D15</f>
        <v/>
      </c>
      <c r="H34" s="220"/>
      <c r="I34" s="221"/>
      <c r="J34" s="217" t="str">
        <f>IF(F15="","",F15*Rationneur!$J$2)</f>
        <v/>
      </c>
      <c r="K34" s="218"/>
      <c r="L34" s="74"/>
      <c r="M34" s="116"/>
      <c r="N34" s="74"/>
      <c r="O34" s="74"/>
    </row>
    <row r="35" spans="2:15" ht="21" x14ac:dyDescent="0.25">
      <c r="B35" s="143"/>
      <c r="C35" s="74"/>
      <c r="D35" s="74"/>
      <c r="E35" s="116"/>
      <c r="F35" s="285"/>
      <c r="G35" s="222" t="str">
        <f t="shared" si="1"/>
        <v/>
      </c>
      <c r="H35" s="223"/>
      <c r="I35" s="224"/>
      <c r="J35" s="215" t="str">
        <f>IF(F16="","",F16*Rationneur!$J$2)</f>
        <v/>
      </c>
      <c r="K35" s="216"/>
      <c r="L35" s="74"/>
      <c r="M35" s="116"/>
      <c r="N35" s="74"/>
      <c r="O35" s="74"/>
    </row>
    <row r="36" spans="2:15" ht="21" x14ac:dyDescent="0.25">
      <c r="B36" s="143"/>
      <c r="C36" s="74"/>
      <c r="D36" s="74"/>
      <c r="E36" s="116"/>
      <c r="F36" s="285"/>
      <c r="G36" s="246" t="str">
        <f t="shared" si="1"/>
        <v/>
      </c>
      <c r="H36" s="247"/>
      <c r="I36" s="248"/>
      <c r="J36" s="271" t="str">
        <f>IF(F17="","",F17*Rationneur!$J$2)</f>
        <v/>
      </c>
      <c r="K36" s="272"/>
      <c r="L36" s="74"/>
      <c r="M36" s="116"/>
      <c r="N36" s="74"/>
      <c r="O36" s="74"/>
    </row>
    <row r="37" spans="2:15" ht="21" x14ac:dyDescent="0.25">
      <c r="B37" s="143"/>
      <c r="C37" s="74"/>
      <c r="D37" s="74"/>
      <c r="E37" s="116"/>
      <c r="F37" s="285"/>
      <c r="G37" s="249" t="str">
        <f t="shared" si="1"/>
        <v/>
      </c>
      <c r="H37" s="250"/>
      <c r="I37" s="251"/>
      <c r="J37" s="269" t="str">
        <f>IF(F18="","",F18*Rationneur!$J$2)</f>
        <v/>
      </c>
      <c r="K37" s="270"/>
      <c r="L37" s="74"/>
      <c r="M37" s="116"/>
      <c r="N37" s="74"/>
      <c r="O37" s="74"/>
    </row>
    <row r="38" spans="2:15" ht="21" x14ac:dyDescent="0.25">
      <c r="B38" s="143"/>
      <c r="C38" s="241" t="s">
        <v>1720</v>
      </c>
      <c r="D38" s="242"/>
      <c r="E38" s="243"/>
      <c r="F38" s="285"/>
      <c r="G38" s="246" t="str">
        <f t="shared" si="1"/>
        <v/>
      </c>
      <c r="H38" s="247"/>
      <c r="I38" s="248"/>
      <c r="J38" s="269" t="str">
        <f>IF(F19="","",F19*Rationneur!$J$2)</f>
        <v/>
      </c>
      <c r="K38" s="270"/>
      <c r="L38" s="74"/>
      <c r="M38" s="116"/>
      <c r="N38" s="74"/>
      <c r="O38" s="74"/>
    </row>
    <row r="39" spans="2:15" ht="21" x14ac:dyDescent="0.25">
      <c r="B39" s="143"/>
      <c r="C39" s="242"/>
      <c r="D39" s="242"/>
      <c r="E39" s="243"/>
      <c r="F39" s="285"/>
      <c r="G39" s="219" t="str">
        <f t="shared" si="1"/>
        <v/>
      </c>
      <c r="H39" s="220"/>
      <c r="I39" s="221"/>
      <c r="J39" s="267" t="str">
        <f>IF(F20="","",F20*Rationneur!$J$2)</f>
        <v/>
      </c>
      <c r="K39" s="268"/>
      <c r="L39" s="74"/>
      <c r="M39" s="116"/>
      <c r="N39" s="74"/>
      <c r="O39" s="74"/>
    </row>
    <row r="40" spans="2:15" ht="21.75" thickBot="1" x14ac:dyDescent="0.3">
      <c r="B40" s="143"/>
      <c r="C40" s="242"/>
      <c r="D40" s="242"/>
      <c r="E40" s="243"/>
      <c r="F40" s="285"/>
      <c r="G40" s="222" t="str">
        <f t="shared" si="1"/>
        <v/>
      </c>
      <c r="H40" s="223"/>
      <c r="I40" s="224"/>
      <c r="J40" s="215" t="str">
        <f>IF(F21="","",F21*Rationneur!$J$2)</f>
        <v/>
      </c>
      <c r="K40" s="216"/>
      <c r="L40" s="74"/>
      <c r="M40" s="116"/>
      <c r="N40" s="74"/>
      <c r="O40" s="74"/>
    </row>
    <row r="41" spans="2:15" ht="21" customHeight="1" x14ac:dyDescent="0.25">
      <c r="B41" s="143"/>
      <c r="C41" s="242"/>
      <c r="D41" s="242"/>
      <c r="E41" s="243"/>
      <c r="F41" s="286" t="s">
        <v>1706</v>
      </c>
      <c r="G41" s="281" t="str">
        <f t="shared" si="1"/>
        <v/>
      </c>
      <c r="H41" s="282"/>
      <c r="I41" s="283"/>
      <c r="J41" s="265" t="str">
        <f>IF(F22="","",F22*Rationneur!$J$2)</f>
        <v/>
      </c>
      <c r="K41" s="266"/>
      <c r="L41" s="74"/>
      <c r="M41" s="116"/>
      <c r="N41" s="74"/>
      <c r="O41" s="74"/>
    </row>
    <row r="42" spans="2:15" ht="21" x14ac:dyDescent="0.25">
      <c r="B42" s="143"/>
      <c r="C42" s="242"/>
      <c r="D42" s="242"/>
      <c r="E42" s="243"/>
      <c r="F42" s="287"/>
      <c r="G42" s="278" t="str">
        <f t="shared" si="1"/>
        <v/>
      </c>
      <c r="H42" s="279"/>
      <c r="I42" s="280"/>
      <c r="J42" s="263" t="str">
        <f>IF(F23="","",F23*Rationneur!$J$2)</f>
        <v/>
      </c>
      <c r="K42" s="264"/>
      <c r="L42" s="74"/>
      <c r="M42" s="116"/>
      <c r="N42" s="74"/>
      <c r="O42" s="74"/>
    </row>
    <row r="43" spans="2:15" ht="21" x14ac:dyDescent="0.25">
      <c r="B43" s="143"/>
      <c r="C43" s="242"/>
      <c r="D43" s="242"/>
      <c r="E43" s="243"/>
      <c r="F43" s="287"/>
      <c r="G43" s="275" t="str">
        <f t="shared" si="1"/>
        <v/>
      </c>
      <c r="H43" s="276"/>
      <c r="I43" s="277"/>
      <c r="J43" s="262" t="str">
        <f>IF(F24="","",F24*Rationneur!$J$2)</f>
        <v/>
      </c>
      <c r="K43" s="261"/>
      <c r="L43" s="74"/>
      <c r="M43" s="116"/>
      <c r="N43" s="74"/>
      <c r="O43" s="74"/>
    </row>
    <row r="44" spans="2:15" ht="21" x14ac:dyDescent="0.25">
      <c r="B44" s="143"/>
      <c r="C44" s="242"/>
      <c r="D44" s="242"/>
      <c r="E44" s="243"/>
      <c r="F44" s="287"/>
      <c r="G44" s="278" t="str">
        <f t="shared" si="1"/>
        <v/>
      </c>
      <c r="H44" s="279"/>
      <c r="I44" s="280"/>
      <c r="J44" s="260" t="str">
        <f>IF(F25="","",F25*Rationneur!$J$2)</f>
        <v/>
      </c>
      <c r="K44" s="261"/>
      <c r="L44" s="74"/>
      <c r="M44" s="116"/>
      <c r="N44" s="74"/>
      <c r="O44" s="74"/>
    </row>
    <row r="45" spans="2:15" ht="21.75" thickBot="1" x14ac:dyDescent="0.3">
      <c r="B45" s="143"/>
      <c r="C45" s="242"/>
      <c r="D45" s="242"/>
      <c r="E45" s="243"/>
      <c r="F45" s="288"/>
      <c r="G45" s="297" t="str">
        <f t="shared" si="1"/>
        <v/>
      </c>
      <c r="H45" s="298"/>
      <c r="I45" s="299"/>
      <c r="J45" s="258" t="str">
        <f>IF(F26="","",F26*Rationneur!$J$2)</f>
        <v/>
      </c>
      <c r="K45" s="259"/>
      <c r="L45" s="74"/>
      <c r="M45" s="116"/>
      <c r="N45" s="74"/>
      <c r="O45" s="74"/>
    </row>
    <row r="46" spans="2:15" ht="21" x14ac:dyDescent="0.25">
      <c r="B46" s="143"/>
      <c r="C46" s="74"/>
      <c r="D46" s="74"/>
      <c r="E46" s="116"/>
      <c r="F46" s="273" t="s">
        <v>1707</v>
      </c>
      <c r="G46" s="294" t="str">
        <f t="shared" si="1"/>
        <v/>
      </c>
      <c r="H46" s="295"/>
      <c r="I46" s="296"/>
      <c r="J46" s="256" t="str">
        <f>IF(F27="","",F27*Rationneur!$J$2)</f>
        <v/>
      </c>
      <c r="K46" s="257"/>
      <c r="L46" s="74"/>
      <c r="M46" s="116"/>
      <c r="N46" s="74"/>
      <c r="O46" s="74"/>
    </row>
    <row r="47" spans="2:15" ht="21.75" thickBot="1" x14ac:dyDescent="0.3">
      <c r="B47" s="143"/>
      <c r="C47" s="74"/>
      <c r="D47" s="74"/>
      <c r="E47" s="116"/>
      <c r="F47" s="274"/>
      <c r="G47" s="291" t="str">
        <f t="shared" si="1"/>
        <v/>
      </c>
      <c r="H47" s="292"/>
      <c r="I47" s="293"/>
      <c r="J47" s="254" t="str">
        <f>IF(F28="","",F28*Rationneur!$J$2)</f>
        <v/>
      </c>
      <c r="K47" s="255"/>
      <c r="L47" s="74"/>
      <c r="M47" s="116"/>
      <c r="N47" s="74"/>
      <c r="O47" s="74"/>
    </row>
    <row r="48" spans="2:15" ht="21.75" thickBot="1" x14ac:dyDescent="0.3">
      <c r="B48" s="142"/>
      <c r="C48" s="74"/>
      <c r="D48" s="74"/>
      <c r="E48" s="74"/>
      <c r="F48" s="117"/>
      <c r="G48" s="115"/>
      <c r="H48" s="289" t="s">
        <v>1717</v>
      </c>
      <c r="I48" s="290"/>
      <c r="J48" s="252">
        <f>SUM(J34:J47)</f>
        <v>0</v>
      </c>
      <c r="K48" s="253"/>
      <c r="L48" s="74"/>
      <c r="M48" s="116"/>
      <c r="N48" s="74"/>
      <c r="O48" s="74"/>
    </row>
    <row r="49" spans="2:15" ht="16.5" thickBot="1" x14ac:dyDescent="0.3">
      <c r="B49" s="144"/>
      <c r="C49" s="106"/>
      <c r="D49" s="106"/>
      <c r="E49" s="106"/>
      <c r="F49" s="106"/>
      <c r="G49" s="106"/>
      <c r="H49" s="106"/>
      <c r="I49" s="106"/>
      <c r="J49" s="106"/>
      <c r="K49" s="106"/>
      <c r="L49" s="106"/>
      <c r="M49" s="85"/>
      <c r="N49" s="74"/>
      <c r="O49" s="74"/>
    </row>
    <row r="50" spans="2:15" x14ac:dyDescent="0.25">
      <c r="N50" s="74"/>
      <c r="O50" s="74"/>
    </row>
    <row r="51" spans="2:15" x14ac:dyDescent="0.25">
      <c r="O51" s="74"/>
    </row>
    <row r="52" spans="2:15" x14ac:dyDescent="0.25">
      <c r="O52" s="74"/>
    </row>
    <row r="53" spans="2:15" x14ac:dyDescent="0.25">
      <c r="O53" s="74"/>
    </row>
    <row r="54" spans="2:15" x14ac:dyDescent="0.25">
      <c r="O54" s="74"/>
    </row>
    <row r="55" spans="2:15" x14ac:dyDescent="0.25">
      <c r="O55" s="74"/>
    </row>
    <row r="56" spans="2:15" x14ac:dyDescent="0.25">
      <c r="O56" s="74"/>
    </row>
    <row r="57" spans="2:15" x14ac:dyDescent="0.25">
      <c r="O57" s="74"/>
    </row>
    <row r="58" spans="2:15" x14ac:dyDescent="0.25">
      <c r="O58" s="74"/>
    </row>
    <row r="59" spans="2:15" x14ac:dyDescent="0.25">
      <c r="O59" s="74"/>
    </row>
    <row r="60" spans="2:15" x14ac:dyDescent="0.25">
      <c r="O60" s="74"/>
    </row>
    <row r="61" spans="2:15" x14ac:dyDescent="0.25">
      <c r="O61" s="74"/>
    </row>
    <row r="62" spans="2:15" x14ac:dyDescent="0.25">
      <c r="O62" s="74"/>
    </row>
    <row r="63" spans="2:15" x14ac:dyDescent="0.25">
      <c r="O63" s="74"/>
    </row>
    <row r="64" spans="2:15" x14ac:dyDescent="0.25">
      <c r="O64" s="74"/>
    </row>
    <row r="65" spans="15:15" x14ac:dyDescent="0.25">
      <c r="O65" s="74"/>
    </row>
    <row r="66" spans="15:15" x14ac:dyDescent="0.25">
      <c r="O66" s="74"/>
    </row>
    <row r="67" spans="15:15" x14ac:dyDescent="0.25">
      <c r="O67" s="74"/>
    </row>
    <row r="68" spans="15:15" x14ac:dyDescent="0.25">
      <c r="O68" s="74"/>
    </row>
    <row r="69" spans="15:15" x14ac:dyDescent="0.25">
      <c r="O69" s="74"/>
    </row>
    <row r="70" spans="15:15" x14ac:dyDescent="0.25">
      <c r="O70" s="74"/>
    </row>
    <row r="71" spans="15:15" x14ac:dyDescent="0.25">
      <c r="O71" s="74"/>
    </row>
    <row r="72" spans="15:15" x14ac:dyDescent="0.25">
      <c r="O72" s="74"/>
    </row>
    <row r="73" spans="15:15" x14ac:dyDescent="0.25">
      <c r="O73" s="74"/>
    </row>
    <row r="74" spans="15:15" x14ac:dyDescent="0.25">
      <c r="O74" s="74"/>
    </row>
    <row r="75" spans="15:15" x14ac:dyDescent="0.25">
      <c r="O75" s="74"/>
    </row>
    <row r="76" spans="15:15" x14ac:dyDescent="0.25">
      <c r="O76" s="74"/>
    </row>
    <row r="77" spans="15:15" x14ac:dyDescent="0.25">
      <c r="O77" s="74"/>
    </row>
    <row r="78" spans="15:15" x14ac:dyDescent="0.25">
      <c r="O78" s="74"/>
    </row>
    <row r="79" spans="15:15" x14ac:dyDescent="0.25">
      <c r="O79" s="74"/>
    </row>
    <row r="80" spans="15:15" x14ac:dyDescent="0.25">
      <c r="O80" s="74"/>
    </row>
    <row r="81" spans="15:15" x14ac:dyDescent="0.25">
      <c r="O81" s="74"/>
    </row>
    <row r="82" spans="15:15" x14ac:dyDescent="0.25">
      <c r="O82" s="74"/>
    </row>
    <row r="83" spans="15:15" x14ac:dyDescent="0.25">
      <c r="O83" s="74"/>
    </row>
    <row r="84" spans="15:15" x14ac:dyDescent="0.25">
      <c r="O84" s="74"/>
    </row>
    <row r="85" spans="15:15" x14ac:dyDescent="0.25">
      <c r="O85" s="74"/>
    </row>
    <row r="86" spans="15:15" x14ac:dyDescent="0.25">
      <c r="O86" s="74"/>
    </row>
    <row r="87" spans="15:15" x14ac:dyDescent="0.25">
      <c r="O87" s="74"/>
    </row>
    <row r="88" spans="15:15" x14ac:dyDescent="0.25">
      <c r="O88" s="74"/>
    </row>
    <row r="89" spans="15:15" x14ac:dyDescent="0.25">
      <c r="O89" s="74"/>
    </row>
    <row r="90" spans="15:15" x14ac:dyDescent="0.25">
      <c r="O90" s="74"/>
    </row>
    <row r="91" spans="15:15" x14ac:dyDescent="0.25">
      <c r="O91" s="74"/>
    </row>
    <row r="92" spans="15:15" x14ac:dyDescent="0.25">
      <c r="O92" s="74"/>
    </row>
    <row r="93" spans="15:15" x14ac:dyDescent="0.25">
      <c r="O93" s="74"/>
    </row>
    <row r="94" spans="15:15" x14ac:dyDescent="0.25">
      <c r="O94" s="74"/>
    </row>
    <row r="95" spans="15:15" x14ac:dyDescent="0.25">
      <c r="O95" s="74"/>
    </row>
    <row r="96" spans="15:15" x14ac:dyDescent="0.25">
      <c r="O96" s="74"/>
    </row>
    <row r="97" spans="15:15" x14ac:dyDescent="0.25">
      <c r="O97" s="74"/>
    </row>
    <row r="98" spans="15:15" x14ac:dyDescent="0.25">
      <c r="O98" s="74"/>
    </row>
    <row r="99" spans="15:15" x14ac:dyDescent="0.25">
      <c r="O99" s="74"/>
    </row>
    <row r="100" spans="15:15" x14ac:dyDescent="0.25">
      <c r="O100" s="74"/>
    </row>
    <row r="101" spans="15:15" x14ac:dyDescent="0.25">
      <c r="O101" s="74"/>
    </row>
    <row r="102" spans="15:15" x14ac:dyDescent="0.25">
      <c r="O102" s="74"/>
    </row>
    <row r="103" spans="15:15" x14ac:dyDescent="0.25">
      <c r="O103" s="74"/>
    </row>
    <row r="104" spans="15:15" x14ac:dyDescent="0.25">
      <c r="O104" s="74"/>
    </row>
    <row r="105" spans="15:15" x14ac:dyDescent="0.25">
      <c r="O105" s="74"/>
    </row>
    <row r="106" spans="15:15" x14ac:dyDescent="0.25">
      <c r="O106" s="74"/>
    </row>
    <row r="107" spans="15:15" x14ac:dyDescent="0.25">
      <c r="O107" s="74"/>
    </row>
    <row r="108" spans="15:15" x14ac:dyDescent="0.25">
      <c r="O108" s="74"/>
    </row>
    <row r="109" spans="15:15" x14ac:dyDescent="0.25">
      <c r="O109" s="74"/>
    </row>
    <row r="110" spans="15:15" x14ac:dyDescent="0.25">
      <c r="O110" s="74"/>
    </row>
    <row r="111" spans="15:15" x14ac:dyDescent="0.25">
      <c r="O111" s="74"/>
    </row>
    <row r="112" spans="15:15" x14ac:dyDescent="0.25">
      <c r="O112" s="74"/>
    </row>
    <row r="113" spans="15:15" x14ac:dyDescent="0.25">
      <c r="O113" s="74"/>
    </row>
    <row r="114" spans="15:15" x14ac:dyDescent="0.25">
      <c r="O114" s="74"/>
    </row>
  </sheetData>
  <mergeCells count="76">
    <mergeCell ref="C3:L4"/>
    <mergeCell ref="J11:K11"/>
    <mergeCell ref="H7:I7"/>
    <mergeCell ref="H8:I8"/>
    <mergeCell ref="H9:I9"/>
    <mergeCell ref="H10:I10"/>
    <mergeCell ref="H11:I11"/>
    <mergeCell ref="J6:K6"/>
    <mergeCell ref="J7:K7"/>
    <mergeCell ref="J8:K8"/>
    <mergeCell ref="J9:K9"/>
    <mergeCell ref="J10:K10"/>
    <mergeCell ref="C9:D9"/>
    <mergeCell ref="C10:D10"/>
    <mergeCell ref="C11:D11"/>
    <mergeCell ref="H6:I6"/>
    <mergeCell ref="D14:E14"/>
    <mergeCell ref="C15:C21"/>
    <mergeCell ref="D15:E15"/>
    <mergeCell ref="D16:E16"/>
    <mergeCell ref="B15:B28"/>
    <mergeCell ref="C27:C28"/>
    <mergeCell ref="D22:E22"/>
    <mergeCell ref="D23:E23"/>
    <mergeCell ref="D24:E24"/>
    <mergeCell ref="D25:E25"/>
    <mergeCell ref="D26:E26"/>
    <mergeCell ref="D21:E21"/>
    <mergeCell ref="H48:I48"/>
    <mergeCell ref="G47:I47"/>
    <mergeCell ref="G46:I46"/>
    <mergeCell ref="G45:I45"/>
    <mergeCell ref="G44:I44"/>
    <mergeCell ref="J37:K37"/>
    <mergeCell ref="J36:K36"/>
    <mergeCell ref="F46:F47"/>
    <mergeCell ref="G43:I43"/>
    <mergeCell ref="G42:I42"/>
    <mergeCell ref="G41:I41"/>
    <mergeCell ref="G40:I40"/>
    <mergeCell ref="F34:F40"/>
    <mergeCell ref="G39:I39"/>
    <mergeCell ref="F41:F45"/>
    <mergeCell ref="G38:I38"/>
    <mergeCell ref="C38:E45"/>
    <mergeCell ref="E30:G30"/>
    <mergeCell ref="G36:I36"/>
    <mergeCell ref="G37:I37"/>
    <mergeCell ref="J48:K48"/>
    <mergeCell ref="J47:K47"/>
    <mergeCell ref="J46:K46"/>
    <mergeCell ref="J45:K45"/>
    <mergeCell ref="J44:K44"/>
    <mergeCell ref="J33:K33"/>
    <mergeCell ref="J43:K43"/>
    <mergeCell ref="J42:K42"/>
    <mergeCell ref="J41:K41"/>
    <mergeCell ref="J40:K40"/>
    <mergeCell ref="J39:K39"/>
    <mergeCell ref="J38:K38"/>
    <mergeCell ref="C6:E7"/>
    <mergeCell ref="C34:D34"/>
    <mergeCell ref="J35:K35"/>
    <mergeCell ref="J34:K34"/>
    <mergeCell ref="G34:I34"/>
    <mergeCell ref="G35:I35"/>
    <mergeCell ref="D17:E17"/>
    <mergeCell ref="D18:E18"/>
    <mergeCell ref="D19:E19"/>
    <mergeCell ref="D20:E20"/>
    <mergeCell ref="D29:E29"/>
    <mergeCell ref="G33:I33"/>
    <mergeCell ref="D27:E27"/>
    <mergeCell ref="D28:E28"/>
    <mergeCell ref="B12:C12"/>
    <mergeCell ref="C22:C26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49" orientation="portrait" horizontalDpi="300" verticalDpi="300" r:id="rId1"/>
  <headerFooter>
    <oddHeader>&amp;L&amp;18&amp;D&amp;C&amp;"-,Gras"&amp;26&amp;U&amp;K03-023RATION VACHES LAITIERES</oddHeader>
    <oddFooter>&amp;C&amp;18DISTRIBUTION A L'AUGE&amp;R&amp;18&amp;A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Rationneur</vt:lpstr>
      <vt:lpstr>Fourrages</vt:lpstr>
      <vt:lpstr>Minéraux</vt:lpstr>
      <vt:lpstr>Concentrés</vt:lpstr>
      <vt:lpstr>Valorisé</vt:lpstr>
      <vt:lpstr>Rationneur!Zone_d_impression</vt:lpstr>
      <vt:lpstr>Valorisé!Zone_d_impression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</dc:creator>
  <cp:lastModifiedBy>ECLA</cp:lastModifiedBy>
  <cp:lastPrinted>2014-04-22T12:18:31Z</cp:lastPrinted>
  <dcterms:created xsi:type="dcterms:W3CDTF">2014-03-15T08:35:24Z</dcterms:created>
  <dcterms:modified xsi:type="dcterms:W3CDTF">2014-04-22T14:19:29Z</dcterms:modified>
</cp:coreProperties>
</file>