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890" yWindow="315" windowWidth="11280" windowHeight="8010" firstSheet="1" activeTab="2"/>
  </bookViews>
  <sheets>
    <sheet name="ACCUEIL" sheetId="2" state="hidden" r:id="rId1"/>
    <sheet name="AClients2013" sheetId="23" r:id="rId2"/>
    <sheet name="B" sheetId="14" r:id="rId3"/>
    <sheet name="G" sheetId="31" r:id="rId4"/>
    <sheet name="I" sheetId="32" r:id="rId5"/>
    <sheet name="Modele" sheetId="15" r:id="rId6"/>
  </sheets>
  <functionGroups/>
  <definedNames>
    <definedName name="MOIS">ACCUEIL!$AC$2:$AC$13</definedName>
    <definedName name="nf">MID(GET.WORKBOOK(1),FIND("]",GET.WORKBOOK(1))+1,99)&amp;INDIRECT("iv65000")</definedName>
    <definedName name="NomFeuilles">OFFSET(ACCUEIL!$AA$3,,,COUNTIF(ACCUEIL!$AA$3:$AA$1000,"&gt;&lt;"&amp;""))</definedName>
    <definedName name="rech">B!$E$8:$E$8</definedName>
    <definedName name="_xlnm.Print_Area" localSheetId="2">B!$B$2:$AB$41</definedName>
    <definedName name="_xlnm.Print_Area" localSheetId="3">G!$B$2:$AB$41</definedName>
    <definedName name="_xlnm.Print_Area" localSheetId="4">I!$B$2:$AB$41</definedName>
    <definedName name="_xlnm.Print_Area" localSheetId="5">Modele!$B$2:$AB$41</definedName>
  </definedNames>
  <calcPr calcId="125725"/>
</workbook>
</file>

<file path=xl/calcChain.xml><?xml version="1.0" encoding="utf-8"?>
<calcChain xmlns="http://schemas.openxmlformats.org/spreadsheetml/2006/main">
  <c r="W41" i="32"/>
  <c r="T39"/>
  <c r="A43" s="1"/>
  <c r="H39"/>
  <c r="D38"/>
  <c r="X14" s="1"/>
  <c r="J36"/>
  <c r="Z34"/>
  <c r="L34"/>
  <c r="L36" s="1"/>
  <c r="J34"/>
  <c r="Z33"/>
  <c r="H32"/>
  <c r="AA31"/>
  <c r="Z31"/>
  <c r="AA30"/>
  <c r="Z30"/>
  <c r="AA29"/>
  <c r="Z29"/>
  <c r="AA28"/>
  <c r="Z28"/>
  <c r="AA27"/>
  <c r="Z27"/>
  <c r="L25"/>
  <c r="J25"/>
  <c r="H25"/>
  <c r="H34" s="1"/>
  <c r="T24"/>
  <c r="R24"/>
  <c r="P24"/>
  <c r="T23"/>
  <c r="T32" s="1"/>
  <c r="T33" s="1"/>
  <c r="R23"/>
  <c r="R32" s="1"/>
  <c r="R33" s="1"/>
  <c r="P23"/>
  <c r="P32" s="1"/>
  <c r="T14"/>
  <c r="R14"/>
  <c r="X13"/>
  <c r="Z13" s="1"/>
  <c r="T11"/>
  <c r="R11"/>
  <c r="P11"/>
  <c r="P14" s="1"/>
  <c r="D10"/>
  <c r="A10" s="1"/>
  <c r="A9"/>
  <c r="X8"/>
  <c r="T5"/>
  <c r="R5"/>
  <c r="P5"/>
  <c r="N5"/>
  <c r="A5"/>
  <c r="T4"/>
  <c r="R4"/>
  <c r="P4"/>
  <c r="W41" i="31"/>
  <c r="T39"/>
  <c r="A43" s="1"/>
  <c r="H39"/>
  <c r="D38"/>
  <c r="X14" s="1"/>
  <c r="Z34"/>
  <c r="L34"/>
  <c r="L36" s="1"/>
  <c r="J34"/>
  <c r="J36" s="1"/>
  <c r="Z33"/>
  <c r="H32"/>
  <c r="AA31"/>
  <c r="Z31"/>
  <c r="AA30"/>
  <c r="Z30"/>
  <c r="AA29"/>
  <c r="Z29"/>
  <c r="AA28"/>
  <c r="Z28"/>
  <c r="AA27"/>
  <c r="AA32" s="1"/>
  <c r="Z27"/>
  <c r="Z32" s="1"/>
  <c r="L25"/>
  <c r="J25"/>
  <c r="H25"/>
  <c r="H34" s="1"/>
  <c r="T24"/>
  <c r="R24"/>
  <c r="P24"/>
  <c r="T23"/>
  <c r="T32" s="1"/>
  <c r="T33" s="1"/>
  <c r="R23"/>
  <c r="R32" s="1"/>
  <c r="R33" s="1"/>
  <c r="P23"/>
  <c r="T14"/>
  <c r="R14"/>
  <c r="X13"/>
  <c r="Z13" s="1"/>
  <c r="T11"/>
  <c r="R11"/>
  <c r="P11"/>
  <c r="P14" s="1"/>
  <c r="D10"/>
  <c r="A10" s="1"/>
  <c r="A9"/>
  <c r="X8"/>
  <c r="T5"/>
  <c r="R5"/>
  <c r="P5"/>
  <c r="N5"/>
  <c r="A5"/>
  <c r="T4"/>
  <c r="R4"/>
  <c r="P4"/>
  <c r="Z32" i="32" l="1"/>
  <c r="AA32"/>
  <c r="U41"/>
  <c r="G10"/>
  <c r="E10"/>
  <c r="P33"/>
  <c r="P35" s="1"/>
  <c r="T26"/>
  <c r="C44"/>
  <c r="D44" s="1"/>
  <c r="C45"/>
  <c r="D45" s="1"/>
  <c r="C43"/>
  <c r="D43" s="1"/>
  <c r="H40"/>
  <c r="H36"/>
  <c r="Z14"/>
  <c r="U24"/>
  <c r="D11"/>
  <c r="Z41"/>
  <c r="P32" i="31"/>
  <c r="T26" s="1"/>
  <c r="U41"/>
  <c r="G10"/>
  <c r="E10"/>
  <c r="P33"/>
  <c r="P35" s="1"/>
  <c r="C44"/>
  <c r="D44" s="1"/>
  <c r="C45"/>
  <c r="D45" s="1"/>
  <c r="C43"/>
  <c r="D43" s="1"/>
  <c r="H40"/>
  <c r="H36"/>
  <c r="Z14"/>
  <c r="U24"/>
  <c r="D11"/>
  <c r="Z41"/>
  <c r="D12" i="32" l="1"/>
  <c r="A11"/>
  <c r="P38"/>
  <c r="P40"/>
  <c r="AA15"/>
  <c r="X15" s="1"/>
  <c r="T27" s="1"/>
  <c r="T40"/>
  <c r="T35"/>
  <c r="P26"/>
  <c r="P39" s="1"/>
  <c r="D12" i="31"/>
  <c r="A11"/>
  <c r="P38"/>
  <c r="P40"/>
  <c r="AA15"/>
  <c r="X15" s="1"/>
  <c r="T27" s="1"/>
  <c r="T40"/>
  <c r="T35"/>
  <c r="P26"/>
  <c r="P39" s="1"/>
  <c r="H34" i="15"/>
  <c r="P27" i="32" l="1"/>
  <c r="D13"/>
  <c r="A12"/>
  <c r="E11"/>
  <c r="G11"/>
  <c r="T38"/>
  <c r="W38" s="1"/>
  <c r="Z15"/>
  <c r="P27" i="31"/>
  <c r="D13"/>
  <c r="A12"/>
  <c r="E11"/>
  <c r="G11"/>
  <c r="T38"/>
  <c r="W38" s="1"/>
  <c r="Z15"/>
  <c r="I19" i="2"/>
  <c r="M15"/>
  <c r="M14"/>
  <c r="M13"/>
  <c r="M12"/>
  <c r="M11"/>
  <c r="M10"/>
  <c r="M9"/>
  <c r="M8"/>
  <c r="M7"/>
  <c r="M6"/>
  <c r="M5"/>
  <c r="M19" s="1"/>
  <c r="M4"/>
  <c r="M3"/>
  <c r="I5"/>
  <c r="I6"/>
  <c r="I7"/>
  <c r="I8"/>
  <c r="I9"/>
  <c r="I10"/>
  <c r="I11"/>
  <c r="I12"/>
  <c r="I13"/>
  <c r="I14"/>
  <c r="I15"/>
  <c r="I4"/>
  <c r="I3"/>
  <c r="A36" i="15"/>
  <c r="E36" s="1"/>
  <c r="A35"/>
  <c r="E35" s="1"/>
  <c r="A34"/>
  <c r="E34" s="1"/>
  <c r="A33"/>
  <c r="E33" s="1"/>
  <c r="A32"/>
  <c r="E32" s="1"/>
  <c r="A30"/>
  <c r="E30" s="1"/>
  <c r="A29"/>
  <c r="E29" s="1"/>
  <c r="A28"/>
  <c r="E28" s="1"/>
  <c r="A27"/>
  <c r="E27" s="1"/>
  <c r="A26"/>
  <c r="E26" s="1"/>
  <c r="A25"/>
  <c r="E25" s="1"/>
  <c r="A24"/>
  <c r="E24" s="1"/>
  <c r="A23"/>
  <c r="E23" s="1"/>
  <c r="A22"/>
  <c r="E22" s="1"/>
  <c r="A21"/>
  <c r="E21" s="1"/>
  <c r="A20"/>
  <c r="E20" s="1"/>
  <c r="A19"/>
  <c r="E19" s="1"/>
  <c r="A18"/>
  <c r="E18" s="1"/>
  <c r="A17"/>
  <c r="E17" s="1"/>
  <c r="A16"/>
  <c r="E16" s="1"/>
  <c r="A15"/>
  <c r="E15" s="1"/>
  <c r="A14"/>
  <c r="E14" s="1"/>
  <c r="A13"/>
  <c r="E13" s="1"/>
  <c r="A12"/>
  <c r="E12" s="1"/>
  <c r="A11"/>
  <c r="E11" s="1"/>
  <c r="A10"/>
  <c r="E10" s="1"/>
  <c r="D38" i="14"/>
  <c r="X14" s="1"/>
  <c r="A5"/>
  <c r="F2" i="23"/>
  <c r="H32" i="15"/>
  <c r="H32" i="14"/>
  <c r="A9" i="15"/>
  <c r="A9" i="14"/>
  <c r="A5" i="15"/>
  <c r="E2" i="23"/>
  <c r="F3" s="1"/>
  <c r="Z34" i="14"/>
  <c r="Z33"/>
  <c r="Z34" i="15"/>
  <c r="Z33"/>
  <c r="W41"/>
  <c r="T39"/>
  <c r="A43" s="1"/>
  <c r="H39"/>
  <c r="D38"/>
  <c r="U41" s="1"/>
  <c r="Z31"/>
  <c r="AA31" s="1"/>
  <c r="Z30"/>
  <c r="AA30" s="1"/>
  <c r="Z29"/>
  <c r="AA29" s="1"/>
  <c r="AA28"/>
  <c r="Z28"/>
  <c r="Z27"/>
  <c r="AA27" s="1"/>
  <c r="L25"/>
  <c r="L34" s="1"/>
  <c r="L36" s="1"/>
  <c r="J25"/>
  <c r="J34" s="1"/>
  <c r="J36" s="1"/>
  <c r="H25"/>
  <c r="T24"/>
  <c r="R24"/>
  <c r="P24"/>
  <c r="T23"/>
  <c r="T32" s="1"/>
  <c r="T33" s="1"/>
  <c r="R23"/>
  <c r="R32" s="1"/>
  <c r="R33" s="1"/>
  <c r="P23"/>
  <c r="Z14"/>
  <c r="X14"/>
  <c r="Z13"/>
  <c r="X13"/>
  <c r="T11"/>
  <c r="T14" s="1"/>
  <c r="R11"/>
  <c r="R14" s="1"/>
  <c r="P11"/>
  <c r="P14" s="1"/>
  <c r="D10"/>
  <c r="D11" s="1"/>
  <c r="D12" s="1"/>
  <c r="D13" s="1"/>
  <c r="X8"/>
  <c r="T5"/>
  <c r="R5"/>
  <c r="P5"/>
  <c r="N5"/>
  <c r="T4"/>
  <c r="R4"/>
  <c r="P4"/>
  <c r="Z27" i="14"/>
  <c r="AA27" s="1"/>
  <c r="X13"/>
  <c r="Z13" s="1"/>
  <c r="D32" i="32" l="1"/>
  <c r="A32" s="1"/>
  <c r="E32" s="1"/>
  <c r="D14"/>
  <c r="A13"/>
  <c r="AA16"/>
  <c r="X16" s="1"/>
  <c r="E12"/>
  <c r="G12"/>
  <c r="E12" i="31"/>
  <c r="G12"/>
  <c r="D32"/>
  <c r="A32" s="1"/>
  <c r="E32" s="1"/>
  <c r="A13"/>
  <c r="D14"/>
  <c r="AA16"/>
  <c r="X16" s="1"/>
  <c r="C44" i="15"/>
  <c r="D44" s="1"/>
  <c r="C45"/>
  <c r="D45" s="1"/>
  <c r="C43"/>
  <c r="D43" s="1"/>
  <c r="G10"/>
  <c r="G30"/>
  <c r="G14"/>
  <c r="G18"/>
  <c r="G22"/>
  <c r="G26"/>
  <c r="G13"/>
  <c r="G17"/>
  <c r="G21"/>
  <c r="G25"/>
  <c r="G29"/>
  <c r="G12"/>
  <c r="G16"/>
  <c r="G20"/>
  <c r="G24"/>
  <c r="G28"/>
  <c r="G11"/>
  <c r="G15"/>
  <c r="G19"/>
  <c r="G23"/>
  <c r="G27"/>
  <c r="A38"/>
  <c r="A39" s="1"/>
  <c r="A40" s="1"/>
  <c r="E9"/>
  <c r="E8" s="1"/>
  <c r="H36"/>
  <c r="U24"/>
  <c r="P26" s="1"/>
  <c r="Z41"/>
  <c r="T40" s="1"/>
  <c r="D32"/>
  <c r="D14"/>
  <c r="D15" s="1"/>
  <c r="D16" s="1"/>
  <c r="D17" s="1"/>
  <c r="AA32"/>
  <c r="H40"/>
  <c r="P38" s="1"/>
  <c r="AA15"/>
  <c r="X15" s="1"/>
  <c r="Z15" s="1"/>
  <c r="P32"/>
  <c r="Z32"/>
  <c r="Z14" i="14"/>
  <c r="AA15" s="1"/>
  <c r="X15" s="1"/>
  <c r="T28" i="32" l="1"/>
  <c r="P28"/>
  <c r="A14"/>
  <c r="D15"/>
  <c r="E13"/>
  <c r="G13"/>
  <c r="Z16"/>
  <c r="A14" i="31"/>
  <c r="D15"/>
  <c r="T28"/>
  <c r="P28"/>
  <c r="E13"/>
  <c r="G13"/>
  <c r="Z16"/>
  <c r="A42" i="15"/>
  <c r="C42" s="1"/>
  <c r="D42" s="1"/>
  <c r="T35"/>
  <c r="P27"/>
  <c r="AA16"/>
  <c r="X16" s="1"/>
  <c r="P28" s="1"/>
  <c r="P39"/>
  <c r="D18"/>
  <c r="D19" s="1"/>
  <c r="D20" s="1"/>
  <c r="D21" s="1"/>
  <c r="D33"/>
  <c r="T27"/>
  <c r="T26"/>
  <c r="P33"/>
  <c r="P35" s="1"/>
  <c r="T38" s="1"/>
  <c r="Z15" i="14"/>
  <c r="AA16" s="1"/>
  <c r="X16" s="1"/>
  <c r="D16" i="32" l="1"/>
  <c r="A15"/>
  <c r="Z17"/>
  <c r="AA17"/>
  <c r="X17" s="1"/>
  <c r="G14"/>
  <c r="E14"/>
  <c r="G14" i="31"/>
  <c r="E14"/>
  <c r="D16"/>
  <c r="A15"/>
  <c r="Z17"/>
  <c r="AA17"/>
  <c r="X17" s="1"/>
  <c r="W38" i="15"/>
  <c r="T28"/>
  <c r="Z16"/>
  <c r="D34"/>
  <c r="D22"/>
  <c r="D23" s="1"/>
  <c r="D24" s="1"/>
  <c r="D25" s="1"/>
  <c r="P40"/>
  <c r="Z16" i="14"/>
  <c r="AA17" s="1"/>
  <c r="X17" s="1"/>
  <c r="D17" i="32" l="1"/>
  <c r="A16"/>
  <c r="E15"/>
  <c r="G15"/>
  <c r="Z18"/>
  <c r="AA18"/>
  <c r="X18" s="1"/>
  <c r="T29"/>
  <c r="P29"/>
  <c r="D17" i="31"/>
  <c r="A16"/>
  <c r="Z18"/>
  <c r="AA18"/>
  <c r="X18" s="1"/>
  <c r="T29"/>
  <c r="P29"/>
  <c r="E15"/>
  <c r="G15"/>
  <c r="AA17" i="15"/>
  <c r="X17" s="1"/>
  <c r="D35"/>
  <c r="D26"/>
  <c r="D27" s="1"/>
  <c r="D28" s="1"/>
  <c r="D29" s="1"/>
  <c r="Z17" i="14"/>
  <c r="AA18" s="1"/>
  <c r="X18" s="1"/>
  <c r="AA19" i="32" l="1"/>
  <c r="X19" s="1"/>
  <c r="D18"/>
  <c r="A17"/>
  <c r="D33"/>
  <c r="A33" s="1"/>
  <c r="E33" s="1"/>
  <c r="T30"/>
  <c r="P30"/>
  <c r="G16"/>
  <c r="E16"/>
  <c r="D18" i="31"/>
  <c r="A17"/>
  <c r="D33"/>
  <c r="A33" s="1"/>
  <c r="E33" s="1"/>
  <c r="G16"/>
  <c r="E16"/>
  <c r="AA19"/>
  <c r="X19" s="1"/>
  <c r="Z19" s="1"/>
  <c r="T30"/>
  <c r="P30"/>
  <c r="D30" i="15"/>
  <c r="D39" s="1"/>
  <c r="D36"/>
  <c r="P29"/>
  <c r="T29"/>
  <c r="Z17"/>
  <c r="Z18" i="14"/>
  <c r="AA19" s="1"/>
  <c r="X19" s="1"/>
  <c r="U32" i="32" l="1"/>
  <c r="T31"/>
  <c r="O35" s="1"/>
  <c r="P31"/>
  <c r="S35" s="1"/>
  <c r="D19"/>
  <c r="A18"/>
  <c r="G17"/>
  <c r="E17"/>
  <c r="Z19"/>
  <c r="U32" i="31"/>
  <c r="D19"/>
  <c r="A18"/>
  <c r="T31"/>
  <c r="O35" s="1"/>
  <c r="P31"/>
  <c r="S35" s="1"/>
  <c r="E17"/>
  <c r="G17"/>
  <c r="AA20"/>
  <c r="X20" s="1"/>
  <c r="Z20" s="1"/>
  <c r="AA18" i="15"/>
  <c r="X18" s="1"/>
  <c r="Z18" s="1"/>
  <c r="Z19" i="14"/>
  <c r="AA20" s="1"/>
  <c r="X20" s="1"/>
  <c r="Z20" s="1"/>
  <c r="U41"/>
  <c r="W41"/>
  <c r="T39"/>
  <c r="H39"/>
  <c r="Z31"/>
  <c r="AA31" s="1"/>
  <c r="Z30"/>
  <c r="AA30" s="1"/>
  <c r="Z29"/>
  <c r="AA29" s="1"/>
  <c r="Z28"/>
  <c r="AA28" s="1"/>
  <c r="L25"/>
  <c r="L34" s="1"/>
  <c r="L36" s="1"/>
  <c r="J25"/>
  <c r="J34" s="1"/>
  <c r="J36" s="1"/>
  <c r="H25"/>
  <c r="H34" s="1"/>
  <c r="H36" s="1"/>
  <c r="T24"/>
  <c r="R24"/>
  <c r="P24"/>
  <c r="T23"/>
  <c r="T32" s="1"/>
  <c r="T33" s="1"/>
  <c r="R23"/>
  <c r="R32" s="1"/>
  <c r="R33" s="1"/>
  <c r="P23"/>
  <c r="T11"/>
  <c r="T14" s="1"/>
  <c r="R11"/>
  <c r="R14" s="1"/>
  <c r="P11"/>
  <c r="P14" s="1"/>
  <c r="D10"/>
  <c r="X8"/>
  <c r="T5"/>
  <c r="R5"/>
  <c r="P5"/>
  <c r="N5"/>
  <c r="T4"/>
  <c r="R4"/>
  <c r="P4"/>
  <c r="AA20" i="32" l="1"/>
  <c r="X20" s="1"/>
  <c r="Z20" s="1"/>
  <c r="E18"/>
  <c r="G18"/>
  <c r="D20"/>
  <c r="A19"/>
  <c r="D20" i="31"/>
  <c r="A19"/>
  <c r="E18"/>
  <c r="G18"/>
  <c r="D11" i="14"/>
  <c r="A10"/>
  <c r="G10" s="1"/>
  <c r="AA19" i="15"/>
  <c r="X19" s="1"/>
  <c r="Z19" s="1"/>
  <c r="P30"/>
  <c r="T30"/>
  <c r="Z32" i="14"/>
  <c r="P32"/>
  <c r="Z41"/>
  <c r="H40"/>
  <c r="U24"/>
  <c r="AA32"/>
  <c r="D21" i="32" l="1"/>
  <c r="A20"/>
  <c r="E19"/>
  <c r="G19"/>
  <c r="D21" i="31"/>
  <c r="A20"/>
  <c r="E19"/>
  <c r="G19"/>
  <c r="E10" i="14"/>
  <c r="D12"/>
  <c r="A11"/>
  <c r="G11" s="1"/>
  <c r="T26"/>
  <c r="T27"/>
  <c r="T28"/>
  <c r="T29"/>
  <c r="T30"/>
  <c r="T31"/>
  <c r="P26"/>
  <c r="P39" s="1"/>
  <c r="P27"/>
  <c r="P28"/>
  <c r="P29"/>
  <c r="P30"/>
  <c r="P31"/>
  <c r="P38"/>
  <c r="Z20" i="15"/>
  <c r="AA20"/>
  <c r="X20" s="1"/>
  <c r="P31"/>
  <c r="S35" s="1"/>
  <c r="T31"/>
  <c r="U32" s="1"/>
  <c r="P33" i="14"/>
  <c r="P35" s="1"/>
  <c r="P40"/>
  <c r="T40"/>
  <c r="T35"/>
  <c r="A21" i="32" l="1"/>
  <c r="D22"/>
  <c r="D34"/>
  <c r="A34" s="1"/>
  <c r="E34" s="1"/>
  <c r="G20"/>
  <c r="E20"/>
  <c r="A21" i="31"/>
  <c r="D22"/>
  <c r="D34"/>
  <c r="A34" s="1"/>
  <c r="E34" s="1"/>
  <c r="G20"/>
  <c r="E20"/>
  <c r="E11" i="14"/>
  <c r="U32"/>
  <c r="A12"/>
  <c r="G12" s="1"/>
  <c r="D13"/>
  <c r="O35" i="15"/>
  <c r="T38" i="14"/>
  <c r="W38" s="1"/>
  <c r="O35"/>
  <c r="S35"/>
  <c r="E21" i="32" l="1"/>
  <c r="G21"/>
  <c r="A22"/>
  <c r="D23"/>
  <c r="G21" i="31"/>
  <c r="E21"/>
  <c r="A22"/>
  <c r="D23"/>
  <c r="E12" i="14"/>
  <c r="A13"/>
  <c r="G13" s="1"/>
  <c r="D14"/>
  <c r="D32"/>
  <c r="A32" s="1"/>
  <c r="E32" s="1"/>
  <c r="E22" i="32" l="1"/>
  <c r="G22"/>
  <c r="D24"/>
  <c r="A23"/>
  <c r="E22" i="31"/>
  <c r="G22"/>
  <c r="D24"/>
  <c r="A23"/>
  <c r="E13" i="14"/>
  <c r="A14"/>
  <c r="G14" s="1"/>
  <c r="D15"/>
  <c r="D25" i="32" l="1"/>
  <c r="A24"/>
  <c r="E23"/>
  <c r="G23"/>
  <c r="D25" i="31"/>
  <c r="A24"/>
  <c r="G23"/>
  <c r="E23"/>
  <c r="E14" i="14"/>
  <c r="A15"/>
  <c r="G15" s="1"/>
  <c r="D16"/>
  <c r="D35" i="32" l="1"/>
  <c r="A35" s="1"/>
  <c r="E35" s="1"/>
  <c r="D26"/>
  <c r="A25"/>
  <c r="E24"/>
  <c r="G24"/>
  <c r="D35" i="31"/>
  <c r="A35" s="1"/>
  <c r="E35" s="1"/>
  <c r="D26"/>
  <c r="A25"/>
  <c r="E24"/>
  <c r="G24"/>
  <c r="E15" i="14"/>
  <c r="D17"/>
  <c r="A16"/>
  <c r="G16" s="1"/>
  <c r="D27" i="32" l="1"/>
  <c r="A26"/>
  <c r="E25"/>
  <c r="G25"/>
  <c r="D27" i="31"/>
  <c r="A26"/>
  <c r="E25"/>
  <c r="G25"/>
  <c r="E16" i="14"/>
  <c r="D33"/>
  <c r="A33" s="1"/>
  <c r="E33" s="1"/>
  <c r="A17"/>
  <c r="G17" s="1"/>
  <c r="D18"/>
  <c r="A27" i="32" l="1"/>
  <c r="D28"/>
  <c r="E26"/>
  <c r="G26"/>
  <c r="A27" i="31"/>
  <c r="D28"/>
  <c r="E26"/>
  <c r="G26"/>
  <c r="E17" i="14"/>
  <c r="A18"/>
  <c r="G18" s="1"/>
  <c r="D19"/>
  <c r="G27" i="32" l="1"/>
  <c r="E27"/>
  <c r="A28"/>
  <c r="D29"/>
  <c r="G27" i="31"/>
  <c r="E27"/>
  <c r="A28"/>
  <c r="D29"/>
  <c r="E18" i="14"/>
  <c r="A19"/>
  <c r="G19" s="1"/>
  <c r="D20"/>
  <c r="E28" i="32" l="1"/>
  <c r="G28"/>
  <c r="D36"/>
  <c r="A36" s="1"/>
  <c r="E36" s="1"/>
  <c r="A38" s="1"/>
  <c r="A39" s="1"/>
  <c r="A40" s="1"/>
  <c r="A29"/>
  <c r="D30"/>
  <c r="E28" i="31"/>
  <c r="G28"/>
  <c r="D36"/>
  <c r="A36" s="1"/>
  <c r="E36" s="1"/>
  <c r="A38" s="1"/>
  <c r="A39" s="1"/>
  <c r="A40" s="1"/>
  <c r="A29"/>
  <c r="D30"/>
  <c r="E19" i="14"/>
  <c r="D21"/>
  <c r="A20"/>
  <c r="G20" s="1"/>
  <c r="A30" i="32" l="1"/>
  <c r="D39"/>
  <c r="E29"/>
  <c r="G29"/>
  <c r="A30" i="31"/>
  <c r="D39"/>
  <c r="G29"/>
  <c r="E29"/>
  <c r="E20" i="14"/>
  <c r="D34"/>
  <c r="A34" s="1"/>
  <c r="E34" s="1"/>
  <c r="A21"/>
  <c r="G21" s="1"/>
  <c r="D22"/>
  <c r="E30" i="32" l="1"/>
  <c r="E9" s="1"/>
  <c r="E8" s="1"/>
  <c r="G30"/>
  <c r="A42" s="1"/>
  <c r="C42" s="1"/>
  <c r="D42" s="1"/>
  <c r="E30" i="31"/>
  <c r="E9" s="1"/>
  <c r="E8" s="1"/>
  <c r="G30"/>
  <c r="A42" s="1"/>
  <c r="C42" s="1"/>
  <c r="D42" s="1"/>
  <c r="E21" i="14"/>
  <c r="A22"/>
  <c r="G22" s="1"/>
  <c r="D23"/>
  <c r="E22" l="1"/>
  <c r="A23"/>
  <c r="G23" s="1"/>
  <c r="D24"/>
  <c r="E23" l="1"/>
  <c r="D25"/>
  <c r="A24"/>
  <c r="G24" s="1"/>
  <c r="E24" l="1"/>
  <c r="D35"/>
  <c r="A35" s="1"/>
  <c r="E35" s="1"/>
  <c r="A25"/>
  <c r="G25" s="1"/>
  <c r="D26"/>
  <c r="E25" l="1"/>
  <c r="A26"/>
  <c r="G26" s="1"/>
  <c r="D27"/>
  <c r="E26" l="1"/>
  <c r="A27"/>
  <c r="G27" s="1"/>
  <c r="D28"/>
  <c r="E27" l="1"/>
  <c r="D29"/>
  <c r="A28"/>
  <c r="G28" s="1"/>
  <c r="E28" l="1"/>
  <c r="D36"/>
  <c r="A36" s="1"/>
  <c r="E36" s="1"/>
  <c r="A38" s="1"/>
  <c r="A39" s="1"/>
  <c r="A40" s="1"/>
  <c r="A29"/>
  <c r="G29" s="1"/>
  <c r="D30"/>
  <c r="E29" l="1"/>
  <c r="A30"/>
  <c r="D39"/>
  <c r="AA391" i="2"/>
  <c r="AA453"/>
  <c r="AA712"/>
  <c r="AA604"/>
  <c r="AA188"/>
  <c r="AA676"/>
  <c r="AA781"/>
  <c r="AA991"/>
  <c r="AA435"/>
  <c r="AA57"/>
  <c r="AA726"/>
  <c r="AA113"/>
  <c r="AA974"/>
  <c r="AA945"/>
  <c r="AA892"/>
  <c r="AA181"/>
  <c r="AA111"/>
  <c r="AA300"/>
  <c r="AA784"/>
  <c r="AA689"/>
  <c r="AA369"/>
  <c r="AA314"/>
  <c r="AA376"/>
  <c r="AA527"/>
  <c r="AA321"/>
  <c r="AA783"/>
  <c r="AA931"/>
  <c r="AA743"/>
  <c r="AA52"/>
  <c r="AA193"/>
  <c r="AA54"/>
  <c r="AA926"/>
  <c r="AA569"/>
  <c r="AA696"/>
  <c r="AA215"/>
  <c r="AA355"/>
  <c r="AA524"/>
  <c r="AA506"/>
  <c r="AA164"/>
  <c r="AA144"/>
  <c r="AA426"/>
  <c r="AA487"/>
  <c r="AA896"/>
  <c r="AA873"/>
  <c r="AA382"/>
  <c r="AA236"/>
  <c r="AA850"/>
  <c r="AA292"/>
  <c r="AA650"/>
  <c r="AA816"/>
  <c r="AA448"/>
  <c r="AA599"/>
  <c r="AA538"/>
  <c r="AA266"/>
  <c r="AA522"/>
  <c r="AA596"/>
  <c r="AA977"/>
  <c r="AA473"/>
  <c r="AA526"/>
  <c r="AA326"/>
  <c r="AA644"/>
  <c r="AA808"/>
  <c r="AA898"/>
  <c r="AA976"/>
  <c r="AA98"/>
  <c r="AA252"/>
  <c r="AA356"/>
  <c r="AA507"/>
  <c r="AA706"/>
  <c r="AA50"/>
  <c r="AA622"/>
  <c r="AA16"/>
  <c r="AA47"/>
  <c r="AA665"/>
  <c r="AA137"/>
  <c r="AA681"/>
  <c r="AA932"/>
  <c r="AA178"/>
  <c r="AA807"/>
  <c r="AA214"/>
  <c r="AA205"/>
  <c r="AA517"/>
  <c r="AA120"/>
  <c r="AA165"/>
  <c r="AA461"/>
  <c r="AA40"/>
  <c r="AA691"/>
  <c r="AA362"/>
  <c r="AA410"/>
  <c r="AA943"/>
  <c r="AA817"/>
  <c r="AA180"/>
  <c r="AA289"/>
  <c r="AA279"/>
  <c r="AA317"/>
  <c r="AA257"/>
  <c r="AA85"/>
  <c r="AA431"/>
  <c r="AA848"/>
  <c r="AA471"/>
  <c r="AA563"/>
  <c r="AA812"/>
  <c r="AA635"/>
  <c r="AA645"/>
  <c r="AA368"/>
  <c r="AA871"/>
  <c r="AA95"/>
  <c r="AA77"/>
  <c r="AA466"/>
  <c r="AA686"/>
  <c r="AA992"/>
  <c r="AA788"/>
  <c r="AA949"/>
  <c r="AA567"/>
  <c r="AA127"/>
  <c r="AA278"/>
  <c r="AA725"/>
  <c r="AA853"/>
  <c r="AA703"/>
  <c r="AA744"/>
  <c r="AA66"/>
  <c r="AA346"/>
  <c r="AA746"/>
  <c r="AA504"/>
  <c r="AA229"/>
  <c r="AA766"/>
  <c r="AA801"/>
  <c r="AA170"/>
  <c r="AA48"/>
  <c r="AA340"/>
  <c r="AA704"/>
  <c r="AA168"/>
  <c r="AA71"/>
  <c r="AA687"/>
  <c r="AA968"/>
  <c r="AA862"/>
  <c r="AA814"/>
  <c r="AA552"/>
  <c r="AA146"/>
  <c r="AA844"/>
  <c r="AA213"/>
  <c r="AA38"/>
  <c r="AA572"/>
  <c r="AA156"/>
  <c r="AA142"/>
  <c r="AA996"/>
  <c r="AA879"/>
  <c r="AA832"/>
  <c r="AA389"/>
  <c r="AA342"/>
  <c r="AA384"/>
  <c r="AA418"/>
  <c r="AA611"/>
  <c r="AA535"/>
  <c r="AA76"/>
  <c r="AA775"/>
  <c r="AA874"/>
  <c r="AA565"/>
  <c r="AA201"/>
  <c r="AA79"/>
  <c r="AA747"/>
  <c r="AA299"/>
  <c r="AA467"/>
  <c r="AA1000"/>
  <c r="AA758"/>
  <c r="AA291"/>
  <c r="AA468"/>
  <c r="AA275"/>
  <c r="AA143"/>
  <c r="AA122"/>
  <c r="AA220"/>
  <c r="AA336"/>
  <c r="AA41"/>
  <c r="AA539"/>
  <c r="AA18"/>
  <c r="AA823"/>
  <c r="AA306"/>
  <c r="AA377"/>
  <c r="AA845"/>
  <c r="AA886"/>
  <c r="AA297"/>
  <c r="AA939"/>
  <c r="AA104"/>
  <c r="AA519"/>
  <c r="AA109"/>
  <c r="AA674"/>
  <c r="AA773"/>
  <c r="AA357"/>
  <c r="AA566"/>
  <c r="AA925"/>
  <c r="AA442"/>
  <c r="AA282"/>
  <c r="AA219"/>
  <c r="AA207"/>
  <c r="AA748"/>
  <c r="AA757"/>
  <c r="AA133"/>
  <c r="AA608"/>
  <c r="AA753"/>
  <c r="AA985"/>
  <c r="AA711"/>
  <c r="AA56"/>
  <c r="AA294"/>
  <c r="AA482"/>
  <c r="AA373"/>
  <c r="AA615"/>
  <c r="AA288"/>
  <c r="AA248"/>
  <c r="AA69"/>
  <c r="AA121"/>
  <c r="AA614"/>
  <c r="AA958"/>
  <c r="AA764"/>
  <c r="AA861"/>
  <c r="AA989"/>
  <c r="AA480"/>
  <c r="AA904"/>
  <c r="AA915"/>
  <c r="AA394"/>
  <c r="AA786"/>
  <c r="AA494"/>
  <c r="AA984"/>
  <c r="AA804"/>
  <c r="AA577"/>
  <c r="AA578"/>
  <c r="AA799"/>
  <c r="AA244"/>
  <c r="AA549"/>
  <c r="AA557"/>
  <c r="AA217"/>
  <c r="AA242"/>
  <c r="AA486"/>
  <c r="AA72"/>
  <c r="AA303"/>
  <c r="AA694"/>
  <c r="AA983"/>
  <c r="AA541"/>
  <c r="AA308"/>
  <c r="AA821"/>
  <c r="AA403"/>
  <c r="AA501"/>
  <c r="AA149"/>
  <c r="AA737"/>
  <c r="AA709"/>
  <c r="AA777"/>
  <c r="AA785"/>
  <c r="AA145"/>
  <c r="AA212"/>
  <c r="AA131"/>
  <c r="AA446"/>
  <c r="AA227"/>
  <c r="AA234"/>
  <c r="AA532"/>
  <c r="AA105"/>
  <c r="AA708"/>
  <c r="AA478"/>
  <c r="AA749"/>
  <c r="AA241"/>
  <c r="AA629"/>
  <c r="AA184"/>
  <c r="AA385"/>
  <c r="AA224"/>
  <c r="AA136"/>
  <c r="AA895"/>
  <c r="AA882"/>
  <c r="AA444"/>
  <c r="AA793"/>
  <c r="AA454"/>
  <c r="AA315"/>
  <c r="AA32"/>
  <c r="AA590"/>
  <c r="AA894"/>
  <c r="AA537"/>
  <c r="AA956"/>
  <c r="AA60"/>
  <c r="AA93"/>
  <c r="AA649"/>
  <c r="AA416"/>
  <c r="AA108"/>
  <c r="AA730"/>
  <c r="AA2"/>
  <c r="AA459"/>
  <c r="AA262"/>
  <c r="AA417"/>
  <c r="AA606"/>
  <c r="AA863"/>
  <c r="AA633"/>
  <c r="AA972"/>
  <c r="AA33"/>
  <c r="AA940"/>
  <c r="AA154"/>
  <c r="AA37"/>
  <c r="AA187"/>
  <c r="AA820"/>
  <c r="AA605"/>
  <c r="AA864"/>
  <c r="AA561"/>
  <c r="AA312"/>
  <c r="AA825"/>
  <c r="AA298"/>
  <c r="AA115"/>
  <c r="AA191"/>
  <c r="AA795"/>
  <c r="AA811"/>
  <c r="AA595"/>
  <c r="AA371"/>
  <c r="AA261"/>
  <c r="AA796"/>
  <c r="AA167"/>
  <c r="AA851"/>
  <c r="AA398"/>
  <c r="AA717"/>
  <c r="AA822"/>
  <c r="AA194"/>
  <c r="AA243"/>
  <c r="AA190"/>
  <c r="AA834"/>
  <c r="AA301"/>
  <c r="AA555"/>
  <c r="AA343"/>
  <c r="AA62"/>
  <c r="AA688"/>
  <c r="AA196"/>
  <c r="AA701"/>
  <c r="AA988"/>
  <c r="AA646"/>
  <c r="AA251"/>
  <c r="AA684"/>
  <c r="AA102"/>
  <c r="AA404"/>
  <c r="AA617"/>
  <c r="AA772"/>
  <c r="AA679"/>
  <c r="AA618"/>
  <c r="AA836"/>
  <c r="AA584"/>
  <c r="AA683"/>
  <c r="AA916"/>
  <c r="AA951"/>
  <c r="AA924"/>
  <c r="AA774"/>
  <c r="AA818"/>
  <c r="AA73"/>
  <c r="AA44"/>
  <c r="AA450"/>
  <c r="AA616"/>
  <c r="AA199"/>
  <c r="AA889"/>
  <c r="AA163"/>
  <c r="AA516"/>
  <c r="AA809"/>
  <c r="AA751"/>
  <c r="AA78"/>
  <c r="AA324"/>
  <c r="AA337"/>
  <c r="AA126"/>
  <c r="AA982"/>
  <c r="AA986"/>
  <c r="AA267"/>
  <c r="AA970"/>
  <c r="AA334"/>
  <c r="AA981"/>
  <c r="AA231"/>
  <c r="AA692"/>
  <c r="AA460"/>
  <c r="AA397"/>
  <c r="AA768"/>
  <c r="AA705"/>
  <c r="AA476"/>
  <c r="AA515"/>
  <c r="AA75"/>
  <c r="AA839"/>
  <c r="AA114"/>
  <c r="AA944"/>
  <c r="AA707"/>
  <c r="AA625"/>
  <c r="AA819"/>
  <c r="AA919"/>
  <c r="AA58"/>
  <c r="AA603"/>
  <c r="AA966"/>
  <c r="AA189"/>
  <c r="AA441"/>
  <c r="AA271"/>
  <c r="AA930"/>
  <c r="AA147"/>
  <c r="AA200"/>
  <c r="AA660"/>
  <c r="AA319"/>
  <c r="AA327"/>
  <c r="AA568"/>
  <c r="AA272"/>
  <c r="AA6"/>
  <c r="AA407"/>
  <c r="AA161"/>
  <c r="AA166"/>
  <c r="AA430"/>
  <c r="AA887"/>
  <c r="AA409"/>
  <c r="AA756"/>
  <c r="AA420"/>
  <c r="AA967"/>
  <c r="AA451"/>
  <c r="AA662"/>
  <c r="AA265"/>
  <c r="AA226"/>
  <c r="AA990"/>
  <c r="AA950"/>
  <c r="AA197"/>
  <c r="AA367"/>
  <c r="AA230"/>
  <c r="AA457"/>
  <c r="AA791"/>
  <c r="AA70"/>
  <c r="AA172"/>
  <c r="AA598"/>
  <c r="AA15"/>
  <c r="AA912"/>
  <c r="AA690"/>
  <c r="AA11"/>
  <c r="AA964"/>
  <c r="AA100"/>
  <c r="AA484"/>
  <c r="AA185"/>
  <c r="AA179"/>
  <c r="AA223"/>
  <c r="AA913"/>
  <c r="AA765"/>
  <c r="AA899"/>
  <c r="AA332"/>
  <c r="AA847"/>
  <c r="AA138"/>
  <c r="AA90"/>
  <c r="AA28"/>
  <c r="AA888"/>
  <c r="AA937"/>
  <c r="AA331"/>
  <c r="AA253"/>
  <c r="AA553"/>
  <c r="AA761"/>
  <c r="AA670"/>
  <c r="AA770"/>
  <c r="AA364"/>
  <c r="AA715"/>
  <c r="AA695"/>
  <c r="AA960"/>
  <c r="AA270"/>
  <c r="AA760"/>
  <c r="AA107"/>
  <c r="AA211"/>
  <c r="AA525"/>
  <c r="AA440"/>
  <c r="AA965"/>
  <c r="AA414"/>
  <c r="AA20"/>
  <c r="AA675"/>
  <c r="AA669"/>
  <c r="AA424"/>
  <c r="AA520"/>
  <c r="AA119"/>
  <c r="AA273"/>
  <c r="AA421"/>
  <c r="AA405"/>
  <c r="AA65"/>
  <c r="AA769"/>
  <c r="AA941"/>
  <c r="AA667"/>
  <c r="AA247"/>
  <c r="AA663"/>
  <c r="AA24"/>
  <c r="AA344"/>
  <c r="AA658"/>
  <c r="AA55"/>
  <c r="AA23"/>
  <c r="AA921"/>
  <c r="AA700"/>
  <c r="AA841"/>
  <c r="AA872"/>
  <c r="AA875"/>
  <c r="AA613"/>
  <c r="AA175"/>
  <c r="AA918"/>
  <c r="AA906"/>
  <c r="AA305"/>
  <c r="AA710"/>
  <c r="AA169"/>
  <c r="AA767"/>
  <c r="AA463"/>
  <c r="AA225"/>
  <c r="AA34"/>
  <c r="AA755"/>
  <c r="AA587"/>
  <c r="AA439"/>
  <c r="AA159"/>
  <c r="AA903"/>
  <c r="AA547"/>
  <c r="AA655"/>
  <c r="AA383"/>
  <c r="AA601"/>
  <c r="AA341"/>
  <c r="AA702"/>
  <c r="AA285"/>
  <c r="AA857"/>
  <c r="AA505"/>
  <c r="AA447"/>
  <c r="AA914"/>
  <c r="AA959"/>
  <c r="AA597"/>
  <c r="AA264"/>
  <c r="AA651"/>
  <c r="AA664"/>
  <c r="AA465"/>
  <c r="AA21"/>
  <c r="AA677"/>
  <c r="AA824"/>
  <c r="AA910"/>
  <c r="AA685"/>
  <c r="AA422"/>
  <c r="AA390"/>
  <c r="AA901"/>
  <c r="AA246"/>
  <c r="AA14"/>
  <c r="AA530"/>
  <c r="AA589"/>
  <c r="AA281"/>
  <c r="AA68"/>
  <c r="AA514"/>
  <c r="AA682"/>
  <c r="AA884"/>
  <c r="AA543"/>
  <c r="AA135"/>
  <c r="AA249"/>
  <c r="AA509"/>
  <c r="AA412"/>
  <c r="AA656"/>
  <c r="AA661"/>
  <c r="AA51"/>
  <c r="AA239"/>
  <c r="AA129"/>
  <c r="AA396"/>
  <c r="AA854"/>
  <c r="AA228"/>
  <c r="AA721"/>
  <c r="AA626"/>
  <c r="AA794"/>
  <c r="AA67"/>
  <c r="AA152"/>
  <c r="AA89"/>
  <c r="AA693"/>
  <c r="AA118"/>
  <c r="AA728"/>
  <c r="AA491"/>
  <c r="AA17"/>
  <c r="AA936"/>
  <c r="AA640"/>
  <c r="AA392"/>
  <c r="AA733"/>
  <c r="AA372"/>
  <c r="AA842"/>
  <c r="AA445"/>
  <c r="AA922"/>
  <c r="AA401"/>
  <c r="AA855"/>
  <c r="AA739"/>
  <c r="AA868"/>
  <c r="AA313"/>
  <c r="AA258"/>
  <c r="AA917"/>
  <c r="AA434"/>
  <c r="AA316"/>
  <c r="AA218"/>
  <c r="AA150"/>
  <c r="AA742"/>
  <c r="AA680"/>
  <c r="AA495"/>
  <c r="AA330"/>
  <c r="AA805"/>
  <c r="AA81"/>
  <c r="AA63"/>
  <c r="AA427"/>
  <c r="AA789"/>
  <c r="AA35"/>
  <c r="AA222"/>
  <c r="AA160"/>
  <c r="AA425"/>
  <c r="AA885"/>
  <c r="AA348"/>
  <c r="AA502"/>
  <c r="AA787"/>
  <c r="AA672"/>
  <c r="AA134"/>
  <c r="AA286"/>
  <c r="AA969"/>
  <c r="AA654"/>
  <c r="AA408"/>
  <c r="AA928"/>
  <c r="AA826"/>
  <c r="AA771"/>
  <c r="AA498"/>
  <c r="AA754"/>
  <c r="AA534"/>
  <c r="AA979"/>
  <c r="AA96"/>
  <c r="AA481"/>
  <c r="AA379"/>
  <c r="AA283"/>
  <c r="AA513"/>
  <c r="AA637"/>
  <c r="AA942"/>
  <c r="AA496"/>
  <c r="AA533"/>
  <c r="AA132"/>
  <c r="AA206"/>
  <c r="AA607"/>
  <c r="AA634"/>
  <c r="AA176"/>
  <c r="AA908"/>
  <c r="AA361"/>
  <c r="AA550"/>
  <c r="AA483"/>
  <c r="AA510"/>
  <c r="AA250"/>
  <c r="AA570"/>
  <c r="AA529"/>
  <c r="AA657"/>
  <c r="AA345"/>
  <c r="AA174"/>
  <c r="AA869"/>
  <c r="AA740"/>
  <c r="AA370"/>
  <c r="AA729"/>
  <c r="AA593"/>
  <c r="AA106"/>
  <c r="AA830"/>
  <c r="AA378"/>
  <c r="AA798"/>
  <c r="AA452"/>
  <c r="AA158"/>
  <c r="AA722"/>
  <c r="AA881"/>
  <c r="AA600"/>
  <c r="AA867"/>
  <c r="AA762"/>
  <c r="AA759"/>
  <c r="AA61"/>
  <c r="AA699"/>
  <c r="AA518"/>
  <c r="AA195"/>
  <c r="AA810"/>
  <c r="AA776"/>
  <c r="AA268"/>
  <c r="AA678"/>
  <c r="AA437"/>
  <c r="AA27"/>
  <c r="AA438"/>
  <c r="AA307"/>
  <c r="AA43"/>
  <c r="AA74"/>
  <c r="AA238"/>
  <c r="AA358"/>
  <c r="AA583"/>
  <c r="AA493"/>
  <c r="AA636"/>
  <c r="AA318"/>
  <c r="AA843"/>
  <c r="AA13"/>
  <c r="AA718"/>
  <c r="AA827"/>
  <c r="AA815"/>
  <c r="AA302"/>
  <c r="AA19"/>
  <c r="AA233"/>
  <c r="AA274"/>
  <c r="AA492"/>
  <c r="AA296"/>
  <c r="AA475"/>
  <c r="AA954"/>
  <c r="AA856"/>
  <c r="AA39"/>
  <c r="AA45"/>
  <c r="AA548"/>
  <c r="AA732"/>
  <c r="AA202"/>
  <c r="AA935"/>
  <c r="AA497"/>
  <c r="AA562"/>
  <c r="AA907"/>
  <c r="AA647"/>
  <c r="AA474"/>
  <c r="AA544"/>
  <c r="AA97"/>
  <c r="AA352"/>
  <c r="AA639"/>
  <c r="AA423"/>
  <c r="AA846"/>
  <c r="AA25"/>
  <c r="AA938"/>
  <c r="AA923"/>
  <c r="AA177"/>
  <c r="AA531"/>
  <c r="AA859"/>
  <c r="AA210"/>
  <c r="AA573"/>
  <c r="AA581"/>
  <c r="AA831"/>
  <c r="AA779"/>
  <c r="AA432"/>
  <c r="AA973"/>
  <c r="AA5"/>
  <c r="AA46"/>
  <c r="AA477"/>
  <c r="AA802"/>
  <c r="AA399"/>
  <c r="AA883"/>
  <c r="AA125"/>
  <c r="AA630"/>
  <c r="AA698"/>
  <c r="AA576"/>
  <c r="AA947"/>
  <c r="AA449"/>
  <c r="AA792"/>
  <c r="AA157"/>
  <c r="AA750"/>
  <c r="AA415"/>
  <c r="AA648"/>
  <c r="AA386"/>
  <c r="AA727"/>
  <c r="AA338"/>
  <c r="AA909"/>
  <c r="AA953"/>
  <c r="AA49"/>
  <c r="AA558"/>
  <c r="AA464"/>
  <c r="AA259"/>
  <c r="AA865"/>
  <c r="AA782"/>
  <c r="AA42"/>
  <c r="AA621"/>
  <c r="AA411"/>
  <c r="AA858"/>
  <c r="AA571"/>
  <c r="AA83"/>
  <c r="AA192"/>
  <c r="AA155"/>
  <c r="AA975"/>
  <c r="AA186"/>
  <c r="AA540"/>
  <c r="AA720"/>
  <c r="AA641"/>
  <c r="AA545"/>
  <c r="AA652"/>
  <c r="AA280"/>
  <c r="AA141"/>
  <c r="AA997"/>
  <c r="AA828"/>
  <c r="AA112"/>
  <c r="AA488"/>
  <c r="AA92"/>
  <c r="AA620"/>
  <c r="AA148"/>
  <c r="AA591"/>
  <c r="AA643"/>
  <c r="AA554"/>
  <c r="AA880"/>
  <c r="AA564"/>
  <c r="AA458"/>
  <c r="AA586"/>
  <c r="AA713"/>
  <c r="AA560"/>
  <c r="AA934"/>
  <c r="AA933"/>
  <c r="AA101"/>
  <c r="AA893"/>
  <c r="AA521"/>
  <c r="AA395"/>
  <c r="AA870"/>
  <c r="AA263"/>
  <c r="AA803"/>
  <c r="AA402"/>
  <c r="AA91"/>
  <c r="AA30"/>
  <c r="AA797"/>
  <c r="AA354"/>
  <c r="AA998"/>
  <c r="AA406"/>
  <c r="AA840"/>
  <c r="AA94"/>
  <c r="AA735"/>
  <c r="AA724"/>
  <c r="AA295"/>
  <c r="AA393"/>
  <c r="AA198"/>
  <c r="AA173"/>
  <c r="AA335"/>
  <c r="AA276"/>
  <c r="AA209"/>
  <c r="AA860"/>
  <c r="AA837"/>
  <c r="AA490"/>
  <c r="AA36"/>
  <c r="AA413"/>
  <c r="AA3"/>
  <c r="AA485"/>
  <c r="AA738"/>
  <c r="AA456"/>
  <c r="AA255"/>
  <c r="AA838"/>
  <c r="AA512"/>
  <c r="AA994"/>
  <c r="AA309"/>
  <c r="AA12"/>
  <c r="AA7"/>
  <c r="AA365"/>
  <c r="AA499"/>
  <c r="AA780"/>
  <c r="AA952"/>
  <c r="AA963"/>
  <c r="AA216"/>
  <c r="AA153"/>
  <c r="AA429"/>
  <c r="AA866"/>
  <c r="AA22"/>
  <c r="AA745"/>
  <c r="AA10"/>
  <c r="AA575"/>
  <c r="AA890"/>
  <c r="AA287"/>
  <c r="AA546"/>
  <c r="AA610"/>
  <c r="AA813"/>
  <c r="AA585"/>
  <c r="AA778"/>
  <c r="AA849"/>
  <c r="AA245"/>
  <c r="AA381"/>
  <c r="AA961"/>
  <c r="AA208"/>
  <c r="AA995"/>
  <c r="AA503"/>
  <c r="AA124"/>
  <c r="AA500"/>
  <c r="AA240"/>
  <c r="AA911"/>
  <c r="AA8"/>
  <c r="AA99"/>
  <c r="AA638"/>
  <c r="AA852"/>
  <c r="AA946"/>
  <c r="AA632"/>
  <c r="AA602"/>
  <c r="AA999"/>
  <c r="AA347"/>
  <c r="AA714"/>
  <c r="AA987"/>
  <c r="AA736"/>
  <c r="AA374"/>
  <c r="AA59"/>
  <c r="AA293"/>
  <c r="AA551"/>
  <c r="AA580"/>
  <c r="AA329"/>
  <c r="AA443"/>
  <c r="AA380"/>
  <c r="AA741"/>
  <c r="AA469"/>
  <c r="AA962"/>
  <c r="AA929"/>
  <c r="AA353"/>
  <c r="AA232"/>
  <c r="AA320"/>
  <c r="AA31"/>
  <c r="AA26"/>
  <c r="AA594"/>
  <c r="AA277"/>
  <c r="AA666"/>
  <c r="AA333"/>
  <c r="AA260"/>
  <c r="AA433"/>
  <c r="AA84"/>
  <c r="AA612"/>
  <c r="AA508"/>
  <c r="AA559"/>
  <c r="AA64"/>
  <c r="AA668"/>
  <c r="AA592"/>
  <c r="AA419"/>
  <c r="AA4"/>
  <c r="AA876"/>
  <c r="AA171"/>
  <c r="AA140"/>
  <c r="AA388"/>
  <c r="AA110"/>
  <c r="AA790"/>
  <c r="AA582"/>
  <c r="AA123"/>
  <c r="AA536"/>
  <c r="AA624"/>
  <c r="AA290"/>
  <c r="AA628"/>
  <c r="AA472"/>
  <c r="AA957"/>
  <c r="AA103"/>
  <c r="AA993"/>
  <c r="AA375"/>
  <c r="AA574"/>
  <c r="AA29"/>
  <c r="AA731"/>
  <c r="AA366"/>
  <c r="AA351"/>
  <c r="AA556"/>
  <c r="AA588"/>
  <c r="AA971"/>
  <c r="AA117"/>
  <c r="AA183"/>
  <c r="AA9"/>
  <c r="AA237"/>
  <c r="AA311"/>
  <c r="AA905"/>
  <c r="AA891"/>
  <c r="AA653"/>
  <c r="AA323"/>
  <c r="AA254"/>
  <c r="AA359"/>
  <c r="AA363"/>
  <c r="AA623"/>
  <c r="AA387"/>
  <c r="AA304"/>
  <c r="AA902"/>
  <c r="AA325"/>
  <c r="AA897"/>
  <c r="AA203"/>
  <c r="AA400"/>
  <c r="AA542"/>
  <c r="AA978"/>
  <c r="AA673"/>
  <c r="AA980"/>
  <c r="AA697"/>
  <c r="AA723"/>
  <c r="AA528"/>
  <c r="AA53"/>
  <c r="AA349"/>
  <c r="AA128"/>
  <c r="AA579"/>
  <c r="AA734"/>
  <c r="AA920"/>
  <c r="AA523"/>
  <c r="AA87"/>
  <c r="AA350"/>
  <c r="AA151"/>
  <c r="AA955"/>
  <c r="AA130"/>
  <c r="AA800"/>
  <c r="AA235"/>
  <c r="AA80"/>
  <c r="AA878"/>
  <c r="AA609"/>
  <c r="AA455"/>
  <c r="AA877"/>
  <c r="AA927"/>
  <c r="AA479"/>
  <c r="AA328"/>
  <c r="AA204"/>
  <c r="AA360"/>
  <c r="AA86"/>
  <c r="AA284"/>
  <c r="AA436"/>
  <c r="AA310"/>
  <c r="AA269"/>
  <c r="AA116"/>
  <c r="AA82"/>
  <c r="AA428"/>
  <c r="AA470"/>
  <c r="AA948"/>
  <c r="AA671"/>
  <c r="AA833"/>
  <c r="AA162"/>
  <c r="AA88"/>
  <c r="AA829"/>
  <c r="AA511"/>
  <c r="AA139"/>
  <c r="AA221"/>
  <c r="AA763"/>
  <c r="AA835"/>
  <c r="AA339"/>
  <c r="AA182"/>
  <c r="AA489"/>
  <c r="AA642"/>
  <c r="AA659"/>
  <c r="AA752"/>
  <c r="AA619"/>
  <c r="AA627"/>
  <c r="AA806"/>
  <c r="AA719"/>
  <c r="AA462"/>
  <c r="AA256"/>
  <c r="AA900"/>
  <c r="AA631"/>
  <c r="AA716"/>
  <c r="AA322"/>
  <c r="G30" i="14" l="1"/>
  <c r="A42" s="1"/>
  <c r="C42" s="1"/>
  <c r="E30"/>
  <c r="E9" s="1"/>
  <c r="M20" i="2" l="1"/>
  <c r="M21" s="1"/>
  <c r="M23" s="1"/>
  <c r="M24" s="1"/>
  <c r="M27" s="1"/>
  <c r="D42" i="14"/>
  <c r="E8"/>
  <c r="E1" l="1"/>
  <c r="G1444" i="23"/>
  <c r="G1485"/>
  <c r="G739"/>
  <c r="G2907"/>
  <c r="G964"/>
  <c r="G1811"/>
  <c r="G1158"/>
  <c r="G301"/>
  <c r="G819"/>
  <c r="G826"/>
  <c r="G890"/>
  <c r="G1533"/>
  <c r="G1251"/>
  <c r="G980"/>
  <c r="G2275"/>
  <c r="G969"/>
  <c r="G1523"/>
  <c r="G1274"/>
  <c r="G1647"/>
  <c r="G2014"/>
  <c r="G1438"/>
  <c r="G2508"/>
  <c r="G2663"/>
  <c r="G1242"/>
  <c r="G61"/>
  <c r="G248"/>
  <c r="G1315"/>
  <c r="G1658"/>
  <c r="G1261"/>
  <c r="G493"/>
  <c r="G1059"/>
  <c r="G2044"/>
  <c r="G206"/>
  <c r="G2129"/>
  <c r="G1587"/>
  <c r="G428"/>
  <c r="G1883"/>
  <c r="G2070"/>
  <c r="G1043"/>
  <c r="G2534"/>
  <c r="G1913"/>
  <c r="G1402"/>
  <c r="G435"/>
  <c r="G810"/>
  <c r="G883"/>
  <c r="G637"/>
  <c r="G1517"/>
  <c r="G691"/>
  <c r="G1196"/>
  <c r="G608"/>
  <c r="G612"/>
  <c r="G570"/>
  <c r="G145"/>
  <c r="G1937"/>
  <c r="G2900"/>
  <c r="G959"/>
  <c r="G1322"/>
  <c r="G381"/>
  <c r="G1459"/>
  <c r="G429"/>
  <c r="G509"/>
  <c r="G877"/>
  <c r="G314"/>
  <c r="G1066"/>
  <c r="G420"/>
  <c r="G461"/>
  <c r="G1210"/>
  <c r="G2506"/>
  <c r="G499"/>
  <c r="G1581"/>
  <c r="G419"/>
  <c r="G720"/>
  <c r="G1304"/>
  <c r="G749"/>
  <c r="G2669"/>
  <c r="G95"/>
  <c r="G1005"/>
  <c r="G444"/>
  <c r="G803"/>
  <c r="G451"/>
  <c r="G867"/>
  <c r="G634"/>
  <c r="G1514"/>
  <c r="G653"/>
  <c r="G118"/>
  <c r="G2726"/>
  <c r="G563"/>
  <c r="G1453"/>
  <c r="G2766"/>
  <c r="G1717"/>
  <c r="G362"/>
  <c r="G445"/>
  <c r="G376"/>
  <c r="G611"/>
  <c r="I310"/>
  <c r="G411"/>
  <c r="G1159"/>
  <c r="G1163"/>
  <c r="G2933"/>
  <c r="G1623"/>
  <c r="G1627"/>
  <c r="G1597"/>
  <c r="G755"/>
  <c r="G407"/>
  <c r="G1130"/>
  <c r="G971"/>
  <c r="G2741"/>
  <c r="G1386"/>
  <c r="G701"/>
  <c r="G1469"/>
  <c r="G1173"/>
  <c r="G2068"/>
  <c r="G1635"/>
  <c r="G954"/>
  <c r="G1435"/>
  <c r="G1053"/>
  <c r="G2436"/>
  <c r="G547"/>
  <c r="G1149"/>
  <c r="G1431"/>
  <c r="G559"/>
  <c r="G569"/>
  <c r="G2236"/>
  <c r="G330"/>
  <c r="G1683"/>
  <c r="G1786"/>
  <c r="G117"/>
  <c r="G2059"/>
  <c r="G893"/>
  <c r="G659"/>
  <c r="G618"/>
  <c r="G1788"/>
  <c r="G378"/>
  <c r="G2252"/>
  <c r="G2250"/>
  <c r="G643"/>
  <c r="G2497"/>
  <c r="G967"/>
  <c r="G1634"/>
  <c r="G1667"/>
  <c r="G1850"/>
  <c r="G1187"/>
  <c r="G813"/>
  <c r="G416"/>
  <c r="G1123"/>
  <c r="G2314"/>
  <c r="G938"/>
  <c r="G1405"/>
  <c r="G1379"/>
  <c r="G698"/>
  <c r="G1466"/>
  <c r="G1170"/>
  <c r="G374"/>
  <c r="G2782"/>
  <c r="G1325"/>
  <c r="G1050"/>
  <c r="G1909"/>
  <c r="G599"/>
  <c r="G603"/>
  <c r="G573"/>
  <c r="G1146"/>
  <c r="G1874"/>
  <c r="G1896"/>
  <c r="G1172"/>
  <c r="G458"/>
  <c r="G978"/>
  <c r="G1442"/>
  <c r="G2633"/>
  <c r="G1636"/>
  <c r="G621"/>
  <c r="G1443"/>
  <c r="G1018"/>
  <c r="G1637"/>
  <c r="G1674"/>
  <c r="G955"/>
  <c r="G238"/>
  <c r="G2277"/>
  <c r="G609"/>
  <c r="G1203"/>
  <c r="G554"/>
  <c r="G2187"/>
  <c r="G2898"/>
  <c r="G2920"/>
  <c r="G847"/>
  <c r="G874"/>
  <c r="G1482"/>
  <c r="G765"/>
  <c r="G421"/>
  <c r="G1160"/>
  <c r="G977"/>
  <c r="G307"/>
  <c r="G1645"/>
  <c r="G1075"/>
  <c r="G426"/>
  <c r="G682"/>
  <c r="G1213"/>
  <c r="G1169"/>
  <c r="G2769"/>
  <c r="G323"/>
  <c r="G1633"/>
  <c r="G1578"/>
  <c r="G1011"/>
  <c r="G981"/>
  <c r="G355"/>
  <c r="G380"/>
  <c r="G1445"/>
  <c r="G1331"/>
  <c r="G1661"/>
  <c r="G1450"/>
  <c r="G947"/>
  <c r="G1021"/>
  <c r="G2961"/>
  <c r="G1651"/>
  <c r="G490"/>
  <c r="G557"/>
  <c r="G2467"/>
  <c r="G1632"/>
  <c r="G1677"/>
  <c r="G1235"/>
  <c r="G1594"/>
  <c r="G1267"/>
  <c r="G986"/>
  <c r="G1475"/>
  <c r="G762"/>
  <c r="G974"/>
  <c r="G316"/>
  <c r="G675"/>
  <c r="G1133"/>
  <c r="G1197"/>
  <c r="G613"/>
  <c r="G650"/>
  <c r="G1166"/>
  <c r="G175"/>
  <c r="G2874"/>
  <c r="G1630"/>
  <c r="G1069"/>
  <c r="G2812"/>
  <c r="G460"/>
  <c r="G976"/>
  <c r="G1440"/>
  <c r="G2835"/>
  <c r="G812"/>
  <c r="G1672"/>
  <c r="G1338"/>
  <c r="G371"/>
  <c r="G995"/>
  <c r="G941"/>
  <c r="G483"/>
  <c r="G1082"/>
  <c r="G1704"/>
  <c r="G931"/>
  <c r="G506"/>
  <c r="G1389"/>
  <c r="G1657"/>
  <c r="G417"/>
  <c r="G962"/>
  <c r="G746"/>
  <c r="G2242"/>
  <c r="G2264"/>
  <c r="G2700"/>
  <c r="G317"/>
  <c r="G685"/>
  <c r="G1395"/>
  <c r="G829"/>
  <c r="G1194"/>
  <c r="G627"/>
  <c r="G1507"/>
  <c r="G1258"/>
  <c r="G2706"/>
  <c r="G2728"/>
  <c r="G1530"/>
  <c r="G1277"/>
  <c r="G364"/>
  <c r="G1876"/>
  <c r="G1441"/>
  <c r="G194"/>
  <c r="G414"/>
  <c r="G418"/>
  <c r="G2075"/>
  <c r="G1341"/>
  <c r="G1139"/>
  <c r="G365"/>
  <c r="G1002"/>
  <c r="G1642"/>
  <c r="G957"/>
  <c r="G1085"/>
  <c r="G1702"/>
  <c r="G1571"/>
  <c r="G965"/>
  <c r="G310"/>
  <c r="G2434"/>
  <c r="G2456"/>
  <c r="G1249"/>
  <c r="G773"/>
  <c r="G2313"/>
  <c r="G789"/>
  <c r="G776"/>
  <c r="G1253"/>
  <c r="G1680"/>
  <c r="G1812"/>
  <c r="G913"/>
  <c r="G2707"/>
  <c r="G556"/>
  <c r="G1046"/>
  <c r="G1484"/>
  <c r="G587"/>
  <c r="G332"/>
  <c r="G2485"/>
  <c r="G1175"/>
  <c r="G901"/>
  <c r="G2718"/>
  <c r="G1614"/>
  <c r="G917"/>
  <c r="G2953"/>
  <c r="G1381"/>
  <c r="G1032"/>
  <c r="G897"/>
  <c r="G1312"/>
  <c r="G836"/>
  <c r="G1418"/>
  <c r="G1377"/>
  <c r="G769"/>
  <c r="G926"/>
  <c r="G1051"/>
  <c r="G1849"/>
  <c r="G1837"/>
  <c r="G1831"/>
  <c r="G794"/>
  <c r="G2197"/>
  <c r="G833"/>
  <c r="G155"/>
  <c r="G849"/>
  <c r="G264"/>
  <c r="G149"/>
  <c r="G853"/>
  <c r="G904"/>
  <c r="G1595"/>
  <c r="G1317"/>
  <c r="G1748"/>
  <c r="G1611"/>
  <c r="G1156"/>
  <c r="G1354"/>
  <c r="G785"/>
  <c r="G180"/>
  <c r="G1893"/>
  <c r="G583"/>
  <c r="G2357"/>
  <c r="G1047"/>
  <c r="G354"/>
  <c r="G669"/>
  <c r="G1290"/>
  <c r="G387"/>
  <c r="G99"/>
  <c r="G350"/>
  <c r="G295"/>
  <c r="G2267"/>
  <c r="G2779"/>
  <c r="G1245"/>
  <c r="G1930"/>
  <c r="G2935"/>
  <c r="G2810"/>
  <c r="G115"/>
  <c r="G51"/>
  <c r="G97"/>
  <c r="G2940"/>
  <c r="G2579"/>
  <c r="G2471"/>
  <c r="G1228"/>
  <c r="G2882"/>
  <c r="G2904"/>
  <c r="G1561"/>
  <c r="G2477"/>
  <c r="G2369"/>
  <c r="G920"/>
  <c r="G2941"/>
  <c r="G2833"/>
  <c r="G343"/>
  <c r="G2510"/>
  <c r="G1544"/>
  <c r="G846"/>
  <c r="G850"/>
  <c r="G2490"/>
  <c r="G1310"/>
  <c r="G1314"/>
  <c r="G2954"/>
  <c r="G1153"/>
  <c r="G1157"/>
  <c r="G1998"/>
  <c r="G1770"/>
  <c r="G2213"/>
  <c r="G2847"/>
  <c r="G2677"/>
  <c r="G887"/>
  <c r="G989"/>
  <c r="G903"/>
  <c r="G891"/>
  <c r="I31"/>
  <c r="G2315"/>
  <c r="G347"/>
  <c r="G787"/>
  <c r="G2879"/>
  <c r="G2838"/>
  <c r="G87"/>
  <c r="G93"/>
  <c r="G666"/>
  <c r="G2443"/>
  <c r="G606"/>
  <c r="G2682"/>
  <c r="G1135"/>
  <c r="G2103"/>
  <c r="G2664"/>
  <c r="G2635"/>
  <c r="G2406"/>
  <c r="G597"/>
  <c r="G1061"/>
  <c r="G312"/>
  <c r="G2689"/>
  <c r="G1098"/>
  <c r="G1057"/>
  <c r="G356"/>
  <c r="G2372"/>
  <c r="G706"/>
  <c r="G2836"/>
  <c r="G2541"/>
  <c r="G2535"/>
  <c r="G2180"/>
  <c r="G2644"/>
  <c r="G2915"/>
  <c r="G1673"/>
  <c r="G1616"/>
  <c r="G2050"/>
  <c r="G2072"/>
  <c r="G1916"/>
  <c r="G2514"/>
  <c r="G2536"/>
  <c r="G2380"/>
  <c r="G722"/>
  <c r="G397"/>
  <c r="G703"/>
  <c r="G352"/>
  <c r="G760"/>
  <c r="G2578"/>
  <c r="G2600"/>
  <c r="G1621"/>
  <c r="G2052"/>
  <c r="G2861"/>
  <c r="G2855"/>
  <c r="G916"/>
  <c r="G1380"/>
  <c r="G1747"/>
  <c r="G2211"/>
  <c r="G902"/>
  <c r="G912"/>
  <c r="G65"/>
  <c r="G1942"/>
  <c r="G1186"/>
  <c r="G623"/>
  <c r="G134"/>
  <c r="G718"/>
  <c r="G1219"/>
  <c r="G174"/>
  <c r="G1182"/>
  <c r="G1320"/>
  <c r="G593"/>
  <c r="G2244"/>
  <c r="G2708"/>
  <c r="G513"/>
  <c r="G2293"/>
  <c r="G2554"/>
  <c r="G2301"/>
  <c r="G857"/>
  <c r="G270"/>
  <c r="G2363"/>
  <c r="G1369"/>
  <c r="G1891"/>
  <c r="G531"/>
  <c r="G396"/>
  <c r="G2149"/>
  <c r="G823"/>
  <c r="G827"/>
  <c r="G605"/>
  <c r="G254"/>
  <c r="G1814"/>
  <c r="G212"/>
  <c r="G2278"/>
  <c r="G1558"/>
  <c r="G2113"/>
  <c r="G1488"/>
  <c r="G2122"/>
  <c r="G1803"/>
  <c r="G858"/>
  <c r="G1058"/>
  <c r="G1101"/>
  <c r="G98"/>
  <c r="G797"/>
  <c r="G182"/>
  <c r="G1078"/>
  <c r="G1865"/>
  <c r="G848"/>
  <c r="G889"/>
  <c r="G699"/>
  <c r="G1401"/>
  <c r="G2377"/>
  <c r="G852"/>
  <c r="G268"/>
  <c r="G646"/>
  <c r="G1168"/>
  <c r="G1316"/>
  <c r="G2147"/>
  <c r="G457"/>
  <c r="G1618"/>
  <c r="G1357"/>
  <c r="G1427"/>
  <c r="G2771"/>
  <c r="G1091"/>
  <c r="G275"/>
  <c r="G1054"/>
  <c r="G357"/>
  <c r="G1590"/>
  <c r="G2556"/>
  <c r="G715"/>
  <c r="G394"/>
  <c r="G70"/>
  <c r="G353"/>
  <c r="G1179"/>
  <c r="G2361"/>
  <c r="G1873"/>
  <c r="I32"/>
  <c r="G1745"/>
  <c r="G1964"/>
  <c r="G2322"/>
  <c r="G2344"/>
  <c r="G112"/>
  <c r="G1722"/>
  <c r="G1110"/>
  <c r="G2902"/>
  <c r="G1853"/>
  <c r="G1847"/>
  <c r="G241"/>
  <c r="G2876"/>
  <c r="G234"/>
  <c r="G74"/>
  <c r="G2254"/>
  <c r="G851"/>
  <c r="G1534"/>
  <c r="G227"/>
  <c r="G2045"/>
  <c r="G2039"/>
  <c r="G197"/>
  <c r="G1755"/>
  <c r="G783"/>
  <c r="G915"/>
  <c r="G598"/>
  <c r="G2042"/>
  <c r="G1911"/>
  <c r="G1229"/>
  <c r="G1725"/>
  <c r="G1719"/>
  <c r="G1176"/>
  <c r="G2605"/>
  <c r="G2599"/>
  <c r="G2746"/>
  <c r="G1184"/>
  <c r="G708"/>
  <c r="G724"/>
  <c r="G199"/>
  <c r="G204"/>
  <c r="G1188"/>
  <c r="G2019"/>
  <c r="G1858"/>
  <c r="G1880"/>
  <c r="G1551"/>
  <c r="G2966"/>
  <c r="G1366"/>
  <c r="G1917"/>
  <c r="G1809"/>
  <c r="G2003"/>
  <c r="G1246"/>
  <c r="G770"/>
  <c r="G786"/>
  <c r="G111"/>
  <c r="G1250"/>
  <c r="G879"/>
  <c r="G2863"/>
  <c r="G1391"/>
  <c r="G910"/>
  <c r="G2308"/>
  <c r="G2772"/>
  <c r="G447"/>
  <c r="G333"/>
  <c r="G2058"/>
  <c r="G898"/>
  <c r="G2917"/>
  <c r="G1607"/>
  <c r="G914"/>
  <c r="G76"/>
  <c r="G1378"/>
  <c r="G1693"/>
  <c r="G894"/>
  <c r="G1313"/>
  <c r="G837"/>
  <c r="G1411"/>
  <c r="G1758"/>
  <c r="G1374"/>
  <c r="G196"/>
  <c r="G766"/>
  <c r="G1742"/>
  <c r="G2618"/>
  <c r="G725"/>
  <c r="G48"/>
  <c r="G283"/>
  <c r="G2999"/>
  <c r="G1620"/>
  <c r="G2451"/>
  <c r="G972"/>
  <c r="G2178"/>
  <c r="G2642"/>
  <c r="G2200"/>
  <c r="G782"/>
  <c r="G1189"/>
  <c r="G648"/>
  <c r="G610"/>
  <c r="G896"/>
  <c r="G1576"/>
  <c r="G721"/>
  <c r="G1226"/>
  <c r="G1185"/>
  <c r="G1283"/>
  <c r="G2643"/>
  <c r="G392"/>
  <c r="G187"/>
  <c r="G1356"/>
  <c r="G2109"/>
  <c r="G442"/>
  <c r="G1367"/>
  <c r="G907"/>
  <c r="G2628"/>
  <c r="G2684"/>
  <c r="G1305"/>
  <c r="G2794"/>
  <c r="G2379"/>
  <c r="G2606"/>
  <c r="G2843"/>
  <c r="G2433"/>
  <c r="G1347"/>
  <c r="G218"/>
  <c r="G830"/>
  <c r="G834"/>
  <c r="G2651"/>
  <c r="G1371"/>
  <c r="G2241"/>
  <c r="G2617"/>
  <c r="G2705"/>
  <c r="G1690"/>
  <c r="G2085"/>
  <c r="G759"/>
  <c r="G763"/>
  <c r="G1334"/>
  <c r="G2549"/>
  <c r="G775"/>
  <c r="G779"/>
  <c r="G1145"/>
  <c r="G861"/>
  <c r="G1239"/>
  <c r="G1243"/>
  <c r="G667"/>
  <c r="G2897"/>
  <c r="G2060"/>
  <c r="G2613"/>
  <c r="G839"/>
  <c r="G843"/>
  <c r="G1049"/>
  <c r="G925"/>
  <c r="G1303"/>
  <c r="G1307"/>
  <c r="G664"/>
  <c r="G1150"/>
  <c r="G1154"/>
  <c r="G2988"/>
  <c r="G2577"/>
  <c r="G2121"/>
  <c r="G792"/>
  <c r="G2413"/>
  <c r="G2407"/>
  <c r="G2305"/>
  <c r="G2877"/>
  <c r="G2871"/>
  <c r="G66"/>
  <c r="G2710"/>
  <c r="G2873"/>
  <c r="G2251"/>
  <c r="G2715"/>
  <c r="G2523"/>
  <c r="G1421"/>
  <c r="G713"/>
  <c r="G1376"/>
  <c r="G1981"/>
  <c r="G1975"/>
  <c r="G536"/>
  <c r="G2295"/>
  <c r="G200"/>
  <c r="G2262"/>
  <c r="G1248"/>
  <c r="G772"/>
  <c r="G1980"/>
  <c r="G2749"/>
  <c r="G2743"/>
  <c r="G2444"/>
  <c r="G120"/>
  <c r="G2006"/>
  <c r="G2114"/>
  <c r="G2136"/>
  <c r="G822"/>
  <c r="G633"/>
  <c r="G784"/>
  <c r="G140"/>
  <c r="G900"/>
  <c r="G2516"/>
  <c r="G1617"/>
  <c r="G788"/>
  <c r="G390"/>
  <c r="G1252"/>
  <c r="G2083"/>
  <c r="G1622"/>
  <c r="G1293"/>
  <c r="G1295"/>
  <c r="G2470"/>
  <c r="G269"/>
  <c r="G2186"/>
  <c r="G1648"/>
  <c r="G922"/>
  <c r="G2124"/>
  <c r="G2469"/>
  <c r="G1143"/>
  <c r="G1147"/>
  <c r="G2342"/>
  <c r="G289"/>
  <c r="G2150"/>
  <c r="G1819"/>
  <c r="G979"/>
  <c r="G1986"/>
  <c r="G2008"/>
  <c r="G1878"/>
  <c r="G2450"/>
  <c r="G2472"/>
  <c r="G1852"/>
  <c r="G2316"/>
  <c r="G1048"/>
  <c r="G2021"/>
  <c r="G596"/>
  <c r="G2623"/>
  <c r="G1190"/>
  <c r="G1925"/>
  <c r="G619"/>
  <c r="G2346"/>
  <c r="G1995"/>
  <c r="G2862"/>
  <c r="I1934"/>
  <c r="I1979"/>
  <c r="I2252"/>
  <c r="I2361"/>
  <c r="G734"/>
  <c r="G1668"/>
  <c r="G1064"/>
  <c r="G2049"/>
  <c r="I953"/>
  <c r="G189"/>
  <c r="I1003"/>
  <c r="G2218"/>
  <c r="G654"/>
  <c r="G548"/>
  <c r="G2507"/>
  <c r="G331"/>
  <c r="G1155"/>
  <c r="G2826"/>
  <c r="G1888"/>
  <c r="I1922"/>
  <c r="I1972"/>
  <c r="G795"/>
  <c r="G1562"/>
  <c r="G139"/>
  <c r="G1126"/>
  <c r="G2621"/>
  <c r="G1739"/>
  <c r="G1104"/>
  <c r="G2929"/>
  <c r="G1568"/>
  <c r="G2220"/>
  <c r="G2559"/>
  <c r="I1609"/>
  <c r="I1723"/>
  <c r="G340"/>
  <c r="G602"/>
  <c r="I2882"/>
  <c r="I2932"/>
  <c r="G804"/>
  <c r="G1924"/>
  <c r="G94"/>
  <c r="G1323"/>
  <c r="G165"/>
  <c r="G455"/>
  <c r="G800"/>
  <c r="G1324"/>
  <c r="G1106"/>
  <c r="I2514"/>
  <c r="G1570"/>
  <c r="G1339"/>
  <c r="G377"/>
  <c r="G1765"/>
  <c r="G434"/>
  <c r="G2584"/>
  <c r="G1432"/>
  <c r="G1575"/>
  <c r="G1107"/>
  <c r="G1579"/>
  <c r="G452"/>
  <c r="G2428"/>
  <c r="G1181"/>
  <c r="G2733"/>
  <c r="G35"/>
  <c r="G778"/>
  <c r="G2968"/>
  <c r="G424"/>
  <c r="I2754"/>
  <c r="I2804"/>
  <c r="G322"/>
  <c r="G1448"/>
  <c r="G1565"/>
  <c r="G344"/>
  <c r="G2927"/>
  <c r="I882"/>
  <c r="G1262"/>
  <c r="I804"/>
  <c r="G1894"/>
  <c r="G2123"/>
  <c r="G2330"/>
  <c r="I2089"/>
  <c r="I2011"/>
  <c r="G2002"/>
  <c r="G2587"/>
  <c r="G2747"/>
  <c r="G2291"/>
  <c r="I1611"/>
  <c r="G1033"/>
  <c r="G1922"/>
  <c r="I2561"/>
  <c r="I2447"/>
  <c r="G1678"/>
  <c r="G923"/>
  <c r="G2674"/>
  <c r="G2696"/>
  <c r="G2208"/>
  <c r="G1355"/>
  <c r="G2229"/>
  <c r="I1170"/>
  <c r="I1284"/>
  <c r="G2958"/>
  <c r="G541"/>
  <c r="I1650"/>
  <c r="I1572"/>
  <c r="I1345"/>
  <c r="G1034"/>
  <c r="G2763"/>
  <c r="I2522"/>
  <c r="I2003"/>
  <c r="I2181"/>
  <c r="G932"/>
  <c r="G571"/>
  <c r="G2454"/>
  <c r="G403"/>
  <c r="G866"/>
  <c r="G1364"/>
  <c r="G1626"/>
  <c r="I2130"/>
  <c r="G1511"/>
  <c r="I2244"/>
  <c r="G1515"/>
  <c r="G2948"/>
  <c r="G251"/>
  <c r="I2610"/>
  <c r="I2207"/>
  <c r="I2532"/>
  <c r="I2305"/>
  <c r="G1483"/>
  <c r="G1415"/>
  <c r="G47"/>
  <c r="G1934"/>
  <c r="G1479"/>
  <c r="G2887"/>
  <c r="I1121"/>
  <c r="G824"/>
  <c r="G1829"/>
  <c r="G578"/>
  <c r="G2423"/>
  <c r="G1498"/>
  <c r="G2925"/>
  <c r="G888"/>
  <c r="G77"/>
  <c r="G1867"/>
  <c r="G503"/>
  <c r="G1965"/>
  <c r="G1649"/>
  <c r="I1960"/>
  <c r="I2069"/>
  <c r="G1528"/>
  <c r="G1301"/>
  <c r="G2807"/>
  <c r="I2891"/>
  <c r="I2716"/>
  <c r="I2825"/>
  <c r="I2894"/>
  <c r="G727"/>
  <c r="G1669"/>
  <c r="G237"/>
  <c r="G2881"/>
  <c r="G410"/>
  <c r="G161"/>
  <c r="G1897"/>
  <c r="G2414"/>
  <c r="G1608"/>
  <c r="G1531"/>
  <c r="G1957"/>
  <c r="G1205"/>
  <c r="G130"/>
  <c r="G1527"/>
  <c r="G2980"/>
  <c r="G1279"/>
  <c r="G2441"/>
  <c r="G595"/>
  <c r="G1516"/>
  <c r="G1120"/>
  <c r="G1490"/>
  <c r="G192"/>
  <c r="G1350"/>
  <c r="G1898"/>
  <c r="G1024"/>
  <c r="I891"/>
  <c r="I1164"/>
  <c r="I1273"/>
  <c r="I1342"/>
  <c r="G2955"/>
  <c r="G1275"/>
  <c r="G2521"/>
  <c r="G2020"/>
  <c r="G2081"/>
  <c r="G2570"/>
  <c r="G2914"/>
  <c r="G2023"/>
  <c r="G137"/>
  <c r="G510"/>
  <c r="G994"/>
  <c r="G2555"/>
  <c r="I1822"/>
  <c r="G2487"/>
  <c r="G723"/>
  <c r="G526"/>
  <c r="G581"/>
  <c r="I1851"/>
  <c r="I2124"/>
  <c r="I2233"/>
  <c r="I2302"/>
  <c r="G465"/>
  <c r="G2493"/>
  <c r="G2983"/>
  <c r="I2591"/>
  <c r="G1016"/>
  <c r="G1349"/>
  <c r="G2979"/>
  <c r="G2585"/>
  <c r="I590"/>
  <c r="I908"/>
  <c r="G1538"/>
  <c r="G1793"/>
  <c r="G1363"/>
  <c r="G379"/>
  <c r="G2093"/>
  <c r="G395"/>
  <c r="G2557"/>
  <c r="G1554"/>
  <c r="G2257"/>
  <c r="G173"/>
  <c r="G2365"/>
  <c r="G2869"/>
  <c r="G1178"/>
  <c r="G2177"/>
  <c r="I2041"/>
  <c r="G2740"/>
  <c r="I2091"/>
  <c r="G319"/>
  <c r="G324"/>
  <c r="G2386"/>
  <c r="G1866"/>
  <c r="I2589"/>
  <c r="I2799"/>
  <c r="I2452"/>
  <c r="I1961"/>
  <c r="G1659"/>
  <c r="I1034"/>
  <c r="I851"/>
  <c r="I920"/>
  <c r="I1029"/>
  <c r="G2364"/>
  <c r="G1675"/>
  <c r="I1514"/>
  <c r="I1331"/>
  <c r="I1336"/>
  <c r="I1381"/>
  <c r="G514"/>
  <c r="I2203"/>
  <c r="G2367"/>
  <c r="G2383"/>
  <c r="G207"/>
  <c r="G933"/>
  <c r="G2285"/>
  <c r="G2595"/>
  <c r="G1738"/>
  <c r="G1549"/>
  <c r="G477"/>
  <c r="G2797"/>
  <c r="G1306"/>
  <c r="G1365"/>
  <c r="I942"/>
  <c r="G128"/>
  <c r="G1344"/>
  <c r="G203"/>
  <c r="I523"/>
  <c r="G1797"/>
  <c r="G638"/>
  <c r="G69"/>
  <c r="G1686"/>
  <c r="G1605"/>
  <c r="G2446"/>
  <c r="G413"/>
  <c r="I2036"/>
  <c r="I1970"/>
  <c r="I1567"/>
  <c r="G1584"/>
  <c r="I1902"/>
  <c r="G1588"/>
  <c r="G2895"/>
  <c r="G2157"/>
  <c r="G57"/>
  <c r="G1038"/>
  <c r="G2458"/>
  <c r="G1493"/>
  <c r="G1868"/>
  <c r="I1996"/>
  <c r="I2577"/>
  <c r="I2174"/>
  <c r="G2949"/>
  <c r="G2820"/>
  <c r="G2408"/>
  <c r="G1489"/>
  <c r="I2653"/>
  <c r="G2922"/>
  <c r="I2863"/>
  <c r="I2516"/>
  <c r="G517"/>
  <c r="G2817"/>
  <c r="G346"/>
  <c r="G262"/>
  <c r="G2422"/>
  <c r="G533"/>
  <c r="G2661"/>
  <c r="G2845"/>
  <c r="G2839"/>
  <c r="G730"/>
  <c r="I2661"/>
  <c r="I2314"/>
  <c r="I2200"/>
  <c r="G1348"/>
  <c r="G1789"/>
  <c r="G2890"/>
  <c r="G135"/>
  <c r="G141"/>
  <c r="G162"/>
  <c r="G393"/>
  <c r="G58"/>
  <c r="G657"/>
  <c r="G1977"/>
  <c r="G156"/>
  <c r="G299"/>
  <c r="G1225"/>
  <c r="G164"/>
  <c r="G412"/>
  <c r="G1121"/>
  <c r="I580"/>
  <c r="I962"/>
  <c r="G2222"/>
  <c r="I2243"/>
  <c r="I2312"/>
  <c r="I2421"/>
  <c r="I2410"/>
  <c r="I1747"/>
  <c r="G1492"/>
  <c r="G987"/>
  <c r="G1959"/>
  <c r="G544"/>
  <c r="G589"/>
  <c r="G2813"/>
  <c r="G1161"/>
  <c r="G2724"/>
  <c r="G2785"/>
  <c r="G1297"/>
  <c r="G716"/>
  <c r="G1384"/>
  <c r="G450"/>
  <c r="G252"/>
  <c r="G663"/>
  <c r="G1670"/>
  <c r="G1108"/>
  <c r="G1481"/>
  <c r="G1572"/>
  <c r="G996"/>
  <c r="G1929"/>
  <c r="I721"/>
  <c r="G742"/>
  <c r="G543"/>
  <c r="G1180"/>
  <c r="G651"/>
  <c r="G1222"/>
  <c r="G2409"/>
  <c r="G1764"/>
  <c r="G1825"/>
  <c r="G1115"/>
  <c r="G1333"/>
  <c r="G505"/>
  <c r="G2246"/>
  <c r="G1730"/>
  <c r="G1830"/>
  <c r="G2827"/>
  <c r="G60"/>
  <c r="I1107"/>
  <c r="I1176"/>
  <c r="G1724"/>
  <c r="G436"/>
  <c r="G1716"/>
  <c r="G1777"/>
  <c r="G538"/>
  <c r="G1417"/>
  <c r="G1287"/>
  <c r="G325"/>
  <c r="G382"/>
  <c r="G398"/>
  <c r="G2828"/>
  <c r="G1655"/>
  <c r="G2921"/>
  <c r="G2009"/>
  <c r="G1892"/>
  <c r="G1953"/>
  <c r="G2748"/>
  <c r="G530"/>
  <c r="G2138"/>
  <c r="G1264"/>
  <c r="G1963"/>
  <c r="G574"/>
  <c r="G1327"/>
  <c r="G2078"/>
  <c r="G1336"/>
  <c r="G1454"/>
  <c r="G961"/>
  <c r="G1142"/>
  <c r="G50"/>
  <c r="G1494"/>
  <c r="I301"/>
  <c r="I321"/>
  <c r="G1985"/>
  <c r="G1555"/>
  <c r="I1162"/>
  <c r="I979"/>
  <c r="I1048"/>
  <c r="I1157"/>
  <c r="G288"/>
  <c r="G2216"/>
  <c r="G1629"/>
  <c r="G1612"/>
  <c r="G1844"/>
  <c r="G1905"/>
  <c r="G2648"/>
  <c r="G2188"/>
  <c r="I2460"/>
  <c r="I2569"/>
  <c r="I2638"/>
  <c r="I2683"/>
  <c r="G2756"/>
  <c r="G129"/>
  <c r="I2940"/>
  <c r="I380"/>
  <c r="I2990"/>
  <c r="I2971"/>
  <c r="G842"/>
  <c r="G2206"/>
  <c r="I1115"/>
  <c r="G2729"/>
  <c r="G1817"/>
  <c r="G292"/>
  <c r="G163"/>
  <c r="G321"/>
  <c r="G805"/>
  <c r="G40"/>
  <c r="G640"/>
  <c r="I723"/>
  <c r="I792"/>
  <c r="I901"/>
  <c r="I954"/>
  <c r="G286"/>
  <c r="G1552"/>
  <c r="I1203"/>
  <c r="I1208"/>
  <c r="I1253"/>
  <c r="I1242"/>
  <c r="G2776"/>
  <c r="G220"/>
  <c r="G2725"/>
  <c r="G1419"/>
  <c r="G1619"/>
  <c r="G2754"/>
  <c r="G2074"/>
  <c r="G1200"/>
  <c r="G1118"/>
  <c r="G348"/>
  <c r="G1471"/>
  <c r="G1653"/>
  <c r="G2385"/>
  <c r="I670"/>
  <c r="I1601"/>
  <c r="I1487"/>
  <c r="G2697"/>
  <c r="G277"/>
  <c r="I1550"/>
  <c r="G594"/>
  <c r="G454"/>
  <c r="I2737"/>
  <c r="G2466"/>
  <c r="I382"/>
  <c r="G527"/>
  <c r="G255"/>
  <c r="G2883"/>
  <c r="G1666"/>
  <c r="G2840"/>
  <c r="G2189"/>
  <c r="I1727"/>
  <c r="G2183"/>
  <c r="I1825"/>
  <c r="G552"/>
  <c r="G85"/>
  <c r="G33"/>
  <c r="I2483"/>
  <c r="G305"/>
  <c r="I2533"/>
  <c r="G102"/>
  <c r="G1996"/>
  <c r="G2711"/>
  <c r="G2223"/>
  <c r="G472"/>
  <c r="G697"/>
  <c r="I2298"/>
  <c r="I2632"/>
  <c r="G1763"/>
  <c r="G2850"/>
  <c r="I2687"/>
  <c r="G2872"/>
  <c r="I2785"/>
  <c r="G649"/>
  <c r="G607"/>
  <c r="G338"/>
  <c r="G1162"/>
  <c r="G2215"/>
  <c r="G176"/>
  <c r="G2957"/>
  <c r="I415"/>
  <c r="G2951"/>
  <c r="G802"/>
  <c r="G2679"/>
  <c r="G1309"/>
  <c r="I561"/>
  <c r="G1757"/>
  <c r="I895"/>
  <c r="G1751"/>
  <c r="G1553"/>
  <c r="G2945"/>
  <c r="G1370"/>
  <c r="G798"/>
  <c r="G672"/>
  <c r="G1940"/>
  <c r="G1573"/>
  <c r="G1546"/>
  <c r="G732"/>
  <c r="G809"/>
  <c r="G2512"/>
  <c r="G2543"/>
  <c r="G1681"/>
  <c r="G930"/>
  <c r="G375"/>
  <c r="G2702"/>
  <c r="G391"/>
  <c r="G2937"/>
  <c r="G1732"/>
  <c r="G2359"/>
  <c r="G528"/>
  <c r="I642"/>
  <c r="I703"/>
  <c r="I692"/>
  <c r="I801"/>
  <c r="G635"/>
  <c r="G2449"/>
  <c r="G1407"/>
  <c r="I1642"/>
  <c r="I1459"/>
  <c r="I1464"/>
  <c r="I1509"/>
  <c r="I562"/>
  <c r="G1081"/>
  <c r="G456"/>
  <c r="G1039"/>
  <c r="I2433"/>
  <c r="I2319"/>
  <c r="G88"/>
  <c r="G680"/>
  <c r="G854"/>
  <c r="I2913"/>
  <c r="G1736"/>
  <c r="I2671"/>
  <c r="I2324"/>
  <c r="G520"/>
  <c r="G537"/>
  <c r="I913"/>
  <c r="I402"/>
  <c r="I516"/>
  <c r="I1340"/>
  <c r="G711"/>
  <c r="G2582"/>
  <c r="G2588"/>
  <c r="G497"/>
  <c r="G501"/>
  <c r="G300"/>
  <c r="G1112"/>
  <c r="I1832"/>
  <c r="I1941"/>
  <c r="I1930"/>
  <c r="G1476"/>
  <c r="G523"/>
  <c r="G462"/>
  <c r="G2088"/>
  <c r="I757"/>
  <c r="I746"/>
  <c r="I563"/>
  <c r="I568"/>
  <c r="G1342"/>
  <c r="G1685"/>
  <c r="G963"/>
  <c r="G2086"/>
  <c r="G1592"/>
  <c r="G1582"/>
  <c r="G1586"/>
  <c r="G1358"/>
  <c r="G228"/>
  <c r="G1025"/>
  <c r="G1026"/>
  <c r="G1042"/>
  <c r="G532"/>
  <c r="G2425"/>
  <c r="G154"/>
  <c r="I433"/>
  <c r="I706"/>
  <c r="I767"/>
  <c r="I756"/>
  <c r="G2105"/>
  <c r="G733"/>
  <c r="I1706"/>
  <c r="I1523"/>
  <c r="I1528"/>
  <c r="I1573"/>
  <c r="G1955"/>
  <c r="G740"/>
  <c r="G2500"/>
  <c r="G1165"/>
  <c r="G2646"/>
  <c r="G2571"/>
  <c r="G2851"/>
  <c r="G1124"/>
  <c r="I1262"/>
  <c r="I1243"/>
  <c r="G2217"/>
  <c r="G2798"/>
  <c r="G2981"/>
  <c r="G1556"/>
  <c r="G1273"/>
  <c r="G2438"/>
  <c r="G2562"/>
  <c r="G2918"/>
  <c r="G440"/>
  <c r="G1688"/>
  <c r="G2152"/>
  <c r="G1994"/>
  <c r="I2309"/>
  <c r="G297"/>
  <c r="I2627"/>
  <c r="G1321"/>
  <c r="G741"/>
  <c r="G2946"/>
  <c r="G966"/>
  <c r="G2426"/>
  <c r="G2786"/>
  <c r="I2751"/>
  <c r="G2808"/>
  <c r="I2849"/>
  <c r="G661"/>
  <c r="G737"/>
  <c r="I818"/>
  <c r="G1326"/>
  <c r="I740"/>
  <c r="G2131"/>
  <c r="G279"/>
  <c r="G2848"/>
  <c r="G470"/>
  <c r="G687"/>
  <c r="G835"/>
  <c r="G2789"/>
  <c r="G975"/>
  <c r="I625"/>
  <c r="G1202"/>
  <c r="I959"/>
  <c r="G1557"/>
  <c r="G256"/>
  <c r="G177"/>
  <c r="G2791"/>
  <c r="G983"/>
  <c r="G2321"/>
  <c r="I2394"/>
  <c r="G604"/>
  <c r="G553"/>
  <c r="G2448"/>
  <c r="G148"/>
  <c r="G2788"/>
  <c r="G2849"/>
  <c r="I474"/>
  <c r="G507"/>
  <c r="G308"/>
  <c r="G1512"/>
  <c r="G113"/>
  <c r="G2196"/>
  <c r="G1580"/>
  <c r="I2974"/>
  <c r="I2955"/>
  <c r="I2780"/>
  <c r="I2889"/>
  <c r="G992"/>
  <c r="G731"/>
  <c r="G2116"/>
  <c r="G998"/>
  <c r="G799"/>
  <c r="G1308"/>
  <c r="G186"/>
  <c r="G184"/>
  <c r="G1804"/>
  <c r="G142"/>
  <c r="G1086"/>
  <c r="G684"/>
  <c r="G1603"/>
  <c r="G2884"/>
  <c r="G400"/>
  <c r="G2350"/>
  <c r="G219"/>
  <c r="G2916"/>
  <c r="G2977"/>
  <c r="G1388"/>
  <c r="G2974"/>
  <c r="I1409"/>
  <c r="G815"/>
  <c r="I1295"/>
  <c r="G630"/>
  <c r="G529"/>
  <c r="I1889"/>
  <c r="G2566"/>
  <c r="I1647"/>
  <c r="I1300"/>
  <c r="G2022"/>
  <c r="I2586"/>
  <c r="I2067"/>
  <c r="I2245"/>
  <c r="G973"/>
  <c r="G1973"/>
  <c r="G1359"/>
  <c r="G1664"/>
  <c r="G700"/>
  <c r="G2659"/>
  <c r="G928"/>
  <c r="I2194"/>
  <c r="I2308"/>
  <c r="G1151"/>
  <c r="I2674"/>
  <c r="I2596"/>
  <c r="I2369"/>
  <c r="G645"/>
  <c r="I849"/>
  <c r="I338"/>
  <c r="I452"/>
  <c r="G641"/>
  <c r="G869"/>
  <c r="G1569"/>
  <c r="G2452"/>
  <c r="G2652"/>
  <c r="G561"/>
  <c r="G565"/>
  <c r="G240"/>
  <c r="G1541"/>
  <c r="G1028"/>
  <c r="G1414"/>
  <c r="G1044"/>
  <c r="G195"/>
  <c r="G519"/>
  <c r="G2429"/>
  <c r="G1857"/>
  <c r="I2106"/>
  <c r="I2371"/>
  <c r="I2440"/>
  <c r="I2549"/>
  <c r="G2349"/>
  <c r="I682"/>
  <c r="I499"/>
  <c r="I504"/>
  <c r="I549"/>
  <c r="G647"/>
  <c r="G2687"/>
  <c r="G2037"/>
  <c r="G2067"/>
  <c r="G1232"/>
  <c r="G2531"/>
  <c r="G1111"/>
  <c r="G516"/>
  <c r="G2190"/>
  <c r="G349"/>
  <c r="G1639"/>
  <c r="G2894"/>
  <c r="I2984"/>
  <c r="I524"/>
  <c r="G1547"/>
  <c r="G2421"/>
  <c r="I1226"/>
  <c r="I1043"/>
  <c r="I1112"/>
  <c r="I1221"/>
  <c r="G781"/>
  <c r="G1750"/>
  <c r="G1543"/>
  <c r="G2632"/>
  <c r="G409"/>
  <c r="I2563"/>
  <c r="I463"/>
  <c r="G2509"/>
  <c r="G2952"/>
  <c r="G539"/>
  <c r="G309"/>
  <c r="I751"/>
  <c r="I924"/>
  <c r="G2842"/>
  <c r="I1454"/>
  <c r="I1099"/>
  <c r="G2396"/>
  <c r="G1199"/>
  <c r="I1404"/>
  <c r="G2655"/>
  <c r="I1579"/>
  <c r="G2906"/>
  <c r="I2666"/>
  <c r="G600"/>
  <c r="G1103"/>
  <c r="G326"/>
  <c r="G2351"/>
  <c r="I2499"/>
  <c r="I399"/>
  <c r="I1102"/>
  <c r="I1420"/>
  <c r="G2324"/>
  <c r="G1399"/>
  <c r="I860"/>
  <c r="G1705"/>
  <c r="I1035"/>
  <c r="I1457"/>
  <c r="I1390"/>
  <c r="G832"/>
  <c r="G2732"/>
  <c r="I1515"/>
  <c r="G1288"/>
  <c r="G671"/>
  <c r="I1529"/>
  <c r="G63"/>
  <c r="I879"/>
  <c r="G389"/>
  <c r="G1895"/>
  <c r="G1800"/>
  <c r="G956"/>
  <c r="I2495"/>
  <c r="I2593"/>
  <c r="G56"/>
  <c r="G446"/>
  <c r="I2097"/>
  <c r="G1842"/>
  <c r="I1988"/>
  <c r="G1212"/>
  <c r="I577"/>
  <c r="I584"/>
  <c r="I693"/>
  <c r="I2385"/>
  <c r="I1874"/>
  <c r="I2276"/>
  <c r="I1012"/>
  <c r="G2928"/>
  <c r="G2368"/>
  <c r="I2418"/>
  <c r="I1951"/>
  <c r="G668"/>
  <c r="G2667"/>
  <c r="G1877"/>
  <c r="I2431"/>
  <c r="G1864"/>
  <c r="I2529"/>
  <c r="G1266"/>
  <c r="G702"/>
  <c r="I2846"/>
  <c r="G265"/>
  <c r="G1906"/>
  <c r="G1660"/>
  <c r="I513"/>
  <c r="I520"/>
  <c r="I629"/>
  <c r="G2572"/>
  <c r="G1779"/>
  <c r="G1272"/>
  <c r="G1030"/>
  <c r="I1057"/>
  <c r="G2432"/>
  <c r="G2767"/>
  <c r="I2354"/>
  <c r="G221"/>
  <c r="G67"/>
  <c r="I2609"/>
  <c r="I1583"/>
  <c r="I2740"/>
  <c r="I948"/>
  <c r="I2403"/>
  <c r="G726"/>
  <c r="I2864"/>
  <c r="I404"/>
  <c r="G1022"/>
  <c r="G351"/>
  <c r="G2936"/>
  <c r="G2722"/>
  <c r="I1849"/>
  <c r="G2744"/>
  <c r="I2660"/>
  <c r="I1467"/>
  <c r="I2255"/>
  <c r="G38"/>
  <c r="I2417"/>
  <c r="I1167"/>
  <c r="I2196"/>
  <c r="G2522"/>
  <c r="G665"/>
  <c r="I1519"/>
  <c r="I2676"/>
  <c r="G2231"/>
  <c r="I1963"/>
  <c r="I2258"/>
  <c r="G2773"/>
  <c r="I2372"/>
  <c r="I2916"/>
  <c r="I2689"/>
  <c r="G1343"/>
  <c r="I1854"/>
  <c r="G2885"/>
  <c r="G2488"/>
  <c r="I2717"/>
  <c r="I2641"/>
  <c r="I1676"/>
  <c r="G2319"/>
  <c r="G402"/>
  <c r="G710"/>
  <c r="G504"/>
  <c r="G1420"/>
  <c r="I1755"/>
  <c r="G2821"/>
  <c r="G1792"/>
  <c r="G2084"/>
  <c r="I2062"/>
  <c r="G1012"/>
  <c r="I2380"/>
  <c r="I1989"/>
  <c r="I2042"/>
  <c r="G1072"/>
  <c r="G1890"/>
  <c r="G1031"/>
  <c r="I928"/>
  <c r="I2690"/>
  <c r="I2341"/>
  <c r="I2330"/>
  <c r="I2378"/>
  <c r="I2858"/>
  <c r="I2769"/>
  <c r="G2550"/>
  <c r="I2489"/>
  <c r="G2417"/>
  <c r="G1945"/>
  <c r="G728"/>
  <c r="G2757"/>
  <c r="G1007"/>
  <c r="G2967"/>
  <c r="G1743"/>
  <c r="G1076"/>
  <c r="G86"/>
  <c r="I1925"/>
  <c r="I1978"/>
  <c r="I1442"/>
  <c r="I2714"/>
  <c r="I2896"/>
  <c r="I1325"/>
  <c r="I749"/>
  <c r="I2626"/>
  <c r="I2277"/>
  <c r="I2266"/>
  <c r="G1870"/>
  <c r="I775"/>
  <c r="G1383"/>
  <c r="I783"/>
  <c r="G2614"/>
  <c r="I2028"/>
  <c r="G1095"/>
  <c r="I2582"/>
  <c r="I2039"/>
  <c r="G1841"/>
  <c r="I937"/>
  <c r="G2947"/>
  <c r="G1436"/>
  <c r="I2875"/>
  <c r="G2681"/>
  <c r="G143"/>
  <c r="G870"/>
  <c r="I1713"/>
  <c r="G1869"/>
  <c r="I2047"/>
  <c r="G1550"/>
  <c r="G119"/>
  <c r="I2001"/>
  <c r="G2290"/>
  <c r="G2615"/>
  <c r="G2462"/>
  <c r="I1977"/>
  <c r="G2865"/>
  <c r="I2027"/>
  <c r="G2811"/>
  <c r="G2764"/>
  <c r="G546"/>
  <c r="G534"/>
  <c r="G592"/>
  <c r="I2946"/>
  <c r="I2996"/>
  <c r="G845"/>
  <c r="G1259"/>
  <c r="G2975"/>
  <c r="G1662"/>
  <c r="G459"/>
  <c r="G2253"/>
  <c r="I1663"/>
  <c r="G2247"/>
  <c r="I1761"/>
  <c r="G580"/>
  <c r="G1437"/>
  <c r="G1694"/>
  <c r="G2015"/>
  <c r="G1860"/>
  <c r="G133"/>
  <c r="I2088"/>
  <c r="G2358"/>
  <c r="G1192"/>
  <c r="G714"/>
  <c r="I2234"/>
  <c r="G2781"/>
  <c r="I2568"/>
  <c r="G2775"/>
  <c r="G468"/>
  <c r="G2892"/>
  <c r="G43"/>
  <c r="G2195"/>
  <c r="G1783"/>
  <c r="G464"/>
  <c r="G1451"/>
  <c r="G2126"/>
  <c r="G590"/>
  <c r="G1296"/>
  <c r="G318"/>
  <c r="G927"/>
  <c r="G2911"/>
  <c r="G951"/>
  <c r="G2634"/>
  <c r="G334"/>
  <c r="G886"/>
  <c r="I33"/>
  <c r="I2307"/>
  <c r="I2376"/>
  <c r="I2485"/>
  <c r="I2474"/>
  <c r="G2787"/>
  <c r="I618"/>
  <c r="I435"/>
  <c r="I440"/>
  <c r="G2260"/>
  <c r="G1733"/>
  <c r="I1065"/>
  <c r="G423"/>
  <c r="I987"/>
  <c r="G1100"/>
  <c r="G2154"/>
  <c r="G1698"/>
  <c r="I587"/>
  <c r="G1720"/>
  <c r="G642"/>
  <c r="G127"/>
  <c r="G1816"/>
  <c r="I1537"/>
  <c r="G1430"/>
  <c r="I1423"/>
  <c r="G2169"/>
  <c r="G2203"/>
  <c r="G1539"/>
  <c r="G467"/>
  <c r="G1939"/>
  <c r="G1520"/>
  <c r="I1966"/>
  <c r="G1524"/>
  <c r="G2639"/>
  <c r="G2151"/>
  <c r="G285"/>
  <c r="I1547"/>
  <c r="G2394"/>
  <c r="G2388"/>
  <c r="G2173"/>
  <c r="G919"/>
  <c r="G639"/>
  <c r="I363"/>
  <c r="G868"/>
  <c r="I2994"/>
  <c r="G1351"/>
  <c r="G2818"/>
  <c r="I1106"/>
  <c r="G494"/>
  <c r="I1220"/>
  <c r="G498"/>
  <c r="G443"/>
  <c r="G1663"/>
  <c r="I1586"/>
  <c r="I1183"/>
  <c r="I1508"/>
  <c r="I1281"/>
  <c r="G997"/>
  <c r="G242"/>
  <c r="G1425"/>
  <c r="G1215"/>
  <c r="G1591"/>
  <c r="G188"/>
  <c r="G229"/>
  <c r="G1400"/>
  <c r="G2294"/>
  <c r="I2794"/>
  <c r="G2268"/>
  <c r="I2616"/>
  <c r="G1125"/>
  <c r="G2221"/>
  <c r="G32"/>
  <c r="G2453"/>
  <c r="G1467"/>
  <c r="G2685"/>
  <c r="G1360"/>
  <c r="G1821"/>
  <c r="G1815"/>
  <c r="I868"/>
  <c r="I641"/>
  <c r="I527"/>
  <c r="G2094"/>
  <c r="G1988"/>
  <c r="G860"/>
  <c r="G2987"/>
  <c r="G2354"/>
  <c r="G1255"/>
  <c r="I2852"/>
  <c r="G2908"/>
  <c r="G840"/>
  <c r="G940"/>
  <c r="G183"/>
  <c r="G2971"/>
  <c r="G1709"/>
  <c r="G2616"/>
  <c r="I1796"/>
  <c r="I1857"/>
  <c r="G1164"/>
  <c r="I1682"/>
  <c r="I2084"/>
  <c r="I2337"/>
  <c r="G2538"/>
  <c r="G1997"/>
  <c r="G169"/>
  <c r="I2500"/>
  <c r="G588"/>
  <c r="G1412"/>
  <c r="G1691"/>
  <c r="G2418"/>
  <c r="G1319"/>
  <c r="I2788"/>
  <c r="G1468"/>
  <c r="G1227"/>
  <c r="G2553"/>
  <c r="G422"/>
  <c r="I1081"/>
  <c r="I1678"/>
  <c r="G2098"/>
  <c r="I1732"/>
  <c r="I1793"/>
  <c r="G427"/>
  <c r="G2329"/>
  <c r="I2030"/>
  <c r="I1675"/>
  <c r="I1618"/>
  <c r="I1695"/>
  <c r="I2020"/>
  <c r="I2273"/>
  <c r="I2941"/>
  <c r="G2919"/>
  <c r="I2162"/>
  <c r="I2239"/>
  <c r="G1596"/>
  <c r="I2628"/>
  <c r="G388"/>
  <c r="G2442"/>
  <c r="I2705"/>
  <c r="I2191"/>
  <c r="G512"/>
  <c r="I2353"/>
  <c r="I2961"/>
  <c r="I2450"/>
  <c r="I2611"/>
  <c r="I2216"/>
  <c r="G157"/>
  <c r="I1790"/>
  <c r="I1339"/>
  <c r="G2565"/>
  <c r="I2930"/>
  <c r="I2696"/>
  <c r="I1612"/>
  <c r="I1225"/>
  <c r="G2575"/>
  <c r="I1627"/>
  <c r="G908"/>
  <c r="G1449"/>
  <c r="G674"/>
  <c r="G2046"/>
  <c r="I1769"/>
  <c r="I2673"/>
  <c r="G1195"/>
  <c r="I2131"/>
  <c r="G36"/>
  <c r="G2650"/>
  <c r="G2611"/>
  <c r="I1310"/>
  <c r="G1599"/>
  <c r="I2897"/>
  <c r="I2386"/>
  <c r="I2552"/>
  <c r="I2261"/>
  <c r="G2476"/>
  <c r="G158"/>
  <c r="G2629"/>
  <c r="I2866"/>
  <c r="G953"/>
  <c r="I2741"/>
  <c r="G313"/>
  <c r="G481"/>
  <c r="G1422"/>
  <c r="G2986"/>
  <c r="G2530"/>
  <c r="G2717"/>
  <c r="G1574"/>
  <c r="G2302"/>
  <c r="I1705"/>
  <c r="I526"/>
  <c r="I1210"/>
  <c r="I542"/>
  <c r="G575"/>
  <c r="I1762"/>
  <c r="I1095"/>
  <c r="I2215"/>
  <c r="G52"/>
  <c r="G921"/>
  <c r="I2492"/>
  <c r="I1160"/>
  <c r="I773"/>
  <c r="G1071"/>
  <c r="I826"/>
  <c r="I595"/>
  <c r="G1856"/>
  <c r="I1125"/>
  <c r="G1504"/>
  <c r="G551"/>
  <c r="G1545"/>
  <c r="I1852"/>
  <c r="G2284"/>
  <c r="G1753"/>
  <c r="I1804"/>
  <c r="G1171"/>
  <c r="G1875"/>
  <c r="G831"/>
  <c r="I1788"/>
  <c r="I488"/>
  <c r="G2317"/>
  <c r="G2165"/>
  <c r="I1205"/>
  <c r="I762"/>
  <c r="I1950"/>
  <c r="I1931"/>
  <c r="I1986"/>
  <c r="G2640"/>
  <c r="I1027"/>
  <c r="I600"/>
  <c r="G2143"/>
  <c r="I1050"/>
  <c r="G1105"/>
  <c r="G1563"/>
  <c r="G1613"/>
  <c r="I1114"/>
  <c r="I1075"/>
  <c r="G2209"/>
  <c r="I1980"/>
  <c r="G1749"/>
  <c r="G484"/>
  <c r="G636"/>
  <c r="G1926"/>
  <c r="G1013"/>
  <c r="G2355"/>
  <c r="I2110"/>
  <c r="I1348"/>
  <c r="G1073"/>
  <c r="G2804"/>
  <c r="G46"/>
  <c r="G430"/>
  <c r="I1636"/>
  <c r="G2792"/>
  <c r="G2518"/>
  <c r="I1545"/>
  <c r="G1456"/>
  <c r="I1311"/>
  <c r="I1715"/>
  <c r="I1800"/>
  <c r="I2025"/>
  <c r="I1791"/>
  <c r="G2145"/>
  <c r="G1710"/>
  <c r="G764"/>
  <c r="G1990"/>
  <c r="G1077"/>
  <c r="G2419"/>
  <c r="I2046"/>
  <c r="I1393"/>
  <c r="G2647"/>
  <c r="G2128"/>
  <c r="I2818"/>
  <c r="I2083"/>
  <c r="G2868"/>
  <c r="G80"/>
  <c r="I1681"/>
  <c r="I2920"/>
  <c r="I1533"/>
  <c r="I957"/>
  <c r="G214"/>
  <c r="I1481"/>
  <c r="I1236"/>
  <c r="G2119"/>
  <c r="I2373"/>
  <c r="G1780"/>
  <c r="G1055"/>
  <c r="G1548"/>
  <c r="G572"/>
  <c r="G2287"/>
  <c r="G673"/>
  <c r="G337"/>
  <c r="G644"/>
  <c r="G2831"/>
  <c r="G629"/>
  <c r="G2142"/>
  <c r="G2387"/>
  <c r="G2597"/>
  <c r="G801"/>
  <c r="G660"/>
  <c r="I910"/>
  <c r="I955"/>
  <c r="I1228"/>
  <c r="I1337"/>
  <c r="G2854"/>
  <c r="G1434"/>
  <c r="G1540"/>
  <c r="G2265"/>
  <c r="G1956"/>
  <c r="G2017"/>
  <c r="G2774"/>
  <c r="G577"/>
  <c r="G2943"/>
  <c r="G521"/>
  <c r="G2202"/>
  <c r="G1328"/>
  <c r="G793"/>
  <c r="G2545"/>
  <c r="G2491"/>
  <c r="G1625"/>
  <c r="I1915"/>
  <c r="I2188"/>
  <c r="I2297"/>
  <c r="I2366"/>
  <c r="G469"/>
  <c r="G632"/>
  <c r="G179"/>
  <c r="G1560"/>
  <c r="G1851"/>
  <c r="G1796"/>
  <c r="G215"/>
  <c r="I585"/>
  <c r="G71"/>
  <c r="I699"/>
  <c r="G327"/>
  <c r="G1122"/>
  <c r="G1794"/>
  <c r="G1952"/>
  <c r="I1858"/>
  <c r="I1908"/>
  <c r="G791"/>
  <c r="G2258"/>
  <c r="G677"/>
  <c r="G306"/>
  <c r="G1382"/>
  <c r="G2101"/>
  <c r="I1556"/>
  <c r="G474"/>
  <c r="I1490"/>
  <c r="G1302"/>
  <c r="G567"/>
  <c r="G2641"/>
  <c r="G2537"/>
  <c r="I1614"/>
  <c r="I1932"/>
  <c r="G1060"/>
  <c r="G320"/>
  <c r="G2378"/>
  <c r="G558"/>
  <c r="G1117"/>
  <c r="G562"/>
  <c r="G709"/>
  <c r="G336"/>
  <c r="G895"/>
  <c r="G993"/>
  <c r="G566"/>
  <c r="G2080"/>
  <c r="I1730"/>
  <c r="I1780"/>
  <c r="I2547"/>
  <c r="I2699"/>
  <c r="I2524"/>
  <c r="I2633"/>
  <c r="I2702"/>
  <c r="G383"/>
  <c r="G1615"/>
  <c r="I490"/>
  <c r="I306"/>
  <c r="I312"/>
  <c r="I357"/>
  <c r="G1486"/>
  <c r="I1179"/>
  <c r="G2473"/>
  <c r="G205"/>
  <c r="G1802"/>
  <c r="G1291"/>
  <c r="G1529"/>
  <c r="G2502"/>
  <c r="G2790"/>
  <c r="G2234"/>
  <c r="I787"/>
  <c r="I856"/>
  <c r="I965"/>
  <c r="I1018"/>
  <c r="G2390"/>
  <c r="G2698"/>
  <c r="I1267"/>
  <c r="I1272"/>
  <c r="I1317"/>
  <c r="I1306"/>
  <c r="G990"/>
  <c r="G78"/>
  <c r="I2139"/>
  <c r="G2431"/>
  <c r="G2703"/>
  <c r="G89"/>
  <c r="G929"/>
  <c r="G865"/>
  <c r="G906"/>
  <c r="G2753"/>
  <c r="G1361"/>
  <c r="I878"/>
  <c r="I34"/>
  <c r="G453"/>
  <c r="G2279"/>
  <c r="G1721"/>
  <c r="G1040"/>
  <c r="G1861"/>
  <c r="G771"/>
  <c r="I972"/>
  <c r="I1150"/>
  <c r="G1601"/>
  <c r="G315"/>
  <c r="G367"/>
  <c r="G2362"/>
  <c r="I2081"/>
  <c r="G2325"/>
  <c r="I1839"/>
  <c r="I1492"/>
  <c r="G1452"/>
  <c r="G1220"/>
  <c r="G166"/>
  <c r="G1236"/>
  <c r="G250"/>
  <c r="G1477"/>
  <c r="G2024"/>
  <c r="G1144"/>
  <c r="G1643"/>
  <c r="I1694"/>
  <c r="G342"/>
  <c r="G1944"/>
  <c r="I2625"/>
  <c r="G2501"/>
  <c r="I2511"/>
  <c r="G1191"/>
  <c r="G1335"/>
  <c r="G1682"/>
  <c r="G2610"/>
  <c r="I2597"/>
  <c r="I1801"/>
  <c r="I1870"/>
  <c r="G293"/>
  <c r="G2783"/>
  <c r="I2217"/>
  <c r="I2158"/>
  <c r="G2012"/>
  <c r="I2501"/>
  <c r="I2506"/>
  <c r="G2964"/>
  <c r="G2163"/>
  <c r="G263"/>
  <c r="I2323"/>
  <c r="G1497"/>
  <c r="I2853"/>
  <c r="I2986"/>
  <c r="I1259"/>
  <c r="I1084"/>
  <c r="G2548"/>
  <c r="G2609"/>
  <c r="G83"/>
  <c r="I1737"/>
  <c r="I1806"/>
  <c r="G2091"/>
  <c r="G1403"/>
  <c r="G2525"/>
  <c r="I2437"/>
  <c r="I2442"/>
  <c r="I2747"/>
  <c r="I323"/>
  <c r="G2106"/>
  <c r="I2259"/>
  <c r="I2344"/>
  <c r="I2789"/>
  <c r="I2922"/>
  <c r="G2612"/>
  <c r="G2673"/>
  <c r="I2803"/>
  <c r="I2888"/>
  <c r="G2102"/>
  <c r="G2031"/>
  <c r="G385"/>
  <c r="G1901"/>
  <c r="G172"/>
  <c r="G439"/>
  <c r="G2630"/>
  <c r="G1204"/>
  <c r="G2668"/>
  <c r="I1141"/>
  <c r="I698"/>
  <c r="I1867"/>
  <c r="I1692"/>
  <c r="I1983"/>
  <c r="I963"/>
  <c r="I536"/>
  <c r="G2207"/>
  <c r="I986"/>
  <c r="I2430"/>
  <c r="I2411"/>
  <c r="I1551"/>
  <c r="G2480"/>
  <c r="I1016"/>
  <c r="G49"/>
  <c r="G2457"/>
  <c r="G1174"/>
  <c r="I1903"/>
  <c r="G2219"/>
  <c r="G2212"/>
  <c r="I661"/>
  <c r="G1268"/>
  <c r="I1439"/>
  <c r="G1927"/>
  <c r="G488"/>
  <c r="G2662"/>
  <c r="I1803"/>
  <c r="I1628"/>
  <c r="I1919"/>
  <c r="G2376"/>
  <c r="G2198"/>
  <c r="I2347"/>
  <c r="I2172"/>
  <c r="I1540"/>
  <c r="G2544"/>
  <c r="I952"/>
  <c r="G2144"/>
  <c r="G496"/>
  <c r="I1461"/>
  <c r="I1450"/>
  <c r="I2710"/>
  <c r="I984"/>
  <c r="G1132"/>
  <c r="G982"/>
  <c r="G1951"/>
  <c r="G79"/>
  <c r="I2821"/>
  <c r="I2617"/>
  <c r="I2712"/>
  <c r="G303"/>
  <c r="G1102"/>
  <c r="G1589"/>
  <c r="I356"/>
  <c r="I2826"/>
  <c r="G1756"/>
  <c r="I367"/>
  <c r="G2752"/>
  <c r="I917"/>
  <c r="I906"/>
  <c r="I1913"/>
  <c r="G1404"/>
  <c r="I1417"/>
  <c r="G560"/>
  <c r="I1397"/>
  <c r="I1386"/>
  <c r="I2531"/>
  <c r="I450"/>
  <c r="I1637"/>
  <c r="I1626"/>
  <c r="G899"/>
  <c r="I2810"/>
  <c r="I2757"/>
  <c r="G1695"/>
  <c r="G2130"/>
  <c r="I401"/>
  <c r="I2579"/>
  <c r="I572"/>
  <c r="G1699"/>
  <c r="G864"/>
  <c r="G2727"/>
  <c r="G1782"/>
  <c r="I609"/>
  <c r="G473"/>
  <c r="G694"/>
  <c r="G1921"/>
  <c r="G2701"/>
  <c r="G1010"/>
  <c r="G2348"/>
  <c r="I635"/>
  <c r="G1070"/>
  <c r="G1114"/>
  <c r="G1035"/>
  <c r="I1283"/>
  <c r="I1352"/>
  <c r="I923"/>
  <c r="I2877"/>
  <c r="G2805"/>
  <c r="G1019"/>
  <c r="G2307"/>
  <c r="I1370"/>
  <c r="G2160"/>
  <c r="G2830"/>
  <c r="I1131"/>
  <c r="I1074"/>
  <c r="I1151"/>
  <c r="G2759"/>
  <c r="G2720"/>
  <c r="G1899"/>
  <c r="G291"/>
  <c r="G2765"/>
  <c r="G100"/>
  <c r="G1074"/>
  <c r="G2412"/>
  <c r="I808"/>
  <c r="I571"/>
  <c r="G491"/>
  <c r="G1318"/>
  <c r="I2545"/>
  <c r="I2732"/>
  <c r="I1219"/>
  <c r="I1288"/>
  <c r="I859"/>
  <c r="I2813"/>
  <c r="I2841"/>
  <c r="I2182"/>
  <c r="I1606"/>
  <c r="G1387"/>
  <c r="G2224"/>
  <c r="G1656"/>
  <c r="G1784"/>
  <c r="I892"/>
  <c r="G1099"/>
  <c r="I2264"/>
  <c r="I621"/>
  <c r="I1428"/>
  <c r="G1254"/>
  <c r="G150"/>
  <c r="I1868"/>
  <c r="I1585"/>
  <c r="G1604"/>
  <c r="G54"/>
  <c r="G2591"/>
  <c r="G2025"/>
  <c r="G2660"/>
  <c r="G985"/>
  <c r="G1285"/>
  <c r="G2066"/>
  <c r="G2343"/>
  <c r="G1256"/>
  <c r="I578"/>
  <c r="I639"/>
  <c r="I628"/>
  <c r="I737"/>
  <c r="G631"/>
  <c r="G1037"/>
  <c r="G542"/>
  <c r="G579"/>
  <c r="G2690"/>
  <c r="G1602"/>
  <c r="G266"/>
  <c r="G1931"/>
  <c r="G2153"/>
  <c r="G2734"/>
  <c r="G1700"/>
  <c r="G1761"/>
  <c r="G1478"/>
  <c r="G2395"/>
  <c r="G1269"/>
  <c r="G2182"/>
  <c r="G1752"/>
  <c r="G282"/>
  <c r="G1535"/>
  <c r="G1654"/>
  <c r="G2352"/>
  <c r="G2777"/>
  <c r="G1337"/>
  <c r="G1708"/>
  <c r="G1606"/>
  <c r="G1962"/>
  <c r="G1088"/>
  <c r="I798"/>
  <c r="G808"/>
  <c r="G2620"/>
  <c r="I827"/>
  <c r="I1100"/>
  <c r="I1209"/>
  <c r="I1278"/>
  <c r="G844"/>
  <c r="G341"/>
  <c r="G825"/>
  <c r="G591"/>
  <c r="G1027"/>
  <c r="G339"/>
  <c r="G1671"/>
  <c r="G1461"/>
  <c r="G1017"/>
  <c r="G2374"/>
  <c r="G1056"/>
  <c r="G1282"/>
  <c r="G2029"/>
  <c r="G1294"/>
  <c r="G1960"/>
  <c r="G1298"/>
  <c r="G738"/>
  <c r="G2515"/>
  <c r="I1017"/>
  <c r="G2115"/>
  <c r="I1067"/>
  <c r="G329"/>
  <c r="G311"/>
  <c r="G658"/>
  <c r="G2280"/>
  <c r="I2017"/>
  <c r="I1775"/>
  <c r="G2524"/>
  <c r="G433"/>
  <c r="G2479"/>
  <c r="G90"/>
  <c r="G2991"/>
  <c r="G984"/>
  <c r="I2005"/>
  <c r="I1994"/>
  <c r="G2323"/>
  <c r="I2827"/>
  <c r="I2652"/>
  <c r="I2761"/>
  <c r="I2830"/>
  <c r="G1665"/>
  <c r="G466"/>
  <c r="G2551"/>
  <c r="G1346"/>
  <c r="G2580"/>
  <c r="G261"/>
  <c r="G1464"/>
  <c r="G1518"/>
  <c r="G1522"/>
  <c r="G1299"/>
  <c r="G1362"/>
  <c r="G284"/>
  <c r="I2856"/>
  <c r="I2965"/>
  <c r="I2954"/>
  <c r="G1827"/>
  <c r="G2167"/>
  <c r="G2194"/>
  <c r="I1781"/>
  <c r="I1770"/>
  <c r="I1587"/>
  <c r="I1592"/>
  <c r="G2626"/>
  <c r="G2214"/>
  <c r="I2396"/>
  <c r="I2505"/>
  <c r="I2574"/>
  <c r="I2619"/>
  <c r="G298"/>
  <c r="G2853"/>
  <c r="G1598"/>
  <c r="I2876"/>
  <c r="I2985"/>
  <c r="I2926"/>
  <c r="I2907"/>
  <c r="G208"/>
  <c r="G736"/>
  <c r="G1429"/>
  <c r="G1373"/>
  <c r="G656"/>
  <c r="G1474"/>
  <c r="G1806"/>
  <c r="G1260"/>
  <c r="G121"/>
  <c r="G1240"/>
  <c r="G230"/>
  <c r="G1773"/>
  <c r="G790"/>
  <c r="G2237"/>
  <c r="G2459"/>
  <c r="I2286"/>
  <c r="I2267"/>
  <c r="G2303"/>
  <c r="G2127"/>
  <c r="G1345"/>
  <c r="G1684"/>
  <c r="G970"/>
  <c r="G2513"/>
  <c r="G2841"/>
  <c r="I451"/>
  <c r="G1265"/>
  <c r="G2107"/>
  <c r="G2082"/>
  <c r="G1810"/>
  <c r="I2058"/>
  <c r="G1703"/>
  <c r="I2972"/>
  <c r="G2411"/>
  <c r="I805"/>
  <c r="I458"/>
  <c r="G437"/>
  <c r="I755"/>
  <c r="G2860"/>
  <c r="G2529"/>
  <c r="I938"/>
  <c r="G1276"/>
  <c r="G226"/>
  <c r="G744"/>
  <c r="G1687"/>
  <c r="G1740"/>
  <c r="G2564"/>
  <c r="G1329"/>
  <c r="G1223"/>
  <c r="I453"/>
  <c r="I771"/>
  <c r="G222"/>
  <c r="I2968"/>
  <c r="I324"/>
  <c r="I2908"/>
  <c r="I741"/>
  <c r="I394"/>
  <c r="G2800"/>
  <c r="G2973"/>
  <c r="I623"/>
  <c r="I612"/>
  <c r="I691"/>
  <c r="G2593"/>
  <c r="I874"/>
  <c r="I1811"/>
  <c r="I1875"/>
  <c r="I840"/>
  <c r="G2950"/>
  <c r="G2511"/>
  <c r="I1285"/>
  <c r="I1338"/>
  <c r="G110"/>
  <c r="G2199"/>
  <c r="G1711"/>
  <c r="I447"/>
  <c r="I1562"/>
  <c r="G1968"/>
  <c r="I1212"/>
  <c r="I1321"/>
  <c r="I2746"/>
  <c r="G2269"/>
  <c r="I2693"/>
  <c r="G1707"/>
  <c r="G1439"/>
  <c r="I337"/>
  <c r="I2515"/>
  <c r="I364"/>
  <c r="G2118"/>
  <c r="G2825"/>
  <c r="G670"/>
  <c r="G707"/>
  <c r="G1737"/>
  <c r="I370"/>
  <c r="I2600"/>
  <c r="G1846"/>
  <c r="I1274"/>
  <c r="I1539"/>
  <c r="I732"/>
  <c r="I841"/>
  <c r="G281"/>
  <c r="I383"/>
  <c r="G2263"/>
  <c r="I1498"/>
  <c r="G2032"/>
  <c r="I1257"/>
  <c r="I1198"/>
  <c r="G2333"/>
  <c r="G1771"/>
  <c r="G2062"/>
  <c r="G1426"/>
  <c r="G2210"/>
  <c r="G1950"/>
  <c r="G2156"/>
  <c r="G1859"/>
  <c r="G1993"/>
  <c r="I2995"/>
  <c r="G1910"/>
  <c r="I2232"/>
  <c r="G2007"/>
  <c r="G202"/>
  <c r="I2061"/>
  <c r="I1093"/>
  <c r="I1445"/>
  <c r="G1938"/>
  <c r="G1092"/>
  <c r="I2116"/>
  <c r="I2686"/>
  <c r="I2063"/>
  <c r="G863"/>
  <c r="G2087"/>
  <c r="I2404"/>
  <c r="I2177"/>
  <c r="G1167"/>
  <c r="I2415"/>
  <c r="G1508"/>
  <c r="G2590"/>
  <c r="I1982"/>
  <c r="G1759"/>
  <c r="G2760"/>
  <c r="I1486"/>
  <c r="G2071"/>
  <c r="G2709"/>
  <c r="G2311"/>
  <c r="I1890"/>
  <c r="I2498"/>
  <c r="G2345"/>
  <c r="I2548"/>
  <c r="G1368"/>
  <c r="I2161"/>
  <c r="I2052"/>
  <c r="G1084"/>
  <c r="I532"/>
  <c r="I579"/>
  <c r="I648"/>
  <c r="I2449"/>
  <c r="I1938"/>
  <c r="I2340"/>
  <c r="G1109"/>
  <c r="G1559"/>
  <c r="G3000"/>
  <c r="I2657"/>
  <c r="I865"/>
  <c r="I690"/>
  <c r="G480"/>
  <c r="G525"/>
  <c r="G1003"/>
  <c r="I2703"/>
  <c r="G2624"/>
  <c r="G1918"/>
  <c r="G2770"/>
  <c r="I35"/>
  <c r="G2013"/>
  <c r="G432"/>
  <c r="G2982"/>
  <c r="I2195"/>
  <c r="I2835"/>
  <c r="I2904"/>
  <c r="G2540"/>
  <c r="I2718"/>
  <c r="G937"/>
  <c r="I441"/>
  <c r="G290"/>
  <c r="I626"/>
  <c r="I559"/>
  <c r="I392"/>
  <c r="I501"/>
  <c r="G1067"/>
  <c r="G2174"/>
  <c r="G104"/>
  <c r="I793"/>
  <c r="G1513"/>
  <c r="I2247"/>
  <c r="I684"/>
  <c r="G2077"/>
  <c r="G500"/>
  <c r="G1292"/>
  <c r="I2823"/>
  <c r="G96"/>
  <c r="I2771"/>
  <c r="I2840"/>
  <c r="G1470"/>
  <c r="I2635"/>
  <c r="I1379"/>
  <c r="I1840"/>
  <c r="I1475"/>
  <c r="I2136"/>
  <c r="G2714"/>
  <c r="G2675"/>
  <c r="G345"/>
  <c r="I2488"/>
  <c r="I2197"/>
  <c r="G949"/>
  <c r="I1477"/>
  <c r="I1482"/>
  <c r="G1209"/>
  <c r="I2677"/>
  <c r="I1299"/>
  <c r="G1836"/>
  <c r="I1829"/>
  <c r="I1962"/>
  <c r="G2875"/>
  <c r="G2594"/>
  <c r="G2256"/>
  <c r="G1398"/>
  <c r="G1406"/>
  <c r="G1096"/>
  <c r="I2072"/>
  <c r="G1014"/>
  <c r="I2105"/>
  <c r="G1409"/>
  <c r="G1009"/>
  <c r="I1413"/>
  <c r="I1418"/>
  <c r="G1230"/>
  <c r="G249"/>
  <c r="I1235"/>
  <c r="I1320"/>
  <c r="I1765"/>
  <c r="I1898"/>
  <c r="I1500"/>
  <c r="G495"/>
  <c r="G2320"/>
  <c r="I1779"/>
  <c r="I1864"/>
  <c r="G109"/>
  <c r="G2750"/>
  <c r="G386"/>
  <c r="G2170"/>
  <c r="G2824"/>
  <c r="G2336"/>
  <c r="I1471"/>
  <c r="I1569"/>
  <c r="I2650"/>
  <c r="I946"/>
  <c r="I1073"/>
  <c r="G2866"/>
  <c r="I964"/>
  <c r="G2464"/>
  <c r="I2250"/>
  <c r="G2893"/>
  <c r="I1361"/>
  <c r="I850"/>
  <c r="G814"/>
  <c r="I1252"/>
  <c r="G818"/>
  <c r="I2805"/>
  <c r="G625"/>
  <c r="I1394"/>
  <c r="I927"/>
  <c r="G2439"/>
  <c r="I1025"/>
  <c r="G2192"/>
  <c r="I2362"/>
  <c r="I466"/>
  <c r="G2901"/>
  <c r="G2445"/>
  <c r="I1407"/>
  <c r="G2888"/>
  <c r="I1505"/>
  <c r="I815"/>
  <c r="G2930"/>
  <c r="G2498"/>
  <c r="I2186"/>
  <c r="G2332"/>
  <c r="G943"/>
  <c r="G1781"/>
  <c r="G2803"/>
  <c r="G2298"/>
  <c r="G748"/>
  <c r="I2730"/>
  <c r="I844"/>
  <c r="I495"/>
  <c r="I437"/>
  <c r="I426"/>
  <c r="G2653"/>
  <c r="I720"/>
  <c r="I2436"/>
  <c r="G2204"/>
  <c r="G2326"/>
  <c r="G2430"/>
  <c r="G274"/>
  <c r="I443"/>
  <c r="I1268"/>
  <c r="I398"/>
  <c r="G855"/>
  <c r="G564"/>
  <c r="I731"/>
  <c r="I2685"/>
  <c r="I750"/>
  <c r="G2270"/>
  <c r="G1506"/>
  <c r="I2590"/>
  <c r="I2571"/>
  <c r="I564"/>
  <c r="I2885"/>
  <c r="I373"/>
  <c r="I362"/>
  <c r="I2914"/>
  <c r="I825"/>
  <c r="I613"/>
  <c r="I602"/>
  <c r="G909"/>
  <c r="I652"/>
  <c r="G683"/>
  <c r="G2926"/>
  <c r="I379"/>
  <c r="G2721"/>
  <c r="I1603"/>
  <c r="I1672"/>
  <c r="G1935"/>
  <c r="I2962"/>
  <c r="G743"/>
  <c r="I667"/>
  <c r="G216"/>
  <c r="G2716"/>
  <c r="G1976"/>
  <c r="I700"/>
  <c r="G1536"/>
  <c r="G2233"/>
  <c r="G1218"/>
  <c r="G478"/>
  <c r="G515"/>
  <c r="G806"/>
  <c r="G2519"/>
  <c r="G1723"/>
  <c r="G1532"/>
  <c r="G1823"/>
  <c r="G2589"/>
  <c r="G1045"/>
  <c r="I2956"/>
  <c r="I328"/>
  <c r="G1457"/>
  <c r="G1029"/>
  <c r="I971"/>
  <c r="G936"/>
  <c r="I346"/>
  <c r="I1045"/>
  <c r="I2739"/>
  <c r="I2824"/>
  <c r="G2166"/>
  <c r="G2095"/>
  <c r="G1023"/>
  <c r="G2923"/>
  <c r="I1416"/>
  <c r="I1525"/>
  <c r="G1062"/>
  <c r="G2583"/>
  <c r="G1787"/>
  <c r="G1887"/>
  <c r="I418"/>
  <c r="I1307"/>
  <c r="I1872"/>
  <c r="I305"/>
  <c r="I2892"/>
  <c r="I444"/>
  <c r="G1525"/>
  <c r="G761"/>
  <c r="I2448"/>
  <c r="G1807"/>
  <c r="G1393"/>
  <c r="G2688"/>
  <c r="I981"/>
  <c r="I970"/>
  <c r="I1004"/>
  <c r="G2956"/>
  <c r="I1175"/>
  <c r="I905"/>
  <c r="G549"/>
  <c r="G1281"/>
  <c r="I3000"/>
  <c r="I2709"/>
  <c r="G231"/>
  <c r="I216"/>
  <c r="I2163"/>
  <c r="I1667"/>
  <c r="G2366"/>
  <c r="I2706"/>
  <c r="I238"/>
  <c r="I1364"/>
  <c r="I597"/>
  <c r="I177"/>
  <c r="G2232"/>
  <c r="G2185"/>
  <c r="G1808"/>
  <c r="G81"/>
  <c r="I282"/>
  <c r="I1844"/>
  <c r="I2762"/>
  <c r="G171"/>
  <c r="I2643"/>
  <c r="G2939"/>
  <c r="E1952"/>
  <c r="E1012"/>
  <c r="E2555"/>
  <c r="E874"/>
  <c r="I1052"/>
  <c r="I1419"/>
  <c r="I834"/>
  <c r="I1719"/>
  <c r="I835"/>
  <c r="I1578"/>
  <c r="I1244"/>
  <c r="I1660"/>
  <c r="I1833"/>
  <c r="I1819"/>
  <c r="E2672"/>
  <c r="G2063"/>
  <c r="E2290"/>
  <c r="I1691"/>
  <c r="G168"/>
  <c r="G1767"/>
  <c r="I1483"/>
  <c r="G960"/>
  <c r="I2647"/>
  <c r="I2187"/>
  <c r="E1040"/>
  <c r="G2931"/>
  <c r="I1054"/>
  <c r="G876"/>
  <c r="I1383"/>
  <c r="I2884"/>
  <c r="I2469"/>
  <c r="G1340"/>
  <c r="I70"/>
  <c r="I1180"/>
  <c r="I2738"/>
  <c r="I1353"/>
  <c r="I790"/>
  <c r="E2018"/>
  <c r="I1918"/>
  <c r="E2506"/>
  <c r="I1289"/>
  <c r="I1596"/>
  <c r="G2638"/>
  <c r="I1710"/>
  <c r="G2586"/>
  <c r="E456"/>
  <c r="E234"/>
  <c r="E196"/>
  <c r="I2607"/>
  <c r="G2547"/>
  <c r="G626"/>
  <c r="E2425"/>
  <c r="E491"/>
  <c r="I1385"/>
  <c r="G1004"/>
  <c r="I1479"/>
  <c r="I918"/>
  <c r="I1248"/>
  <c r="G2460"/>
  <c r="G2478"/>
  <c r="I660"/>
  <c r="E1209"/>
  <c r="E397"/>
  <c r="E2207"/>
  <c r="E2062"/>
  <c r="I2833"/>
  <c r="I2497"/>
  <c r="G1083"/>
  <c r="E1691"/>
  <c r="E1606"/>
  <c r="E545"/>
  <c r="E833"/>
  <c r="I2327"/>
  <c r="G676"/>
  <c r="G360"/>
  <c r="I1105"/>
  <c r="E549"/>
  <c r="E1818"/>
  <c r="E2454"/>
  <c r="E2633"/>
  <c r="G116"/>
  <c r="G2637"/>
  <c r="G2758"/>
  <c r="I1976"/>
  <c r="G2065"/>
  <c r="V20"/>
  <c r="I763"/>
  <c r="W11"/>
  <c r="I1201"/>
  <c r="I478"/>
  <c r="I2879"/>
  <c r="G2089"/>
  <c r="I1588"/>
  <c r="I2451"/>
  <c r="I2076"/>
  <c r="I2192"/>
  <c r="I1639"/>
  <c r="G2159"/>
  <c r="I1301"/>
  <c r="I2226"/>
  <c r="G190"/>
  <c r="G1718"/>
  <c r="I2931"/>
  <c r="G1843"/>
  <c r="G1473"/>
  <c r="G160"/>
  <c r="I223"/>
  <c r="I335"/>
  <c r="I596"/>
  <c r="G147"/>
  <c r="E1328"/>
  <c r="E2729"/>
  <c r="E2054"/>
  <c r="E1562"/>
  <c r="I1090"/>
  <c r="I655"/>
  <c r="I1204"/>
  <c r="I881"/>
  <c r="E313"/>
  <c r="E2668"/>
  <c r="E2516"/>
  <c r="E1747"/>
  <c r="G991"/>
  <c r="I1071"/>
  <c r="G1221"/>
  <c r="E2363"/>
  <c r="E1327"/>
  <c r="E191"/>
  <c r="E1408"/>
  <c r="E309"/>
  <c r="E2948"/>
  <c r="E250"/>
  <c r="E277"/>
  <c r="I724"/>
  <c r="E2648"/>
  <c r="E1879"/>
  <c r="E1727"/>
  <c r="E290"/>
  <c r="G2405"/>
  <c r="G1499"/>
  <c r="I1140"/>
  <c r="I817"/>
  <c r="E2402"/>
  <c r="E1124"/>
  <c r="E1547"/>
  <c r="E2887"/>
  <c r="G1247"/>
  <c r="I1007"/>
  <c r="I1169"/>
  <c r="E999"/>
  <c r="E532"/>
  <c r="E2482"/>
  <c r="E2411"/>
  <c r="G2694"/>
  <c r="E2609"/>
  <c r="E840"/>
  <c r="E1303"/>
  <c r="E574"/>
  <c r="I556"/>
  <c r="G1600"/>
  <c r="I686"/>
  <c r="I331"/>
  <c r="I2185"/>
  <c r="I2766"/>
  <c r="I417"/>
  <c r="G153"/>
  <c r="G2745"/>
  <c r="I747"/>
  <c r="I958"/>
  <c r="I2639"/>
  <c r="I1496"/>
  <c r="I2924"/>
  <c r="G811"/>
  <c r="G103"/>
  <c r="G122"/>
  <c r="G1131"/>
  <c r="P8"/>
  <c r="G2272"/>
  <c r="I2991"/>
  <c r="I395"/>
  <c r="I420"/>
  <c r="I695"/>
  <c r="I2691"/>
  <c r="G1919"/>
  <c r="I1645"/>
  <c r="G1768"/>
  <c r="G1284"/>
  <c r="I1669"/>
  <c r="I1674"/>
  <c r="E1274"/>
  <c r="E1711"/>
  <c r="E1044"/>
  <c r="E324"/>
  <c r="I2178"/>
  <c r="G2912"/>
  <c r="I1828"/>
  <c r="G2283"/>
  <c r="G2276"/>
  <c r="G2134"/>
  <c r="G1332"/>
  <c r="G1991"/>
  <c r="G946"/>
  <c r="I772"/>
  <c r="I833"/>
  <c r="G2440"/>
  <c r="I658"/>
  <c r="G1487"/>
  <c r="I1060"/>
  <c r="I1313"/>
  <c r="I2283"/>
  <c r="I2108"/>
  <c r="I1476"/>
  <c r="G1958"/>
  <c r="G2969"/>
  <c r="G302"/>
  <c r="I1764"/>
  <c r="G2592"/>
  <c r="G1237"/>
  <c r="G911"/>
  <c r="G1714"/>
  <c r="I654"/>
  <c r="G1766"/>
  <c r="G280"/>
  <c r="G1006"/>
  <c r="I708"/>
  <c r="I769"/>
  <c r="I1082"/>
  <c r="I1347"/>
  <c r="I1006"/>
  <c r="I651"/>
  <c r="I594"/>
  <c r="I671"/>
  <c r="I996"/>
  <c r="I1249"/>
  <c r="G601"/>
  <c r="I1138"/>
  <c r="I1215"/>
  <c r="G2695"/>
  <c r="G2656"/>
  <c r="I1604"/>
  <c r="G1113"/>
  <c r="G2526"/>
  <c r="G2751"/>
  <c r="I1749"/>
  <c r="G178"/>
  <c r="I1937"/>
  <c r="I1426"/>
  <c r="G75"/>
  <c r="G1624"/>
  <c r="I2165"/>
  <c r="I1722"/>
  <c r="I1906"/>
  <c r="I318"/>
  <c r="G2719"/>
  <c r="I1987"/>
  <c r="I1560"/>
  <c r="G2832"/>
  <c r="I2010"/>
  <c r="G2312"/>
  <c r="G1824"/>
  <c r="I2575"/>
  <c r="G1244"/>
  <c r="I2040"/>
  <c r="I1649"/>
  <c r="I2927"/>
  <c r="G2844"/>
  <c r="G712"/>
  <c r="I1685"/>
  <c r="G2654"/>
  <c r="I1873"/>
  <c r="I1362"/>
  <c r="I2463"/>
  <c r="G2552"/>
  <c r="G384"/>
  <c r="G502"/>
  <c r="G1832"/>
  <c r="G114"/>
  <c r="I1842"/>
  <c r="I2943"/>
  <c r="G1036"/>
  <c r="G1068"/>
  <c r="G1428"/>
  <c r="G2389"/>
  <c r="G1933"/>
  <c r="G151"/>
  <c r="I2564"/>
  <c r="G2607"/>
  <c r="G399"/>
  <c r="I1037"/>
  <c r="I2383"/>
  <c r="I2735"/>
  <c r="G1015"/>
  <c r="I1092"/>
  <c r="I1279"/>
  <c r="I1039"/>
  <c r="G873"/>
  <c r="G1978"/>
  <c r="G1300"/>
  <c r="I1380"/>
  <c r="I1153"/>
  <c r="G1177"/>
  <c r="I1391"/>
  <c r="G2678"/>
  <c r="I575"/>
  <c r="G123"/>
  <c r="G1969"/>
  <c r="I2776"/>
  <c r="I1044"/>
  <c r="G655"/>
  <c r="G126"/>
  <c r="I866"/>
  <c r="I1474"/>
  <c r="I1524"/>
  <c r="G2856"/>
  <c r="G2492"/>
  <c r="I1137"/>
  <c r="G690"/>
  <c r="I1028"/>
  <c r="G2400"/>
  <c r="I2325"/>
  <c r="G405"/>
  <c r="I1425"/>
  <c r="I914"/>
  <c r="G750"/>
  <c r="I1316"/>
  <c r="G754"/>
  <c r="G2375"/>
  <c r="I1633"/>
  <c r="G463"/>
  <c r="I2538"/>
  <c r="I2355"/>
  <c r="G2176"/>
  <c r="I389"/>
  <c r="I707"/>
  <c r="I476"/>
  <c r="I369"/>
  <c r="G2001"/>
  <c r="G1912"/>
  <c r="I1952"/>
  <c r="G1263"/>
  <c r="I548"/>
  <c r="I657"/>
  <c r="I796"/>
  <c r="G245"/>
  <c r="I1276"/>
  <c r="I1880"/>
  <c r="I776"/>
  <c r="G108"/>
  <c r="I2291"/>
  <c r="I2296"/>
  <c r="G1943"/>
  <c r="G2240"/>
  <c r="I2949"/>
  <c r="I304"/>
  <c r="I2466"/>
  <c r="G1961"/>
  <c r="I1223"/>
  <c r="I2349"/>
  <c r="I1773"/>
  <c r="G1519"/>
  <c r="I484"/>
  <c r="I593"/>
  <c r="G2310"/>
  <c r="I1799"/>
  <c r="I2190"/>
  <c r="I1816"/>
  <c r="G259"/>
  <c r="G2334"/>
  <c r="I355"/>
  <c r="I816"/>
  <c r="I342"/>
  <c r="G1271"/>
  <c r="I2287"/>
  <c r="I1940"/>
  <c r="I2618"/>
  <c r="G2168"/>
  <c r="I2168"/>
  <c r="I449"/>
  <c r="I2057"/>
  <c r="G2132"/>
  <c r="G2636"/>
  <c r="G2304"/>
  <c r="I160"/>
  <c r="I890"/>
  <c r="I330"/>
  <c r="I1000"/>
  <c r="G1932"/>
  <c r="G2041"/>
  <c r="G1375"/>
  <c r="I2518"/>
  <c r="G366"/>
  <c r="I195"/>
  <c r="I1178"/>
  <c r="I2002"/>
  <c r="I2206"/>
  <c r="G1231"/>
  <c r="I408"/>
  <c r="G1641"/>
  <c r="I2585"/>
  <c r="I778"/>
  <c r="G2738"/>
  <c r="I1014"/>
  <c r="I2656"/>
  <c r="E1009"/>
  <c r="E980"/>
  <c r="E1401"/>
  <c r="E2809"/>
  <c r="I1011"/>
  <c r="I1096"/>
  <c r="I1080"/>
  <c r="I1269"/>
  <c r="E1213"/>
  <c r="E2564"/>
  <c r="E853"/>
  <c r="E2685"/>
  <c r="G232"/>
  <c r="G2416"/>
  <c r="I1308"/>
  <c r="I438"/>
  <c r="E2259"/>
  <c r="E422"/>
  <c r="E690"/>
  <c r="E1380"/>
  <c r="G662"/>
  <c r="E2080"/>
  <c r="E2145"/>
  <c r="E1505"/>
  <c r="E569"/>
  <c r="I531"/>
  <c r="G2604"/>
  <c r="I664"/>
  <c r="I789"/>
  <c r="E2811"/>
  <c r="E1028"/>
  <c r="E1991"/>
  <c r="E1856"/>
  <c r="I947"/>
  <c r="I1032"/>
  <c r="I1061"/>
  <c r="I1194"/>
  <c r="E1998"/>
  <c r="E1531"/>
  <c r="E2933"/>
  <c r="E1384"/>
  <c r="G1920"/>
  <c r="G2148"/>
  <c r="G2079"/>
  <c r="E907"/>
  <c r="E2798"/>
  <c r="E2096"/>
  <c r="E1037"/>
  <c r="I1326"/>
  <c r="I2270"/>
  <c r="E2379"/>
  <c r="E2332"/>
  <c r="E845"/>
  <c r="E1424"/>
  <c r="G2370"/>
  <c r="G2755"/>
  <c r="I510"/>
  <c r="G524"/>
  <c r="I1155"/>
  <c r="I2844"/>
  <c r="I2015"/>
  <c r="I2285"/>
  <c r="I2573"/>
  <c r="I2388"/>
  <c r="I829"/>
  <c r="I2284"/>
  <c r="I125"/>
  <c r="I455"/>
  <c r="I2583"/>
  <c r="I2675"/>
  <c r="G1063"/>
  <c r="I347"/>
  <c r="I178"/>
  <c r="I388"/>
  <c r="I705"/>
  <c r="I51"/>
  <c r="G328"/>
  <c r="G425"/>
  <c r="G485"/>
  <c r="G1372"/>
  <c r="I1424"/>
  <c r="I2141"/>
  <c r="G2328"/>
  <c r="G1886"/>
  <c r="E2680"/>
  <c r="E2167"/>
  <c r="E2461"/>
  <c r="E883"/>
  <c r="I2282"/>
  <c r="I2115"/>
  <c r="I2802"/>
  <c r="E386"/>
  <c r="E1032"/>
  <c r="E389"/>
  <c r="E2133"/>
  <c r="I1507"/>
  <c r="I848"/>
  <c r="I2688"/>
  <c r="I1290"/>
  <c r="E2028"/>
  <c r="E639"/>
  <c r="E2225"/>
  <c r="E1714"/>
  <c r="G267"/>
  <c r="G1224"/>
  <c r="G945"/>
  <c r="E688"/>
  <c r="E1201"/>
  <c r="E789"/>
  <c r="E622"/>
  <c r="I2929"/>
  <c r="G939"/>
  <c r="G1410"/>
  <c r="G2889"/>
  <c r="G745"/>
  <c r="G2028"/>
  <c r="G2602"/>
  <c r="I2581"/>
  <c r="G1769"/>
  <c r="I2642"/>
  <c r="G2393"/>
  <c r="I2820"/>
  <c r="N19"/>
  <c r="G1510"/>
  <c r="I627"/>
  <c r="G2309"/>
  <c r="I489"/>
  <c r="G1501"/>
  <c r="I2871"/>
  <c r="I1056"/>
  <c r="I2790"/>
  <c r="I2726"/>
  <c r="I2698"/>
  <c r="G1820"/>
  <c r="I2648"/>
  <c r="E117"/>
  <c r="E2204"/>
  <c r="E1086"/>
  <c r="I2865"/>
  <c r="G2691"/>
  <c r="I574"/>
  <c r="G136"/>
  <c r="I2157"/>
  <c r="U20"/>
  <c r="I336"/>
  <c r="I2464"/>
  <c r="I2976"/>
  <c r="G335"/>
  <c r="G2649"/>
  <c r="I2756"/>
  <c r="I236"/>
  <c r="I1328"/>
  <c r="G1207"/>
  <c r="I1541"/>
  <c r="G2373"/>
  <c r="I425"/>
  <c r="G999"/>
  <c r="I411"/>
  <c r="I1571"/>
  <c r="I1886"/>
  <c r="I153"/>
  <c r="I1878"/>
  <c r="G1884"/>
  <c r="I2584"/>
  <c r="I2432"/>
  <c r="I266"/>
  <c r="I2279"/>
  <c r="I1319"/>
  <c r="G719"/>
  <c r="I1327"/>
  <c r="I980"/>
  <c r="I1759"/>
  <c r="I2629"/>
  <c r="I234"/>
  <c r="I902"/>
  <c r="I2631"/>
  <c r="I1396"/>
  <c r="I1384"/>
  <c r="I887"/>
  <c r="I1495"/>
  <c r="I1927"/>
  <c r="I553"/>
  <c r="G1129"/>
  <c r="I873"/>
  <c r="I377"/>
  <c r="I1923"/>
  <c r="I985"/>
  <c r="I2045"/>
  <c r="I431"/>
  <c r="I1344"/>
  <c r="I2426"/>
  <c r="I274"/>
  <c r="I309"/>
  <c r="I2318"/>
  <c r="I2315"/>
  <c r="E1867"/>
  <c r="E2252"/>
  <c r="E1184"/>
  <c r="E1125"/>
  <c r="I2819"/>
  <c r="I485"/>
  <c r="I777"/>
  <c r="I846"/>
  <c r="G2965"/>
  <c r="G2327"/>
  <c r="I1193"/>
  <c r="I1134"/>
  <c r="I2881"/>
  <c r="G2245"/>
  <c r="I430"/>
  <c r="I2772"/>
  <c r="G2318"/>
  <c r="I2909"/>
  <c r="G2666"/>
  <c r="I555"/>
  <c r="G2910"/>
  <c r="G1408"/>
  <c r="G1923"/>
  <c r="G2627"/>
  <c r="G2139"/>
  <c r="I713"/>
  <c r="I782"/>
  <c r="G223"/>
  <c r="I2767"/>
  <c r="G935"/>
  <c r="G41"/>
  <c r="G1413"/>
  <c r="I2817"/>
  <c r="I366"/>
  <c r="I2708"/>
  <c r="G1458"/>
  <c r="G1949"/>
  <c r="G2799"/>
  <c r="G1234"/>
  <c r="I2845"/>
  <c r="G287"/>
  <c r="I491"/>
  <c r="I385"/>
  <c r="I2899"/>
  <c r="G1987"/>
  <c r="G34"/>
  <c r="G681"/>
  <c r="I505"/>
  <c r="G138"/>
  <c r="G449"/>
  <c r="G2033"/>
  <c r="I2236"/>
  <c r="I2345"/>
  <c r="G2043"/>
  <c r="G2036"/>
  <c r="I2814"/>
  <c r="I2363"/>
  <c r="I843"/>
  <c r="I668"/>
  <c r="G2035"/>
  <c r="I2636"/>
  <c r="I2249"/>
  <c r="G1833"/>
  <c r="I2651"/>
  <c r="I1406"/>
  <c r="I1387"/>
  <c r="G1855"/>
  <c r="I2793"/>
  <c r="I1756"/>
  <c r="I1865"/>
  <c r="I2334"/>
  <c r="I2281"/>
  <c r="I2222"/>
  <c r="G2100"/>
  <c r="G271"/>
  <c r="I779"/>
  <c r="I604"/>
  <c r="G2099"/>
  <c r="G191"/>
  <c r="G471"/>
  <c r="I1323"/>
  <c r="I1148"/>
  <c r="G2484"/>
  <c r="G2576"/>
  <c r="G2713"/>
  <c r="I1566"/>
  <c r="I1716"/>
  <c r="G2568"/>
  <c r="I2786"/>
  <c r="I2119"/>
  <c r="I550"/>
  <c r="G2300"/>
  <c r="G2403"/>
  <c r="G361"/>
  <c r="I1329"/>
  <c r="G624"/>
  <c r="I1202"/>
  <c r="I2184"/>
  <c r="I1797"/>
  <c r="G859"/>
  <c r="I1617"/>
  <c r="I1850"/>
  <c r="I1619"/>
  <c r="G1577"/>
  <c r="I2149"/>
  <c r="G1502"/>
  <c r="I1172"/>
  <c r="G2658"/>
  <c r="G2993"/>
  <c r="I514"/>
  <c r="I1652"/>
  <c r="G2645"/>
  <c r="I498"/>
  <c r="I1768"/>
  <c r="G146"/>
  <c r="I1892"/>
  <c r="I1665"/>
  <c r="G1090"/>
  <c r="G2398"/>
  <c r="G132"/>
  <c r="I2229"/>
  <c r="I1786"/>
  <c r="G1863"/>
  <c r="I2145"/>
  <c r="I313"/>
  <c r="G404"/>
  <c r="I2051"/>
  <c r="I1624"/>
  <c r="G2768"/>
  <c r="I2074"/>
  <c r="G2742"/>
  <c r="G1701"/>
  <c r="G1914"/>
  <c r="G209"/>
  <c r="I2138"/>
  <c r="I2099"/>
  <c r="G689"/>
  <c r="G2806"/>
  <c r="G2625"/>
  <c r="G482"/>
  <c r="G1774"/>
  <c r="I1038"/>
  <c r="I1356"/>
  <c r="G2581"/>
  <c r="G2125"/>
  <c r="G246"/>
  <c r="G2699"/>
  <c r="I977"/>
  <c r="G1041"/>
  <c r="I1666"/>
  <c r="G2546"/>
  <c r="G1447"/>
  <c r="I1023"/>
  <c r="G1593"/>
  <c r="I468"/>
  <c r="I1745"/>
  <c r="I1234"/>
  <c r="I2335"/>
  <c r="I1465"/>
  <c r="I1714"/>
  <c r="I2815"/>
  <c r="G2158"/>
  <c r="G615"/>
  <c r="I543"/>
  <c r="G1795"/>
  <c r="I1146"/>
  <c r="G924"/>
  <c r="I1602"/>
  <c r="I884"/>
  <c r="I1817"/>
  <c r="I582"/>
  <c r="I1231"/>
  <c r="I2260"/>
  <c r="G1198"/>
  <c r="G2004"/>
  <c r="I1330"/>
  <c r="I2445"/>
  <c r="I1294"/>
  <c r="E1180"/>
  <c r="E918"/>
  <c r="E118"/>
  <c r="E2880"/>
  <c r="I1795"/>
  <c r="I1368"/>
  <c r="G1583"/>
  <c r="G545"/>
  <c r="E2281"/>
  <c r="E446"/>
  <c r="E2737"/>
  <c r="E1944"/>
  <c r="G1729"/>
  <c r="E1774"/>
  <c r="E1296"/>
  <c r="E913"/>
  <c r="E1381"/>
  <c r="I2523"/>
  <c r="I1098"/>
  <c r="I1199"/>
  <c r="I1438"/>
  <c r="E233"/>
  <c r="I500"/>
  <c r="G622"/>
  <c r="G1828"/>
  <c r="I1574"/>
  <c r="E1709"/>
  <c r="E2227"/>
  <c r="E489"/>
  <c r="E2299"/>
  <c r="G1775"/>
  <c r="I386"/>
  <c r="G253"/>
  <c r="I511"/>
  <c r="E692"/>
  <c r="E2475"/>
  <c r="I135"/>
  <c r="E2023"/>
  <c r="I465"/>
  <c r="I2601"/>
  <c r="I1981"/>
  <c r="E2319"/>
  <c r="E107"/>
  <c r="E85"/>
  <c r="E388"/>
  <c r="G2140"/>
  <c r="G2761"/>
  <c r="E1545"/>
  <c r="E691"/>
  <c r="E2821"/>
  <c r="E471"/>
  <c r="I545"/>
  <c r="G198"/>
  <c r="I434"/>
  <c r="I2728"/>
  <c r="E2732"/>
  <c r="E2100"/>
  <c r="E957"/>
  <c r="E1444"/>
  <c r="G1839"/>
  <c r="I322"/>
  <c r="G950"/>
  <c r="I436"/>
  <c r="I2566"/>
  <c r="E2349"/>
  <c r="G2054"/>
  <c r="I2070"/>
  <c r="G2205"/>
  <c r="G1567"/>
  <c r="E1268"/>
  <c r="E2530"/>
  <c r="I419"/>
  <c r="E1145"/>
  <c r="I2007"/>
  <c r="I1113"/>
  <c r="E2674"/>
  <c r="E1536"/>
  <c r="E436"/>
  <c r="E1900"/>
  <c r="E1871"/>
  <c r="G2356"/>
  <c r="I2558"/>
  <c r="G2608"/>
  <c r="I1224"/>
  <c r="I2339"/>
  <c r="I725"/>
  <c r="I204"/>
  <c r="I1630"/>
  <c r="I1478"/>
  <c r="G1079"/>
  <c r="I2280"/>
  <c r="I1635"/>
  <c r="I1965"/>
  <c r="I2503"/>
  <c r="I343"/>
  <c r="I2395"/>
  <c r="G540"/>
  <c r="W8"/>
  <c r="I1538"/>
  <c r="I530"/>
  <c r="I2910"/>
  <c r="I539"/>
  <c r="G2104"/>
  <c r="I1741"/>
  <c r="I1520"/>
  <c r="G2341"/>
  <c r="G1941"/>
  <c r="E1903"/>
  <c r="E1664"/>
  <c r="E350"/>
  <c r="E1461"/>
  <c r="I2923"/>
  <c r="I2764"/>
  <c r="G2693"/>
  <c r="I2977"/>
  <c r="E179"/>
  <c r="E1578"/>
  <c r="E729"/>
  <c r="E1717"/>
  <c r="I2156"/>
  <c r="I1165"/>
  <c r="I640"/>
  <c r="I1894"/>
  <c r="E1883"/>
  <c r="E1080"/>
  <c r="E1420"/>
  <c r="E311"/>
  <c r="G408"/>
  <c r="G942"/>
  <c r="G2631"/>
  <c r="E199"/>
  <c r="E2286"/>
  <c r="E2694"/>
  <c r="E2082"/>
  <c r="E1110"/>
  <c r="G167"/>
  <c r="G2108"/>
  <c r="I2256"/>
  <c r="G550"/>
  <c r="G1394"/>
  <c r="I124"/>
  <c r="I1993"/>
  <c r="G2601"/>
  <c r="I2171"/>
  <c r="I2026"/>
  <c r="G2347"/>
  <c r="G1564"/>
  <c r="I649"/>
  <c r="I2537"/>
  <c r="G944"/>
  <c r="I1670"/>
  <c r="I2166"/>
  <c r="G2494"/>
  <c r="I534"/>
  <c r="G2796"/>
  <c r="G1423"/>
  <c r="I1999"/>
  <c r="I2071"/>
  <c r="Q11"/>
  <c r="G276"/>
  <c r="I117"/>
  <c r="G2292"/>
  <c r="I2622"/>
  <c r="G2289"/>
  <c r="I1753"/>
  <c r="I1516"/>
  <c r="I886"/>
  <c r="I2384"/>
  <c r="I800"/>
  <c r="G1495"/>
  <c r="G2857"/>
  <c r="I2107"/>
  <c r="I2375"/>
  <c r="I265"/>
  <c r="G2051"/>
  <c r="I2534"/>
  <c r="I54"/>
  <c r="I2473"/>
  <c r="I2459"/>
  <c r="I141"/>
  <c r="I930"/>
  <c r="I2701"/>
  <c r="I122"/>
  <c r="I1104"/>
  <c r="G1679"/>
  <c r="I1935"/>
  <c r="I1900"/>
  <c r="I1783"/>
  <c r="I823"/>
  <c r="I615"/>
  <c r="I1491"/>
  <c r="I1576"/>
  <c r="I1733"/>
  <c r="I1738"/>
  <c r="E2481"/>
  <c r="E2071"/>
  <c r="E305"/>
  <c r="E910"/>
  <c r="I2021"/>
  <c r="I2154"/>
  <c r="E437"/>
  <c r="E1917"/>
  <c r="E1585"/>
  <c r="E1644"/>
  <c r="G2870"/>
  <c r="G1726"/>
  <c r="E2195"/>
  <c r="E1390"/>
  <c r="E2119"/>
  <c r="E1316"/>
  <c r="I1218"/>
  <c r="G2230"/>
  <c r="I2869"/>
  <c r="I622"/>
  <c r="I2964"/>
  <c r="G1713"/>
  <c r="I2326"/>
  <c r="I2336"/>
  <c r="G37"/>
  <c r="I1334"/>
  <c r="G2026"/>
  <c r="G106"/>
  <c r="G159"/>
  <c r="G1928"/>
  <c r="G1330"/>
  <c r="G2561"/>
  <c r="I1948"/>
  <c r="G1818"/>
  <c r="I2478"/>
  <c r="I2123"/>
  <c r="G2111"/>
  <c r="I2428"/>
  <c r="G2235"/>
  <c r="G258"/>
  <c r="I2603"/>
  <c r="G1882"/>
  <c r="I993"/>
  <c r="G2496"/>
  <c r="G2228"/>
  <c r="G1697"/>
  <c r="G2976"/>
  <c r="G304"/>
  <c r="G948"/>
  <c r="G1233"/>
  <c r="I2126"/>
  <c r="I2444"/>
  <c r="I1944"/>
  <c r="I2053"/>
  <c r="I1884"/>
  <c r="G1008"/>
  <c r="I2414"/>
  <c r="I2059"/>
  <c r="G2175"/>
  <c r="I2481"/>
  <c r="I2360"/>
  <c r="I2405"/>
  <c r="I2364"/>
  <c r="G1537"/>
  <c r="G272"/>
  <c r="I2539"/>
  <c r="G1946"/>
  <c r="G2331"/>
  <c r="I2553"/>
  <c r="G2353"/>
  <c r="I2958"/>
  <c r="I314"/>
  <c r="G1566"/>
  <c r="G1353"/>
  <c r="G1446"/>
  <c r="I830"/>
  <c r="G233"/>
  <c r="I538"/>
  <c r="G2992"/>
  <c r="G2092"/>
  <c r="I1237"/>
  <c r="I588"/>
  <c r="G2435"/>
  <c r="I315"/>
  <c r="G2731"/>
  <c r="I1608"/>
  <c r="I1717"/>
  <c r="G2191"/>
  <c r="I2898"/>
  <c r="G807"/>
  <c r="I603"/>
  <c r="G1904"/>
  <c r="G1020"/>
  <c r="G2053"/>
  <c r="I745"/>
  <c r="I2975"/>
  <c r="G2040"/>
  <c r="I2939"/>
  <c r="I515"/>
  <c r="G1201"/>
  <c r="G2474"/>
  <c r="G2018"/>
  <c r="I766"/>
  <c r="G1609"/>
  <c r="G511"/>
  <c r="I1064"/>
  <c r="I1173"/>
  <c r="G2963"/>
  <c r="G2499"/>
  <c r="G2795"/>
  <c r="I1544"/>
  <c r="I1653"/>
  <c r="G2723"/>
  <c r="G2404"/>
  <c r="G1424"/>
  <c r="G1148"/>
  <c r="G1065"/>
  <c r="I2227"/>
  <c r="G1521"/>
  <c r="G585"/>
  <c r="G678"/>
  <c r="I738"/>
  <c r="I2768"/>
  <c r="I1191"/>
  <c r="G555"/>
  <c r="I1377"/>
  <c r="I2873"/>
  <c r="I2446"/>
  <c r="G144"/>
  <c r="G2891"/>
  <c r="G2339"/>
  <c r="I2491"/>
  <c r="I2268"/>
  <c r="G2880"/>
  <c r="I2798"/>
  <c r="G2288"/>
  <c r="G1728"/>
  <c r="G1848"/>
  <c r="I828"/>
  <c r="G243"/>
  <c r="I2938"/>
  <c r="G2027"/>
  <c r="G1585"/>
  <c r="G841"/>
  <c r="G934"/>
  <c r="I673"/>
  <c r="I2265"/>
  <c r="G1915"/>
  <c r="G2989"/>
  <c r="I2878"/>
  <c r="I2427"/>
  <c r="I926"/>
  <c r="I907"/>
  <c r="G401"/>
  <c r="I2700"/>
  <c r="I2313"/>
  <c r="I2715"/>
  <c r="G862"/>
  <c r="I2779"/>
  <c r="I2748"/>
  <c r="G688"/>
  <c r="G53"/>
  <c r="I956"/>
  <c r="G828"/>
  <c r="G2712"/>
  <c r="G2120"/>
  <c r="G1762"/>
  <c r="I1086"/>
  <c r="I1659"/>
  <c r="G1460"/>
  <c r="G2162"/>
  <c r="G2179"/>
  <c r="I1947"/>
  <c r="I1436"/>
  <c r="G1947"/>
  <c r="G1097"/>
  <c r="G1838"/>
  <c r="I521"/>
  <c r="G170"/>
  <c r="I2155"/>
  <c r="I2098"/>
  <c r="I2175"/>
  <c r="G1735"/>
  <c r="G1696"/>
  <c r="I1001"/>
  <c r="G1280"/>
  <c r="G2801"/>
  <c r="G42"/>
  <c r="G1741"/>
  <c r="G2184"/>
  <c r="G1826"/>
  <c r="I1022"/>
  <c r="I1595"/>
  <c r="G294"/>
  <c r="I1411"/>
  <c r="I1059"/>
  <c r="G2243"/>
  <c r="G1902"/>
  <c r="I1883"/>
  <c r="I1372"/>
  <c r="I1192"/>
  <c r="I509"/>
  <c r="I2630"/>
  <c r="I457"/>
  <c r="G487"/>
  <c r="G1289"/>
  <c r="I1916"/>
  <c r="G2692"/>
  <c r="I974"/>
  <c r="I1015"/>
  <c r="G2598"/>
  <c r="I645"/>
  <c r="I650"/>
  <c r="E769"/>
  <c r="E2504"/>
  <c r="E743"/>
  <c r="E1193"/>
  <c r="I1154"/>
  <c r="I719"/>
  <c r="G105"/>
  <c r="E1538"/>
  <c r="E516"/>
  <c r="E1528"/>
  <c r="E320"/>
  <c r="G2337"/>
  <c r="E2885"/>
  <c r="E2053"/>
  <c r="E953"/>
  <c r="E2066"/>
  <c r="G2155"/>
  <c r="G2047"/>
  <c r="I2012"/>
  <c r="E2605"/>
  <c r="E1067"/>
  <c r="E143"/>
  <c r="E2074"/>
  <c r="G2299"/>
  <c r="G1889"/>
  <c r="I925"/>
  <c r="I161"/>
  <c r="I2263"/>
  <c r="I42"/>
  <c r="I824"/>
  <c r="I2434"/>
  <c r="G2978"/>
  <c r="I2559"/>
  <c r="I2333"/>
  <c r="I1565"/>
  <c r="G1480"/>
  <c r="I82"/>
  <c r="I2346"/>
  <c r="I2513"/>
  <c r="I2542"/>
  <c r="I1792"/>
  <c r="I2152"/>
  <c r="I2742"/>
  <c r="I518"/>
  <c r="I2439"/>
  <c r="I2113"/>
  <c r="G2532"/>
  <c r="I405"/>
  <c r="I248"/>
  <c r="I2144"/>
  <c r="I1126"/>
  <c r="I2973"/>
  <c r="I1089"/>
  <c r="G1813"/>
  <c r="I2482"/>
  <c r="I2079"/>
  <c r="E21"/>
  <c r="I110"/>
  <c r="I320"/>
  <c r="E10"/>
  <c r="G2517"/>
  <c r="I2370"/>
  <c r="I2484"/>
  <c r="I1485"/>
  <c r="I1917"/>
  <c r="I2906"/>
  <c r="G2569"/>
  <c r="G1778"/>
  <c r="I1707"/>
  <c r="I1332"/>
  <c r="I2487"/>
  <c r="I2467"/>
  <c r="I269"/>
  <c r="I360"/>
  <c r="I1375"/>
  <c r="I199"/>
  <c r="I1399"/>
  <c r="I710"/>
  <c r="I1040"/>
  <c r="G1152"/>
  <c r="G1526"/>
  <c r="I1429"/>
  <c r="G2057"/>
  <c r="E1616"/>
  <c r="E1865"/>
  <c r="E472"/>
  <c r="E1046"/>
  <c r="I2322"/>
  <c r="G2011"/>
  <c r="E501"/>
  <c r="E837"/>
  <c r="E638"/>
  <c r="E2696"/>
  <c r="I1686"/>
  <c r="I1754"/>
  <c r="E628"/>
  <c r="E2440"/>
  <c r="E146"/>
  <c r="E2220"/>
  <c r="I2724"/>
  <c r="G2834"/>
  <c r="G652"/>
  <c r="G2483"/>
  <c r="I718"/>
  <c r="I1066"/>
  <c r="I716"/>
  <c r="I2901"/>
  <c r="I2868"/>
  <c r="I1599"/>
  <c r="I591"/>
  <c r="I2251"/>
  <c r="I2412"/>
  <c r="I836"/>
  <c r="I2080"/>
  <c r="G1472"/>
  <c r="G1138"/>
  <c r="I132"/>
  <c r="G2815"/>
  <c r="I943"/>
  <c r="G2730"/>
  <c r="G2274"/>
  <c r="G2181"/>
  <c r="I2213"/>
  <c r="I2963"/>
  <c r="I702"/>
  <c r="I137"/>
  <c r="G1801"/>
  <c r="G522"/>
  <c r="E1013"/>
  <c r="E1219"/>
  <c r="E103"/>
  <c r="E231"/>
  <c r="I1731"/>
  <c r="I1304"/>
  <c r="I1973"/>
  <c r="I1530"/>
  <c r="E1240"/>
  <c r="E2400"/>
  <c r="E2839"/>
  <c r="E450"/>
  <c r="G1712"/>
  <c r="I1784"/>
  <c r="G2193"/>
  <c r="E1822"/>
  <c r="E1849"/>
  <c r="E2387"/>
  <c r="E1116"/>
  <c r="G2382"/>
  <c r="G2996"/>
  <c r="I1740"/>
  <c r="E1295"/>
  <c r="I1355"/>
  <c r="E51"/>
  <c r="I1771"/>
  <c r="G1900"/>
  <c r="G1270"/>
  <c r="I1493"/>
  <c r="G1862"/>
  <c r="E898"/>
  <c r="E2309"/>
  <c r="E875"/>
  <c r="E2374"/>
  <c r="G2392"/>
  <c r="I1909"/>
  <c r="I1466"/>
  <c r="E1634"/>
  <c r="E1651"/>
  <c r="E1560"/>
  <c r="E416"/>
  <c r="G1776"/>
  <c r="I1720"/>
  <c r="I1818"/>
  <c r="E166"/>
  <c r="E2101"/>
  <c r="E1968"/>
  <c r="E2926"/>
  <c r="G64"/>
  <c r="I1785"/>
  <c r="E69"/>
  <c r="E1630"/>
  <c r="E228"/>
  <c r="E2519"/>
  <c r="I2140"/>
  <c r="G705"/>
  <c r="I2382"/>
  <c r="I2379"/>
  <c r="E1025"/>
  <c r="E2444"/>
  <c r="E1034"/>
  <c r="E734"/>
  <c r="I2670"/>
  <c r="I2795"/>
  <c r="E2664"/>
  <c r="E2116"/>
  <c r="E2988"/>
  <c r="E323"/>
  <c r="G1966"/>
  <c r="E1799"/>
  <c r="E2185"/>
  <c r="E1671"/>
  <c r="E717"/>
  <c r="I945"/>
  <c r="I529"/>
  <c r="G441"/>
  <c r="G1278"/>
  <c r="I554"/>
  <c r="G2475"/>
  <c r="I1743"/>
  <c r="G905"/>
  <c r="E2291"/>
  <c r="E968"/>
  <c r="E937"/>
  <c r="E1604"/>
  <c r="G2533"/>
  <c r="G2934"/>
  <c r="G1982"/>
  <c r="E2495"/>
  <c r="E2734"/>
  <c r="E1287"/>
  <c r="E1458"/>
  <c r="G693"/>
  <c r="G2780"/>
  <c r="G735"/>
  <c r="I722"/>
  <c r="E792"/>
  <c r="E1589"/>
  <c r="E2266"/>
  <c r="E1661"/>
  <c r="I875"/>
  <c r="G628"/>
  <c r="G2680"/>
  <c r="I1949"/>
  <c r="G92"/>
  <c r="I2967"/>
  <c r="I225"/>
  <c r="G2985"/>
  <c r="I761"/>
  <c r="G1954"/>
  <c r="I894"/>
  <c r="G884"/>
  <c r="I2032"/>
  <c r="I2665"/>
  <c r="I1124"/>
  <c r="I2816"/>
  <c r="I264"/>
  <c r="I1447"/>
  <c r="I1943"/>
  <c r="I1969"/>
  <c r="G2619"/>
  <c r="G2338"/>
  <c r="I2719"/>
  <c r="G2296"/>
  <c r="G1885"/>
  <c r="I2407"/>
  <c r="I52"/>
  <c r="I676"/>
  <c r="I636"/>
  <c r="G2410"/>
  <c r="I809"/>
  <c r="I414"/>
  <c r="I1324"/>
  <c r="I1862"/>
  <c r="I350"/>
  <c r="I1623"/>
  <c r="I697"/>
  <c r="G2489"/>
  <c r="I811"/>
  <c r="I2796"/>
  <c r="I487"/>
  <c r="I967"/>
  <c r="I406"/>
  <c r="G747"/>
  <c r="G125"/>
  <c r="G2371"/>
  <c r="G2542"/>
  <c r="I113"/>
  <c r="V7"/>
  <c r="I2753"/>
  <c r="I207"/>
  <c r="I2390"/>
  <c r="I1640"/>
  <c r="G2306"/>
  <c r="G2360"/>
  <c r="I2934"/>
  <c r="I1735"/>
  <c r="I432"/>
  <c r="I480"/>
  <c r="I1807"/>
  <c r="G1731"/>
  <c r="I1534"/>
  <c r="G582"/>
  <c r="I1820"/>
  <c r="I108"/>
  <c r="I2029"/>
  <c r="I1920"/>
  <c r="I1798"/>
  <c r="I1434"/>
  <c r="G2671"/>
  <c r="G1089"/>
  <c r="I133"/>
  <c r="I656"/>
  <c r="I1511"/>
  <c r="G2672"/>
  <c r="G2665"/>
  <c r="I1303"/>
  <c r="G2503"/>
  <c r="I1400"/>
  <c r="G1094"/>
  <c r="G131"/>
  <c r="E37"/>
  <c r="E390"/>
  <c r="E2163"/>
  <c r="E1521"/>
  <c r="G1676"/>
  <c r="I2874"/>
  <c r="I1119"/>
  <c r="I1480"/>
  <c r="E86"/>
  <c r="E600"/>
  <c r="E1472"/>
  <c r="E701"/>
  <c r="I2121"/>
  <c r="I384"/>
  <c r="I653"/>
  <c r="E1919"/>
  <c r="E1949"/>
  <c r="E1188"/>
  <c r="E2771"/>
  <c r="G2076"/>
  <c r="G2038"/>
  <c r="E2974"/>
  <c r="E2739"/>
  <c r="E2614"/>
  <c r="E1149"/>
  <c r="E1946"/>
  <c r="G2938"/>
  <c r="I1824"/>
  <c r="I1053"/>
  <c r="I2770"/>
  <c r="G1805"/>
  <c r="I969"/>
  <c r="G2281"/>
  <c r="I1147"/>
  <c r="I43"/>
  <c r="I2075"/>
  <c r="I2300"/>
  <c r="W30"/>
  <c r="I341"/>
  <c r="I1513"/>
  <c r="G1491"/>
  <c r="I1360"/>
  <c r="I791"/>
  <c r="I2470"/>
  <c r="G777"/>
  <c r="G1433"/>
  <c r="I975"/>
  <c r="G686"/>
  <c r="G780"/>
  <c r="I1200"/>
  <c r="G235"/>
  <c r="G1500"/>
  <c r="I1598"/>
  <c r="I260"/>
  <c r="I2902"/>
  <c r="I2208"/>
  <c r="I475"/>
  <c r="G2486"/>
  <c r="G1505"/>
  <c r="G2970"/>
  <c r="I1083"/>
  <c r="I1072"/>
  <c r="I1504"/>
  <c r="I517"/>
  <c r="G2528"/>
  <c r="I1449"/>
  <c r="I1435"/>
  <c r="I1374"/>
  <c r="I620"/>
  <c r="I1622"/>
  <c r="I2054"/>
  <c r="I869"/>
  <c r="G1689"/>
  <c r="I911"/>
  <c r="I175"/>
  <c r="I352"/>
  <c r="I1757"/>
  <c r="I1643"/>
  <c r="G2227"/>
  <c r="I467"/>
  <c r="G695"/>
  <c r="I709"/>
  <c r="I714"/>
  <c r="E125"/>
  <c r="E1342"/>
  <c r="E1469"/>
  <c r="E946"/>
  <c r="I997"/>
  <c r="I1130"/>
  <c r="E497"/>
  <c r="E965"/>
  <c r="E2551"/>
  <c r="E2297"/>
  <c r="G181"/>
  <c r="G1984"/>
  <c r="G2273"/>
  <c r="E756"/>
  <c r="E1142"/>
  <c r="E1667"/>
  <c r="E2348"/>
  <c r="I2508"/>
  <c r="G1727"/>
  <c r="I1470"/>
  <c r="E2546"/>
  <c r="E2586"/>
  <c r="I2465"/>
  <c r="G415"/>
  <c r="E2636"/>
  <c r="E181"/>
  <c r="E1114"/>
  <c r="E2942"/>
  <c r="E1088"/>
  <c r="E1466"/>
  <c r="E2311"/>
  <c r="E1855"/>
  <c r="E647"/>
  <c r="E2964"/>
  <c r="E215"/>
  <c r="I701"/>
  <c r="I464"/>
  <c r="I1251"/>
  <c r="I1078"/>
  <c r="E1421"/>
  <c r="E1162"/>
  <c r="I374"/>
  <c r="E469"/>
  <c r="I1402"/>
  <c r="G1646"/>
  <c r="I1690"/>
  <c r="I127"/>
  <c r="I557"/>
  <c r="I1563"/>
  <c r="G1967"/>
  <c r="I2342"/>
  <c r="I73"/>
  <c r="I519"/>
  <c r="I80"/>
  <c r="G369"/>
  <c r="I2512"/>
  <c r="I123"/>
  <c r="S8"/>
  <c r="I1177"/>
  <c r="I1188"/>
  <c r="E920"/>
  <c r="E2914"/>
  <c r="E1827"/>
  <c r="I752"/>
  <c r="E2088"/>
  <c r="E2837"/>
  <c r="E2907"/>
  <c r="E1804"/>
  <c r="E2620"/>
  <c r="E708"/>
  <c r="I1536"/>
  <c r="I300"/>
  <c r="I2387"/>
  <c r="I1584"/>
  <c r="E2760"/>
  <c r="E201"/>
  <c r="E1100"/>
  <c r="E904"/>
  <c r="I146"/>
  <c r="I1859"/>
  <c r="I1437"/>
  <c r="E2110"/>
  <c r="E2848"/>
  <c r="E823"/>
  <c r="E487"/>
  <c r="E2231"/>
  <c r="E2689"/>
  <c r="E464"/>
  <c r="E1595"/>
  <c r="E504"/>
  <c r="E2947"/>
  <c r="E2089"/>
  <c r="E2246"/>
  <c r="E192"/>
  <c r="E2904"/>
  <c r="E1699"/>
  <c r="E1784"/>
  <c r="E1611"/>
  <c r="E292"/>
  <c r="E788"/>
  <c r="E2471"/>
  <c r="I2135"/>
  <c r="G2859"/>
  <c r="I448"/>
  <c r="I1335"/>
  <c r="I2521"/>
  <c r="G2858"/>
  <c r="I2103"/>
  <c r="I1912"/>
  <c r="I2749"/>
  <c r="G968"/>
  <c r="I764"/>
  <c r="G774"/>
  <c r="I2401"/>
  <c r="I469"/>
  <c r="G2249"/>
  <c r="I1440"/>
  <c r="I1895"/>
  <c r="G2793"/>
  <c r="I551"/>
  <c r="E1414"/>
  <c r="E2699"/>
  <c r="E526"/>
  <c r="E2194"/>
  <c r="E2692"/>
  <c r="E781"/>
  <c r="E2753"/>
  <c r="E1951"/>
  <c r="E2879"/>
  <c r="E1169"/>
  <c r="E405"/>
  <c r="E2624"/>
  <c r="E1090"/>
  <c r="E2580"/>
  <c r="E1089"/>
  <c r="E528"/>
  <c r="E160"/>
  <c r="E969"/>
  <c r="E2423"/>
  <c r="E2766"/>
  <c r="E2822"/>
  <c r="E2836"/>
  <c r="E1810"/>
  <c r="I1068"/>
  <c r="I903"/>
  <c r="I1021"/>
  <c r="I1453"/>
  <c r="G2558"/>
  <c r="E1965"/>
  <c r="I155"/>
  <c r="I439"/>
  <c r="I770"/>
  <c r="I687"/>
  <c r="I2087"/>
  <c r="G1455"/>
  <c r="I1911"/>
  <c r="I2129"/>
  <c r="E2953"/>
  <c r="G821"/>
  <c r="I1256"/>
  <c r="E602"/>
  <c r="I2454"/>
  <c r="I91"/>
  <c r="G2784"/>
  <c r="I139"/>
  <c r="I2310"/>
  <c r="I2733"/>
  <c r="I1139"/>
  <c r="G2603"/>
  <c r="I2854"/>
  <c r="I2646"/>
  <c r="E11"/>
  <c r="I951"/>
  <c r="I785"/>
  <c r="I2672"/>
  <c r="I2944"/>
  <c r="I121"/>
  <c r="I172"/>
  <c r="E1882"/>
  <c r="E84"/>
  <c r="E615"/>
  <c r="E485"/>
  <c r="E2507"/>
  <c r="E351"/>
  <c r="E2772"/>
  <c r="E1839"/>
  <c r="E1045"/>
  <c r="E1902"/>
  <c r="E2428"/>
  <c r="E2422"/>
  <c r="E1144"/>
  <c r="E1439"/>
  <c r="E1305"/>
  <c r="E2045"/>
  <c r="E2488"/>
  <c r="E1920"/>
  <c r="E2050"/>
  <c r="E2641"/>
  <c r="E1304"/>
  <c r="E2492"/>
  <c r="E624"/>
  <c r="I2240"/>
  <c r="I1127"/>
  <c r="I2288"/>
  <c r="E2002"/>
  <c r="E449"/>
  <c r="E1173"/>
  <c r="E1433"/>
  <c r="I630"/>
  <c r="I397"/>
  <c r="I407"/>
  <c r="E2832"/>
  <c r="E1967"/>
  <c r="E2970"/>
  <c r="E2568"/>
  <c r="I326"/>
  <c r="G2852"/>
  <c r="I1047"/>
  <c r="E2500"/>
  <c r="E2752"/>
  <c r="E698"/>
  <c r="E755"/>
  <c r="I1185"/>
  <c r="E1767"/>
  <c r="E1260"/>
  <c r="E768"/>
  <c r="E1864"/>
  <c r="E2435"/>
  <c r="E2827"/>
  <c r="E1930"/>
  <c r="E1654"/>
  <c r="I2937"/>
  <c r="G2686"/>
  <c r="I192"/>
  <c r="I502"/>
  <c r="I2170"/>
  <c r="G1970"/>
  <c r="T11"/>
  <c r="I2812"/>
  <c r="G2141"/>
  <c r="I37"/>
  <c r="I1196"/>
  <c r="I2613"/>
  <c r="G2005"/>
  <c r="E1808"/>
  <c r="I77"/>
  <c r="I2358"/>
  <c r="I194"/>
  <c r="R19"/>
  <c r="G1396"/>
  <c r="I2048"/>
  <c r="I2782"/>
  <c r="E1985"/>
  <c r="I2419"/>
  <c r="I2989"/>
  <c r="I2321"/>
  <c r="E1781"/>
  <c r="E2329"/>
  <c r="E593"/>
  <c r="E2197"/>
  <c r="I2043"/>
  <c r="I2109"/>
  <c r="I226"/>
  <c r="E2499"/>
  <c r="E766"/>
  <c r="E296"/>
  <c r="E87"/>
  <c r="I81"/>
  <c r="I256"/>
  <c r="I157"/>
  <c r="E2036"/>
  <c r="E705"/>
  <c r="E1103"/>
  <c r="E77"/>
  <c r="R8"/>
  <c r="I247"/>
  <c r="I1186"/>
  <c r="E1563"/>
  <c r="E465"/>
  <c r="E493"/>
  <c r="O19"/>
  <c r="I759"/>
  <c r="I152"/>
  <c r="I932"/>
  <c r="I688"/>
  <c r="I1984"/>
  <c r="I473"/>
  <c r="I427"/>
  <c r="E1122"/>
  <c r="E1060"/>
  <c r="E432"/>
  <c r="E2347"/>
  <c r="E1072"/>
  <c r="I2778"/>
  <c r="G796"/>
  <c r="I290"/>
  <c r="I2792"/>
  <c r="I2392"/>
  <c r="G535"/>
  <c r="E271"/>
  <c r="E520"/>
  <c r="E1772"/>
  <c r="E597"/>
  <c r="G2520"/>
  <c r="G2286"/>
  <c r="E492"/>
  <c r="E1325"/>
  <c r="E948"/>
  <c r="E1003"/>
  <c r="G692"/>
  <c r="I1233"/>
  <c r="I897"/>
  <c r="E2971"/>
  <c r="E135"/>
  <c r="E1158"/>
  <c r="E2229"/>
  <c r="E1848"/>
  <c r="I2598"/>
  <c r="I1415"/>
  <c r="I486"/>
  <c r="I2800"/>
  <c r="I2980"/>
  <c r="I1410"/>
  <c r="G2381"/>
  <c r="I1535"/>
  <c r="G2397"/>
  <c r="I456"/>
  <c r="I2981"/>
  <c r="I277"/>
  <c r="I1489"/>
  <c r="I1135"/>
  <c r="I768"/>
  <c r="V19"/>
  <c r="E9"/>
  <c r="I1904"/>
  <c r="I1136"/>
  <c r="G2560"/>
  <c r="G1907"/>
  <c r="I2078"/>
  <c r="G1286"/>
  <c r="I348"/>
  <c r="I270"/>
  <c r="G2816"/>
  <c r="G2837"/>
  <c r="I1458"/>
  <c r="I1055"/>
  <c r="I1443"/>
  <c r="I675"/>
  <c r="I1318"/>
  <c r="I1750"/>
  <c r="I1593"/>
  <c r="I1346"/>
  <c r="I1460"/>
  <c r="G1214"/>
  <c r="I614"/>
  <c r="I2343"/>
  <c r="G101"/>
  <c r="G614"/>
  <c r="G2802"/>
  <c r="I857"/>
  <c r="I273"/>
  <c r="I1725"/>
  <c r="I1488"/>
  <c r="I528"/>
  <c r="I2137"/>
  <c r="G1542"/>
  <c r="I1789"/>
  <c r="I2221"/>
  <c r="I99"/>
  <c r="I2096"/>
  <c r="I1766"/>
  <c r="I1684"/>
  <c r="G2133"/>
  <c r="E428"/>
  <c r="E2687"/>
  <c r="E1043"/>
  <c r="E1956"/>
  <c r="G2096"/>
  <c r="I915"/>
  <c r="E2776"/>
  <c r="E2833"/>
  <c r="E236"/>
  <c r="E2267"/>
  <c r="I662"/>
  <c r="G2899"/>
  <c r="G185"/>
  <c r="G1834"/>
  <c r="I422"/>
  <c r="I522"/>
  <c r="G2201"/>
  <c r="G479"/>
  <c r="I2225"/>
  <c r="I2526"/>
  <c r="I1589"/>
  <c r="I92"/>
  <c r="I2424"/>
  <c r="N7"/>
  <c r="E22"/>
  <c r="I482"/>
  <c r="I349"/>
  <c r="G1183"/>
  <c r="I2580"/>
  <c r="I1814"/>
  <c r="I2669"/>
  <c r="I2855"/>
  <c r="G1465"/>
  <c r="G2539"/>
  <c r="G2468"/>
  <c r="G1463"/>
  <c r="G2465"/>
  <c r="G2261"/>
  <c r="I2992"/>
  <c r="I2847"/>
  <c r="I2212"/>
  <c r="G2069"/>
  <c r="G2034"/>
  <c r="E2889"/>
  <c r="E1821"/>
  <c r="E331"/>
  <c r="E503"/>
  <c r="I2114"/>
  <c r="I1679"/>
  <c r="I2228"/>
  <c r="I1905"/>
  <c r="E598"/>
  <c r="E2830"/>
  <c r="E1750"/>
  <c r="E1795"/>
  <c r="I2095"/>
  <c r="G2997"/>
  <c r="G1211"/>
  <c r="E693"/>
  <c r="E2642"/>
  <c r="E1948"/>
  <c r="E2409"/>
  <c r="G753"/>
  <c r="E1918"/>
  <c r="E1203"/>
  <c r="E1191"/>
  <c r="E645"/>
  <c r="G2809"/>
  <c r="I1748"/>
  <c r="G2056"/>
  <c r="E1464"/>
  <c r="E342"/>
  <c r="E617"/>
  <c r="E550"/>
  <c r="I2164"/>
  <c r="I1841"/>
  <c r="E2572"/>
  <c r="E817"/>
  <c r="E2131"/>
  <c r="E1969"/>
  <c r="I2031"/>
  <c r="I2193"/>
  <c r="E992"/>
  <c r="E1224"/>
  <c r="E275"/>
  <c r="E1987"/>
  <c r="G817"/>
  <c r="G757"/>
  <c r="E1868"/>
  <c r="E210"/>
  <c r="E1099"/>
  <c r="E1293"/>
  <c r="I481"/>
  <c r="G729"/>
  <c r="I302"/>
  <c r="I2773"/>
  <c r="I61"/>
  <c r="E341"/>
  <c r="I2530"/>
  <c r="I159"/>
  <c r="G1206"/>
  <c r="I372"/>
  <c r="I1782"/>
  <c r="I1826"/>
  <c r="I283"/>
  <c r="I1693"/>
  <c r="G1744"/>
  <c r="E2294"/>
  <c r="I2408"/>
  <c r="I1230"/>
  <c r="I2837"/>
  <c r="I1897"/>
  <c r="I2797"/>
  <c r="I1019"/>
  <c r="E621"/>
  <c r="E2825"/>
  <c r="I2117"/>
  <c r="I1744"/>
  <c r="I1620"/>
  <c r="E2453"/>
  <c r="E1957"/>
  <c r="I1378"/>
  <c r="I1582"/>
  <c r="E1915"/>
  <c r="E2872"/>
  <c r="O8"/>
  <c r="E1843"/>
  <c r="I592"/>
  <c r="I512"/>
  <c r="I2948"/>
  <c r="I610"/>
  <c r="G2994"/>
  <c r="G2112"/>
  <c r="I1926"/>
  <c r="I1657"/>
  <c r="E1473"/>
  <c r="G31"/>
  <c r="E2464"/>
  <c r="I2269"/>
  <c r="I180"/>
  <c r="E1057"/>
  <c r="E2127"/>
  <c r="E2077"/>
  <c r="E951"/>
  <c r="G576"/>
  <c r="E2165"/>
  <c r="E735"/>
  <c r="E23"/>
  <c r="E2838"/>
  <c r="E1962"/>
  <c r="E2894"/>
  <c r="E2864"/>
  <c r="E1591"/>
  <c r="E440"/>
  <c r="E863"/>
  <c r="E2512"/>
  <c r="E1412"/>
  <c r="E1763"/>
  <c r="I1222"/>
  <c r="P7"/>
  <c r="E860"/>
  <c r="E82"/>
  <c r="E2819"/>
  <c r="E72"/>
  <c r="I1527"/>
  <c r="I2592"/>
  <c r="I286"/>
  <c r="E151"/>
  <c r="E2989"/>
  <c r="E1672"/>
  <c r="E1743"/>
  <c r="I1590"/>
  <c r="I1392"/>
  <c r="R20"/>
  <c r="E2193"/>
  <c r="E2161"/>
  <c r="E2047"/>
  <c r="E147"/>
  <c r="E1216"/>
  <c r="E2983"/>
  <c r="E611"/>
  <c r="E61"/>
  <c r="E494"/>
  <c r="E2228"/>
  <c r="E2271"/>
  <c r="E2969"/>
  <c r="I2065"/>
  <c r="I249"/>
  <c r="I147"/>
  <c r="I704"/>
  <c r="I2064"/>
  <c r="I814"/>
  <c r="G1127"/>
  <c r="I854"/>
  <c r="I184"/>
  <c r="I291"/>
  <c r="I1398"/>
  <c r="I2572"/>
  <c r="G2819"/>
  <c r="I1936"/>
  <c r="I2525"/>
  <c r="I2595"/>
  <c r="I1621"/>
  <c r="G1948"/>
  <c r="L19"/>
  <c r="I60"/>
  <c r="I1561"/>
  <c r="G2110"/>
  <c r="G2846"/>
  <c r="I607"/>
  <c r="I361"/>
  <c r="E1289"/>
  <c r="E2274"/>
  <c r="E1773"/>
  <c r="E2104"/>
  <c r="I2588"/>
  <c r="I1543"/>
  <c r="I2682"/>
  <c r="E140"/>
  <c r="E2817"/>
  <c r="E2375"/>
  <c r="E2367"/>
  <c r="I2060"/>
  <c r="I1856"/>
  <c r="I2090"/>
  <c r="E1077"/>
  <c r="E2742"/>
  <c r="E2442"/>
  <c r="E2881"/>
  <c r="I2504"/>
  <c r="I1975"/>
  <c r="I2290"/>
  <c r="E1266"/>
  <c r="E2321"/>
  <c r="E413"/>
  <c r="I2519"/>
  <c r="L20"/>
  <c r="I832"/>
  <c r="I1953"/>
  <c r="G704"/>
  <c r="I2365"/>
  <c r="I227"/>
  <c r="I154"/>
  <c r="E2172"/>
  <c r="E1669"/>
  <c r="E56"/>
  <c r="E2243"/>
  <c r="G358"/>
  <c r="E1339"/>
  <c r="G1734"/>
  <c r="I1049"/>
  <c r="I1777"/>
  <c r="S7"/>
  <c r="I1010"/>
  <c r="I1746"/>
  <c r="G2829"/>
  <c r="I1229"/>
  <c r="I2834"/>
  <c r="G296"/>
  <c r="I1928"/>
  <c r="I170"/>
  <c r="E1755"/>
  <c r="E706"/>
  <c r="E2518"/>
  <c r="E740"/>
  <c r="E2985"/>
  <c r="E2775"/>
  <c r="E1214"/>
  <c r="E318"/>
  <c r="E2333"/>
  <c r="E1541"/>
  <c r="E1129"/>
  <c r="E2924"/>
  <c r="E2109"/>
  <c r="E2912"/>
  <c r="E1666"/>
  <c r="E720"/>
  <c r="E2473"/>
  <c r="E1893"/>
  <c r="E337"/>
  <c r="E746"/>
  <c r="E871"/>
  <c r="E2342"/>
  <c r="E984"/>
  <c r="E997"/>
  <c r="E443"/>
  <c r="E1151"/>
  <c r="E1599"/>
  <c r="E1415"/>
  <c r="E599"/>
  <c r="E220"/>
  <c r="E1106"/>
  <c r="E2182"/>
  <c r="E1579"/>
  <c r="E2875"/>
  <c r="E1906"/>
  <c r="E603"/>
  <c r="E1913"/>
  <c r="E834"/>
  <c r="E2746"/>
  <c r="E1785"/>
  <c r="E2120"/>
  <c r="E78"/>
  <c r="E1093"/>
  <c r="E1836"/>
  <c r="E2719"/>
  <c r="E674"/>
  <c r="E1038"/>
  <c r="E2046"/>
  <c r="E52"/>
  <c r="E346"/>
  <c r="E1388"/>
  <c r="E353"/>
  <c r="E2033"/>
  <c r="G751"/>
  <c r="I1654"/>
  <c r="I2128"/>
  <c r="I2623"/>
  <c r="I423"/>
  <c r="I1955"/>
  <c r="I1266"/>
  <c r="I1058"/>
  <c r="I1708"/>
  <c r="I847"/>
  <c r="G2297"/>
  <c r="I232"/>
  <c r="I1939"/>
  <c r="E1244"/>
  <c r="E1286"/>
  <c r="E2818"/>
  <c r="E2313"/>
  <c r="E261"/>
  <c r="E601"/>
  <c r="E2188"/>
  <c r="E854"/>
  <c r="E358"/>
  <c r="E760"/>
  <c r="E104"/>
  <c r="E1978"/>
  <c r="E1656"/>
  <c r="E2617"/>
  <c r="E281"/>
  <c r="E2918"/>
  <c r="E2187"/>
  <c r="E2006"/>
  <c r="E2377"/>
  <c r="E1649"/>
  <c r="E144"/>
  <c r="E791"/>
  <c r="E2396"/>
  <c r="E2410"/>
  <c r="I694"/>
  <c r="I1351"/>
  <c r="E93"/>
  <c r="E1731"/>
  <c r="E1120"/>
  <c r="E702"/>
  <c r="E695"/>
  <c r="E800"/>
  <c r="E2355"/>
  <c r="E2240"/>
  <c r="E2141"/>
  <c r="E1601"/>
  <c r="E486"/>
  <c r="E1437"/>
  <c r="E418"/>
  <c r="E1618"/>
  <c r="E1232"/>
  <c r="E809"/>
  <c r="E2637"/>
  <c r="E1104"/>
  <c r="E2666"/>
  <c r="E2327"/>
  <c r="E1522"/>
  <c r="E2515"/>
  <c r="E546"/>
  <c r="E2657"/>
  <c r="I2729"/>
  <c r="I916"/>
  <c r="I78"/>
  <c r="I344"/>
  <c r="G758"/>
  <c r="G1650"/>
  <c r="I2238"/>
  <c r="I1946"/>
  <c r="I65"/>
  <c r="I1959"/>
  <c r="I999"/>
  <c r="I1484"/>
  <c r="I2621"/>
  <c r="G1989"/>
  <c r="I329"/>
  <c r="I788"/>
  <c r="W7"/>
  <c r="I1036"/>
  <c r="I262"/>
  <c r="I228"/>
  <c r="I2781"/>
  <c r="I1802"/>
  <c r="G1908"/>
  <c r="I2038"/>
  <c r="I983"/>
  <c r="E2117"/>
  <c r="E429"/>
  <c r="E67"/>
  <c r="E2972"/>
  <c r="I2035"/>
  <c r="I2120"/>
  <c r="I2104"/>
  <c r="I2293"/>
  <c r="E1681"/>
  <c r="E1353"/>
  <c r="E1341"/>
  <c r="E2275"/>
  <c r="G62"/>
  <c r="G1116"/>
  <c r="I2707"/>
  <c r="I1462"/>
  <c r="E2398"/>
  <c r="E62"/>
  <c r="E2736"/>
  <c r="E1455"/>
  <c r="G1352"/>
  <c r="E1702"/>
  <c r="E1239"/>
  <c r="E280"/>
  <c r="E1320"/>
  <c r="I1555"/>
  <c r="G1496"/>
  <c r="I1688"/>
  <c r="I1813"/>
  <c r="E1326"/>
  <c r="E2389"/>
  <c r="E575"/>
  <c r="E2478"/>
  <c r="I1971"/>
  <c r="I2056"/>
  <c r="I2085"/>
  <c r="I2218"/>
  <c r="E1370"/>
  <c r="E1884"/>
  <c r="E2693"/>
  <c r="E2922"/>
  <c r="G201"/>
  <c r="G584"/>
  <c r="G2704"/>
  <c r="E1055"/>
  <c r="E2801"/>
  <c r="E2789"/>
  <c r="E2659"/>
  <c r="I2725"/>
  <c r="I2389"/>
  <c r="E1891"/>
  <c r="E2418"/>
  <c r="E401"/>
  <c r="E2121"/>
  <c r="G958"/>
  <c r="I2453"/>
  <c r="G257"/>
  <c r="E2529"/>
  <c r="E641"/>
  <c r="E1302"/>
  <c r="E2759"/>
  <c r="I2486"/>
  <c r="I2271"/>
  <c r="G1610"/>
  <c r="G1093"/>
  <c r="E2755"/>
  <c r="E1330"/>
  <c r="E2952"/>
  <c r="E1223"/>
  <c r="I1451"/>
  <c r="I681"/>
  <c r="G492"/>
  <c r="I717"/>
  <c r="I689"/>
  <c r="G838"/>
  <c r="I2350"/>
  <c r="I1441"/>
  <c r="I2332"/>
  <c r="I1158"/>
  <c r="I1899"/>
  <c r="G1080"/>
  <c r="I863"/>
  <c r="I285"/>
  <c r="I1143"/>
  <c r="E785"/>
  <c r="I1724"/>
  <c r="I1132"/>
  <c r="I898"/>
  <c r="I1853"/>
  <c r="I75"/>
  <c r="G476"/>
  <c r="I1401"/>
  <c r="I58"/>
  <c r="I1241"/>
  <c r="G2867"/>
  <c r="G768"/>
  <c r="G193"/>
  <c r="G1311"/>
  <c r="I2034"/>
  <c r="I2367"/>
  <c r="I2132"/>
  <c r="I2624"/>
  <c r="G213"/>
  <c r="G2461"/>
  <c r="E1605"/>
  <c r="E2102"/>
  <c r="E1690"/>
  <c r="E1735"/>
  <c r="I2755"/>
  <c r="I2328"/>
  <c r="I2997"/>
  <c r="I2554"/>
  <c r="E2262"/>
  <c r="E2503"/>
  <c r="E1389"/>
  <c r="E1931"/>
  <c r="G1001"/>
  <c r="I2808"/>
  <c r="G2984"/>
  <c r="E2157"/>
  <c r="E651"/>
  <c r="E1054"/>
  <c r="E943"/>
  <c r="G752"/>
  <c r="G1972"/>
  <c r="E173"/>
  <c r="E2997"/>
  <c r="E2465"/>
  <c r="E1708"/>
  <c r="I2517"/>
  <c r="G2455"/>
  <c r="E232"/>
  <c r="E2136"/>
  <c r="E2388"/>
  <c r="E253"/>
  <c r="G1509"/>
  <c r="I2933"/>
  <c r="I2490"/>
  <c r="E931"/>
  <c r="E2805"/>
  <c r="E672"/>
  <c r="E1780"/>
  <c r="G1257"/>
  <c r="I2744"/>
  <c r="G2000"/>
  <c r="I2842"/>
  <c r="E1647"/>
  <c r="E2289"/>
  <c r="E2206"/>
  <c r="E1333"/>
  <c r="G816"/>
  <c r="G2097"/>
  <c r="G756"/>
  <c r="E2588"/>
  <c r="E110"/>
  <c r="E1814"/>
  <c r="E109"/>
  <c r="G1706"/>
  <c r="I2351"/>
  <c r="I2004"/>
  <c r="I1656"/>
  <c r="I244"/>
  <c r="I1866"/>
  <c r="I1881"/>
  <c r="I921"/>
  <c r="G2172"/>
  <c r="I2420"/>
  <c r="R11"/>
  <c r="I1069"/>
  <c r="I2870"/>
  <c r="I245"/>
  <c r="I2838"/>
  <c r="G1785"/>
  <c r="G1119"/>
  <c r="I1809"/>
  <c r="G2739"/>
  <c r="I288"/>
  <c r="I1118"/>
  <c r="I1887"/>
  <c r="I1838"/>
  <c r="I2368"/>
  <c r="I1292"/>
  <c r="I2843"/>
  <c r="I2475"/>
  <c r="I1371"/>
  <c r="I1270"/>
  <c r="I1752"/>
  <c r="T19"/>
  <c r="I1997"/>
  <c r="I1855"/>
  <c r="I1968"/>
  <c r="I1699"/>
  <c r="I2441"/>
  <c r="G892"/>
  <c r="I934"/>
  <c r="I812"/>
  <c r="E211"/>
  <c r="E1503"/>
  <c r="E2354"/>
  <c r="E1198"/>
  <c r="G878"/>
  <c r="E2735"/>
  <c r="E1776"/>
  <c r="E1291"/>
  <c r="E300"/>
  <c r="E2401"/>
  <c r="E925"/>
  <c r="E1261"/>
  <c r="E2992"/>
  <c r="E2721"/>
  <c r="E1574"/>
  <c r="E1474"/>
  <c r="E774"/>
  <c r="E249"/>
  <c r="E2060"/>
  <c r="E1063"/>
  <c r="E2522"/>
  <c r="E286"/>
  <c r="E1108"/>
  <c r="E1256"/>
  <c r="E2616"/>
  <c r="E475"/>
  <c r="E1899"/>
  <c r="E1407"/>
  <c r="E2306"/>
  <c r="E536"/>
  <c r="E2645"/>
  <c r="E2851"/>
  <c r="E721"/>
  <c r="E2208"/>
  <c r="E1208"/>
  <c r="E1718"/>
  <c r="E1130"/>
  <c r="E1429"/>
  <c r="E2782"/>
  <c r="E1705"/>
  <c r="E1220"/>
  <c r="E1886"/>
  <c r="E1914"/>
  <c r="E1199"/>
  <c r="E1993"/>
  <c r="E454"/>
  <c r="E2916"/>
  <c r="E180"/>
  <c r="E40"/>
  <c r="E610"/>
  <c r="E634"/>
  <c r="E2780"/>
  <c r="E1334"/>
  <c r="G2814"/>
  <c r="I2551"/>
  <c r="I109"/>
  <c r="I186"/>
  <c r="I98"/>
  <c r="I2022"/>
  <c r="I1389"/>
  <c r="I2209"/>
  <c r="I1891"/>
  <c r="I2562"/>
  <c r="I1554"/>
  <c r="I2183"/>
  <c r="I1427"/>
  <c r="I939"/>
  <c r="I569"/>
  <c r="E1770"/>
  <c r="E1874"/>
  <c r="E1862"/>
  <c r="E2961"/>
  <c r="E659"/>
  <c r="E2673"/>
  <c r="E308"/>
  <c r="E2794"/>
  <c r="E2456"/>
  <c r="E926"/>
  <c r="E1336"/>
  <c r="E225"/>
  <c r="E1030"/>
  <c r="E2122"/>
  <c r="E2288"/>
  <c r="E794"/>
  <c r="E2523"/>
  <c r="E2126"/>
  <c r="E2871"/>
  <c r="E295"/>
  <c r="E1434"/>
  <c r="E1935"/>
  <c r="E636"/>
  <c r="I50"/>
  <c r="I1577"/>
  <c r="I461"/>
  <c r="E1635"/>
  <c r="E197"/>
  <c r="E2300"/>
  <c r="E2038"/>
  <c r="U11"/>
  <c r="G244"/>
  <c r="I646"/>
  <c r="E847"/>
  <c r="E298"/>
  <c r="E2153"/>
  <c r="E606"/>
  <c r="I76"/>
  <c r="G2335"/>
  <c r="I765"/>
  <c r="E49"/>
  <c r="E2445"/>
  <c r="E1338"/>
  <c r="E1383"/>
  <c r="E2154"/>
  <c r="E650"/>
  <c r="E2505"/>
  <c r="E726"/>
  <c r="E1356"/>
  <c r="E2577"/>
  <c r="E1833"/>
  <c r="E1486"/>
  <c r="E1297"/>
  <c r="E1584"/>
  <c r="E2304"/>
  <c r="G717"/>
  <c r="E1543"/>
  <c r="E102"/>
  <c r="I1974"/>
  <c r="I1341"/>
  <c r="E2858"/>
  <c r="E960"/>
  <c r="E279"/>
  <c r="E2183"/>
  <c r="E1155"/>
  <c r="E525"/>
  <c r="E91"/>
  <c r="E128"/>
  <c r="E284"/>
  <c r="E1031"/>
  <c r="E795"/>
  <c r="E1470"/>
  <c r="E2352"/>
  <c r="E216"/>
  <c r="E32"/>
  <c r="E1934"/>
  <c r="I968"/>
  <c r="I853"/>
  <c r="G2048"/>
  <c r="I1333"/>
  <c r="I2867"/>
  <c r="I2134"/>
  <c r="I1896"/>
  <c r="I1184"/>
  <c r="I1893"/>
  <c r="I1734"/>
  <c r="E20"/>
  <c r="I278"/>
  <c r="I1700"/>
  <c r="G1238"/>
  <c r="I822"/>
  <c r="I753"/>
  <c r="I340"/>
  <c r="I912"/>
  <c r="I2895"/>
  <c r="E1176"/>
  <c r="E158"/>
  <c r="E1909"/>
  <c r="E2635"/>
  <c r="E2539"/>
  <c r="E127"/>
  <c r="E1558"/>
  <c r="E1687"/>
  <c r="E1363"/>
  <c r="E2558"/>
  <c r="E2118"/>
  <c r="E168"/>
  <c r="E2280"/>
  <c r="E2421"/>
  <c r="E2847"/>
  <c r="E2413"/>
  <c r="E862"/>
  <c r="E655"/>
  <c r="E1317"/>
  <c r="E2754"/>
  <c r="E1156"/>
  <c r="E1734"/>
  <c r="E2026"/>
  <c r="E359"/>
  <c r="E1443"/>
  <c r="M8"/>
  <c r="I1687"/>
  <c r="I1314"/>
  <c r="I2180"/>
  <c r="I533"/>
  <c r="I1510"/>
  <c r="E1463"/>
  <c r="E2950"/>
  <c r="E1314"/>
  <c r="E1742"/>
  <c r="E1174"/>
  <c r="E2711"/>
  <c r="E933"/>
  <c r="E684"/>
  <c r="E1350"/>
  <c r="E744"/>
  <c r="E2392"/>
  <c r="E2849"/>
  <c r="E1272"/>
  <c r="E2431"/>
  <c r="E1396"/>
  <c r="E255"/>
  <c r="E2417"/>
  <c r="E1832"/>
  <c r="E200"/>
  <c r="E757"/>
  <c r="E2019"/>
  <c r="E2166"/>
  <c r="E1610"/>
  <c r="E635"/>
  <c r="E842"/>
  <c r="E161"/>
  <c r="E1070"/>
  <c r="E2490"/>
  <c r="E2282"/>
  <c r="E1758"/>
  <c r="E1294"/>
  <c r="E2180"/>
  <c r="E2790"/>
  <c r="E2042"/>
  <c r="E2994"/>
  <c r="E349"/>
  <c r="E433"/>
  <c r="E2575"/>
  <c r="E804"/>
  <c r="E2395"/>
  <c r="E675"/>
  <c r="E725"/>
  <c r="E1911"/>
  <c r="E1157"/>
  <c r="E1154"/>
  <c r="E246"/>
  <c r="E728"/>
  <c r="E2403"/>
  <c r="E1425"/>
  <c r="E1764"/>
  <c r="E530"/>
  <c r="E2820"/>
  <c r="E1081"/>
  <c r="E1355"/>
  <c r="I2760"/>
  <c r="I1263"/>
  <c r="I2100"/>
  <c r="I1033"/>
  <c r="G2962"/>
  <c r="G1845"/>
  <c r="I1673"/>
  <c r="I2101"/>
  <c r="I237"/>
  <c r="I1207"/>
  <c r="I2758"/>
  <c r="G2762"/>
  <c r="G1385"/>
  <c r="G1772"/>
  <c r="I1163"/>
  <c r="I2153"/>
  <c r="G2896"/>
  <c r="I95"/>
  <c r="I978"/>
  <c r="I799"/>
  <c r="I210"/>
  <c r="I96"/>
  <c r="I2692"/>
  <c r="W19"/>
  <c r="I2275"/>
  <c r="I2443"/>
  <c r="I2743"/>
  <c r="I1632"/>
  <c r="E2925"/>
  <c r="E2658"/>
  <c r="E1451"/>
  <c r="E629"/>
  <c r="I2684"/>
  <c r="I2809"/>
  <c r="I2857"/>
  <c r="I2942"/>
  <c r="E2991"/>
  <c r="E2543"/>
  <c r="E869"/>
  <c r="E2016"/>
  <c r="G1791"/>
  <c r="I2890"/>
  <c r="I2167"/>
  <c r="E923"/>
  <c r="E2623"/>
  <c r="E2937"/>
  <c r="E2751"/>
  <c r="G568"/>
  <c r="G59"/>
  <c r="E2807"/>
  <c r="E891"/>
  <c r="E184"/>
  <c r="E551"/>
  <c r="I2204"/>
  <c r="G1979"/>
  <c r="I2377"/>
  <c r="I2462"/>
  <c r="E262"/>
  <c r="E1615"/>
  <c r="E399"/>
  <c r="E1622"/>
  <c r="I2620"/>
  <c r="I2745"/>
  <c r="I2734"/>
  <c r="I2859"/>
  <c r="E2097"/>
  <c r="E1569"/>
  <c r="E2978"/>
  <c r="E1211"/>
  <c r="G2944"/>
  <c r="G2942"/>
  <c r="E1373"/>
  <c r="E810"/>
  <c r="E2968"/>
  <c r="E2845"/>
  <c r="I2680"/>
  <c r="I2911"/>
  <c r="G68"/>
  <c r="E2678"/>
  <c r="E576"/>
  <c r="E1068"/>
  <c r="E53"/>
  <c r="I2049"/>
  <c r="G1000"/>
  <c r="I885"/>
  <c r="I119"/>
  <c r="I2044"/>
  <c r="I2425"/>
  <c r="I198"/>
  <c r="I1497"/>
  <c r="I1109"/>
  <c r="I2502"/>
  <c r="I2122"/>
  <c r="I2306"/>
  <c r="I246"/>
  <c r="I576"/>
  <c r="I185"/>
  <c r="G2117"/>
  <c r="G518"/>
  <c r="I400"/>
  <c r="I2919"/>
  <c r="G2282"/>
  <c r="E1049"/>
  <c r="E587"/>
  <c r="E131"/>
  <c r="E1442"/>
  <c r="I1258"/>
  <c r="I1091"/>
  <c r="G1835"/>
  <c r="I1395"/>
  <c r="E711"/>
  <c r="E2882"/>
  <c r="E2218"/>
  <c r="E2315"/>
  <c r="I483"/>
  <c r="I2189"/>
  <c r="I1664"/>
  <c r="I2918"/>
  <c r="E155"/>
  <c r="E2960"/>
  <c r="E1337"/>
  <c r="E1510"/>
  <c r="G406"/>
  <c r="E1990"/>
  <c r="E2331"/>
  <c r="E2215"/>
  <c r="E2219"/>
  <c r="G2736"/>
  <c r="G2259"/>
  <c r="I546"/>
  <c r="I2374"/>
  <c r="I413"/>
  <c r="I845"/>
  <c r="I1366"/>
  <c r="I492"/>
  <c r="G2399"/>
  <c r="I506"/>
  <c r="I998"/>
  <c r="I2406"/>
  <c r="I1712"/>
  <c r="G2924"/>
  <c r="I760"/>
  <c r="I2649"/>
  <c r="T8"/>
  <c r="I1280"/>
  <c r="I583"/>
  <c r="I2557"/>
  <c r="I334"/>
  <c r="G679"/>
  <c r="I685"/>
  <c r="I412"/>
  <c r="I560"/>
  <c r="I992"/>
  <c r="G872"/>
  <c r="I949"/>
  <c r="G2886"/>
  <c r="I2654"/>
  <c r="I1658"/>
  <c r="I254"/>
  <c r="I2694"/>
  <c r="I2000"/>
  <c r="G2463"/>
  <c r="I442"/>
  <c r="I665"/>
  <c r="I2679"/>
  <c r="I864"/>
  <c r="I1296"/>
  <c r="I2068"/>
  <c r="I696"/>
  <c r="I794"/>
  <c r="I2479"/>
  <c r="I2111"/>
  <c r="I1924"/>
  <c r="I2777"/>
  <c r="G1746"/>
  <c r="I2959"/>
  <c r="I2210"/>
  <c r="I2634"/>
  <c r="U8"/>
  <c r="I2605"/>
  <c r="I1549"/>
  <c r="I1116"/>
  <c r="I2543"/>
  <c r="I1358"/>
  <c r="G1790"/>
  <c r="E75"/>
  <c r="I1835"/>
  <c r="E470"/>
  <c r="E1119"/>
  <c r="G586"/>
  <c r="I1646"/>
  <c r="I1291"/>
  <c r="E686"/>
  <c r="E1809"/>
  <c r="E558"/>
  <c r="E2494"/>
  <c r="E1377"/>
  <c r="I1721"/>
  <c r="E1925"/>
  <c r="E2560"/>
  <c r="I2235"/>
  <c r="G952"/>
  <c r="G2995"/>
  <c r="I961"/>
  <c r="I739"/>
  <c r="G1416"/>
  <c r="I263"/>
  <c r="G475"/>
  <c r="E1310"/>
  <c r="I56"/>
  <c r="E12"/>
  <c r="E347"/>
  <c r="G82"/>
  <c r="E2982"/>
  <c r="E1692"/>
  <c r="I941"/>
  <c r="E41"/>
  <c r="E901"/>
  <c r="E1121"/>
  <c r="E995"/>
  <c r="E2941"/>
  <c r="E2270"/>
  <c r="E1737"/>
  <c r="E2350"/>
  <c r="E790"/>
  <c r="E2606"/>
  <c r="E2070"/>
  <c r="I1349"/>
  <c r="O20"/>
  <c r="I1701"/>
  <c r="I84"/>
  <c r="E830"/>
  <c r="E1890"/>
  <c r="E2151"/>
  <c r="E2868"/>
  <c r="I2983"/>
  <c r="I726"/>
  <c r="I1168"/>
  <c r="I1728"/>
  <c r="E1556"/>
  <c r="E884"/>
  <c r="E2940"/>
  <c r="E1017"/>
  <c r="I281"/>
  <c r="E1000"/>
  <c r="E2860"/>
  <c r="E2893"/>
  <c r="E2114"/>
  <c r="E1192"/>
  <c r="E1015"/>
  <c r="E906"/>
  <c r="E2663"/>
  <c r="E1177"/>
  <c r="E1133"/>
  <c r="E527"/>
  <c r="E1159"/>
  <c r="E585"/>
  <c r="E2434"/>
  <c r="E996"/>
  <c r="E563"/>
  <c r="E1921"/>
  <c r="E2502"/>
  <c r="E1513"/>
  <c r="E316"/>
  <c r="E1002"/>
  <c r="E939"/>
  <c r="E114"/>
  <c r="E2007"/>
  <c r="E508"/>
  <c r="E1489"/>
  <c r="E2378"/>
  <c r="E402"/>
  <c r="G2676"/>
  <c r="I861"/>
  <c r="I748"/>
  <c r="I297"/>
  <c r="I2151"/>
  <c r="I2019"/>
  <c r="E932"/>
  <c r="E2241"/>
  <c r="E1359"/>
  <c r="E1101"/>
  <c r="E1251"/>
  <c r="E991"/>
  <c r="E1236"/>
  <c r="E640"/>
  <c r="E2407"/>
  <c r="E222"/>
  <c r="E1135"/>
  <c r="E716"/>
  <c r="E1841"/>
  <c r="E2257"/>
  <c r="E2203"/>
  <c r="E460"/>
  <c r="E1728"/>
  <c r="E1869"/>
  <c r="E2951"/>
  <c r="E903"/>
  <c r="E2268"/>
  <c r="E700"/>
  <c r="E605"/>
  <c r="E2565"/>
  <c r="E198"/>
  <c r="E1263"/>
  <c r="E63"/>
  <c r="E2051"/>
  <c r="E838"/>
  <c r="E835"/>
  <c r="E1447"/>
  <c r="E1766"/>
  <c r="E1436"/>
  <c r="E2601"/>
  <c r="E2929"/>
  <c r="E1340"/>
  <c r="E1170"/>
  <c r="E2850"/>
  <c r="E1480"/>
  <c r="E2675"/>
  <c r="E2064"/>
  <c r="E805"/>
  <c r="E2704"/>
  <c r="E2607"/>
  <c r="E2034"/>
  <c r="E2583"/>
  <c r="E2239"/>
  <c r="E1391"/>
  <c r="E529"/>
  <c r="E707"/>
  <c r="E1372"/>
  <c r="E856"/>
  <c r="E2631"/>
  <c r="E204"/>
  <c r="E2015"/>
  <c r="E2643"/>
  <c r="E2892"/>
  <c r="E2147"/>
  <c r="E1628"/>
  <c r="I754"/>
  <c r="G1881"/>
  <c r="G39"/>
  <c r="G871"/>
  <c r="I1863"/>
  <c r="E2873"/>
  <c r="I1683"/>
  <c r="E1807"/>
  <c r="E175"/>
  <c r="E1196"/>
  <c r="E1329"/>
  <c r="E352"/>
  <c r="E2200"/>
  <c r="E1959"/>
  <c r="E727"/>
  <c r="E2072"/>
  <c r="E1520"/>
  <c r="I598"/>
  <c r="I1030"/>
  <c r="I1600"/>
  <c r="I1580"/>
  <c r="I2565"/>
  <c r="I140"/>
  <c r="I2637"/>
  <c r="I1214"/>
  <c r="I1077"/>
  <c r="I1129"/>
  <c r="G2271"/>
  <c r="I1815"/>
  <c r="I203"/>
  <c r="I217"/>
  <c r="G1216"/>
  <c r="I535"/>
  <c r="I1718"/>
  <c r="I1085"/>
  <c r="I632"/>
  <c r="I605"/>
  <c r="I381"/>
  <c r="I354"/>
  <c r="I1522"/>
  <c r="L8"/>
  <c r="I169"/>
  <c r="I606"/>
  <c r="E2233"/>
  <c r="E2634"/>
  <c r="E483"/>
  <c r="E2336"/>
  <c r="I2397"/>
  <c r="G486"/>
  <c r="I2023"/>
  <c r="E1896"/>
  <c r="E2055"/>
  <c r="E2726"/>
  <c r="E2517"/>
  <c r="I1421"/>
  <c r="G45"/>
  <c r="I2150"/>
  <c r="E2956"/>
  <c r="E1051"/>
  <c r="E463"/>
  <c r="E1518"/>
  <c r="I1758"/>
  <c r="I1805"/>
  <c r="S20"/>
  <c r="E1753"/>
  <c r="E1746"/>
  <c r="E1960"/>
  <c r="E2449"/>
  <c r="E2232"/>
  <c r="E2317"/>
  <c r="E1112"/>
  <c r="E1113"/>
  <c r="E97"/>
  <c r="E2999"/>
  <c r="E1312"/>
  <c r="E857"/>
  <c r="E2021"/>
  <c r="E889"/>
  <c r="E542"/>
  <c r="E2196"/>
  <c r="E730"/>
  <c r="E1519"/>
  <c r="E868"/>
  <c r="E2278"/>
  <c r="I86"/>
  <c r="G1140"/>
  <c r="G2255"/>
  <c r="I2199"/>
  <c r="I1954"/>
  <c r="G2238"/>
  <c r="I1568"/>
  <c r="M19"/>
  <c r="I674"/>
  <c r="I191"/>
  <c r="I2008"/>
  <c r="G2737"/>
  <c r="I1152"/>
  <c r="I1929"/>
  <c r="I252"/>
  <c r="I599"/>
  <c r="I2416"/>
  <c r="G1631"/>
  <c r="I2993"/>
  <c r="E1143"/>
  <c r="E1640"/>
  <c r="E451"/>
  <c r="E1319"/>
  <c r="E2178"/>
  <c r="E2967"/>
  <c r="E235"/>
  <c r="E60"/>
  <c r="E209"/>
  <c r="E1033"/>
  <c r="I1117"/>
  <c r="E2324"/>
  <c r="E2731"/>
  <c r="E2684"/>
  <c r="E816"/>
  <c r="E1364"/>
  <c r="E2328"/>
  <c r="I1024"/>
  <c r="I537"/>
  <c r="I727"/>
  <c r="I2398"/>
  <c r="E1404"/>
  <c r="E1354"/>
  <c r="I2667"/>
  <c r="I2257"/>
  <c r="I174"/>
  <c r="V8"/>
  <c r="I104"/>
  <c r="G1052"/>
  <c r="I2663"/>
  <c r="I877"/>
  <c r="I663"/>
  <c r="I220"/>
  <c r="G2424"/>
  <c r="I165"/>
  <c r="E1218"/>
  <c r="I1958"/>
  <c r="I2832"/>
  <c r="I1680"/>
  <c r="G882"/>
  <c r="E1751"/>
  <c r="G2161"/>
  <c r="I202"/>
  <c r="I1282"/>
  <c r="I1631"/>
  <c r="I507"/>
  <c r="G2972"/>
  <c r="I795"/>
  <c r="I40"/>
  <c r="I111"/>
  <c r="I2697"/>
  <c r="I2198"/>
  <c r="E2210"/>
  <c r="E94"/>
  <c r="E554"/>
  <c r="E737"/>
  <c r="E2615"/>
  <c r="E989"/>
  <c r="E259"/>
  <c r="E265"/>
  <c r="E2777"/>
  <c r="E1376"/>
  <c r="E577"/>
  <c r="E2802"/>
  <c r="E1160"/>
  <c r="E1468"/>
  <c r="E2808"/>
  <c r="E2921"/>
  <c r="E1322"/>
  <c r="E2258"/>
  <c r="E2741"/>
  <c r="E950"/>
  <c r="E65"/>
  <c r="E978"/>
  <c r="E2722"/>
  <c r="E694"/>
  <c r="E985"/>
  <c r="E1688"/>
  <c r="E1973"/>
  <c r="E1625"/>
  <c r="E844"/>
  <c r="E2448"/>
  <c r="E745"/>
  <c r="E1858"/>
  <c r="E1650"/>
  <c r="E190"/>
  <c r="E1870"/>
  <c r="E894"/>
  <c r="E1241"/>
  <c r="E1309"/>
  <c r="E998"/>
  <c r="E2457"/>
  <c r="E1195"/>
  <c r="E1802"/>
  <c r="E930"/>
  <c r="E2199"/>
  <c r="E385"/>
  <c r="E2535"/>
  <c r="E2484"/>
  <c r="E822"/>
  <c r="E1168"/>
  <c r="E1202"/>
  <c r="E1308"/>
  <c r="E1422"/>
  <c r="E1927"/>
  <c r="I678"/>
  <c r="I1120"/>
  <c r="I1552"/>
  <c r="I1275"/>
  <c r="G2567"/>
  <c r="I353"/>
  <c r="I2775"/>
  <c r="I2329"/>
  <c r="E1769"/>
  <c r="E1478"/>
  <c r="E354"/>
  <c r="E2075"/>
  <c r="E924"/>
  <c r="E1619"/>
  <c r="E1565"/>
  <c r="E2249"/>
  <c r="E2438"/>
  <c r="E2031"/>
  <c r="E1230"/>
  <c r="E2059"/>
  <c r="E170"/>
  <c r="E2854"/>
  <c r="E1639"/>
  <c r="E1440"/>
  <c r="E1471"/>
  <c r="E929"/>
  <c r="E2682"/>
  <c r="E1999"/>
  <c r="E334"/>
  <c r="E194"/>
  <c r="E590"/>
  <c r="E382"/>
  <c r="E289"/>
  <c r="E488"/>
  <c r="E1496"/>
  <c r="E1509"/>
  <c r="E609"/>
  <c r="E2476"/>
  <c r="E2895"/>
  <c r="E434"/>
  <c r="E887"/>
  <c r="E1847"/>
  <c r="E2284"/>
  <c r="E814"/>
  <c r="E1572"/>
  <c r="E2706"/>
  <c r="E1542"/>
  <c r="E1050"/>
  <c r="E1498"/>
  <c r="E2436"/>
  <c r="E582"/>
  <c r="E618"/>
  <c r="E2788"/>
  <c r="E1517"/>
  <c r="E2855"/>
  <c r="E1844"/>
  <c r="E1636"/>
  <c r="E89"/>
  <c r="E294"/>
  <c r="E2723"/>
  <c r="E1950"/>
  <c r="I2602"/>
  <c r="E982"/>
  <c r="I2220"/>
  <c r="I479"/>
  <c r="I1512"/>
  <c r="U19"/>
  <c r="I2435"/>
  <c r="I1846"/>
  <c r="I2316"/>
  <c r="I242"/>
  <c r="I1357"/>
  <c r="E2446"/>
  <c r="E2647"/>
  <c r="E2190"/>
  <c r="E1375"/>
  <c r="E1426"/>
  <c r="E2738"/>
  <c r="E589"/>
  <c r="E2143"/>
  <c r="E2393"/>
  <c r="E2861"/>
  <c r="E741"/>
  <c r="E1657"/>
  <c r="E1069"/>
  <c r="E990"/>
  <c r="E2093"/>
  <c r="E1431"/>
  <c r="E2158"/>
  <c r="E381"/>
  <c r="E752"/>
  <c r="E2474"/>
  <c r="E1128"/>
  <c r="E678"/>
  <c r="E76"/>
  <c r="E1035"/>
  <c r="E1279"/>
  <c r="E1071"/>
  <c r="E2984"/>
  <c r="E2996"/>
  <c r="E2383"/>
  <c r="E134"/>
  <c r="E1768"/>
  <c r="E177"/>
  <c r="E1748"/>
  <c r="E747"/>
  <c r="E2585"/>
  <c r="E859"/>
  <c r="E2628"/>
  <c r="E43"/>
  <c r="E218"/>
  <c r="E2915"/>
  <c r="E1937"/>
  <c r="E1863"/>
  <c r="E2351"/>
  <c r="E2451"/>
  <c r="E1792"/>
  <c r="E2793"/>
  <c r="E1730"/>
  <c r="E2939"/>
  <c r="E1270"/>
  <c r="E1629"/>
  <c r="E1696"/>
  <c r="E435"/>
  <c r="E812"/>
  <c r="I1860"/>
  <c r="R7"/>
  <c r="I2148"/>
  <c r="I287"/>
  <c r="I831"/>
  <c r="I976"/>
  <c r="I235"/>
  <c r="E2533"/>
  <c r="E1642"/>
  <c r="E227"/>
  <c r="E375"/>
  <c r="E2027"/>
  <c r="E499"/>
  <c r="E1300"/>
  <c r="E1779"/>
  <c r="E1760"/>
  <c r="E2844"/>
  <c r="E2993"/>
  <c r="E1059"/>
  <c r="E2128"/>
  <c r="E1139"/>
  <c r="E1348"/>
  <c r="E1252"/>
  <c r="E2589"/>
  <c r="E2123"/>
  <c r="E1385"/>
  <c r="E540"/>
  <c r="E2146"/>
  <c r="E31"/>
  <c r="E2496"/>
  <c r="E272"/>
  <c r="E579"/>
  <c r="E2903"/>
  <c r="E1761"/>
  <c r="E2362"/>
  <c r="E2548"/>
  <c r="E1457"/>
  <c r="E1979"/>
  <c r="E1036"/>
  <c r="E1623"/>
  <c r="E974"/>
  <c r="E379"/>
  <c r="E867"/>
  <c r="E631"/>
  <c r="E1238"/>
  <c r="E1242"/>
  <c r="E1058"/>
  <c r="E1602"/>
  <c r="E370"/>
  <c r="E302"/>
  <c r="E130"/>
  <c r="E1947"/>
  <c r="E1936"/>
  <c r="E2791"/>
  <c r="E2703"/>
  <c r="E517"/>
  <c r="E2677"/>
  <c r="E288"/>
  <c r="E2177"/>
  <c r="E2667"/>
  <c r="E2303"/>
  <c r="E1523"/>
  <c r="E2226"/>
  <c r="E2065"/>
  <c r="E1360"/>
  <c r="E1905"/>
  <c r="E38"/>
  <c r="E2293"/>
  <c r="E818"/>
  <c r="I1246"/>
  <c r="I780"/>
  <c r="I1901"/>
  <c r="I2169"/>
  <c r="G1798"/>
  <c r="I2317"/>
  <c r="E1713"/>
  <c r="E699"/>
  <c r="E2584"/>
  <c r="E2017"/>
  <c r="E1941"/>
  <c r="E555"/>
  <c r="E444"/>
  <c r="E2720"/>
  <c r="E625"/>
  <c r="E2891"/>
  <c r="E185"/>
  <c r="E1555"/>
  <c r="E703"/>
  <c r="E772"/>
  <c r="E176"/>
  <c r="E217"/>
  <c r="E1954"/>
  <c r="E162"/>
  <c r="E2043"/>
  <c r="E2834"/>
  <c r="E1817"/>
  <c r="E1281"/>
  <c r="E2592"/>
  <c r="I2050"/>
  <c r="I503"/>
  <c r="I206"/>
  <c r="E2025"/>
  <c r="E1725"/>
  <c r="E1397"/>
  <c r="E439"/>
  <c r="I2494"/>
  <c r="I566"/>
  <c r="I100"/>
  <c r="E2785"/>
  <c r="E1775"/>
  <c r="E1321"/>
  <c r="E537"/>
  <c r="E2902"/>
  <c r="E345"/>
  <c r="I85"/>
  <c r="E2688"/>
  <c r="E2156"/>
  <c r="E1739"/>
  <c r="I2560"/>
  <c r="I1161"/>
  <c r="I1521"/>
  <c r="I1641"/>
  <c r="G2735"/>
  <c r="I1271"/>
  <c r="I143"/>
  <c r="I211"/>
  <c r="G370"/>
  <c r="E964"/>
  <c r="I1403"/>
  <c r="E2251"/>
  <c r="I2457"/>
  <c r="I2828"/>
  <c r="E1820"/>
  <c r="E689"/>
  <c r="E2063"/>
  <c r="E226"/>
  <c r="E393"/>
  <c r="E714"/>
  <c r="E2550"/>
  <c r="E1446"/>
  <c r="E171"/>
  <c r="E372"/>
  <c r="E2796"/>
  <c r="E2236"/>
  <c r="E1481"/>
  <c r="E512"/>
  <c r="E1570"/>
  <c r="E523"/>
  <c r="E2520"/>
  <c r="E586"/>
  <c r="E2140"/>
  <c r="E2578"/>
  <c r="E48"/>
  <c r="E2935"/>
  <c r="E915"/>
  <c r="E938"/>
  <c r="E2078"/>
  <c r="E1586"/>
  <c r="E1217"/>
  <c r="E2406"/>
  <c r="E513"/>
  <c r="E1053"/>
  <c r="E202"/>
  <c r="E564"/>
  <c r="E2404"/>
  <c r="E400"/>
  <c r="E2108"/>
  <c r="E357"/>
  <c r="E1307"/>
  <c r="E2709"/>
  <c r="E2216"/>
  <c r="E1016"/>
  <c r="E832"/>
  <c r="E1840"/>
  <c r="E417"/>
  <c r="E2910"/>
  <c r="E420"/>
  <c r="E2230"/>
  <c r="E567"/>
  <c r="I2759"/>
  <c r="I2594"/>
  <c r="E310"/>
  <c r="E2931"/>
  <c r="E2287"/>
  <c r="I279"/>
  <c r="E2330"/>
  <c r="E2708"/>
  <c r="E1441"/>
  <c r="E1524"/>
  <c r="E2212"/>
  <c r="E900"/>
  <c r="E427"/>
  <c r="E2828"/>
  <c r="E824"/>
  <c r="E1074"/>
  <c r="E979"/>
  <c r="E2353"/>
  <c r="E2254"/>
  <c r="E1988"/>
  <c r="E2391"/>
  <c r="E2265"/>
  <c r="E2253"/>
  <c r="E1712"/>
  <c r="E1976"/>
  <c r="E411"/>
  <c r="E1073"/>
  <c r="E408"/>
  <c r="E1972"/>
  <c r="E258"/>
  <c r="I1343"/>
  <c r="I2359"/>
  <c r="I744"/>
  <c r="E1901"/>
  <c r="E1885"/>
  <c r="E1980"/>
  <c r="E2728"/>
  <c r="E2959"/>
  <c r="E1186"/>
  <c r="E2662"/>
  <c r="E580"/>
  <c r="E2181"/>
  <c r="E522"/>
  <c r="E2877"/>
  <c r="E718"/>
  <c r="E2044"/>
  <c r="E1670"/>
  <c r="E1942"/>
  <c r="E1516"/>
  <c r="E1405"/>
  <c r="E646"/>
  <c r="I231"/>
  <c r="I1076"/>
  <c r="I131"/>
  <c r="I2077"/>
  <c r="I2640"/>
  <c r="I842"/>
  <c r="I666"/>
  <c r="E307"/>
  <c r="E958"/>
  <c r="E1853"/>
  <c r="E2509"/>
  <c r="E315"/>
  <c r="E977"/>
  <c r="E1983"/>
  <c r="E2698"/>
  <c r="E2938"/>
  <c r="E630"/>
  <c r="E1794"/>
  <c r="E1796"/>
  <c r="E1315"/>
  <c r="E1663"/>
  <c r="E864"/>
  <c r="E2886"/>
  <c r="E1332"/>
  <c r="E328"/>
  <c r="E2619"/>
  <c r="E2308"/>
  <c r="E2480"/>
  <c r="E365"/>
  <c r="E1387"/>
  <c r="E962"/>
  <c r="E2679"/>
  <c r="E2419"/>
  <c r="E2975"/>
  <c r="E1994"/>
  <c r="E2217"/>
  <c r="E317"/>
  <c r="E1805"/>
  <c r="E1588"/>
  <c r="E356"/>
  <c r="E2373"/>
  <c r="E1552"/>
  <c r="E2358"/>
  <c r="E44"/>
  <c r="E57"/>
  <c r="E442"/>
  <c r="E2412"/>
  <c r="E2426"/>
  <c r="E2571"/>
  <c r="E1955"/>
  <c r="E1226"/>
  <c r="E2544"/>
  <c r="E560"/>
  <c r="E1185"/>
  <c r="E1271"/>
  <c r="E165"/>
  <c r="E657"/>
  <c r="E1530"/>
  <c r="E1553"/>
  <c r="E559"/>
  <c r="E1583"/>
  <c r="E548"/>
  <c r="E2091"/>
  <c r="E1861"/>
  <c r="E2936"/>
  <c r="E1134"/>
  <c r="I733"/>
  <c r="I428"/>
  <c r="I1607"/>
  <c r="G1936"/>
  <c r="P11"/>
  <c r="E2427"/>
  <c r="G2482"/>
  <c r="I573"/>
  <c r="I821"/>
  <c r="I71"/>
  <c r="G2527"/>
  <c r="I19"/>
  <c r="I2125"/>
  <c r="E2008"/>
  <c r="I2179"/>
  <c r="G2030"/>
  <c r="I2299"/>
  <c r="G2504"/>
  <c r="I1778"/>
  <c r="I742"/>
  <c r="E1398"/>
  <c r="E2179"/>
  <c r="E710"/>
  <c r="E59"/>
  <c r="E1678"/>
  <c r="E1662"/>
  <c r="E378"/>
  <c r="E2824"/>
  <c r="E2011"/>
  <c r="E1559"/>
  <c r="E2073"/>
  <c r="E941"/>
  <c r="E1127"/>
  <c r="E928"/>
  <c r="E2094"/>
  <c r="E571"/>
  <c r="E759"/>
  <c r="E1592"/>
  <c r="E2768"/>
  <c r="E570"/>
  <c r="E207"/>
  <c r="E2385"/>
  <c r="E1467"/>
  <c r="E779"/>
  <c r="E96"/>
  <c r="E1655"/>
  <c r="E1048"/>
  <c r="E2598"/>
  <c r="E2061"/>
  <c r="E2725"/>
  <c r="E68"/>
  <c r="E1533"/>
  <c r="E1014"/>
  <c r="E2511"/>
  <c r="E1205"/>
  <c r="E1179"/>
  <c r="E1462"/>
  <c r="E276"/>
  <c r="E1700"/>
  <c r="E2022"/>
  <c r="I319"/>
  <c r="I2173"/>
  <c r="I2723"/>
  <c r="G2340"/>
  <c r="I2037"/>
  <c r="I151"/>
  <c r="I2988"/>
  <c r="I1696"/>
  <c r="G1715"/>
  <c r="I2246"/>
  <c r="G2164"/>
  <c r="I2295"/>
  <c r="I298"/>
  <c r="I66"/>
  <c r="G363"/>
  <c r="I2801"/>
  <c r="I94"/>
  <c r="I2303"/>
  <c r="I1888"/>
  <c r="E784"/>
  <c r="E2394"/>
  <c r="E156"/>
  <c r="E881"/>
  <c r="E1527"/>
  <c r="E1357"/>
  <c r="E2612"/>
  <c r="E1448"/>
  <c r="E2945"/>
  <c r="E247"/>
  <c r="E2003"/>
  <c r="E1435"/>
  <c r="E2508"/>
  <c r="E556"/>
  <c r="E971"/>
  <c r="E2357"/>
  <c r="E543"/>
  <c r="E2112"/>
  <c r="E267"/>
  <c r="E780"/>
  <c r="E1008"/>
  <c r="E1001"/>
  <c r="E100"/>
  <c r="G2137"/>
  <c r="E1975"/>
  <c r="E1697"/>
  <c r="E1685"/>
  <c r="E2944"/>
  <c r="E2498"/>
  <c r="E111"/>
  <c r="E1126"/>
  <c r="E676"/>
  <c r="E394"/>
  <c r="E45"/>
  <c r="E1438"/>
  <c r="E1698"/>
  <c r="E2995"/>
  <c r="E2900"/>
  <c r="E1684"/>
  <c r="E2083"/>
  <c r="E1526"/>
  <c r="E448"/>
  <c r="E2369"/>
  <c r="E861"/>
  <c r="E1027"/>
  <c r="E248"/>
  <c r="E2125"/>
  <c r="E1631"/>
  <c r="E153"/>
  <c r="E963"/>
  <c r="E1091"/>
  <c r="E1929"/>
  <c r="E1042"/>
  <c r="E263"/>
  <c r="E2758"/>
  <c r="E2963"/>
  <c r="E1842"/>
  <c r="E2416"/>
  <c r="E656"/>
  <c r="E2213"/>
  <c r="E2661"/>
  <c r="E2784"/>
  <c r="E1716"/>
  <c r="E139"/>
  <c r="E136"/>
  <c r="E902"/>
  <c r="E39"/>
  <c r="E473"/>
  <c r="E2541"/>
  <c r="E1787"/>
  <c r="E2625"/>
  <c r="E2549"/>
  <c r="I2604"/>
  <c r="I2722"/>
  <c r="I1985"/>
  <c r="I1499"/>
  <c r="I93"/>
  <c r="I1739"/>
  <c r="G2384"/>
  <c r="E2276"/>
  <c r="E1488"/>
  <c r="E1092"/>
  <c r="E949"/>
  <c r="E1369"/>
  <c r="E1207"/>
  <c r="E1249"/>
  <c r="E1824"/>
  <c r="E1204"/>
  <c r="E1837"/>
  <c r="E2491"/>
  <c r="E490"/>
  <c r="E1212"/>
  <c r="E1878"/>
  <c r="E2621"/>
  <c r="E921"/>
  <c r="E2632"/>
  <c r="E348"/>
  <c r="E1512"/>
  <c r="E1386"/>
  <c r="E722"/>
  <c r="E1248"/>
  <c r="E1023"/>
  <c r="E2477"/>
  <c r="E1933"/>
  <c r="E1749"/>
  <c r="E2486"/>
  <c r="E1318"/>
  <c r="E1653"/>
  <c r="E2175"/>
  <c r="E731"/>
  <c r="E392"/>
  <c r="E1494"/>
  <c r="E1916"/>
  <c r="E732"/>
  <c r="E1694"/>
  <c r="E2540"/>
  <c r="E203"/>
  <c r="E619"/>
  <c r="E2867"/>
  <c r="E2160"/>
  <c r="E1254"/>
  <c r="E2314"/>
  <c r="E138"/>
  <c r="E1427"/>
  <c r="E1652"/>
  <c r="E2105"/>
  <c r="E1813"/>
  <c r="E581"/>
  <c r="E1052"/>
  <c r="E221"/>
  <c r="E1845"/>
  <c r="E825"/>
  <c r="E801"/>
  <c r="E518"/>
  <c r="E1765"/>
  <c r="E2859"/>
  <c r="E2532"/>
  <c r="E1632"/>
  <c r="E2068"/>
  <c r="E1756"/>
  <c r="I581"/>
  <c r="E1738"/>
  <c r="G273"/>
  <c r="E2010"/>
  <c r="I608"/>
  <c r="I960"/>
  <c r="E2602"/>
  <c r="E2603"/>
  <c r="E1782"/>
  <c r="E1459"/>
  <c r="E1790"/>
  <c r="E975"/>
  <c r="E462"/>
  <c r="E2553"/>
  <c r="E2905"/>
  <c r="E2856"/>
  <c r="E1253"/>
  <c r="E1736"/>
  <c r="E669"/>
  <c r="E1428"/>
  <c r="E2189"/>
  <c r="E2245"/>
  <c r="I421"/>
  <c r="G1903"/>
  <c r="G2913"/>
  <c r="G359"/>
  <c r="I327"/>
  <c r="I53"/>
  <c r="I130"/>
  <c r="I1517"/>
  <c r="I1408"/>
  <c r="I2014"/>
  <c r="I1506"/>
  <c r="I1103"/>
  <c r="I802"/>
  <c r="I2678"/>
  <c r="I1182"/>
  <c r="I79"/>
  <c r="I179"/>
  <c r="I176"/>
  <c r="E2272"/>
  <c r="E2792"/>
  <c r="E673"/>
  <c r="E1275"/>
  <c r="E1846"/>
  <c r="E321"/>
  <c r="E955"/>
  <c r="E2884"/>
  <c r="E214"/>
  <c r="E2493"/>
  <c r="E2234"/>
  <c r="E1273"/>
  <c r="E584"/>
  <c r="E2198"/>
  <c r="E1335"/>
  <c r="E2432"/>
  <c r="E2707"/>
  <c r="E1491"/>
  <c r="E663"/>
  <c r="E649"/>
  <c r="E786"/>
  <c r="E811"/>
  <c r="E1704"/>
  <c r="E2774"/>
  <c r="E793"/>
  <c r="E273"/>
  <c r="E2106"/>
  <c r="E336"/>
  <c r="E890"/>
  <c r="E2652"/>
  <c r="E531"/>
  <c r="E1551"/>
  <c r="E1607"/>
  <c r="E2958"/>
  <c r="E1394"/>
  <c r="E2665"/>
  <c r="E1011"/>
  <c r="E2292"/>
  <c r="E2376"/>
  <c r="E848"/>
  <c r="E1907"/>
  <c r="G1840"/>
  <c r="I2883"/>
  <c r="E2148"/>
  <c r="E1888"/>
  <c r="G2778"/>
  <c r="E410"/>
  <c r="I120"/>
  <c r="I2567"/>
  <c r="I68"/>
  <c r="I2893"/>
  <c r="E2579"/>
  <c r="E164"/>
  <c r="I2413"/>
  <c r="I149"/>
  <c r="G2932"/>
  <c r="I1548"/>
  <c r="E419"/>
  <c r="E2812"/>
  <c r="E1231"/>
  <c r="E1206"/>
  <c r="E2870"/>
  <c r="E2341"/>
  <c r="E2325"/>
  <c r="E2285"/>
  <c r="E681"/>
  <c r="E1460"/>
  <c r="E2269"/>
  <c r="E269"/>
  <c r="E2380"/>
  <c r="E1062"/>
  <c r="E2283"/>
  <c r="E2095"/>
  <c r="E2853"/>
  <c r="E452"/>
  <c r="E2826"/>
  <c r="E911"/>
  <c r="E2320"/>
  <c r="E268"/>
  <c r="E1237"/>
  <c r="E1178"/>
  <c r="E278"/>
  <c r="E257"/>
  <c r="I2945"/>
  <c r="G107"/>
  <c r="E1829"/>
  <c r="E1668"/>
  <c r="E2973"/>
  <c r="E2386"/>
  <c r="E683"/>
  <c r="E1078"/>
  <c r="E2001"/>
  <c r="E2676"/>
  <c r="E1701"/>
  <c r="E1083"/>
  <c r="E1745"/>
  <c r="E1986"/>
  <c r="E1182"/>
  <c r="E2020"/>
  <c r="E1798"/>
  <c r="E71"/>
  <c r="E163"/>
  <c r="E1598"/>
  <c r="E733"/>
  <c r="I1414"/>
  <c r="I64"/>
  <c r="G1136"/>
  <c r="I74"/>
  <c r="I429"/>
  <c r="I316"/>
  <c r="G2415"/>
  <c r="I1910"/>
  <c r="I1964"/>
  <c r="I2664"/>
  <c r="G881"/>
  <c r="I1468"/>
  <c r="I294"/>
  <c r="I552"/>
  <c r="I2458"/>
  <c r="G1652"/>
  <c r="I1502"/>
  <c r="I1967"/>
  <c r="E841"/>
  <c r="E172"/>
  <c r="E765"/>
  <c r="E802"/>
  <c r="E1277"/>
  <c r="E238"/>
  <c r="E1358"/>
  <c r="E2781"/>
  <c r="E1876"/>
  <c r="E2597"/>
  <c r="E108"/>
  <c r="E1301"/>
  <c r="E264"/>
  <c r="E340"/>
  <c r="E507"/>
  <c r="E2005"/>
  <c r="E797"/>
  <c r="I2727"/>
  <c r="I1709"/>
  <c r="I1575"/>
  <c r="E330"/>
  <c r="E344"/>
  <c r="E1932"/>
  <c r="E2081"/>
  <c r="E677"/>
  <c r="E1085"/>
  <c r="E515"/>
  <c r="E1123"/>
  <c r="E897"/>
  <c r="E1465"/>
  <c r="E1501"/>
  <c r="E697"/>
  <c r="E2510"/>
  <c r="E478"/>
  <c r="E2338"/>
  <c r="E2037"/>
  <c r="E682"/>
  <c r="E129"/>
  <c r="E2649"/>
  <c r="E133"/>
  <c r="E1680"/>
  <c r="I1070"/>
  <c r="G1999"/>
  <c r="G2574"/>
  <c r="I2176"/>
  <c r="I255"/>
  <c r="I261"/>
  <c r="I1005"/>
  <c r="I896"/>
  <c r="I990"/>
  <c r="I994"/>
  <c r="G2657"/>
  <c r="I470"/>
  <c r="I2979"/>
  <c r="I837"/>
  <c r="I1823"/>
  <c r="Q7"/>
  <c r="Q19"/>
  <c r="I820"/>
  <c r="E2765"/>
  <c r="E2920"/>
  <c r="E1084"/>
  <c r="E1723"/>
  <c r="E1148"/>
  <c r="E1299"/>
  <c r="E1395"/>
  <c r="E761"/>
  <c r="E36"/>
  <c r="E1485"/>
  <c r="E1066"/>
  <c r="E1860"/>
  <c r="E459"/>
  <c r="E1682"/>
  <c r="E2876"/>
  <c r="E2149"/>
  <c r="E206"/>
  <c r="E1005"/>
  <c r="E2343"/>
  <c r="E2137"/>
  <c r="E2700"/>
  <c r="E373"/>
  <c r="E1137"/>
  <c r="I129"/>
  <c r="E2815"/>
  <c r="E877"/>
  <c r="E1419"/>
  <c r="E1346"/>
  <c r="E1138"/>
  <c r="E2173"/>
  <c r="E1200"/>
  <c r="E1418"/>
  <c r="I919"/>
  <c r="I544"/>
  <c r="I2527"/>
  <c r="E2069"/>
  <c r="E1789"/>
  <c r="E404"/>
  <c r="E940"/>
  <c r="E423"/>
  <c r="E2209"/>
  <c r="E2977"/>
  <c r="E458"/>
  <c r="E81"/>
  <c r="E2536"/>
  <c r="E1147"/>
  <c r="E873"/>
  <c r="E2831"/>
  <c r="E256"/>
  <c r="E1499"/>
  <c r="E1280"/>
  <c r="E1382"/>
  <c r="E826"/>
  <c r="E653"/>
  <c r="E2767"/>
  <c r="E1831"/>
  <c r="E2690"/>
  <c r="E121"/>
  <c r="E2322"/>
  <c r="E2214"/>
  <c r="E2012"/>
  <c r="E169"/>
  <c r="E2779"/>
  <c r="E1269"/>
  <c r="E2573"/>
  <c r="E2211"/>
  <c r="E1164"/>
  <c r="E1167"/>
  <c r="E1838"/>
  <c r="E1710"/>
  <c r="E2626"/>
  <c r="E557"/>
  <c r="E145"/>
  <c r="E154"/>
  <c r="E482"/>
  <c r="E1546"/>
  <c r="E407"/>
  <c r="E2032"/>
  <c r="E1311"/>
  <c r="E843"/>
  <c r="E976"/>
  <c r="E2537"/>
  <c r="E498"/>
  <c r="E2455"/>
  <c r="E2745"/>
  <c r="I189"/>
  <c r="G2909"/>
  <c r="E1264"/>
  <c r="E2487"/>
  <c r="E1409"/>
  <c r="E1721"/>
  <c r="E909"/>
  <c r="E306"/>
  <c r="E101"/>
  <c r="E1413"/>
  <c r="E1593"/>
  <c r="E244"/>
  <c r="E704"/>
  <c r="I190"/>
  <c r="E2979"/>
  <c r="I182"/>
  <c r="E1880"/>
  <c r="E1540"/>
  <c r="E2364"/>
  <c r="E2962"/>
  <c r="E1752"/>
  <c r="I1776"/>
  <c r="E1024"/>
  <c r="I2016"/>
  <c r="E2247"/>
  <c r="E83"/>
  <c r="E1614"/>
  <c r="E2472"/>
  <c r="E2581"/>
  <c r="M20"/>
  <c r="E2086"/>
  <c r="E1938"/>
  <c r="E2862"/>
  <c r="E1608"/>
  <c r="E496"/>
  <c r="E1889"/>
  <c r="E2381"/>
  <c r="E2273"/>
  <c r="E1075"/>
  <c r="E287"/>
  <c r="E2552"/>
  <c r="E944"/>
  <c r="E42"/>
  <c r="E1410"/>
  <c r="E1514"/>
  <c r="E2908"/>
  <c r="E521"/>
  <c r="E1020"/>
  <c r="E2888"/>
  <c r="E1695"/>
  <c r="E533"/>
  <c r="E325"/>
  <c r="E596"/>
  <c r="E685"/>
  <c r="E270"/>
  <c r="E2399"/>
  <c r="E1596"/>
  <c r="E680"/>
  <c r="E988"/>
  <c r="I1062"/>
  <c r="E2570"/>
  <c r="E2004"/>
  <c r="E2681"/>
  <c r="E1378"/>
  <c r="E2990"/>
  <c r="E623"/>
  <c r="E1977"/>
  <c r="E1349"/>
  <c r="E562"/>
  <c r="E1989"/>
  <c r="E2335"/>
  <c r="E2323"/>
  <c r="E1131"/>
  <c r="E2695"/>
  <c r="E2408"/>
  <c r="E33"/>
  <c r="E1288"/>
  <c r="E2806"/>
  <c r="E2132"/>
  <c r="E1344"/>
  <c r="E409"/>
  <c r="E2169"/>
  <c r="E1587"/>
  <c r="E2035"/>
  <c r="E283"/>
  <c r="E90"/>
  <c r="E612"/>
  <c r="E414"/>
  <c r="E1922"/>
  <c r="E613"/>
  <c r="E1582"/>
  <c r="E775"/>
  <c r="E1815"/>
  <c r="E1626"/>
  <c r="E2744"/>
  <c r="E1525"/>
  <c r="E1984"/>
  <c r="E2733"/>
  <c r="E50"/>
  <c r="E541"/>
  <c r="E105"/>
  <c r="E95"/>
  <c r="E2079"/>
  <c r="E2084"/>
  <c r="E2138"/>
  <c r="E1399"/>
  <c r="E896"/>
  <c r="E2237"/>
  <c r="E2356"/>
  <c r="E505"/>
  <c r="E2337"/>
  <c r="E2111"/>
  <c r="E1197"/>
  <c r="E1107"/>
  <c r="E696"/>
  <c r="E195"/>
  <c r="E1964"/>
  <c r="E480"/>
  <c r="E453"/>
  <c r="E1966"/>
  <c r="E2135"/>
  <c r="E1343"/>
  <c r="E2056"/>
  <c r="E1456"/>
  <c r="E808"/>
  <c r="I950"/>
  <c r="I317"/>
  <c r="I1128"/>
  <c r="I867"/>
  <c r="I2982"/>
  <c r="I2860"/>
  <c r="I1877"/>
  <c r="I1363"/>
  <c r="I1843"/>
  <c r="I1277"/>
  <c r="I1726"/>
  <c r="G875"/>
  <c r="I2917"/>
  <c r="I2094"/>
  <c r="I1570"/>
  <c r="I1760"/>
  <c r="I1991"/>
  <c r="E368"/>
  <c r="E1095"/>
  <c r="E1594"/>
  <c r="E819"/>
  <c r="E2930"/>
  <c r="E1392"/>
  <c r="E895"/>
  <c r="E2954"/>
  <c r="E2024"/>
  <c r="E670"/>
  <c r="E1229"/>
  <c r="E2943"/>
  <c r="E314"/>
  <c r="E2184"/>
  <c r="E2312"/>
  <c r="E1537"/>
  <c r="E80"/>
  <c r="E1707"/>
  <c r="E301"/>
  <c r="E885"/>
  <c r="E2302"/>
  <c r="E1102"/>
  <c r="E1603"/>
  <c r="E1243"/>
  <c r="E1136"/>
  <c r="E1791"/>
  <c r="E1406"/>
  <c r="I1373"/>
  <c r="L11"/>
  <c r="I193"/>
  <c r="G2055"/>
  <c r="I445"/>
  <c r="I416"/>
  <c r="I1655"/>
  <c r="I966"/>
  <c r="I1736"/>
  <c r="I67"/>
  <c r="I2951"/>
  <c r="I493"/>
  <c r="I1322"/>
  <c r="I810"/>
  <c r="I1546"/>
  <c r="G2622"/>
  <c r="I1376"/>
  <c r="I991"/>
  <c r="I2456"/>
  <c r="I201"/>
  <c r="I1661"/>
  <c r="M11"/>
  <c r="G152"/>
  <c r="E1065"/>
  <c r="E2525"/>
  <c r="E1259"/>
  <c r="I1255"/>
  <c r="I2357"/>
  <c r="I1206"/>
  <c r="I1171"/>
  <c r="E1096"/>
  <c r="E1132"/>
  <c r="E2878"/>
  <c r="E1800"/>
  <c r="I1189"/>
  <c r="I995"/>
  <c r="I643"/>
  <c r="E1022"/>
  <c r="E1006"/>
  <c r="E1345"/>
  <c r="E167"/>
  <c r="I1553"/>
  <c r="I1122"/>
  <c r="I1087"/>
  <c r="E2447"/>
  <c r="E1577"/>
  <c r="E477"/>
  <c r="E2235"/>
  <c r="E1641"/>
  <c r="E2803"/>
  <c r="E2372"/>
  <c r="E776"/>
  <c r="E2842"/>
  <c r="E2712"/>
  <c r="E1117"/>
  <c r="I1110"/>
  <c r="I1542"/>
  <c r="I2112"/>
  <c r="I2092"/>
  <c r="I1581"/>
  <c r="I922"/>
  <c r="I243"/>
  <c r="I565"/>
  <c r="I2752"/>
  <c r="I2806"/>
  <c r="I2850"/>
  <c r="G2073"/>
  <c r="I2791"/>
  <c r="I55"/>
  <c r="I150"/>
  <c r="I376"/>
  <c r="G1974"/>
  <c r="G368"/>
  <c r="G2391"/>
  <c r="I1763"/>
  <c r="I1026"/>
  <c r="U7"/>
  <c r="I2381"/>
  <c r="I2230"/>
  <c r="I46"/>
  <c r="I2535"/>
  <c r="I89"/>
  <c r="E2639"/>
  <c r="E2998"/>
  <c r="E1165"/>
  <c r="E2310"/>
  <c r="I258"/>
  <c r="P19"/>
  <c r="I1020"/>
  <c r="E2092"/>
  <c r="E849"/>
  <c r="E2371"/>
  <c r="E1757"/>
  <c r="I1933"/>
  <c r="I2662"/>
  <c r="E1423"/>
  <c r="E205"/>
  <c r="E2463"/>
  <c r="E1258"/>
  <c r="I2118"/>
  <c r="G236"/>
  <c r="I2839"/>
  <c r="E608"/>
  <c r="E2107"/>
  <c r="I2093"/>
  <c r="E2670"/>
  <c r="E664"/>
  <c r="E1660"/>
  <c r="I2925"/>
  <c r="I774"/>
  <c r="G2090"/>
  <c r="I659"/>
  <c r="G2864"/>
  <c r="I1591"/>
  <c r="I2731"/>
  <c r="I1217"/>
  <c r="G2670"/>
  <c r="I1697"/>
  <c r="G1628"/>
  <c r="I2311"/>
  <c r="I2142"/>
  <c r="I1245"/>
  <c r="I2544"/>
  <c r="I1041"/>
  <c r="I2736"/>
  <c r="E2660"/>
  <c r="E187"/>
  <c r="E2014"/>
  <c r="E2497"/>
  <c r="E1497"/>
  <c r="E2770"/>
  <c r="E658"/>
  <c r="E124"/>
  <c r="E945"/>
  <c r="E1580"/>
  <c r="E364"/>
  <c r="E2521"/>
  <c r="E2485"/>
  <c r="E461"/>
  <c r="E119"/>
  <c r="E1283"/>
  <c r="E573"/>
  <c r="E73"/>
  <c r="E2099"/>
  <c r="E2248"/>
  <c r="E1904"/>
  <c r="E79"/>
  <c r="E2009"/>
  <c r="E1982"/>
  <c r="E1926"/>
  <c r="E568"/>
  <c r="E1400"/>
  <c r="E2547"/>
  <c r="E1549"/>
  <c r="E1729"/>
  <c r="E1247"/>
  <c r="E736"/>
  <c r="E1047"/>
  <c r="E1877"/>
  <c r="E2390"/>
  <c r="E398"/>
  <c r="E2052"/>
  <c r="E47"/>
  <c r="E387"/>
  <c r="E343"/>
  <c r="I168"/>
  <c r="I547"/>
  <c r="I196"/>
  <c r="I1564"/>
  <c r="I839"/>
  <c r="I1729"/>
  <c r="I167"/>
  <c r="I2262"/>
  <c r="I567"/>
  <c r="I1677"/>
  <c r="I462"/>
  <c r="G2905"/>
  <c r="I303"/>
  <c r="I1836"/>
  <c r="I2356"/>
  <c r="I1615"/>
  <c r="I1990"/>
  <c r="L7"/>
  <c r="E1544"/>
  <c r="E2629"/>
  <c r="E2653"/>
  <c r="E739"/>
  <c r="E2566"/>
  <c r="E880"/>
  <c r="E852"/>
  <c r="E2470"/>
  <c r="E1515"/>
  <c r="E2919"/>
  <c r="E2567"/>
  <c r="E1823"/>
  <c r="E2724"/>
  <c r="E981"/>
  <c r="E1741"/>
  <c r="E150"/>
  <c r="E355"/>
  <c r="I1298"/>
  <c r="E424"/>
  <c r="E872"/>
  <c r="E1026"/>
  <c r="E2361"/>
  <c r="E1706"/>
  <c r="E2466"/>
  <c r="E2527"/>
  <c r="I212"/>
  <c r="I183"/>
  <c r="E2574"/>
  <c r="E1402"/>
  <c r="G2505"/>
  <c r="I1698"/>
  <c r="E322"/>
  <c r="E1255"/>
  <c r="E2205"/>
  <c r="E2067"/>
  <c r="E1744"/>
  <c r="E648"/>
  <c r="E2898"/>
  <c r="E1894"/>
  <c r="E1430"/>
  <c r="E1416"/>
  <c r="I272"/>
  <c r="I758"/>
  <c r="I83"/>
  <c r="I872"/>
  <c r="I218"/>
  <c r="I2905"/>
  <c r="I88"/>
  <c r="I1702"/>
  <c r="I1452"/>
  <c r="I173"/>
  <c r="I2763"/>
  <c r="I982"/>
  <c r="I375"/>
  <c r="I2644"/>
  <c r="I156"/>
  <c r="I2784"/>
  <c r="G372"/>
  <c r="I1142"/>
  <c r="I2455"/>
  <c r="I2606"/>
  <c r="I1812"/>
  <c r="I2848"/>
  <c r="I2509"/>
  <c r="I1907"/>
  <c r="I2578"/>
  <c r="I2887"/>
  <c r="I38"/>
  <c r="E1079"/>
  <c r="E1097"/>
  <c r="E511"/>
  <c r="E335"/>
  <c r="I2201"/>
  <c r="I2391"/>
  <c r="I1190"/>
  <c r="E2710"/>
  <c r="E1082"/>
  <c r="E2897"/>
  <c r="E1788"/>
  <c r="I1610"/>
  <c r="I2576"/>
  <c r="I2935"/>
  <c r="E113"/>
  <c r="E876"/>
  <c r="E1098"/>
  <c r="E2339"/>
  <c r="I1810"/>
  <c r="I2695"/>
  <c r="I2668"/>
  <c r="E1665"/>
  <c r="E1970"/>
  <c r="E1561"/>
  <c r="E2048"/>
  <c r="E2260"/>
  <c r="E467"/>
  <c r="E1076"/>
  <c r="E2013"/>
  <c r="E2946"/>
  <c r="E2618"/>
  <c r="E476"/>
  <c r="E2874"/>
  <c r="I396"/>
  <c r="I2658"/>
  <c r="G2447"/>
  <c r="I1861"/>
  <c r="E1557"/>
  <c r="E2221"/>
  <c r="I1827"/>
  <c r="G1854"/>
  <c r="I624"/>
  <c r="I2472"/>
  <c r="I1382"/>
  <c r="I2952"/>
  <c r="I209"/>
  <c r="I208"/>
  <c r="G2016"/>
  <c r="I672"/>
  <c r="I2915"/>
  <c r="I20"/>
  <c r="I712"/>
  <c r="N11"/>
  <c r="I2224"/>
  <c r="I311"/>
  <c r="I2009"/>
  <c r="I1834"/>
  <c r="G1128"/>
  <c r="I1473"/>
  <c r="E687"/>
  <c r="E652"/>
  <c r="E2085"/>
  <c r="E8"/>
  <c r="I1123"/>
  <c r="I989"/>
  <c r="E24"/>
  <c r="E1673"/>
  <c r="E1245"/>
  <c r="E2514"/>
  <c r="I973"/>
  <c r="I936"/>
  <c r="I1174"/>
  <c r="O7"/>
  <c r="E2814"/>
  <c r="E561"/>
  <c r="E106"/>
  <c r="E2769"/>
  <c r="I734"/>
  <c r="I1293"/>
  <c r="I221"/>
  <c r="E2934"/>
  <c r="E1262"/>
  <c r="E2458"/>
  <c r="I1133"/>
  <c r="I2127"/>
  <c r="G1992"/>
  <c r="I240"/>
  <c r="E591"/>
  <c r="E1683"/>
  <c r="I471"/>
  <c r="E2222"/>
  <c r="E2439"/>
  <c r="E403"/>
  <c r="E1278"/>
  <c r="E242"/>
  <c r="E510"/>
  <c r="E719"/>
  <c r="I166"/>
  <c r="I1260"/>
  <c r="I2555"/>
  <c r="I1995"/>
  <c r="I1286"/>
  <c r="I1876"/>
  <c r="I2721"/>
  <c r="I570"/>
  <c r="I2018"/>
  <c r="I308"/>
  <c r="I1998"/>
  <c r="G2248"/>
  <c r="I2496"/>
  <c r="I1871"/>
  <c r="I2468"/>
  <c r="I1013"/>
  <c r="G2481"/>
  <c r="I257"/>
  <c r="I2471"/>
  <c r="I1247"/>
  <c r="G2998"/>
  <c r="I1767"/>
  <c r="I101"/>
  <c r="I215"/>
  <c r="I2033"/>
  <c r="I1216"/>
  <c r="I729"/>
  <c r="E2797"/>
  <c r="E1958"/>
  <c r="E241"/>
  <c r="E662"/>
  <c r="I259"/>
  <c r="I494"/>
  <c r="I2253"/>
  <c r="E627"/>
  <c r="E914"/>
  <c r="E2773"/>
  <c r="E2757"/>
  <c r="N8"/>
  <c r="I858"/>
  <c r="I2704"/>
  <c r="E1163"/>
  <c r="E2913"/>
  <c r="E426"/>
  <c r="E430"/>
  <c r="I1088"/>
  <c r="I496"/>
  <c r="I2422"/>
  <c r="E1365"/>
  <c r="E293"/>
  <c r="E2608"/>
  <c r="E1150"/>
  <c r="E2443"/>
  <c r="E1171"/>
  <c r="E2255"/>
  <c r="E2646"/>
  <c r="E2810"/>
  <c r="E2743"/>
  <c r="E2334"/>
  <c r="E2191"/>
  <c r="I280"/>
  <c r="I2999"/>
  <c r="V11"/>
  <c r="I540"/>
  <c r="G1208"/>
  <c r="I2861"/>
  <c r="I2393"/>
  <c r="I103"/>
  <c r="I2480"/>
  <c r="I1051"/>
  <c r="I541"/>
  <c r="G1644"/>
  <c r="I1644"/>
  <c r="I378"/>
  <c r="G2823"/>
  <c r="I1238"/>
  <c r="I2082"/>
  <c r="I2829"/>
  <c r="I2750"/>
  <c r="I1108"/>
  <c r="I1594"/>
  <c r="I2086"/>
  <c r="I2294"/>
  <c r="I933"/>
  <c r="G2225"/>
  <c r="G696"/>
  <c r="I644"/>
  <c r="I271"/>
  <c r="E595"/>
  <c r="E1190"/>
  <c r="E2987"/>
  <c r="E2155"/>
  <c r="I1689"/>
  <c r="I1879"/>
  <c r="I2304"/>
  <c r="E1450"/>
  <c r="E668"/>
  <c r="E594"/>
  <c r="E1228"/>
  <c r="I1503"/>
  <c r="I333"/>
  <c r="I2423"/>
  <c r="E1374"/>
  <c r="E2909"/>
  <c r="E773"/>
  <c r="E1367"/>
  <c r="I1634"/>
  <c r="I446"/>
  <c r="E2000"/>
  <c r="E2152"/>
  <c r="E239"/>
  <c r="I2765"/>
  <c r="I1227"/>
  <c r="I852"/>
  <c r="G2959"/>
  <c r="I164"/>
  <c r="I2783"/>
  <c r="G620"/>
  <c r="E1852"/>
  <c r="I1422"/>
  <c r="E2911"/>
  <c r="I1101"/>
  <c r="I2612"/>
  <c r="I2659"/>
  <c r="E1613"/>
  <c r="E2835"/>
  <c r="E1643"/>
  <c r="I1287"/>
  <c r="I1847"/>
  <c r="I1837"/>
  <c r="I1945"/>
  <c r="G1462"/>
  <c r="I57"/>
  <c r="I803"/>
  <c r="G55"/>
  <c r="I2807"/>
  <c r="I253"/>
  <c r="Q8"/>
  <c r="I1261"/>
  <c r="I230"/>
  <c r="I1662"/>
  <c r="I2400"/>
  <c r="E1194"/>
  <c r="E88"/>
  <c r="E2651"/>
  <c r="E1417"/>
  <c r="E186"/>
  <c r="E886"/>
  <c r="E1686"/>
  <c r="E1857"/>
  <c r="E2090"/>
  <c r="E858"/>
  <c r="E1953"/>
  <c r="E2261"/>
  <c r="E2087"/>
  <c r="E1276"/>
  <c r="E1183"/>
  <c r="E882"/>
  <c r="E369"/>
  <c r="E1477"/>
  <c r="E495"/>
  <c r="E2740"/>
  <c r="E266"/>
  <c r="E1910"/>
  <c r="E1152"/>
  <c r="E2638"/>
  <c r="E633"/>
  <c r="E1403"/>
  <c r="E34"/>
  <c r="E2450"/>
  <c r="E1445"/>
  <c r="E291"/>
  <c r="E1674"/>
  <c r="E1646"/>
  <c r="I880"/>
  <c r="E2429"/>
  <c r="I1430"/>
  <c r="E1225"/>
  <c r="E2604"/>
  <c r="E1872"/>
  <c r="E1575"/>
  <c r="E764"/>
  <c r="I1365"/>
  <c r="I213"/>
  <c r="I1240"/>
  <c r="I219"/>
  <c r="G2420"/>
  <c r="I1405"/>
  <c r="I786"/>
  <c r="I2921"/>
  <c r="G1137"/>
  <c r="I1629"/>
  <c r="I935"/>
  <c r="I1367"/>
  <c r="I2073"/>
  <c r="I2160"/>
  <c r="I205"/>
  <c r="I2476"/>
  <c r="I900"/>
  <c r="I1149"/>
  <c r="I2787"/>
  <c r="E1624"/>
  <c r="E2365"/>
  <c r="E2058"/>
  <c r="I424"/>
  <c r="E1620"/>
  <c r="E2561"/>
  <c r="E1895"/>
  <c r="E474"/>
  <c r="E1830"/>
  <c r="E912"/>
  <c r="I743"/>
  <c r="I1845"/>
  <c r="I251"/>
  <c r="E820"/>
  <c r="E2164"/>
  <c r="E183"/>
  <c r="I41"/>
  <c r="I677"/>
  <c r="I1046"/>
  <c r="E899"/>
  <c r="E2134"/>
  <c r="E1483"/>
  <c r="E2223"/>
  <c r="E2747"/>
  <c r="G2402"/>
  <c r="E1648"/>
  <c r="I114"/>
  <c r="E936"/>
  <c r="E2843"/>
  <c r="E2171"/>
  <c r="W20"/>
  <c r="O11"/>
  <c r="I275"/>
  <c r="I48"/>
  <c r="I69"/>
  <c r="G2266"/>
  <c r="I838"/>
  <c r="I1369"/>
  <c r="I148"/>
  <c r="I36"/>
  <c r="I284"/>
  <c r="I188"/>
  <c r="I508"/>
  <c r="I2241"/>
  <c r="G1692"/>
  <c r="I1079"/>
  <c r="I2237"/>
  <c r="G84"/>
  <c r="I2966"/>
  <c r="E55"/>
  <c r="E2640"/>
  <c r="E312"/>
  <c r="E1352"/>
  <c r="E2899"/>
  <c r="E1221"/>
  <c r="E806"/>
  <c r="E2890"/>
  <c r="E2980"/>
  <c r="E783"/>
  <c r="I325"/>
  <c r="I72"/>
  <c r="I241"/>
  <c r="E1140"/>
  <c r="E1210"/>
  <c r="E846"/>
  <c r="E2238"/>
  <c r="I1992"/>
  <c r="T20"/>
  <c r="I116"/>
  <c r="I1412"/>
  <c r="E299"/>
  <c r="E1928"/>
  <c r="E506"/>
  <c r="E1246"/>
  <c r="E1267"/>
  <c r="E2201"/>
  <c r="E2542"/>
  <c r="E245"/>
  <c r="E1453"/>
  <c r="E665"/>
  <c r="E2414"/>
  <c r="I1446"/>
  <c r="G247"/>
  <c r="I2320"/>
  <c r="G1879"/>
  <c r="I1448"/>
  <c r="I1651"/>
  <c r="I1472"/>
  <c r="I472"/>
  <c r="I2998"/>
  <c r="I899"/>
  <c r="I2143"/>
  <c r="I2570"/>
  <c r="I1558"/>
  <c r="I2231"/>
  <c r="I617"/>
  <c r="I1432"/>
  <c r="I1501"/>
  <c r="I1848"/>
  <c r="I187"/>
  <c r="I1359"/>
  <c r="G1822"/>
  <c r="I525"/>
  <c r="I345"/>
  <c r="I813"/>
  <c r="I679"/>
  <c r="I2211"/>
  <c r="E539"/>
  <c r="E828"/>
  <c r="E1740"/>
  <c r="I1821"/>
  <c r="I332"/>
  <c r="G438"/>
  <c r="E578"/>
  <c r="E2761"/>
  <c r="E2576"/>
  <c r="E1945"/>
  <c r="I888"/>
  <c r="I1557"/>
  <c r="E803"/>
  <c r="E3000"/>
  <c r="E1912"/>
  <c r="E1963"/>
  <c r="G1217"/>
  <c r="I2587"/>
  <c r="I1921"/>
  <c r="E1676"/>
  <c r="E588"/>
  <c r="E2756"/>
  <c r="E2901"/>
  <c r="E2344"/>
  <c r="E1568"/>
  <c r="E821"/>
  <c r="I1354"/>
  <c r="G2596"/>
  <c r="I1111"/>
  <c r="I931"/>
  <c r="E831"/>
  <c r="E952"/>
  <c r="E188"/>
  <c r="E724"/>
  <c r="E1454"/>
  <c r="E2489"/>
  <c r="E2382"/>
  <c r="E1961"/>
  <c r="E1597"/>
  <c r="E2264"/>
  <c r="E2360"/>
  <c r="E2049"/>
  <c r="E2279"/>
  <c r="E115"/>
  <c r="E1633"/>
  <c r="E148"/>
  <c r="E1548"/>
  <c r="E1506"/>
  <c r="E2764"/>
  <c r="E2115"/>
  <c r="E1897"/>
  <c r="E878"/>
  <c r="E240"/>
  <c r="G2146"/>
  <c r="I2900"/>
  <c r="I2248"/>
  <c r="E2906"/>
  <c r="E927"/>
  <c r="E1974"/>
  <c r="E193"/>
  <c r="G2401"/>
  <c r="I403"/>
  <c r="I1144"/>
  <c r="E2655"/>
  <c r="E2613"/>
  <c r="E959"/>
  <c r="E285"/>
  <c r="G1754"/>
  <c r="I2254"/>
  <c r="I1444"/>
  <c r="E2366"/>
  <c r="E243"/>
  <c r="E1659"/>
  <c r="E758"/>
  <c r="I138"/>
  <c r="G1193"/>
  <c r="I126"/>
  <c r="G211"/>
  <c r="I589"/>
  <c r="I1433"/>
  <c r="I1265"/>
  <c r="I669"/>
  <c r="G44"/>
  <c r="I107"/>
  <c r="I1195"/>
  <c r="G1241"/>
  <c r="I118"/>
  <c r="I239"/>
  <c r="E2057"/>
  <c r="E1658"/>
  <c r="E642"/>
  <c r="E391"/>
  <c r="E1282"/>
  <c r="E1235"/>
  <c r="E447"/>
  <c r="E2186"/>
  <c r="E1379"/>
  <c r="E182"/>
  <c r="E2654"/>
  <c r="E502"/>
  <c r="E445"/>
  <c r="E2923"/>
  <c r="E1535"/>
  <c r="E303"/>
  <c r="E753"/>
  <c r="E229"/>
  <c r="E304"/>
  <c r="E2591"/>
  <c r="E1645"/>
  <c r="E1803"/>
  <c r="E223"/>
  <c r="I222"/>
  <c r="Q20"/>
  <c r="I59"/>
  <c r="E157"/>
  <c r="E2656"/>
  <c r="E1892"/>
  <c r="E2192"/>
  <c r="I944"/>
  <c r="I295"/>
  <c r="I410"/>
  <c r="E2424"/>
  <c r="E1109"/>
  <c r="E1161"/>
  <c r="E1115"/>
  <c r="I1063"/>
  <c r="I106"/>
  <c r="G239"/>
  <c r="E1361"/>
  <c r="E916"/>
  <c r="I638"/>
  <c r="E827"/>
  <c r="I2402"/>
  <c r="I1455"/>
  <c r="G1134"/>
  <c r="I2520"/>
  <c r="I2272"/>
  <c r="I893"/>
  <c r="I2822"/>
  <c r="I883"/>
  <c r="G448"/>
  <c r="I390"/>
  <c r="I2947"/>
  <c r="I2556"/>
  <c r="I1942"/>
  <c r="I102"/>
  <c r="I293"/>
  <c r="I2013"/>
  <c r="G2135"/>
  <c r="E762"/>
  <c r="E2460"/>
  <c r="E1534"/>
  <c r="E1298"/>
  <c r="I460"/>
  <c r="I1031"/>
  <c r="I634"/>
  <c r="E149"/>
  <c r="E1939"/>
  <c r="E1825"/>
  <c r="E2368"/>
  <c r="G217"/>
  <c r="I2936"/>
  <c r="I2681"/>
  <c r="E2176"/>
  <c r="E374"/>
  <c r="E2162"/>
  <c r="E509"/>
  <c r="I1302"/>
  <c r="I988"/>
  <c r="E2863"/>
  <c r="E2927"/>
  <c r="E46"/>
  <c r="I1794"/>
  <c r="E2716"/>
  <c r="E679"/>
  <c r="E547"/>
  <c r="E2816"/>
  <c r="E252"/>
  <c r="E2168"/>
  <c r="E2683"/>
  <c r="G1871"/>
  <c r="N20"/>
  <c r="I2614"/>
  <c r="I44"/>
  <c r="I224"/>
  <c r="I711"/>
  <c r="I1250"/>
  <c r="I2409"/>
  <c r="I144"/>
  <c r="I611"/>
  <c r="I115"/>
  <c r="I200"/>
  <c r="G767"/>
  <c r="I1469"/>
  <c r="I2536"/>
  <c r="G2239"/>
  <c r="I197"/>
  <c r="I97"/>
  <c r="I1187"/>
  <c r="I459"/>
  <c r="G1087"/>
  <c r="I2055"/>
  <c r="I631"/>
  <c r="G1392"/>
  <c r="I1232"/>
  <c r="E2277"/>
  <c r="E2296"/>
  <c r="E2857"/>
  <c r="E1834"/>
  <c r="I1703"/>
  <c r="G1760"/>
  <c r="I736"/>
  <c r="E1675"/>
  <c r="E1754"/>
  <c r="E1452"/>
  <c r="E2556"/>
  <c r="I1830"/>
  <c r="G1971"/>
  <c r="I855"/>
  <c r="E2301"/>
  <c r="E1854"/>
  <c r="E1726"/>
  <c r="E327"/>
  <c r="I1808"/>
  <c r="I87"/>
  <c r="I2006"/>
  <c r="E2865"/>
  <c r="E2869"/>
  <c r="E750"/>
  <c r="E2513"/>
  <c r="E282"/>
  <c r="E632"/>
  <c r="E956"/>
  <c r="I2429"/>
  <c r="G2064"/>
  <c r="E947"/>
  <c r="G820"/>
  <c r="I586"/>
  <c r="E987"/>
  <c r="E604"/>
  <c r="I1518"/>
  <c r="I2438"/>
  <c r="G880"/>
  <c r="I267"/>
  <c r="I2957"/>
  <c r="I292"/>
  <c r="I45"/>
  <c r="I1831"/>
  <c r="I1616"/>
  <c r="I2147"/>
  <c r="I1956"/>
  <c r="E1475"/>
  <c r="E2813"/>
  <c r="E2750"/>
  <c r="E1609"/>
  <c r="E2846"/>
  <c r="E713"/>
  <c r="E1722"/>
  <c r="E1943"/>
  <c r="E535"/>
  <c r="E1778"/>
  <c r="E35"/>
  <c r="E371"/>
  <c r="E2405"/>
  <c r="E908"/>
  <c r="E2526"/>
  <c r="E2202"/>
  <c r="E770"/>
  <c r="E723"/>
  <c r="E1923"/>
  <c r="E782"/>
  <c r="E2717"/>
  <c r="E671"/>
  <c r="E2957"/>
  <c r="I2608"/>
  <c r="I1309"/>
  <c r="E2596"/>
  <c r="E2545"/>
  <c r="E1181"/>
  <c r="E2599"/>
  <c r="I2477"/>
  <c r="G1799"/>
  <c r="I1494"/>
  <c r="E1087"/>
  <c r="E1539"/>
  <c r="E544"/>
  <c r="E2799"/>
  <c r="I2912"/>
  <c r="G2010"/>
  <c r="I1613"/>
  <c r="E1187"/>
  <c r="E1762"/>
  <c r="E123"/>
  <c r="E1493"/>
  <c r="I1002"/>
  <c r="G1638"/>
  <c r="I1869"/>
  <c r="E1600"/>
  <c r="E1689"/>
  <c r="I1159"/>
  <c r="I2493"/>
  <c r="I633"/>
  <c r="I929"/>
  <c r="G72"/>
  <c r="I1638"/>
  <c r="I142"/>
  <c r="I289"/>
  <c r="I1711"/>
  <c r="G225"/>
  <c r="E421"/>
  <c r="E1612"/>
  <c r="E2103"/>
  <c r="E212"/>
  <c r="E1351"/>
  <c r="E2714"/>
  <c r="E2076"/>
  <c r="E2479"/>
  <c r="E2932"/>
  <c r="E1018"/>
  <c r="E1393"/>
  <c r="E406"/>
  <c r="E152"/>
  <c r="E993"/>
  <c r="E763"/>
  <c r="E519"/>
  <c r="E620"/>
  <c r="E839"/>
  <c r="E237"/>
  <c r="E644"/>
  <c r="E1484"/>
  <c r="E484"/>
  <c r="E1826"/>
  <c r="I2655"/>
  <c r="I909"/>
  <c r="I1772"/>
  <c r="E893"/>
  <c r="E1835"/>
  <c r="E2244"/>
  <c r="E815"/>
  <c r="I728"/>
  <c r="I1094"/>
  <c r="I1625"/>
  <c r="E1172"/>
  <c r="E888"/>
  <c r="E230"/>
  <c r="E2691"/>
  <c r="I1156"/>
  <c r="I1213"/>
  <c r="I2024"/>
  <c r="E332"/>
  <c r="E2786"/>
  <c r="E2559"/>
  <c r="I1197"/>
  <c r="I730"/>
  <c r="I387"/>
  <c r="I2969"/>
  <c r="E1227"/>
  <c r="G373"/>
  <c r="I2540"/>
  <c r="I134"/>
  <c r="I62"/>
  <c r="G2683"/>
  <c r="I1388"/>
  <c r="G856"/>
  <c r="I2348"/>
  <c r="I2886"/>
  <c r="I2546"/>
  <c r="G918"/>
  <c r="I1181"/>
  <c r="I2713"/>
  <c r="I1297"/>
  <c r="E2318"/>
  <c r="E137"/>
  <c r="E1771"/>
  <c r="E92"/>
  <c r="E2242"/>
  <c r="E1371"/>
  <c r="E1811"/>
  <c r="E2866"/>
  <c r="E712"/>
  <c r="E2840"/>
  <c r="E1581"/>
  <c r="E1720"/>
  <c r="E1887"/>
  <c r="E396"/>
  <c r="E2600"/>
  <c r="E2316"/>
  <c r="E1693"/>
  <c r="E660"/>
  <c r="E836"/>
  <c r="E367"/>
  <c r="E1573"/>
  <c r="E112"/>
  <c r="E1637"/>
  <c r="I477"/>
  <c r="I619"/>
  <c r="E777"/>
  <c r="E2326"/>
  <c r="E1819"/>
  <c r="E2966"/>
  <c r="E116"/>
  <c r="G91"/>
  <c r="I819"/>
  <c r="E2718"/>
  <c r="E865"/>
  <c r="E1490"/>
  <c r="E2029"/>
  <c r="E2762"/>
  <c r="E2928"/>
  <c r="E1056"/>
  <c r="E174"/>
  <c r="E583"/>
  <c r="E2955"/>
  <c r="E122"/>
  <c r="I647"/>
  <c r="G431"/>
  <c r="I2159"/>
  <c r="I1526"/>
  <c r="I558"/>
  <c r="G616"/>
  <c r="G2960"/>
  <c r="I162"/>
  <c r="I229"/>
  <c r="I296"/>
  <c r="I163"/>
  <c r="I2528"/>
  <c r="I2541"/>
  <c r="I1042"/>
  <c r="G1503"/>
  <c r="I2599"/>
  <c r="E1257"/>
  <c r="E208"/>
  <c r="E2159"/>
  <c r="E1828"/>
  <c r="E2917"/>
  <c r="E2697"/>
  <c r="E1511"/>
  <c r="E380"/>
  <c r="E319"/>
  <c r="E1576"/>
  <c r="E1801"/>
  <c r="E64"/>
  <c r="E377"/>
  <c r="E1487"/>
  <c r="E2295"/>
  <c r="E2468"/>
  <c r="E2587"/>
  <c r="E360"/>
  <c r="E1368"/>
  <c r="E457"/>
  <c r="E2298"/>
  <c r="E1153"/>
  <c r="E2030"/>
  <c r="I940"/>
  <c r="I806"/>
  <c r="I2338"/>
  <c r="E1724"/>
  <c r="E1347"/>
  <c r="E1411"/>
  <c r="E919"/>
  <c r="I2645"/>
  <c r="I784"/>
  <c r="I680"/>
  <c r="E415"/>
  <c r="E297"/>
  <c r="E661"/>
  <c r="E1997"/>
  <c r="I1605"/>
  <c r="I637"/>
  <c r="I876"/>
  <c r="E1290"/>
  <c r="E431"/>
  <c r="E142"/>
  <c r="E2263"/>
  <c r="G2990"/>
  <c r="E2397"/>
  <c r="I2133"/>
  <c r="E742"/>
  <c r="I158"/>
  <c r="E260"/>
  <c r="E362"/>
  <c r="E807"/>
  <c r="E2040"/>
  <c r="G2437"/>
  <c r="I2831"/>
  <c r="E1733"/>
  <c r="I2970"/>
  <c r="I1008"/>
  <c r="I63"/>
  <c r="I145"/>
  <c r="G2226"/>
  <c r="I233"/>
  <c r="I2352"/>
  <c r="I2851"/>
  <c r="G1872"/>
  <c r="I1648"/>
  <c r="I181"/>
  <c r="I39"/>
  <c r="I1305"/>
  <c r="S19"/>
  <c r="I1787"/>
  <c r="G1640"/>
  <c r="I1597"/>
  <c r="I1668"/>
  <c r="I90"/>
  <c r="I2903"/>
  <c r="I358"/>
  <c r="G260"/>
  <c r="I1211"/>
  <c r="E2224"/>
  <c r="E637"/>
  <c r="E1995"/>
  <c r="E961"/>
  <c r="S11"/>
  <c r="I49"/>
  <c r="I371"/>
  <c r="E778"/>
  <c r="E441"/>
  <c r="E1908"/>
  <c r="E2441"/>
  <c r="I2278"/>
  <c r="I214"/>
  <c r="G2495"/>
  <c r="E1715"/>
  <c r="E2305"/>
  <c r="E1175"/>
  <c r="E1996"/>
  <c r="I1456"/>
  <c r="I47"/>
  <c r="E565"/>
  <c r="E917"/>
  <c r="E2346"/>
  <c r="I1166"/>
  <c r="E2452"/>
  <c r="I1532"/>
  <c r="E2823"/>
  <c r="E616"/>
  <c r="E1627"/>
  <c r="E749"/>
  <c r="E425"/>
  <c r="G278"/>
  <c r="I2928"/>
  <c r="I1350"/>
  <c r="I781"/>
  <c r="I2987"/>
  <c r="I2774"/>
  <c r="I409"/>
  <c r="I1914"/>
  <c r="E1362"/>
  <c r="I1774"/>
  <c r="E787"/>
  <c r="I2862"/>
  <c r="E2467"/>
  <c r="I862"/>
  <c r="E1873"/>
  <c r="E2039"/>
  <c r="E1875"/>
  <c r="I112"/>
  <c r="I1315"/>
  <c r="E2563"/>
  <c r="I454"/>
  <c r="E2437"/>
  <c r="E1859"/>
  <c r="E2976"/>
  <c r="I391"/>
  <c r="E70"/>
  <c r="E1039"/>
  <c r="E1141"/>
  <c r="E2170"/>
  <c r="I870"/>
  <c r="G2573"/>
  <c r="I904"/>
  <c r="E329"/>
  <c r="E767"/>
  <c r="E1564"/>
  <c r="E1146"/>
  <c r="I2872"/>
  <c r="I2202"/>
  <c r="G1141"/>
  <c r="E1981"/>
  <c r="E54"/>
  <c r="E1250"/>
  <c r="E1021"/>
  <c r="G508"/>
  <c r="E339"/>
  <c r="E1783"/>
  <c r="E1677"/>
  <c r="E2787"/>
  <c r="E1007"/>
  <c r="I889"/>
  <c r="I2223"/>
  <c r="E2098"/>
  <c r="I128"/>
  <c r="I1254"/>
  <c r="I1264"/>
  <c r="I365"/>
  <c r="I359"/>
  <c r="G1397"/>
  <c r="E468"/>
  <c r="I616"/>
  <c r="M7"/>
  <c r="I807"/>
  <c r="I2461"/>
  <c r="E2139"/>
  <c r="E274"/>
  <c r="I1531"/>
  <c r="E1617"/>
  <c r="G2427"/>
  <c r="I2615"/>
  <c r="I1009"/>
  <c r="G988"/>
  <c r="E2595"/>
  <c r="I2214"/>
  <c r="I105"/>
  <c r="E326"/>
  <c r="E2459"/>
  <c r="E851"/>
  <c r="E524"/>
  <c r="I2507"/>
  <c r="I2331"/>
  <c r="E2702"/>
  <c r="E2174"/>
  <c r="E1504"/>
  <c r="E2594"/>
  <c r="G73"/>
  <c r="I2399"/>
  <c r="I268"/>
  <c r="E366"/>
  <c r="E2763"/>
  <c r="E796"/>
  <c r="E479"/>
  <c r="I2953"/>
  <c r="I299"/>
  <c r="E2124"/>
  <c r="E1502"/>
  <c r="E2501"/>
  <c r="T7"/>
  <c r="I2880"/>
  <c r="I136"/>
  <c r="I2978"/>
  <c r="G2061"/>
  <c r="I2720"/>
  <c r="I2274"/>
  <c r="P20"/>
  <c r="I1312"/>
  <c r="I797"/>
  <c r="I1239"/>
  <c r="I1671"/>
  <c r="I683"/>
  <c r="G617"/>
  <c r="I1882"/>
  <c r="I2960"/>
  <c r="I735"/>
  <c r="E213"/>
  <c r="E1166"/>
  <c r="E534"/>
  <c r="E383"/>
  <c r="E481"/>
  <c r="E2611"/>
  <c r="E2430"/>
  <c r="E2129"/>
  <c r="E1567"/>
  <c r="E1508"/>
  <c r="E2778"/>
  <c r="E2795"/>
  <c r="E2705"/>
  <c r="E1222"/>
  <c r="E1507"/>
  <c r="E1759"/>
  <c r="E500"/>
  <c r="E1554"/>
  <c r="E2671"/>
  <c r="E1019"/>
  <c r="E798"/>
  <c r="E552"/>
  <c r="E2415"/>
  <c r="G1390"/>
  <c r="I497"/>
  <c r="G2563"/>
  <c r="E1638"/>
  <c r="E338"/>
  <c r="E1812"/>
  <c r="E1866"/>
  <c r="I1145"/>
  <c r="G2822"/>
  <c r="E1234"/>
  <c r="E813"/>
  <c r="E2965"/>
  <c r="E1449"/>
  <c r="I1885"/>
  <c r="G489"/>
  <c r="G2171"/>
  <c r="E1323"/>
  <c r="E1495"/>
  <c r="E74"/>
  <c r="E1940"/>
  <c r="E1719"/>
  <c r="E870"/>
  <c r="E2749"/>
  <c r="E1233"/>
  <c r="E1786"/>
  <c r="E2896"/>
  <c r="E2650"/>
  <c r="E395"/>
  <c r="E2981"/>
  <c r="E1777"/>
  <c r="E2883"/>
  <c r="E1529"/>
  <c r="E666"/>
  <c r="E866"/>
  <c r="E922"/>
  <c r="E2483"/>
  <c r="E1806"/>
  <c r="E1479"/>
  <c r="E1285"/>
  <c r="E1331"/>
  <c r="E748"/>
  <c r="E2554"/>
  <c r="E2590"/>
  <c r="E1816"/>
  <c r="E2307"/>
  <c r="E799"/>
  <c r="E2593"/>
  <c r="E58"/>
  <c r="E132"/>
  <c r="E771"/>
  <c r="E954"/>
  <c r="E438"/>
  <c r="E1924"/>
  <c r="E2345"/>
  <c r="E1105"/>
  <c r="E2630"/>
  <c r="E905"/>
  <c r="E1215"/>
  <c r="E1284"/>
  <c r="E2569"/>
  <c r="E2469"/>
  <c r="E592"/>
  <c r="E2730"/>
  <c r="E412"/>
  <c r="E1793"/>
  <c r="E538"/>
  <c r="E986"/>
  <c r="E2669"/>
  <c r="E2644"/>
  <c r="E1118"/>
  <c r="E2582"/>
  <c r="I2102"/>
  <c r="I393"/>
  <c r="I351"/>
  <c r="I2242"/>
  <c r="I2205"/>
  <c r="I1704"/>
  <c r="G1983"/>
  <c r="I1097"/>
  <c r="E2433"/>
  <c r="E251"/>
  <c r="E566"/>
  <c r="E983"/>
  <c r="E643"/>
  <c r="E1550"/>
  <c r="E189"/>
  <c r="E855"/>
  <c r="E1881"/>
  <c r="E2713"/>
  <c r="E466"/>
  <c r="E1061"/>
  <c r="E1992"/>
  <c r="E1064"/>
  <c r="E1590"/>
  <c r="E2701"/>
  <c r="E219"/>
  <c r="E553"/>
  <c r="E715"/>
  <c r="E751"/>
  <c r="E972"/>
  <c r="E614"/>
  <c r="E2531"/>
  <c r="E2715"/>
  <c r="E2340"/>
  <c r="E2829"/>
  <c r="E1851"/>
  <c r="E572"/>
  <c r="E626"/>
  <c r="E973"/>
  <c r="E2562"/>
  <c r="E455"/>
  <c r="E384"/>
  <c r="E514"/>
  <c r="E99"/>
  <c r="E2462"/>
  <c r="E892"/>
  <c r="E994"/>
  <c r="E141"/>
  <c r="E942"/>
  <c r="E2142"/>
  <c r="E66"/>
  <c r="E850"/>
  <c r="E2250"/>
  <c r="E2524"/>
  <c r="E126"/>
  <c r="E2800"/>
  <c r="E376"/>
  <c r="E2986"/>
  <c r="E1010"/>
  <c r="E2144"/>
  <c r="I871"/>
  <c r="I1463"/>
  <c r="G124"/>
  <c r="I2292"/>
  <c r="I1751"/>
  <c r="E935"/>
  <c r="E1571"/>
  <c r="E2534"/>
  <c r="E970"/>
  <c r="E1265"/>
  <c r="E709"/>
  <c r="E2384"/>
  <c r="E2627"/>
  <c r="E1500"/>
  <c r="E654"/>
  <c r="E363"/>
  <c r="E2557"/>
  <c r="E967"/>
  <c r="E1797"/>
  <c r="E159"/>
  <c r="E1029"/>
  <c r="E2804"/>
  <c r="E1532"/>
  <c r="E2256"/>
  <c r="E1306"/>
  <c r="E1004"/>
  <c r="E754"/>
  <c r="E738"/>
  <c r="I276"/>
  <c r="I171"/>
  <c r="I715"/>
  <c r="E1850"/>
  <c r="E1621"/>
  <c r="E2359"/>
  <c r="E2041"/>
  <c r="I2811"/>
  <c r="I2301"/>
  <c r="I307"/>
  <c r="E98"/>
  <c r="E1971"/>
  <c r="E1292"/>
  <c r="E2949"/>
  <c r="I2219"/>
  <c r="I2550"/>
  <c r="I1957"/>
  <c r="E829"/>
  <c r="E1898"/>
  <c r="E2610"/>
  <c r="E2538"/>
  <c r="I2289"/>
  <c r="G210"/>
  <c r="G2878"/>
  <c r="I2950"/>
  <c r="I1742"/>
  <c r="G885"/>
  <c r="I1559"/>
  <c r="G2903"/>
  <c r="I368"/>
  <c r="I601"/>
  <c r="I250"/>
  <c r="I2711"/>
  <c r="I1431"/>
  <c r="I2146"/>
  <c r="E879"/>
  <c r="E1732"/>
  <c r="E1313"/>
  <c r="E333"/>
  <c r="E607"/>
  <c r="E1111"/>
  <c r="E1492"/>
  <c r="E2852"/>
  <c r="E2841"/>
  <c r="E1094"/>
  <c r="E1189"/>
  <c r="E120"/>
  <c r="E2420"/>
  <c r="E178"/>
  <c r="E2370"/>
  <c r="E1366"/>
  <c r="E254"/>
  <c r="E361"/>
  <c r="E1041"/>
  <c r="E667"/>
  <c r="E2130"/>
  <c r="E1432"/>
  <c r="E1482"/>
  <c r="I2836"/>
  <c r="I2066"/>
  <c r="E1703"/>
  <c r="E2748"/>
  <c r="E2528"/>
  <c r="E1324"/>
  <c r="I339"/>
  <c r="I2510"/>
  <c r="G224"/>
  <c r="E1566"/>
  <c r="E2727"/>
  <c r="E2150"/>
  <c r="E1679"/>
  <c r="E224"/>
  <c r="E2113"/>
  <c r="E966"/>
  <c r="E1476"/>
  <c r="E2783"/>
  <c r="E2622"/>
  <c r="E2686"/>
  <c r="E934"/>
  <c r="T9" l="1"/>
  <c r="M9"/>
  <c r="S21"/>
  <c r="O9"/>
  <c r="L9"/>
  <c r="I7"/>
  <c r="K7"/>
  <c r="P21"/>
  <c r="U9"/>
  <c r="I11"/>
  <c r="K11"/>
  <c r="Q21"/>
  <c r="Q9"/>
  <c r="I21"/>
  <c r="R9"/>
  <c r="U21"/>
  <c r="M21"/>
  <c r="I8"/>
  <c r="K8"/>
  <c r="W21"/>
  <c r="T21"/>
  <c r="W9"/>
  <c r="S9"/>
  <c r="K20"/>
  <c r="L21"/>
  <c r="K19"/>
  <c r="P9"/>
  <c r="N9"/>
  <c r="V21"/>
  <c r="O21"/>
  <c r="R21"/>
  <c r="V9"/>
  <c r="N21"/>
  <c r="T30"/>
  <c r="Q30"/>
  <c r="N30"/>
  <c r="N23" l="1"/>
  <c r="N24"/>
  <c r="O23"/>
  <c r="O24"/>
  <c r="P14"/>
  <c r="P15"/>
  <c r="P12"/>
  <c r="T23"/>
  <c r="T24"/>
  <c r="W23"/>
  <c r="W24"/>
  <c r="R12"/>
  <c r="R15"/>
  <c r="R14"/>
  <c r="M14"/>
  <c r="M12"/>
  <c r="M15"/>
  <c r="T12"/>
  <c r="T14"/>
  <c r="T15"/>
  <c r="I9"/>
  <c r="V14"/>
  <c r="V15"/>
  <c r="V12"/>
  <c r="R23"/>
  <c r="R24"/>
  <c r="N12"/>
  <c r="N14"/>
  <c r="N15"/>
  <c r="S15"/>
  <c r="S12"/>
  <c r="S14"/>
  <c r="Q23"/>
  <c r="Q24"/>
  <c r="P23"/>
  <c r="P24"/>
  <c r="U23"/>
  <c r="U24"/>
  <c r="Q14"/>
  <c r="Q15"/>
  <c r="Q12"/>
  <c r="U15"/>
  <c r="U14"/>
  <c r="U12"/>
  <c r="V24"/>
  <c r="V23"/>
  <c r="K21"/>
  <c r="L23"/>
  <c r="L24"/>
  <c r="W12"/>
  <c r="W14"/>
  <c r="W15"/>
  <c r="M24"/>
  <c r="M23"/>
  <c r="I20" i="2"/>
  <c r="I21" s="1"/>
  <c r="I23" s="1"/>
  <c r="I24" s="1"/>
  <c r="I27" s="1"/>
  <c r="I23" i="23"/>
  <c r="I24"/>
  <c r="L15"/>
  <c r="K9"/>
  <c r="K12" s="1"/>
  <c r="L14"/>
  <c r="L12"/>
  <c r="O12"/>
  <c r="O14"/>
  <c r="O15"/>
  <c r="S24"/>
  <c r="S23"/>
  <c r="K14" l="1"/>
  <c r="K24"/>
  <c r="I12"/>
  <c r="I15"/>
  <c r="I14"/>
  <c r="E4"/>
  <c r="K15"/>
  <c r="K23"/>
  <c r="I27" l="1"/>
  <c r="O26"/>
  <c r="T26"/>
  <c r="W26"/>
  <c r="R27"/>
  <c r="U26"/>
  <c r="S26"/>
  <c r="N27"/>
  <c r="T27"/>
  <c r="W27"/>
  <c r="R26"/>
  <c r="U27"/>
  <c r="V26"/>
  <c r="L27"/>
  <c r="N26"/>
  <c r="Q26"/>
  <c r="P26"/>
  <c r="V27"/>
  <c r="L26"/>
  <c r="I26"/>
  <c r="O27"/>
  <c r="Q27"/>
  <c r="P27"/>
  <c r="M26"/>
  <c r="S27"/>
  <c r="M27"/>
  <c r="K27" l="1"/>
  <c r="K26"/>
</calcChain>
</file>

<file path=xl/sharedStrings.xml><?xml version="1.0" encoding="utf-8"?>
<sst xmlns="http://schemas.openxmlformats.org/spreadsheetml/2006/main" count="573" uniqueCount="192">
  <si>
    <t>Postcript</t>
  </si>
  <si>
    <t>Option achat</t>
  </si>
  <si>
    <t>Total achat</t>
  </si>
  <si>
    <t>Cadeau</t>
  </si>
  <si>
    <t>Module sup</t>
  </si>
  <si>
    <t>Destruction</t>
  </si>
  <si>
    <t>Calage financier</t>
  </si>
  <si>
    <t>Moteur</t>
  </si>
  <si>
    <t>Connexion</t>
  </si>
  <si>
    <t>Socle</t>
  </si>
  <si>
    <t>Finition</t>
  </si>
  <si>
    <t>Liaison</t>
  </si>
  <si>
    <t>Fax</t>
  </si>
  <si>
    <t>Prix achat NB</t>
  </si>
  <si>
    <t>Durée du contrat (an)</t>
  </si>
  <si>
    <t>Portage</t>
  </si>
  <si>
    <t>Livraison</t>
  </si>
  <si>
    <t>Installation</t>
  </si>
  <si>
    <t>Marge Unitaire</t>
  </si>
  <si>
    <t>C.A Unitaire</t>
  </si>
  <si>
    <t>Date installation</t>
  </si>
  <si>
    <t>Prix vente NB - sup</t>
  </si>
  <si>
    <t>Fin de contrat</t>
  </si>
  <si>
    <t>AU:</t>
  </si>
  <si>
    <t>Nb jours res</t>
  </si>
  <si>
    <t>% Marge CE</t>
  </si>
  <si>
    <t>Date</t>
  </si>
  <si>
    <t>Marge 2013</t>
  </si>
  <si>
    <t>Marge 2014</t>
  </si>
  <si>
    <t>Marge 2015</t>
  </si>
  <si>
    <t>Marge 2016</t>
  </si>
  <si>
    <t>Marge 2017</t>
  </si>
  <si>
    <t>Marge 2018</t>
  </si>
  <si>
    <t>CA</t>
  </si>
  <si>
    <t>Marge</t>
  </si>
  <si>
    <t>PRLV</t>
  </si>
  <si>
    <t>Soft</t>
  </si>
  <si>
    <t>Connecteur Soft</t>
  </si>
  <si>
    <t>Maintenance Soft</t>
  </si>
  <si>
    <t>Installation soft</t>
  </si>
  <si>
    <t>Coeff Unitaire</t>
  </si>
  <si>
    <t>NB +:</t>
  </si>
  <si>
    <t>C +:</t>
  </si>
  <si>
    <t>OA C</t>
  </si>
  <si>
    <t>C.A engagé annuel</t>
  </si>
  <si>
    <t>Mecenat</t>
  </si>
  <si>
    <t>Forfait XL</t>
  </si>
  <si>
    <t>Prix achat C</t>
  </si>
  <si>
    <t>Cout unitaire min an</t>
  </si>
  <si>
    <t>Cout unitaire duree</t>
  </si>
  <si>
    <t>Prix vente NB - eng</t>
  </si>
  <si>
    <t>Prix Vente C - eng</t>
  </si>
  <si>
    <t>Prix vente C - sup</t>
  </si>
  <si>
    <t>Volume an NB - eng</t>
  </si>
  <si>
    <t>Volume an C - eng</t>
  </si>
  <si>
    <t>C.A eng unitaire an</t>
  </si>
  <si>
    <t>Achat unitaire an</t>
  </si>
  <si>
    <t>Marge unitaire an</t>
  </si>
  <si>
    <t>Canon</t>
  </si>
  <si>
    <t>Marque</t>
  </si>
  <si>
    <t>mdl</t>
  </si>
  <si>
    <t>Volume an min NB</t>
  </si>
  <si>
    <t>Volume anl min C</t>
  </si>
  <si>
    <t>Marge unitaire  durée</t>
  </si>
  <si>
    <t>REG</t>
  </si>
  <si>
    <t>RESTE:</t>
  </si>
  <si>
    <t>A facturer</t>
  </si>
  <si>
    <t>Nom</t>
  </si>
  <si>
    <t>Tel</t>
  </si>
  <si>
    <t>Date:</t>
  </si>
  <si>
    <t>Signature:</t>
  </si>
  <si>
    <t>RAISON SOCIALE</t>
  </si>
  <si>
    <t>HARDWARE</t>
  </si>
  <si>
    <t>CONTRAT D'ENTRETIEN</t>
  </si>
  <si>
    <t>Total</t>
  </si>
  <si>
    <t>% Marge T</t>
  </si>
  <si>
    <t xml:space="preserve">Marge CE TOT: </t>
  </si>
  <si>
    <t>C.A CE TOT:</t>
  </si>
  <si>
    <t>Marge HARD TOT:</t>
  </si>
  <si>
    <t>C.A HARD TOT:</t>
  </si>
  <si>
    <t>-</t>
  </si>
  <si>
    <t>modele</t>
  </si>
  <si>
    <t>Battesti</t>
  </si>
  <si>
    <t>C5250i</t>
  </si>
  <si>
    <t>N</t>
  </si>
  <si>
    <t>N+1</t>
  </si>
  <si>
    <t>N+2</t>
  </si>
  <si>
    <t>N+3</t>
  </si>
  <si>
    <t>N+4</t>
  </si>
  <si>
    <t>N+5</t>
  </si>
  <si>
    <t>N+6</t>
  </si>
  <si>
    <t>Fin</t>
  </si>
  <si>
    <t>CA CE N</t>
  </si>
  <si>
    <t>CA CE N+1</t>
  </si>
  <si>
    <t>CA CE N+2</t>
  </si>
  <si>
    <t>CA CE N+3</t>
  </si>
  <si>
    <t>CA CE N+4</t>
  </si>
  <si>
    <t>CA CE N+5</t>
  </si>
  <si>
    <t>C.A (H + CE) N</t>
  </si>
  <si>
    <t>MARGE (H + CE) N</t>
  </si>
  <si>
    <t>Noms feuilles</t>
  </si>
  <si>
    <t>WelcomeRT</t>
  </si>
  <si>
    <t>prospect</t>
  </si>
  <si>
    <t>Mois</t>
  </si>
  <si>
    <t>MARS</t>
  </si>
  <si>
    <t>AVRIL</t>
  </si>
  <si>
    <t>MAI</t>
  </si>
  <si>
    <t>JUIN</t>
  </si>
  <si>
    <t>AOUT</t>
  </si>
  <si>
    <t>JANVIER</t>
  </si>
  <si>
    <t>FEVRIER</t>
  </si>
  <si>
    <t>JUILLET</t>
  </si>
  <si>
    <t>SEPTEMBRE</t>
  </si>
  <si>
    <t>OCTOBRE</t>
  </si>
  <si>
    <t>NOVEMBRE</t>
  </si>
  <si>
    <t>DECEMBRE</t>
  </si>
  <si>
    <t>% Marge H (Hors OA)</t>
  </si>
  <si>
    <t>Total Vol NB :</t>
  </si>
  <si>
    <t>Total Vol C:</t>
  </si>
  <si>
    <t>AProspects</t>
  </si>
  <si>
    <t>Modele</t>
  </si>
  <si>
    <t>AUJOURDHUI</t>
  </si>
  <si>
    <t>AClients2013</t>
  </si>
  <si>
    <t>MOYENNE</t>
  </si>
  <si>
    <t>CA HARD</t>
  </si>
  <si>
    <t>CA CE</t>
  </si>
  <si>
    <t>CA T</t>
  </si>
  <si>
    <t>% CA  / OBJ</t>
  </si>
  <si>
    <t>RAF CA / OBJ</t>
  </si>
  <si>
    <t xml:space="preserve">MARGE HARD </t>
  </si>
  <si>
    <t xml:space="preserve">MARGE CE </t>
  </si>
  <si>
    <t>MARGE T</t>
  </si>
  <si>
    <t>% MARGE / OBJ</t>
  </si>
  <si>
    <t>RAF MARGE / OBJ</t>
  </si>
  <si>
    <t xml:space="preserve">OA </t>
  </si>
  <si>
    <t>CA T HORS OA</t>
  </si>
  <si>
    <t>RENTA MARGE/MOIS</t>
  </si>
  <si>
    <t xml:space="preserve">% MARGE H </t>
  </si>
  <si>
    <t xml:space="preserve">% MARGE CE </t>
  </si>
  <si>
    <t xml:space="preserve">% MARGE T </t>
  </si>
  <si>
    <t>OBJ MARGE / MOIS</t>
  </si>
  <si>
    <t>CLIENTS ANNEE 2013</t>
  </si>
  <si>
    <t>CA CE PREVISIONNEL</t>
  </si>
  <si>
    <t>TOTAL</t>
  </si>
  <si>
    <t>MA CE PREVISIONNEL</t>
  </si>
  <si>
    <t>CHIFFRE D'AFFAIRE</t>
  </si>
  <si>
    <t>MARGE</t>
  </si>
  <si>
    <t>ANNEE</t>
  </si>
  <si>
    <t>NB CLIENTS:</t>
  </si>
  <si>
    <t>LISTE COMPLETE</t>
  </si>
  <si>
    <t>Loyer trim unit</t>
  </si>
  <si>
    <t>CE  &lt; 15J</t>
  </si>
  <si>
    <t>LOC &lt; 2ANS</t>
  </si>
  <si>
    <t>REGUL &lt; 1 MOIS</t>
  </si>
  <si>
    <t>% MARGE / RENT</t>
  </si>
  <si>
    <t>RAF MARGE / RENT</t>
  </si>
  <si>
    <t>INDICATEURS:</t>
  </si>
  <si>
    <t>AProspects2013</t>
  </si>
  <si>
    <t>Categorie</t>
  </si>
  <si>
    <t>Echeance</t>
  </si>
  <si>
    <t>Frais Kilometrique</t>
  </si>
  <si>
    <t>Charge sur Salaire</t>
  </si>
  <si>
    <t>Domiciliation</t>
  </si>
  <si>
    <t>Montant HT</t>
  </si>
  <si>
    <t>Total HT</t>
  </si>
  <si>
    <t>Expert Comptable</t>
  </si>
  <si>
    <t>Banque</t>
  </si>
  <si>
    <t>Frais postaux</t>
  </si>
  <si>
    <t>Restaurant</t>
  </si>
  <si>
    <t>Standart</t>
  </si>
  <si>
    <t>Prêt</t>
  </si>
  <si>
    <t>Fourniture</t>
  </si>
  <si>
    <t>Peage/Parking</t>
  </si>
  <si>
    <t>Salaire brut</t>
  </si>
  <si>
    <t>Autres dont frais de depart</t>
  </si>
  <si>
    <t>TNS</t>
  </si>
  <si>
    <t>IMPOTS (CET, taxe appren, formation pro)</t>
  </si>
  <si>
    <t>IMPOTS IS</t>
  </si>
  <si>
    <t>benefice&lt;38k</t>
  </si>
  <si>
    <t>Marge Realisée</t>
  </si>
  <si>
    <t>Total Charges</t>
  </si>
  <si>
    <t>Benefice</t>
  </si>
  <si>
    <t xml:space="preserve">Total </t>
  </si>
  <si>
    <t>Nb mois travaillé</t>
  </si>
  <si>
    <t>Marge renta</t>
  </si>
  <si>
    <t>IRC 2880i</t>
  </si>
  <si>
    <t>C2225i</t>
  </si>
  <si>
    <t>B</t>
  </si>
  <si>
    <t>G</t>
  </si>
  <si>
    <t>I</t>
  </si>
  <si>
    <t>D</t>
  </si>
  <si>
    <t>W</t>
  </si>
</sst>
</file>

<file path=xl/styles.xml><?xml version="1.0" encoding="utf-8"?>
<styleSheet xmlns="http://schemas.openxmlformats.org/spreadsheetml/2006/main">
  <numFmts count="6">
    <numFmt numFmtId="164" formatCode="0.0000"/>
    <numFmt numFmtId="165" formatCode="dd/mm/yy;@"/>
    <numFmt numFmtId="166" formatCode="0.00000"/>
    <numFmt numFmtId="167" formatCode="#,##0.0"/>
    <numFmt numFmtId="168" formatCode="0.0%"/>
    <numFmt numFmtId="169" formatCode="0.0"/>
  </numFmts>
  <fonts count="32">
    <font>
      <sz val="11"/>
      <color theme="1"/>
      <name val="Calibri"/>
      <family val="2"/>
      <scheme val="minor"/>
    </font>
    <font>
      <sz val="8"/>
      <name val="Tahoma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 tint="0.499984740745262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6" tint="-0.249977111117893"/>
      <name val="Calibri"/>
      <family val="2"/>
      <scheme val="minor"/>
    </font>
    <font>
      <sz val="9"/>
      <color theme="9" tint="-0.249977111117893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6278C3"/>
      <name val="Calibri"/>
      <family val="2"/>
      <scheme val="minor"/>
    </font>
    <font>
      <sz val="9"/>
      <color rgb="FFFFC500"/>
      <name val="Calibri"/>
      <family val="2"/>
      <scheme val="minor"/>
    </font>
    <font>
      <b/>
      <sz val="9"/>
      <color rgb="FFFFC500"/>
      <name val="Calibri"/>
      <family val="2"/>
      <scheme val="minor"/>
    </font>
    <font>
      <sz val="11"/>
      <name val="Calibri"/>
      <family val="2"/>
      <scheme val="minor"/>
    </font>
    <font>
      <sz val="9"/>
      <color theme="0" tint="-4.9989318521683403E-2"/>
      <name val="Calibri"/>
      <family val="2"/>
      <scheme val="minor"/>
    </font>
    <font>
      <sz val="10"/>
      <color rgb="FF333333"/>
      <name val="Segoe UI"/>
      <family val="2"/>
    </font>
    <font>
      <b/>
      <sz val="8"/>
      <name val="Verdana"/>
      <family val="2"/>
    </font>
    <font>
      <sz val="8"/>
      <name val="Verdana"/>
      <family val="2"/>
    </font>
    <font>
      <u/>
      <sz val="9"/>
      <color theme="10"/>
      <name val="Calibri"/>
      <family val="2"/>
      <scheme val="minor"/>
    </font>
    <font>
      <sz val="2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u/>
      <sz val="10"/>
      <color rgb="FF6278C3"/>
      <name val="Calibri"/>
      <family val="2"/>
    </font>
    <font>
      <sz val="11"/>
      <color rgb="FFFFC500"/>
      <name val="Calibri"/>
      <family val="2"/>
      <scheme val="minor"/>
    </font>
    <font>
      <sz val="11"/>
      <color rgb="FF6278C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3"/>
        <bgColor indexed="64"/>
      </patternFill>
    </fill>
  </fills>
  <borders count="28">
    <border>
      <left/>
      <right/>
      <top/>
      <bottom/>
      <diagonal/>
    </border>
    <border>
      <left style="medium">
        <color rgb="FF6278C3"/>
      </left>
      <right/>
      <top style="medium">
        <color rgb="FF6278C3"/>
      </top>
      <bottom/>
      <diagonal/>
    </border>
    <border>
      <left/>
      <right/>
      <top style="medium">
        <color rgb="FF6278C3"/>
      </top>
      <bottom/>
      <diagonal/>
    </border>
    <border>
      <left/>
      <right style="medium">
        <color rgb="FF6278C3"/>
      </right>
      <top style="medium">
        <color rgb="FF6278C3"/>
      </top>
      <bottom/>
      <diagonal/>
    </border>
    <border>
      <left style="medium">
        <color rgb="FF6278C3"/>
      </left>
      <right/>
      <top/>
      <bottom/>
      <diagonal/>
    </border>
    <border>
      <left/>
      <right style="medium">
        <color rgb="FF6278C3"/>
      </right>
      <top/>
      <bottom/>
      <diagonal/>
    </border>
    <border>
      <left style="medium">
        <color rgb="FF6278C3"/>
      </left>
      <right/>
      <top/>
      <bottom style="medium">
        <color rgb="FF6278C3"/>
      </bottom>
      <diagonal/>
    </border>
    <border>
      <left/>
      <right/>
      <top/>
      <bottom style="medium">
        <color rgb="FF6278C3"/>
      </bottom>
      <diagonal/>
    </border>
    <border>
      <left/>
      <right style="medium">
        <color rgb="FF6278C3"/>
      </right>
      <top/>
      <bottom style="medium">
        <color rgb="FF6278C3"/>
      </bottom>
      <diagonal/>
    </border>
    <border>
      <left/>
      <right style="medium">
        <color theme="0" tint="-0.14996795556505021"/>
      </right>
      <top/>
      <bottom/>
      <diagonal/>
    </border>
    <border>
      <left style="medium">
        <color theme="0" tint="-0.14993743705557422"/>
      </left>
      <right/>
      <top style="medium">
        <color theme="0" tint="-0.14993743705557422"/>
      </top>
      <bottom/>
      <diagonal/>
    </border>
    <border>
      <left/>
      <right style="medium">
        <color theme="0" tint="-0.14993743705557422"/>
      </right>
      <top style="medium">
        <color theme="0" tint="-0.14993743705557422"/>
      </top>
      <bottom/>
      <diagonal/>
    </border>
    <border>
      <left style="medium">
        <color theme="0" tint="-0.14993743705557422"/>
      </left>
      <right/>
      <top/>
      <bottom/>
      <diagonal/>
    </border>
    <border>
      <left/>
      <right style="medium">
        <color theme="0" tint="-0.14993743705557422"/>
      </right>
      <top/>
      <bottom/>
      <diagonal/>
    </border>
    <border>
      <left style="medium">
        <color theme="0" tint="-0.14993743705557422"/>
      </left>
      <right/>
      <top/>
      <bottom style="thin">
        <color theme="0" tint="-0.14996795556505021"/>
      </bottom>
      <diagonal/>
    </border>
    <border>
      <left/>
      <right style="medium">
        <color theme="0" tint="-0.14993743705557422"/>
      </right>
      <top/>
      <bottom style="thin">
        <color theme="0" tint="-0.14996795556505021"/>
      </bottom>
      <diagonal/>
    </border>
    <border>
      <left style="medium">
        <color theme="0" tint="-0.14993743705557422"/>
      </left>
      <right/>
      <top/>
      <bottom style="medium">
        <color theme="0" tint="-0.14993743705557422"/>
      </bottom>
      <diagonal/>
    </border>
    <border>
      <left/>
      <right style="medium">
        <color theme="0" tint="-0.14993743705557422"/>
      </right>
      <top/>
      <bottom style="medium">
        <color theme="0" tint="-0.14993743705557422"/>
      </bottom>
      <diagonal/>
    </border>
    <border>
      <left style="thin">
        <color indexed="64"/>
      </left>
      <right/>
      <top/>
      <bottom/>
      <diagonal/>
    </border>
    <border>
      <left style="mediumDashed">
        <color rgb="FFFFC500"/>
      </left>
      <right style="mediumDashed">
        <color rgb="FFFFC500"/>
      </right>
      <top style="mediumDashed">
        <color rgb="FFFFC500"/>
      </top>
      <bottom style="mediumDashed">
        <color rgb="FFFFC500"/>
      </bottom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>
      <alignment vertical="top"/>
      <protection locked="0"/>
    </xf>
  </cellStyleXfs>
  <cellXfs count="256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3" borderId="0" xfId="0" applyFont="1" applyFill="1"/>
    <xf numFmtId="0" fontId="2" fillId="3" borderId="0" xfId="0" applyFont="1" applyFill="1" applyBorder="1"/>
    <xf numFmtId="0" fontId="2" fillId="3" borderId="0" xfId="0" applyFont="1" applyFill="1" applyBorder="1" applyAlignment="1">
      <alignment horizontal="center"/>
    </xf>
    <xf numFmtId="0" fontId="3" fillId="3" borderId="0" xfId="0" applyFont="1" applyFill="1" applyBorder="1"/>
    <xf numFmtId="4" fontId="3" fillId="3" borderId="0" xfId="0" applyNumberFormat="1" applyFont="1" applyFill="1" applyBorder="1"/>
    <xf numFmtId="0" fontId="4" fillId="3" borderId="0" xfId="0" applyFont="1" applyFill="1" applyBorder="1"/>
    <xf numFmtId="0" fontId="3" fillId="3" borderId="0" xfId="0" applyFont="1" applyFill="1"/>
    <xf numFmtId="0" fontId="7" fillId="3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 applyAlignment="1">
      <alignment horizontal="center"/>
    </xf>
    <xf numFmtId="0" fontId="2" fillId="4" borderId="0" xfId="0" applyFont="1" applyFill="1" applyBorder="1"/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right"/>
    </xf>
    <xf numFmtId="4" fontId="5" fillId="4" borderId="0" xfId="0" applyNumberFormat="1" applyFont="1" applyFill="1" applyBorder="1" applyAlignment="1">
      <alignment horizontal="center"/>
    </xf>
    <xf numFmtId="4" fontId="5" fillId="4" borderId="0" xfId="0" applyNumberFormat="1" applyFont="1" applyFill="1" applyBorder="1"/>
    <xf numFmtId="4" fontId="2" fillId="4" borderId="0" xfId="0" applyNumberFormat="1" applyFont="1" applyFill="1" applyBorder="1" applyAlignment="1">
      <alignment horizontal="center"/>
    </xf>
    <xf numFmtId="4" fontId="2" fillId="4" borderId="0" xfId="0" applyNumberFormat="1" applyFont="1" applyFill="1" applyBorder="1"/>
    <xf numFmtId="0" fontId="3" fillId="4" borderId="0" xfId="0" applyFont="1" applyFill="1" applyBorder="1"/>
    <xf numFmtId="4" fontId="3" fillId="4" borderId="0" xfId="0" applyNumberFormat="1" applyFont="1" applyFill="1" applyBorder="1" applyAlignment="1">
      <alignment horizontal="center"/>
    </xf>
    <xf numFmtId="4" fontId="3" fillId="4" borderId="0" xfId="0" applyNumberFormat="1" applyFont="1" applyFill="1" applyBorder="1"/>
    <xf numFmtId="167" fontId="5" fillId="4" borderId="0" xfId="0" applyNumberFormat="1" applyFont="1" applyFill="1" applyBorder="1" applyAlignment="1">
      <alignment horizontal="center"/>
    </xf>
    <xf numFmtId="165" fontId="2" fillId="4" borderId="0" xfId="0" applyNumberFormat="1" applyFont="1" applyFill="1" applyBorder="1" applyAlignment="1">
      <alignment horizontal="right"/>
    </xf>
    <xf numFmtId="0" fontId="6" fillId="4" borderId="0" xfId="0" applyFont="1" applyFill="1" applyBorder="1" applyAlignment="1">
      <alignment horizontal="center"/>
    </xf>
    <xf numFmtId="4" fontId="6" fillId="4" borderId="0" xfId="0" applyNumberFormat="1" applyFont="1" applyFill="1" applyBorder="1" applyAlignment="1">
      <alignment horizontal="center"/>
    </xf>
    <xf numFmtId="4" fontId="6" fillId="4" borderId="0" xfId="0" applyNumberFormat="1" applyFont="1" applyFill="1" applyBorder="1"/>
    <xf numFmtId="0" fontId="8" fillId="4" borderId="0" xfId="0" applyFont="1" applyFill="1" applyBorder="1"/>
    <xf numFmtId="4" fontId="9" fillId="4" borderId="0" xfId="0" applyNumberFormat="1" applyFont="1" applyFill="1" applyBorder="1"/>
    <xf numFmtId="0" fontId="6" fillId="4" borderId="0" xfId="0" applyFont="1" applyFill="1" applyBorder="1"/>
    <xf numFmtId="0" fontId="2" fillId="4" borderId="0" xfId="0" applyFont="1" applyFill="1" applyBorder="1" applyAlignment="1">
      <alignment horizontal="left"/>
    </xf>
    <xf numFmtId="4" fontId="8" fillId="4" borderId="0" xfId="0" applyNumberFormat="1" applyFont="1" applyFill="1" applyBorder="1"/>
    <xf numFmtId="4" fontId="10" fillId="4" borderId="0" xfId="0" applyNumberFormat="1" applyFont="1" applyFill="1" applyBorder="1"/>
    <xf numFmtId="0" fontId="4" fillId="4" borderId="0" xfId="0" applyFont="1" applyFill="1" applyBorder="1"/>
    <xf numFmtId="0" fontId="4" fillId="4" borderId="0" xfId="0" applyFont="1" applyFill="1" applyBorder="1" applyAlignment="1">
      <alignment horizontal="right"/>
    </xf>
    <xf numFmtId="0" fontId="2" fillId="4" borderId="0" xfId="0" applyFont="1" applyFill="1" applyBorder="1" applyAlignment="1"/>
    <xf numFmtId="0" fontId="6" fillId="4" borderId="0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vertical="top"/>
    </xf>
    <xf numFmtId="0" fontId="17" fillId="4" borderId="0" xfId="0" applyFont="1" applyFill="1" applyBorder="1" applyAlignment="1">
      <alignment horizontal="center"/>
    </xf>
    <xf numFmtId="0" fontId="17" fillId="4" borderId="0" xfId="0" applyFont="1" applyFill="1" applyBorder="1"/>
    <xf numFmtId="4" fontId="17" fillId="4" borderId="0" xfId="0" applyNumberFormat="1" applyFont="1" applyFill="1" applyBorder="1" applyAlignment="1">
      <alignment horizontal="center"/>
    </xf>
    <xf numFmtId="4" fontId="17" fillId="4" borderId="0" xfId="0" applyNumberFormat="1" applyFont="1" applyFill="1" applyBorder="1"/>
    <xf numFmtId="164" fontId="17" fillId="4" borderId="0" xfId="0" applyNumberFormat="1" applyFont="1" applyFill="1" applyBorder="1"/>
    <xf numFmtId="166" fontId="17" fillId="4" borderId="0" xfId="0" applyNumberFormat="1" applyFont="1" applyFill="1" applyBorder="1"/>
    <xf numFmtId="0" fontId="6" fillId="4" borderId="0" xfId="0" applyFont="1" applyFill="1" applyBorder="1" applyAlignment="1">
      <alignment horizontal="right"/>
    </xf>
    <xf numFmtId="4" fontId="4" fillId="4" borderId="0" xfId="0" applyNumberFormat="1" applyFont="1" applyFill="1" applyBorder="1"/>
    <xf numFmtId="0" fontId="16" fillId="4" borderId="0" xfId="0" applyFont="1" applyFill="1" applyBorder="1"/>
    <xf numFmtId="4" fontId="16" fillId="4" borderId="0" xfId="0" applyNumberFormat="1" applyFont="1" applyFill="1" applyBorder="1" applyAlignment="1">
      <alignment horizontal="center"/>
    </xf>
    <xf numFmtId="4" fontId="16" fillId="4" borderId="0" xfId="0" applyNumberFormat="1" applyFont="1" applyFill="1" applyBorder="1"/>
    <xf numFmtId="165" fontId="16" fillId="4" borderId="0" xfId="0" applyNumberFormat="1" applyFont="1" applyFill="1" applyBorder="1" applyAlignment="1">
      <alignment horizontal="center"/>
    </xf>
    <xf numFmtId="0" fontId="16" fillId="4" borderId="0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 applyAlignment="1">
      <alignment horizontal="right"/>
    </xf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3" borderId="5" xfId="0" applyFont="1" applyFill="1" applyBorder="1" applyAlignment="1"/>
    <xf numFmtId="0" fontId="6" fillId="3" borderId="5" xfId="0" applyFont="1" applyFill="1" applyBorder="1" applyAlignment="1">
      <alignment horizontal="left"/>
    </xf>
    <xf numFmtId="0" fontId="11" fillId="3" borderId="5" xfId="0" applyFont="1" applyFill="1" applyBorder="1" applyAlignment="1">
      <alignment horizontal="center"/>
    </xf>
    <xf numFmtId="0" fontId="3" fillId="3" borderId="4" xfId="0" applyFont="1" applyFill="1" applyBorder="1"/>
    <xf numFmtId="0" fontId="12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3" borderId="5" xfId="0" applyFont="1" applyFill="1" applyBorder="1"/>
    <xf numFmtId="0" fontId="2" fillId="3" borderId="6" xfId="0" applyFont="1" applyFill="1" applyBorder="1"/>
    <xf numFmtId="0" fontId="2" fillId="3" borderId="7" xfId="0" applyFont="1" applyFill="1" applyBorder="1" applyAlignment="1">
      <alignment horizontal="right"/>
    </xf>
    <xf numFmtId="0" fontId="2" fillId="3" borderId="7" xfId="0" applyFont="1" applyFill="1" applyBorder="1"/>
    <xf numFmtId="0" fontId="3" fillId="3" borderId="7" xfId="0" applyFont="1" applyFill="1" applyBorder="1"/>
    <xf numFmtId="0" fontId="3" fillId="3" borderId="7" xfId="0" applyFont="1" applyFill="1" applyBorder="1" applyAlignment="1">
      <alignment horizontal="center"/>
    </xf>
    <xf numFmtId="4" fontId="7" fillId="3" borderId="7" xfId="0" applyNumberFormat="1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165" fontId="7" fillId="3" borderId="7" xfId="0" applyNumberFormat="1" applyFont="1" applyFill="1" applyBorder="1" applyAlignment="1">
      <alignment horizontal="center"/>
    </xf>
    <xf numFmtId="0" fontId="7" fillId="3" borderId="7" xfId="0" applyFont="1" applyFill="1" applyBorder="1"/>
    <xf numFmtId="0" fontId="7" fillId="3" borderId="8" xfId="0" applyFont="1" applyFill="1" applyBorder="1"/>
    <xf numFmtId="0" fontId="10" fillId="4" borderId="0" xfId="0" applyFont="1" applyFill="1" applyBorder="1"/>
    <xf numFmtId="4" fontId="16" fillId="3" borderId="0" xfId="0" applyNumberFormat="1" applyFont="1" applyFill="1" applyBorder="1"/>
    <xf numFmtId="0" fontId="17" fillId="4" borderId="0" xfId="0" applyFont="1" applyFill="1" applyBorder="1" applyAlignment="1" applyProtection="1">
      <alignment horizontal="center"/>
      <protection locked="0"/>
    </xf>
    <xf numFmtId="4" fontId="17" fillId="4" borderId="0" xfId="0" applyNumberFormat="1" applyFont="1" applyFill="1" applyBorder="1" applyAlignment="1" applyProtection="1">
      <alignment horizontal="center"/>
      <protection locked="0"/>
    </xf>
    <xf numFmtId="164" fontId="17" fillId="4" borderId="0" xfId="0" applyNumberFormat="1" applyFont="1" applyFill="1" applyBorder="1" applyAlignment="1" applyProtection="1">
      <alignment horizontal="center"/>
      <protection locked="0"/>
    </xf>
    <xf numFmtId="166" fontId="17" fillId="4" borderId="0" xfId="0" applyNumberFormat="1" applyFont="1" applyFill="1" applyBorder="1" applyAlignment="1" applyProtection="1">
      <alignment horizontal="center"/>
      <protection locked="0"/>
    </xf>
    <xf numFmtId="0" fontId="6" fillId="4" borderId="0" xfId="0" applyFont="1" applyFill="1" applyBorder="1" applyAlignment="1" applyProtection="1">
      <alignment horizontal="center"/>
    </xf>
    <xf numFmtId="0" fontId="0" fillId="4" borderId="0" xfId="0" applyFill="1" applyBorder="1" applyAlignment="1">
      <alignment horizontal="right"/>
    </xf>
    <xf numFmtId="165" fontId="17" fillId="4" borderId="0" xfId="0" applyNumberFormat="1" applyFont="1" applyFill="1" applyBorder="1" applyAlignment="1" applyProtection="1">
      <alignment horizontal="right"/>
      <protection locked="0"/>
    </xf>
    <xf numFmtId="4" fontId="4" fillId="4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10" fontId="3" fillId="4" borderId="0" xfId="0" applyNumberFormat="1" applyFont="1" applyFill="1" applyBorder="1" applyAlignment="1">
      <alignment horizontal="center"/>
    </xf>
    <xf numFmtId="0" fontId="16" fillId="4" borderId="0" xfId="0" applyFont="1" applyFill="1" applyBorder="1" applyAlignment="1">
      <alignment horizontal="right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right"/>
    </xf>
    <xf numFmtId="4" fontId="3" fillId="3" borderId="0" xfId="0" applyNumberFormat="1" applyFont="1" applyFill="1" applyAlignment="1">
      <alignment horizontal="center"/>
    </xf>
    <xf numFmtId="0" fontId="20" fillId="4" borderId="0" xfId="0" applyFont="1" applyFill="1" applyBorder="1" applyAlignment="1"/>
    <xf numFmtId="0" fontId="20" fillId="4" borderId="0" xfId="0" applyFont="1" applyFill="1" applyAlignment="1"/>
    <xf numFmtId="4" fontId="20" fillId="4" borderId="0" xfId="0" applyNumberFormat="1" applyFont="1" applyFill="1" applyBorder="1" applyAlignment="1"/>
    <xf numFmtId="0" fontId="20" fillId="4" borderId="0" xfId="0" applyFont="1" applyFill="1"/>
    <xf numFmtId="2" fontId="20" fillId="4" borderId="0" xfId="0" applyNumberFormat="1" applyFont="1" applyFill="1" applyBorder="1" applyAlignment="1"/>
    <xf numFmtId="0" fontId="20" fillId="4" borderId="0" xfId="0" applyFont="1" applyFill="1" applyBorder="1"/>
    <xf numFmtId="0" fontId="20" fillId="4" borderId="0" xfId="0" applyFont="1" applyFill="1" applyBorder="1" applyAlignment="1">
      <alignment horizontal="center"/>
    </xf>
    <xf numFmtId="0" fontId="21" fillId="0" borderId="0" xfId="0" applyFont="1"/>
    <xf numFmtId="0" fontId="22" fillId="0" borderId="0" xfId="0" applyFont="1"/>
    <xf numFmtId="0" fontId="0" fillId="5" borderId="0" xfId="0" applyFill="1"/>
    <xf numFmtId="0" fontId="0" fillId="3" borderId="0" xfId="0" applyFill="1" applyBorder="1"/>
    <xf numFmtId="0" fontId="0" fillId="0" borderId="0" xfId="0" applyBorder="1"/>
    <xf numFmtId="0" fontId="29" fillId="0" borderId="0" xfId="1" applyAlignment="1" applyProtection="1"/>
    <xf numFmtId="0" fontId="2" fillId="2" borderId="12" xfId="0" applyFont="1" applyFill="1" applyBorder="1" applyAlignment="1">
      <alignment horizontal="right"/>
    </xf>
    <xf numFmtId="0" fontId="4" fillId="2" borderId="13" xfId="0" applyFont="1" applyFill="1" applyBorder="1"/>
    <xf numFmtId="0" fontId="4" fillId="2" borderId="12" xfId="0" applyFont="1" applyFill="1" applyBorder="1" applyAlignment="1">
      <alignment horizontal="right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165" fontId="2" fillId="2" borderId="13" xfId="0" applyNumberFormat="1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165" fontId="4" fillId="2" borderId="13" xfId="0" applyNumberFormat="1" applyFont="1" applyFill="1" applyBorder="1" applyAlignment="1">
      <alignment horizontal="center"/>
    </xf>
    <xf numFmtId="0" fontId="2" fillId="2" borderId="13" xfId="0" applyFont="1" applyFill="1" applyBorder="1"/>
    <xf numFmtId="0" fontId="3" fillId="2" borderId="12" xfId="0" applyFont="1" applyFill="1" applyBorder="1"/>
    <xf numFmtId="2" fontId="14" fillId="2" borderId="13" xfId="0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2" fontId="2" fillId="2" borderId="15" xfId="0" applyNumberFormat="1" applyFont="1" applyFill="1" applyBorder="1" applyAlignment="1">
      <alignment horizontal="center"/>
    </xf>
    <xf numFmtId="0" fontId="2" fillId="2" borderId="16" xfId="0" applyFont="1" applyFill="1" applyBorder="1" applyAlignment="1">
      <alignment horizontal="right"/>
    </xf>
    <xf numFmtId="165" fontId="18" fillId="3" borderId="17" xfId="0" applyNumberFormat="1" applyFont="1" applyFill="1" applyBorder="1" applyAlignment="1" applyProtection="1">
      <alignment horizontal="center"/>
      <protection locked="0"/>
    </xf>
    <xf numFmtId="0" fontId="4" fillId="2" borderId="18" xfId="0" applyFont="1" applyFill="1" applyBorder="1" applyAlignment="1">
      <alignment horizontal="right"/>
    </xf>
    <xf numFmtId="0" fontId="17" fillId="0" borderId="19" xfId="0" applyFont="1" applyBorder="1" applyAlignment="1">
      <alignment horizontal="center"/>
    </xf>
    <xf numFmtId="0" fontId="17" fillId="0" borderId="19" xfId="0" applyFont="1" applyBorder="1" applyAlignment="1" applyProtection="1">
      <alignment horizontal="center"/>
      <protection locked="0"/>
    </xf>
    <xf numFmtId="0" fontId="16" fillId="4" borderId="0" xfId="0" applyFont="1" applyFill="1" applyBorder="1" applyAlignment="1">
      <alignment horizontal="right"/>
    </xf>
    <xf numFmtId="0" fontId="23" fillId="0" borderId="0" xfId="0" applyFont="1" applyFill="1" applyBorder="1"/>
    <xf numFmtId="0" fontId="0" fillId="0" borderId="0" xfId="0" applyAlignment="1">
      <alignment horizontal="right"/>
    </xf>
    <xf numFmtId="4" fontId="4" fillId="4" borderId="0" xfId="0" applyNumberFormat="1" applyFont="1" applyFill="1" applyBorder="1" applyAlignment="1">
      <alignment horizontal="center"/>
    </xf>
    <xf numFmtId="4" fontId="20" fillId="4" borderId="0" xfId="0" applyNumberFormat="1" applyFont="1" applyFill="1" applyBorder="1" applyAlignment="1">
      <alignment horizontal="center"/>
    </xf>
    <xf numFmtId="0" fontId="17" fillId="3" borderId="0" xfId="0" applyFont="1" applyFill="1" applyAlignment="1">
      <alignment horizontal="center"/>
    </xf>
    <xf numFmtId="4" fontId="2" fillId="3" borderId="0" xfId="0" applyNumberFormat="1" applyFont="1" applyFill="1"/>
    <xf numFmtId="4" fontId="2" fillId="3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right"/>
    </xf>
    <xf numFmtId="4" fontId="16" fillId="3" borderId="0" xfId="0" applyNumberFormat="1" applyFont="1" applyFill="1" applyAlignment="1">
      <alignment horizontal="center"/>
    </xf>
    <xf numFmtId="168" fontId="2" fillId="3" borderId="0" xfId="0" applyNumberFormat="1" applyFont="1" applyFill="1"/>
    <xf numFmtId="4" fontId="4" fillId="3" borderId="0" xfId="0" applyNumberFormat="1" applyFont="1" applyFill="1" applyBorder="1"/>
    <xf numFmtId="4" fontId="2" fillId="3" borderId="0" xfId="0" applyNumberFormat="1" applyFont="1" applyFill="1" applyAlignment="1">
      <alignment horizontal="right"/>
    </xf>
    <xf numFmtId="165" fontId="2" fillId="2" borderId="20" xfId="0" applyNumberFormat="1" applyFont="1" applyFill="1" applyBorder="1"/>
    <xf numFmtId="3" fontId="14" fillId="2" borderId="20" xfId="0" applyNumberFormat="1" applyFont="1" applyFill="1" applyBorder="1"/>
    <xf numFmtId="0" fontId="14" fillId="2" borderId="0" xfId="0" applyFont="1" applyFill="1" applyBorder="1"/>
    <xf numFmtId="0" fontId="14" fillId="2" borderId="23" xfId="0" applyFont="1" applyFill="1" applyBorder="1"/>
    <xf numFmtId="0" fontId="2" fillId="2" borderId="23" xfId="0" applyFont="1" applyFill="1" applyBorder="1" applyAlignment="1">
      <alignment horizontal="right"/>
    </xf>
    <xf numFmtId="0" fontId="2" fillId="2" borderId="23" xfId="0" applyFont="1" applyFill="1" applyBorder="1" applyAlignment="1">
      <alignment horizontal="center"/>
    </xf>
    <xf numFmtId="0" fontId="4" fillId="2" borderId="23" xfId="0" applyFont="1" applyFill="1" applyBorder="1"/>
    <xf numFmtId="0" fontId="2" fillId="2" borderId="24" xfId="0" applyFont="1" applyFill="1" applyBorder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right"/>
    </xf>
    <xf numFmtId="0" fontId="2" fillId="4" borderId="0" xfId="0" applyFont="1" applyFill="1" applyAlignment="1">
      <alignment horizontal="center"/>
    </xf>
    <xf numFmtId="0" fontId="4" fillId="4" borderId="0" xfId="0" applyFont="1" applyFill="1" applyBorder="1" applyAlignment="1">
      <alignment horizontal="center"/>
    </xf>
    <xf numFmtId="4" fontId="2" fillId="4" borderId="0" xfId="0" applyNumberFormat="1" applyFont="1" applyFill="1" applyAlignment="1">
      <alignment horizontal="center"/>
    </xf>
    <xf numFmtId="0" fontId="16" fillId="4" borderId="0" xfId="0" applyFont="1" applyFill="1" applyAlignment="1">
      <alignment horizontal="right"/>
    </xf>
    <xf numFmtId="4" fontId="16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right"/>
    </xf>
    <xf numFmtId="168" fontId="2" fillId="4" borderId="0" xfId="0" applyNumberFormat="1" applyFont="1" applyFill="1" applyAlignment="1">
      <alignment horizontal="center"/>
    </xf>
    <xf numFmtId="168" fontId="2" fillId="4" borderId="0" xfId="0" applyNumberFormat="1" applyFont="1" applyFill="1"/>
    <xf numFmtId="0" fontId="24" fillId="4" borderId="0" xfId="1" applyFont="1" applyFill="1" applyAlignment="1" applyProtection="1"/>
    <xf numFmtId="0" fontId="2" fillId="4" borderId="0" xfId="0" applyFont="1" applyFill="1" applyAlignment="1">
      <alignment horizontal="center" vertical="center"/>
    </xf>
    <xf numFmtId="168" fontId="2" fillId="4" borderId="0" xfId="0" applyNumberFormat="1" applyFont="1" applyFill="1" applyAlignment="1">
      <alignment horizontal="center" vertical="center"/>
    </xf>
    <xf numFmtId="4" fontId="4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29" fillId="3" borderId="0" xfId="1" applyFill="1" applyAlignment="1" applyProtection="1"/>
    <xf numFmtId="0" fontId="18" fillId="3" borderId="13" xfId="0" applyFont="1" applyFill="1" applyBorder="1" applyAlignment="1" applyProtection="1">
      <alignment horizontal="center"/>
      <protection locked="0"/>
    </xf>
    <xf numFmtId="0" fontId="17" fillId="3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right"/>
    </xf>
    <xf numFmtId="0" fontId="0" fillId="3" borderId="0" xfId="0" applyFill="1" applyAlignment="1">
      <alignment horizontal="right"/>
    </xf>
    <xf numFmtId="0" fontId="2" fillId="3" borderId="0" xfId="0" applyFont="1" applyFill="1" applyBorder="1" applyAlignment="1">
      <alignment horizontal="right"/>
    </xf>
    <xf numFmtId="1" fontId="2" fillId="3" borderId="0" xfId="0" applyNumberFormat="1" applyFont="1" applyFill="1"/>
    <xf numFmtId="1" fontId="2" fillId="0" borderId="0" xfId="0" applyNumberFormat="1" applyFont="1" applyFill="1"/>
    <xf numFmtId="4" fontId="2" fillId="0" borderId="0" xfId="0" applyNumberFormat="1" applyFont="1" applyFill="1" applyAlignment="1">
      <alignment horizontal="left"/>
    </xf>
    <xf numFmtId="1" fontId="2" fillId="3" borderId="0" xfId="0" applyNumberFormat="1" applyFont="1" applyFill="1" applyBorder="1"/>
    <xf numFmtId="0" fontId="2" fillId="2" borderId="2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0" fontId="26" fillId="3" borderId="0" xfId="0" applyFont="1" applyFill="1" applyAlignment="1">
      <alignment horizontal="right"/>
    </xf>
    <xf numFmtId="0" fontId="29" fillId="3" borderId="0" xfId="1" applyFill="1" applyAlignment="1" applyProtection="1">
      <alignment horizontal="center"/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29" fillId="4" borderId="0" xfId="1" applyFill="1" applyAlignment="1" applyProtection="1">
      <alignment horizontal="right"/>
      <protection locked="0"/>
    </xf>
    <xf numFmtId="0" fontId="2" fillId="4" borderId="0" xfId="0" applyFont="1" applyFill="1" applyAlignment="1" applyProtection="1">
      <alignment horizontal="right"/>
      <protection locked="0"/>
    </xf>
    <xf numFmtId="1" fontId="2" fillId="4" borderId="0" xfId="0" applyNumberFormat="1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1" fontId="20" fillId="4" borderId="0" xfId="0" applyNumberFormat="1" applyFont="1" applyFill="1"/>
    <xf numFmtId="1" fontId="4" fillId="4" borderId="0" xfId="0" applyNumberFormat="1" applyFont="1" applyFill="1"/>
    <xf numFmtId="0" fontId="20" fillId="3" borderId="0" xfId="0" applyFont="1" applyFill="1"/>
    <xf numFmtId="0" fontId="20" fillId="3" borderId="2" xfId="0" applyFont="1" applyFill="1" applyBorder="1"/>
    <xf numFmtId="0" fontId="20" fillId="3" borderId="7" xfId="0" applyFont="1" applyFill="1" applyBorder="1"/>
    <xf numFmtId="0" fontId="20" fillId="0" borderId="0" xfId="0" applyFont="1"/>
    <xf numFmtId="165" fontId="7" fillId="3" borderId="0" xfId="0" applyNumberFormat="1" applyFont="1" applyFill="1"/>
    <xf numFmtId="49" fontId="7" fillId="3" borderId="9" xfId="0" applyNumberFormat="1" applyFont="1" applyFill="1" applyBorder="1" applyProtection="1">
      <protection locked="0"/>
    </xf>
    <xf numFmtId="0" fontId="7" fillId="3" borderId="0" xfId="0" applyNumberFormat="1" applyFont="1" applyFill="1"/>
    <xf numFmtId="0" fontId="7" fillId="3" borderId="0" xfId="0" applyFont="1" applyFill="1" applyBorder="1"/>
    <xf numFmtId="0" fontId="7" fillId="3" borderId="0" xfId="0" applyFont="1" applyFill="1" applyAlignment="1">
      <alignment horizontal="right"/>
    </xf>
    <xf numFmtId="1" fontId="7" fillId="3" borderId="0" xfId="0" applyNumberFormat="1" applyFont="1" applyFill="1"/>
    <xf numFmtId="0" fontId="7" fillId="3" borderId="9" xfId="0" applyFont="1" applyFill="1" applyBorder="1" applyProtection="1">
      <protection locked="0"/>
    </xf>
    <xf numFmtId="0" fontId="29" fillId="2" borderId="25" xfId="1" applyFill="1" applyBorder="1" applyAlignment="1" applyProtection="1"/>
    <xf numFmtId="0" fontId="29" fillId="2" borderId="26" xfId="1" applyFill="1" applyBorder="1" applyAlignment="1" applyProtection="1"/>
    <xf numFmtId="0" fontId="29" fillId="2" borderId="27" xfId="1" applyFill="1" applyBorder="1" applyAlignment="1" applyProtection="1"/>
    <xf numFmtId="0" fontId="2" fillId="4" borderId="0" xfId="0" applyFont="1" applyFill="1" applyAlignment="1">
      <alignment horizontal="right" vertical="center"/>
    </xf>
    <xf numFmtId="0" fontId="28" fillId="4" borderId="0" xfId="0" applyFont="1" applyFill="1" applyAlignment="1">
      <alignment horizontal="center" vertical="center"/>
    </xf>
    <xf numFmtId="0" fontId="2" fillId="3" borderId="0" xfId="0" applyFont="1" applyFill="1" applyAlignment="1"/>
    <xf numFmtId="0" fontId="2" fillId="2" borderId="0" xfId="0" applyFont="1" applyFill="1" applyAlignment="1"/>
    <xf numFmtId="168" fontId="8" fillId="4" borderId="0" xfId="0" applyNumberFormat="1" applyFont="1" applyFill="1" applyAlignment="1">
      <alignment horizontal="center"/>
    </xf>
    <xf numFmtId="0" fontId="29" fillId="0" borderId="0" xfId="1" applyAlignment="1" applyProtection="1">
      <alignment horizontal="right"/>
    </xf>
    <xf numFmtId="9" fontId="0" fillId="0" borderId="0" xfId="0" applyNumberFormat="1"/>
    <xf numFmtId="9" fontId="0" fillId="0" borderId="0" xfId="0" applyNumberFormat="1" applyAlignment="1">
      <alignment horizontal="right"/>
    </xf>
    <xf numFmtId="4" fontId="0" fillId="0" borderId="0" xfId="0" applyNumberFormat="1"/>
    <xf numFmtId="0" fontId="19" fillId="0" borderId="0" xfId="0" applyFont="1"/>
    <xf numFmtId="0" fontId="30" fillId="0" borderId="0" xfId="0" applyFont="1"/>
    <xf numFmtId="0" fontId="30" fillId="0" borderId="0" xfId="0" applyNumberFormat="1" applyFont="1"/>
    <xf numFmtId="0" fontId="31" fillId="0" borderId="0" xfId="0" applyFont="1" applyAlignment="1">
      <alignment horizontal="right"/>
    </xf>
    <xf numFmtId="9" fontId="31" fillId="0" borderId="0" xfId="0" applyNumberFormat="1" applyFont="1"/>
    <xf numFmtId="0" fontId="31" fillId="0" borderId="0" xfId="0" applyFont="1"/>
    <xf numFmtId="169" fontId="16" fillId="2" borderId="23" xfId="0" applyNumberFormat="1" applyFont="1" applyFill="1" applyBorder="1" applyAlignment="1" applyProtection="1">
      <alignment horizontal="center"/>
    </xf>
    <xf numFmtId="3" fontId="17" fillId="4" borderId="0" xfId="0" applyNumberFormat="1" applyFont="1" applyFill="1" applyBorder="1" applyAlignment="1" applyProtection="1">
      <alignment horizontal="center"/>
      <protection locked="0"/>
    </xf>
    <xf numFmtId="3" fontId="17" fillId="4" borderId="0" xfId="0" applyNumberFormat="1" applyFont="1" applyFill="1" applyBorder="1"/>
    <xf numFmtId="0" fontId="0" fillId="0" borderId="0" xfId="0" applyBorder="1" applyAlignment="1">
      <alignment horizontal="left" vertical="center"/>
    </xf>
    <xf numFmtId="4" fontId="4" fillId="4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6" fillId="4" borderId="0" xfId="0" applyFont="1" applyFill="1" applyBorder="1" applyAlignment="1">
      <alignment horizontal="right"/>
    </xf>
    <xf numFmtId="10" fontId="3" fillId="4" borderId="0" xfId="0" applyNumberFormat="1" applyFont="1" applyFill="1" applyBorder="1" applyAlignment="1">
      <alignment horizontal="center"/>
    </xf>
    <xf numFmtId="0" fontId="29" fillId="2" borderId="12" xfId="1" applyFill="1" applyBorder="1" applyAlignment="1" applyProtection="1">
      <alignment horizontal="center"/>
    </xf>
    <xf numFmtId="4" fontId="4" fillId="4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6" fillId="4" borderId="0" xfId="0" applyFont="1" applyFill="1" applyBorder="1" applyAlignment="1">
      <alignment horizontal="right"/>
    </xf>
    <xf numFmtId="10" fontId="3" fillId="4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25" fillId="2" borderId="20" xfId="0" applyFont="1" applyFill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7" fillId="2" borderId="0" xfId="0" applyFont="1" applyFill="1" applyAlignment="1">
      <alignment horizontal="center" vertical="center" textRotation="90"/>
    </xf>
    <xf numFmtId="0" fontId="26" fillId="2" borderId="0" xfId="0" applyFont="1" applyFill="1" applyAlignment="1">
      <alignment horizontal="center"/>
    </xf>
    <xf numFmtId="0" fontId="10" fillId="4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3" borderId="7" xfId="0" applyFont="1" applyFill="1" applyBorder="1" applyAlignment="1">
      <alignment horizontal="right"/>
    </xf>
    <xf numFmtId="0" fontId="0" fillId="3" borderId="7" xfId="0" applyFill="1" applyBorder="1" applyAlignment="1">
      <alignment horizontal="right"/>
    </xf>
    <xf numFmtId="0" fontId="2" fillId="4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0" fillId="3" borderId="0" xfId="0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8" fillId="3" borderId="10" xfId="0" applyFont="1" applyFill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5" fontId="2" fillId="4" borderId="0" xfId="0" applyNumberFormat="1" applyFont="1" applyFill="1" applyBorder="1" applyAlignment="1">
      <alignment horizontal="right" vertical="top"/>
    </xf>
    <xf numFmtId="0" fontId="0" fillId="0" borderId="0" xfId="0" applyBorder="1" applyAlignment="1">
      <alignment horizontal="right" vertical="top"/>
    </xf>
    <xf numFmtId="3" fontId="2" fillId="4" borderId="0" xfId="0" applyNumberFormat="1" applyFont="1" applyFill="1" applyBorder="1" applyAlignment="1">
      <alignment horizontal="center" vertical="center"/>
    </xf>
    <xf numFmtId="3" fontId="2" fillId="4" borderId="0" xfId="0" applyNumberFormat="1" applyFont="1" applyFill="1" applyBorder="1" applyAlignment="1">
      <alignment horizontal="center"/>
    </xf>
    <xf numFmtId="4" fontId="6" fillId="4" borderId="0" xfId="0" applyNumberFormat="1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4" fontId="4" fillId="4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6" fillId="4" borderId="0" xfId="0" applyFont="1" applyFill="1" applyBorder="1" applyAlignment="1">
      <alignment horizontal="right"/>
    </xf>
    <xf numFmtId="10" fontId="3" fillId="4" borderId="0" xfId="0" applyNumberFormat="1" applyFont="1" applyFill="1" applyBorder="1" applyAlignment="1">
      <alignment horizontal="center"/>
    </xf>
  </cellXfs>
  <cellStyles count="2">
    <cellStyle name="Lien hypertexte" xfId="1" builtinId="8" customBuiltin="1"/>
    <cellStyle name="Normal" xfId="0" builtinId="0"/>
  </cellStyles>
  <dxfs count="61">
    <dxf>
      <font>
        <b/>
        <i val="0"/>
        <color rgb="FF6278C3"/>
      </font>
      <numFmt numFmtId="165" formatCode="dd/mm/yy;@"/>
      <fill>
        <patternFill patternType="solid">
          <bgColor theme="0" tint="-0.14996795556505021"/>
        </patternFill>
      </fill>
    </dxf>
    <dxf>
      <font>
        <color rgb="FF00B05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00B050"/>
        </patternFill>
      </fill>
    </dxf>
    <dxf>
      <font>
        <b/>
        <i/>
        <color theme="0"/>
      </font>
      <numFmt numFmtId="14" formatCode="0.00%"/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00B050"/>
        </patternFill>
      </fill>
    </dxf>
    <dxf>
      <font>
        <b/>
        <i/>
        <strike val="0"/>
        <color theme="0"/>
      </font>
      <numFmt numFmtId="14" formatCode="0.00%"/>
      <fill>
        <patternFill>
          <bgColor rgb="FFFF0000"/>
        </patternFill>
      </fill>
    </dxf>
    <dxf>
      <font>
        <b/>
        <i/>
        <strike val="0"/>
        <color theme="0"/>
      </font>
      <numFmt numFmtId="14" formatCode="0.00%"/>
      <fill>
        <patternFill>
          <bgColor rgb="FF00B050"/>
        </patternFill>
      </fill>
    </dxf>
    <dxf>
      <font>
        <b/>
        <i val="0"/>
        <color rgb="FF6278C3"/>
      </font>
      <numFmt numFmtId="165" formatCode="dd/mm/yy;@"/>
      <fill>
        <patternFill patternType="solid">
          <bgColor theme="0" tint="-0.14996795556505021"/>
        </patternFill>
      </fill>
    </dxf>
    <dxf>
      <font>
        <color rgb="FF00B05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00B050"/>
        </patternFill>
      </fill>
    </dxf>
    <dxf>
      <font>
        <b/>
        <i/>
        <color theme="0"/>
      </font>
      <numFmt numFmtId="14" formatCode="0.00%"/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00B050"/>
        </patternFill>
      </fill>
    </dxf>
    <dxf>
      <font>
        <b/>
        <i/>
        <strike val="0"/>
        <color theme="0"/>
      </font>
      <numFmt numFmtId="14" formatCode="0.00%"/>
      <fill>
        <patternFill>
          <bgColor rgb="FFFF0000"/>
        </patternFill>
      </fill>
    </dxf>
    <dxf>
      <font>
        <b/>
        <i/>
        <strike val="0"/>
        <color theme="0"/>
      </font>
      <numFmt numFmtId="14" formatCode="0.00%"/>
      <fill>
        <patternFill>
          <bgColor rgb="FF00B050"/>
        </patternFill>
      </fill>
    </dxf>
    <dxf>
      <font>
        <b/>
        <i val="0"/>
        <color rgb="FF6278C3"/>
      </font>
      <numFmt numFmtId="165" formatCode="dd/mm/yy;@"/>
      <fill>
        <patternFill patternType="solid">
          <bgColor theme="0" tint="-0.14996795556505021"/>
        </patternFill>
      </fill>
    </dxf>
    <dxf>
      <font>
        <color rgb="FF00B05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00B050"/>
        </patternFill>
      </fill>
    </dxf>
    <dxf>
      <font>
        <b/>
        <i/>
        <color theme="0"/>
      </font>
      <numFmt numFmtId="14" formatCode="0.00%"/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00B050"/>
        </patternFill>
      </fill>
    </dxf>
    <dxf>
      <font>
        <b/>
        <i/>
        <strike val="0"/>
        <color theme="0"/>
      </font>
      <numFmt numFmtId="14" formatCode="0.00%"/>
      <fill>
        <patternFill>
          <bgColor rgb="FFFF0000"/>
        </patternFill>
      </fill>
    </dxf>
    <dxf>
      <font>
        <b/>
        <i/>
        <strike val="0"/>
        <color theme="0"/>
      </font>
      <numFmt numFmtId="14" formatCode="0.00%"/>
      <fill>
        <patternFill>
          <bgColor rgb="FF00B050"/>
        </patternFill>
      </fill>
    </dxf>
    <dxf>
      <font>
        <b/>
        <i val="0"/>
        <color rgb="FF6278C3"/>
      </font>
      <numFmt numFmtId="165" formatCode="dd/mm/yy;@"/>
      <fill>
        <patternFill patternType="solid">
          <bgColor theme="0" tint="-0.14996795556505021"/>
        </patternFill>
      </fill>
    </dxf>
    <dxf>
      <font>
        <color rgb="FF00B05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00B050"/>
        </patternFill>
      </fill>
    </dxf>
    <dxf>
      <font>
        <b/>
        <i/>
        <color theme="0"/>
      </font>
      <numFmt numFmtId="14" formatCode="0.00%"/>
      <fill>
        <patternFill>
          <bgColor rgb="FFFF0000"/>
        </patternFill>
      </fill>
    </dxf>
    <dxf>
      <font>
        <b/>
        <i/>
        <color theme="0"/>
      </font>
      <numFmt numFmtId="14" formatCode="0.00%"/>
      <fill>
        <patternFill>
          <bgColor rgb="FF00B050"/>
        </patternFill>
      </fill>
    </dxf>
    <dxf>
      <font>
        <b/>
        <i/>
        <strike val="0"/>
        <color theme="0"/>
      </font>
      <numFmt numFmtId="14" formatCode="0.00%"/>
      <fill>
        <patternFill>
          <bgColor rgb="FFFF0000"/>
        </patternFill>
      </fill>
    </dxf>
    <dxf>
      <font>
        <b/>
        <i/>
        <strike val="0"/>
        <color theme="0"/>
      </font>
      <numFmt numFmtId="14" formatCode="0.00%"/>
      <fill>
        <patternFill>
          <bgColor rgb="FF00B050"/>
        </patternFill>
      </fill>
    </dxf>
    <dxf>
      <font>
        <color theme="0" tint="-4.9989318521683403E-2"/>
      </font>
    </dxf>
    <dxf>
      <font>
        <color rgb="FFFF0000"/>
      </font>
    </dxf>
    <dxf>
      <font>
        <color theme="0" tint="-4.9989318521683403E-2"/>
      </font>
    </dxf>
    <dxf>
      <font>
        <color rgb="FFFF0000"/>
      </font>
    </dxf>
    <dxf>
      <font>
        <color theme="0" tint="-4.9989318521683403E-2"/>
      </font>
    </dxf>
    <dxf>
      <font>
        <color rgb="FFFF0000"/>
      </font>
    </dxf>
    <dxf>
      <font>
        <color theme="0" tint="-4.9989318521683403E-2"/>
      </font>
    </dxf>
    <dxf>
      <font>
        <color rgb="FFFF0000"/>
      </font>
    </dxf>
    <dxf>
      <font>
        <color theme="0" tint="-4.9989318521683403E-2"/>
      </font>
    </dxf>
    <dxf>
      <font>
        <color rgb="FFFF0000"/>
      </font>
    </dxf>
    <dxf>
      <font>
        <color theme="0" tint="-4.9989318521683403E-2"/>
      </font>
    </dxf>
    <dxf>
      <font>
        <color rgb="FFFF0000"/>
      </font>
    </dxf>
    <dxf>
      <font>
        <color theme="0" tint="-4.9989318521683403E-2"/>
      </font>
    </dxf>
    <dxf>
      <font>
        <color rgb="FFFF0000"/>
      </font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C500"/>
      </font>
    </dxf>
    <dxf>
      <font>
        <color rgb="FF00B050"/>
      </font>
    </dxf>
  </dxfs>
  <tableStyles count="0" defaultTableStyle="TableStyleMedium2" defaultPivotStyle="PivotStyleMedium9"/>
  <colors>
    <mruColors>
      <color rgb="FF6278C3"/>
      <color rgb="FFFFC5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"/>
  <c:chart>
    <c:plotArea>
      <c:layout/>
      <c:barChart>
        <c:barDir val="col"/>
        <c:grouping val="clustered"/>
        <c:ser>
          <c:idx val="0"/>
          <c:order val="0"/>
          <c:tx>
            <c:v>OBJECTIF</c:v>
          </c:tx>
          <c:cat>
            <c:strRef>
              <c:f>AClients2013!$I$4:$W$4</c:f>
              <c:strCache>
                <c:ptCount val="15"/>
                <c:pt idx="0">
                  <c:v>ANNEE</c:v>
                </c:pt>
                <c:pt idx="2">
                  <c:v>MOYENNE</c:v>
                </c:pt>
                <c:pt idx="3">
                  <c:v>JANVIER</c:v>
                </c:pt>
                <c:pt idx="4">
                  <c:v>FEVRIER</c:v>
                </c:pt>
                <c:pt idx="5">
                  <c:v>MARS</c:v>
                </c:pt>
                <c:pt idx="6">
                  <c:v>AVRIL</c:v>
                </c:pt>
                <c:pt idx="7">
                  <c:v>MAI</c:v>
                </c:pt>
                <c:pt idx="8">
                  <c:v>JUIN</c:v>
                </c:pt>
                <c:pt idx="9">
                  <c:v>JUILLET</c:v>
                </c:pt>
                <c:pt idx="10">
                  <c:v>AOUT</c:v>
                </c:pt>
                <c:pt idx="11">
                  <c:v>SEPTEMBRE</c:v>
                </c:pt>
                <c:pt idx="12">
                  <c:v>OCTOBRE</c:v>
                </c:pt>
                <c:pt idx="13">
                  <c:v>NOVEMBRE</c:v>
                </c:pt>
                <c:pt idx="14">
                  <c:v>DECEMBRE</c:v>
                </c:pt>
              </c:strCache>
            </c:strRef>
          </c:cat>
          <c:val>
            <c:numRef>
              <c:f>AClients2013!$I$23:$W$23</c:f>
              <c:numCache>
                <c:formatCode>0.0%</c:formatCode>
                <c:ptCount val="15"/>
                <c:pt idx="0">
                  <c:v>0.64584957191780823</c:v>
                </c:pt>
                <c:pt idx="2">
                  <c:v>0.70456316936488161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2.2160800000000003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5.5341148630136985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ser>
          <c:idx val="1"/>
          <c:order val="1"/>
          <c:tx>
            <c:v>RENTABILITE</c:v>
          </c:tx>
          <c:val>
            <c:numRef>
              <c:f>AClients2013!$I$26:$W$26</c:f>
              <c:numCache>
                <c:formatCode>0.0%</c:formatCode>
                <c:ptCount val="15"/>
                <c:pt idx="0">
                  <c:v>0.78990795874709285</c:v>
                </c:pt>
                <c:pt idx="2">
                  <c:v>0.86171777317864684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2.7103822706303951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6.7685132343347192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axId val="86233088"/>
        <c:axId val="86234624"/>
      </c:barChart>
      <c:catAx>
        <c:axId val="86233088"/>
        <c:scaling>
          <c:orientation val="minMax"/>
        </c:scaling>
        <c:axPos val="b"/>
        <c:numFmt formatCode="0.0%" sourceLinked="1"/>
        <c:tickLblPos val="nextTo"/>
        <c:crossAx val="86234624"/>
        <c:crosses val="autoZero"/>
        <c:auto val="1"/>
        <c:lblAlgn val="ctr"/>
        <c:lblOffset val="100"/>
      </c:catAx>
      <c:valAx>
        <c:axId val="86234624"/>
        <c:scaling>
          <c:orientation val="minMax"/>
        </c:scaling>
        <c:axPos val="l"/>
        <c:majorGridlines/>
        <c:numFmt formatCode="0.0%" sourceLinked="1"/>
        <c:tickLblPos val="nextTo"/>
        <c:crossAx val="862330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30</xdr:row>
      <xdr:rowOff>47625</xdr:rowOff>
    </xdr:from>
    <xdr:to>
      <xdr:col>22</xdr:col>
      <xdr:colOff>609600</xdr:colOff>
      <xdr:row>317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276225</xdr:colOff>
      <xdr:row>3</xdr:row>
      <xdr:rowOff>47626</xdr:rowOff>
    </xdr:from>
    <xdr:to>
      <xdr:col>26</xdr:col>
      <xdr:colOff>361950</xdr:colOff>
      <xdr:row>6</xdr:row>
      <xdr:rowOff>85726</xdr:rowOff>
    </xdr:to>
    <xdr:sp macro="" textlink="">
      <xdr:nvSpPr>
        <xdr:cNvPr id="2" name="ZoneTexte 1"/>
        <xdr:cNvSpPr txBox="1"/>
      </xdr:nvSpPr>
      <xdr:spPr>
        <a:xfrm>
          <a:off x="7686675" y="390526"/>
          <a:ext cx="15716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23</xdr:col>
      <xdr:colOff>123825</xdr:colOff>
      <xdr:row>7</xdr:row>
      <xdr:rowOff>180975</xdr:rowOff>
    </xdr:from>
    <xdr:to>
      <xdr:col>26</xdr:col>
      <xdr:colOff>371475</xdr:colOff>
      <xdr:row>10</xdr:row>
      <xdr:rowOff>0</xdr:rowOff>
    </xdr:to>
    <xdr:sp macro="" textlink="">
      <xdr:nvSpPr>
        <xdr:cNvPr id="4" name="ZoneTexte 3"/>
        <xdr:cNvSpPr txBox="1"/>
      </xdr:nvSpPr>
      <xdr:spPr>
        <a:xfrm>
          <a:off x="8324850" y="1104900"/>
          <a:ext cx="942975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276225</xdr:colOff>
      <xdr:row>3</xdr:row>
      <xdr:rowOff>47626</xdr:rowOff>
    </xdr:from>
    <xdr:to>
      <xdr:col>26</xdr:col>
      <xdr:colOff>361950</xdr:colOff>
      <xdr:row>6</xdr:row>
      <xdr:rowOff>85726</xdr:rowOff>
    </xdr:to>
    <xdr:sp macro="" textlink="">
      <xdr:nvSpPr>
        <xdr:cNvPr id="2" name="ZoneTexte 1"/>
        <xdr:cNvSpPr txBox="1"/>
      </xdr:nvSpPr>
      <xdr:spPr>
        <a:xfrm>
          <a:off x="7677150" y="390526"/>
          <a:ext cx="158115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23</xdr:col>
      <xdr:colOff>123825</xdr:colOff>
      <xdr:row>7</xdr:row>
      <xdr:rowOff>180975</xdr:rowOff>
    </xdr:from>
    <xdr:to>
      <xdr:col>26</xdr:col>
      <xdr:colOff>371475</xdr:colOff>
      <xdr:row>10</xdr:row>
      <xdr:rowOff>0</xdr:rowOff>
    </xdr:to>
    <xdr:sp macro="" textlink="">
      <xdr:nvSpPr>
        <xdr:cNvPr id="4" name="ZoneTexte 3"/>
        <xdr:cNvSpPr txBox="1"/>
      </xdr:nvSpPr>
      <xdr:spPr>
        <a:xfrm>
          <a:off x="8315325" y="1114425"/>
          <a:ext cx="9525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276225</xdr:colOff>
      <xdr:row>3</xdr:row>
      <xdr:rowOff>47626</xdr:rowOff>
    </xdr:from>
    <xdr:to>
      <xdr:col>26</xdr:col>
      <xdr:colOff>361950</xdr:colOff>
      <xdr:row>6</xdr:row>
      <xdr:rowOff>85726</xdr:rowOff>
    </xdr:to>
    <xdr:sp macro="" textlink="">
      <xdr:nvSpPr>
        <xdr:cNvPr id="2" name="ZoneTexte 1"/>
        <xdr:cNvSpPr txBox="1"/>
      </xdr:nvSpPr>
      <xdr:spPr>
        <a:xfrm>
          <a:off x="7677150" y="390526"/>
          <a:ext cx="158115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23</xdr:col>
      <xdr:colOff>123825</xdr:colOff>
      <xdr:row>7</xdr:row>
      <xdr:rowOff>180975</xdr:rowOff>
    </xdr:from>
    <xdr:to>
      <xdr:col>26</xdr:col>
      <xdr:colOff>371475</xdr:colOff>
      <xdr:row>10</xdr:row>
      <xdr:rowOff>0</xdr:rowOff>
    </xdr:to>
    <xdr:sp macro="" textlink="">
      <xdr:nvSpPr>
        <xdr:cNvPr id="4" name="ZoneTexte 3"/>
        <xdr:cNvSpPr txBox="1"/>
      </xdr:nvSpPr>
      <xdr:spPr>
        <a:xfrm>
          <a:off x="8315325" y="1114425"/>
          <a:ext cx="9525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276225</xdr:colOff>
      <xdr:row>3</xdr:row>
      <xdr:rowOff>47626</xdr:rowOff>
    </xdr:from>
    <xdr:to>
      <xdr:col>26</xdr:col>
      <xdr:colOff>361950</xdr:colOff>
      <xdr:row>6</xdr:row>
      <xdr:rowOff>85726</xdr:rowOff>
    </xdr:to>
    <xdr:sp macro="" textlink="">
      <xdr:nvSpPr>
        <xdr:cNvPr id="2" name="ZoneTexte 1"/>
        <xdr:cNvSpPr txBox="1"/>
      </xdr:nvSpPr>
      <xdr:spPr>
        <a:xfrm>
          <a:off x="7677150" y="390526"/>
          <a:ext cx="158115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23</xdr:col>
      <xdr:colOff>123825</xdr:colOff>
      <xdr:row>7</xdr:row>
      <xdr:rowOff>180975</xdr:rowOff>
    </xdr:from>
    <xdr:to>
      <xdr:col>26</xdr:col>
      <xdr:colOff>371475</xdr:colOff>
      <xdr:row>10</xdr:row>
      <xdr:rowOff>0</xdr:rowOff>
    </xdr:to>
    <xdr:sp macro="" textlink="">
      <xdr:nvSpPr>
        <xdr:cNvPr id="4" name="ZoneTexte 3"/>
        <xdr:cNvSpPr txBox="1"/>
      </xdr:nvSpPr>
      <xdr:spPr>
        <a:xfrm>
          <a:off x="8315325" y="1104900"/>
          <a:ext cx="9525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3317"/>
  <sheetViews>
    <sheetView topLeftCell="C1" workbookViewId="0">
      <selection activeCell="C32" sqref="C32"/>
    </sheetView>
  </sheetViews>
  <sheetFormatPr baseColWidth="10" defaultColWidth="9.140625" defaultRowHeight="15"/>
  <cols>
    <col min="1" max="1" width="13.140625" customWidth="1"/>
    <col min="2" max="2" width="12" customWidth="1"/>
    <col min="3" max="3" width="20.5703125" customWidth="1"/>
    <col min="4" max="4" width="14" customWidth="1"/>
    <col min="5" max="5" width="4" customWidth="1"/>
    <col min="6" max="6" width="37.42578125" style="129" customWidth="1"/>
    <col min="7" max="7" width="11.7109375" customWidth="1"/>
    <col min="8" max="8" width="20.85546875" customWidth="1"/>
    <col min="9" max="9" width="9.7109375" bestFit="1" customWidth="1"/>
    <col min="10" max="10" width="11.140625" customWidth="1"/>
    <col min="12" max="12" width="9.7109375" bestFit="1" customWidth="1"/>
    <col min="13" max="13" width="12.140625" customWidth="1"/>
    <col min="27" max="27" width="12.42578125" customWidth="1"/>
    <col min="29" max="29" width="9.140625" customWidth="1"/>
  </cols>
  <sheetData>
    <row r="1" spans="2:29">
      <c r="B1" s="108" t="s">
        <v>122</v>
      </c>
      <c r="C1" s="104"/>
      <c r="D1" s="104"/>
      <c r="F1" s="129">
        <v>2013</v>
      </c>
      <c r="K1">
        <v>2014</v>
      </c>
      <c r="AA1" s="104" t="s">
        <v>100</v>
      </c>
      <c r="AB1" t="s">
        <v>102</v>
      </c>
      <c r="AC1" s="3" t="s">
        <v>103</v>
      </c>
    </row>
    <row r="2" spans="2:29">
      <c r="B2" s="108" t="s">
        <v>119</v>
      </c>
      <c r="C2" s="129"/>
      <c r="D2" s="128"/>
      <c r="F2" s="129" t="s">
        <v>158</v>
      </c>
      <c r="G2" t="s">
        <v>163</v>
      </c>
      <c r="H2" t="s">
        <v>159</v>
      </c>
      <c r="I2" t="s">
        <v>164</v>
      </c>
      <c r="K2" t="s">
        <v>163</v>
      </c>
      <c r="L2" t="s">
        <v>159</v>
      </c>
      <c r="M2" t="s">
        <v>164</v>
      </c>
      <c r="AA2" s="105" t="str">
        <f ca="1">IF(ROWS($1:1)&lt;=COUNTA(nf),INDEX(nf,ROWS($1:1)),"")</f>
        <v>ACCUEIL</v>
      </c>
      <c r="AC2" s="3" t="s">
        <v>109</v>
      </c>
    </row>
    <row r="3" spans="2:29">
      <c r="B3" s="108" t="s">
        <v>82</v>
      </c>
      <c r="C3" s="129"/>
      <c r="D3" s="128"/>
      <c r="F3" s="129" t="s">
        <v>160</v>
      </c>
      <c r="G3" s="208">
        <v>836.12</v>
      </c>
      <c r="H3" s="208">
        <v>9</v>
      </c>
      <c r="I3" s="208">
        <f>G3*H3</f>
        <v>7525.08</v>
      </c>
      <c r="K3" s="208">
        <v>836.12</v>
      </c>
      <c r="L3" s="208">
        <v>12</v>
      </c>
      <c r="M3" s="208">
        <f>K3*L3</f>
        <v>10033.44</v>
      </c>
      <c r="AA3" s="105" t="str">
        <f ca="1">IF(ROWS($1:2)&lt;=COUNTA(nf),INDEX(nf,ROWS($1:2)),"")</f>
        <v>AClients2013</v>
      </c>
      <c r="AC3" s="3" t="s">
        <v>110</v>
      </c>
    </row>
    <row r="4" spans="2:29">
      <c r="B4" s="108" t="s">
        <v>120</v>
      </c>
      <c r="C4" s="129"/>
      <c r="D4" s="128"/>
      <c r="F4" s="129" t="s">
        <v>173</v>
      </c>
      <c r="G4" s="208">
        <v>0</v>
      </c>
      <c r="H4" s="208">
        <v>6</v>
      </c>
      <c r="I4" s="208">
        <f>G4*H4</f>
        <v>0</v>
      </c>
      <c r="K4" s="208">
        <v>1600</v>
      </c>
      <c r="L4" s="208">
        <v>6</v>
      </c>
      <c r="M4" s="208">
        <f>K4*L4</f>
        <v>9600</v>
      </c>
      <c r="AA4" s="105" t="str">
        <f ca="1">IF(ROWS($1:3)&lt;=COUNTA(nf),INDEX(nf,ROWS($1:3)),"")</f>
        <v>B</v>
      </c>
      <c r="AC4" s="3" t="s">
        <v>104</v>
      </c>
    </row>
    <row r="5" spans="2:29">
      <c r="B5" s="108" t="s">
        <v>101</v>
      </c>
      <c r="C5" s="129"/>
      <c r="D5" s="128"/>
      <c r="F5" s="129" t="s">
        <v>161</v>
      </c>
      <c r="G5" s="208">
        <v>0</v>
      </c>
      <c r="H5" s="208">
        <v>6</v>
      </c>
      <c r="I5" s="208">
        <f t="shared" ref="I5:I15" si="0">G5*H5</f>
        <v>0</v>
      </c>
      <c r="K5" s="208">
        <v>1600</v>
      </c>
      <c r="L5" s="208">
        <v>6</v>
      </c>
      <c r="M5" s="208">
        <f t="shared" ref="M5:M15" si="1">K5*L5</f>
        <v>9600</v>
      </c>
      <c r="AA5" s="105" t="str">
        <f ca="1">IF(ROWS($1:4)&lt;=COUNTA(nf),INDEX(nf,ROWS($1:4)),"")</f>
        <v>G</v>
      </c>
      <c r="AC5" s="3" t="s">
        <v>105</v>
      </c>
    </row>
    <row r="6" spans="2:29">
      <c r="B6" s="108" t="s">
        <v>102</v>
      </c>
      <c r="F6" s="129" t="s">
        <v>162</v>
      </c>
      <c r="G6" s="208">
        <v>38</v>
      </c>
      <c r="H6" s="208">
        <v>11</v>
      </c>
      <c r="I6" s="208">
        <f t="shared" si="0"/>
        <v>418</v>
      </c>
      <c r="K6" s="208">
        <v>38</v>
      </c>
      <c r="L6" s="208">
        <v>12</v>
      </c>
      <c r="M6" s="208">
        <f t="shared" si="1"/>
        <v>456</v>
      </c>
      <c r="AA6" s="105" t="str">
        <f ca="1">IF(ROWS($1:5)&lt;=COUNTA(nf),INDEX(nf,ROWS($1:5)),"")</f>
        <v>I</v>
      </c>
      <c r="AC6" s="3" t="s">
        <v>106</v>
      </c>
    </row>
    <row r="7" spans="2:29">
      <c r="D7" s="128"/>
      <c r="F7" s="129" t="s">
        <v>165</v>
      </c>
      <c r="G7" s="208">
        <v>194</v>
      </c>
      <c r="H7" s="208">
        <v>11</v>
      </c>
      <c r="I7" s="208">
        <f t="shared" si="0"/>
        <v>2134</v>
      </c>
      <c r="K7" s="208">
        <v>194</v>
      </c>
      <c r="L7" s="208">
        <v>12</v>
      </c>
      <c r="M7" s="208">
        <f t="shared" si="1"/>
        <v>2328</v>
      </c>
      <c r="AA7" s="105" t="str">
        <f ca="1">IF(ROWS($1:6)&lt;=COUNTA(nf),INDEX(nf,ROWS($1:6)),"")</f>
        <v>Modele</v>
      </c>
      <c r="AC7" s="3" t="s">
        <v>107</v>
      </c>
    </row>
    <row r="8" spans="2:29">
      <c r="B8" s="103"/>
      <c r="F8" s="129" t="s">
        <v>166</v>
      </c>
      <c r="G8" s="208">
        <v>19.3</v>
      </c>
      <c r="H8" s="208">
        <v>11</v>
      </c>
      <c r="I8" s="208">
        <f t="shared" si="0"/>
        <v>212.3</v>
      </c>
      <c r="K8" s="208">
        <v>19.3</v>
      </c>
      <c r="L8" s="208">
        <v>12</v>
      </c>
      <c r="M8" s="208">
        <f t="shared" si="1"/>
        <v>231.60000000000002</v>
      </c>
      <c r="AA8" s="105" t="str">
        <f ca="1">IF(ROWS($1:7)&lt;=COUNTA(nf),INDEX(nf,ROWS($1:7)),"")</f>
        <v/>
      </c>
      <c r="AC8" s="3" t="s">
        <v>111</v>
      </c>
    </row>
    <row r="9" spans="2:29">
      <c r="F9" s="129" t="s">
        <v>167</v>
      </c>
      <c r="G9" s="208">
        <v>10</v>
      </c>
      <c r="H9" s="208">
        <v>11</v>
      </c>
      <c r="I9" s="208">
        <f t="shared" si="0"/>
        <v>110</v>
      </c>
      <c r="K9" s="208">
        <v>10</v>
      </c>
      <c r="L9" s="208">
        <v>12</v>
      </c>
      <c r="M9" s="208">
        <f t="shared" si="1"/>
        <v>120</v>
      </c>
      <c r="AA9" s="105" t="str">
        <f ca="1">IF(ROWS($1:8)&lt;=COUNTA(nf),INDEX(nf,ROWS($1:8)),"")</f>
        <v/>
      </c>
      <c r="AC9" s="3" t="s">
        <v>108</v>
      </c>
    </row>
    <row r="10" spans="2:29">
      <c r="F10" s="129" t="s">
        <v>172</v>
      </c>
      <c r="G10" s="208">
        <v>130</v>
      </c>
      <c r="H10" s="208">
        <v>9</v>
      </c>
      <c r="I10" s="208">
        <f t="shared" si="0"/>
        <v>1170</v>
      </c>
      <c r="K10" s="208">
        <v>130</v>
      </c>
      <c r="L10" s="208">
        <v>12</v>
      </c>
      <c r="M10" s="208">
        <f t="shared" si="1"/>
        <v>1560</v>
      </c>
      <c r="AA10" s="105" t="str">
        <f ca="1">IF(ROWS($1:9)&lt;=COUNTA(nf),INDEX(nf,ROWS($1:9)),"")</f>
        <v/>
      </c>
      <c r="AC10" s="3" t="s">
        <v>112</v>
      </c>
    </row>
    <row r="11" spans="2:29">
      <c r="B11" s="108"/>
      <c r="F11" s="129" t="s">
        <v>168</v>
      </c>
      <c r="G11" s="208">
        <v>300</v>
      </c>
      <c r="H11" s="208">
        <v>9</v>
      </c>
      <c r="I11" s="208">
        <f t="shared" si="0"/>
        <v>2700</v>
      </c>
      <c r="K11" s="208">
        <v>300</v>
      </c>
      <c r="L11" s="208">
        <v>12</v>
      </c>
      <c r="M11" s="208">
        <f t="shared" si="1"/>
        <v>3600</v>
      </c>
      <c r="AA11" s="105" t="str">
        <f ca="1">IF(ROWS($1:10)&lt;=COUNTA(nf),INDEX(nf,ROWS($1:10)),"")</f>
        <v/>
      </c>
      <c r="AC11" s="3" t="s">
        <v>113</v>
      </c>
    </row>
    <row r="12" spans="2:29">
      <c r="B12" s="108"/>
      <c r="F12" s="129" t="s">
        <v>169</v>
      </c>
      <c r="G12" s="208">
        <v>25.8</v>
      </c>
      <c r="H12" s="208">
        <v>11</v>
      </c>
      <c r="I12" s="208">
        <f t="shared" si="0"/>
        <v>283.8</v>
      </c>
      <c r="K12" s="208">
        <v>25.8</v>
      </c>
      <c r="L12" s="208">
        <v>12</v>
      </c>
      <c r="M12" s="208">
        <f t="shared" si="1"/>
        <v>309.60000000000002</v>
      </c>
      <c r="AA12" s="105" t="str">
        <f ca="1">IF(ROWS($1:11)&lt;=COUNTA(nf),INDEX(nf,ROWS($1:11)),"")</f>
        <v/>
      </c>
      <c r="AC12" s="3" t="s">
        <v>114</v>
      </c>
    </row>
    <row r="13" spans="2:29">
      <c r="B13" s="108"/>
      <c r="F13" s="129" t="s">
        <v>170</v>
      </c>
      <c r="G13" s="208">
        <v>97.6</v>
      </c>
      <c r="H13" s="209">
        <v>11</v>
      </c>
      <c r="I13" s="208">
        <f t="shared" si="0"/>
        <v>1073.5999999999999</v>
      </c>
      <c r="K13" s="208">
        <v>97.6</v>
      </c>
      <c r="L13" s="209">
        <v>12</v>
      </c>
      <c r="M13" s="208">
        <f t="shared" si="1"/>
        <v>1171.1999999999998</v>
      </c>
      <c r="AA13" s="105" t="str">
        <f ca="1">IF(ROWS($1:12)&lt;=COUNTA(nf),INDEX(nf,ROWS($1:12)),"")</f>
        <v/>
      </c>
      <c r="AC13" s="3" t="s">
        <v>115</v>
      </c>
    </row>
    <row r="14" spans="2:29">
      <c r="B14" s="108"/>
      <c r="F14" s="129" t="s">
        <v>171</v>
      </c>
      <c r="G14" s="208">
        <v>30</v>
      </c>
      <c r="H14" s="209">
        <v>11</v>
      </c>
      <c r="I14" s="208">
        <f t="shared" si="0"/>
        <v>330</v>
      </c>
      <c r="K14" s="208">
        <v>30</v>
      </c>
      <c r="L14" s="209">
        <v>21</v>
      </c>
      <c r="M14" s="208">
        <f t="shared" si="1"/>
        <v>630</v>
      </c>
      <c r="AA14" s="105" t="str">
        <f ca="1">IF(ROWS($1:13)&lt;=COUNTA(nf),INDEX(nf,ROWS($1:13)),"")</f>
        <v/>
      </c>
    </row>
    <row r="15" spans="2:29">
      <c r="B15" s="108"/>
      <c r="F15" s="129" t="s">
        <v>174</v>
      </c>
      <c r="G15" s="208">
        <v>100</v>
      </c>
      <c r="H15" s="209">
        <v>11</v>
      </c>
      <c r="I15" s="208">
        <f t="shared" si="0"/>
        <v>1100</v>
      </c>
      <c r="K15" s="208">
        <v>50</v>
      </c>
      <c r="L15" s="209">
        <v>12</v>
      </c>
      <c r="M15" s="208">
        <f t="shared" si="1"/>
        <v>600</v>
      </c>
      <c r="AA15" s="105" t="str">
        <f ca="1">IF(ROWS($1:14)&lt;=COUNTA(nf),INDEX(nf,ROWS($1:14)),"")</f>
        <v/>
      </c>
    </row>
    <row r="16" spans="2:29">
      <c r="B16" s="108"/>
      <c r="F16" s="129" t="s">
        <v>176</v>
      </c>
      <c r="G16" s="208"/>
      <c r="H16" s="208"/>
      <c r="I16" s="208">
        <v>0</v>
      </c>
      <c r="K16" s="208"/>
      <c r="L16" s="208"/>
      <c r="M16" s="208">
        <v>1191</v>
      </c>
      <c r="AA16" s="105" t="str">
        <f ca="1">IF(ROWS($1:15)&lt;=COUNTA(nf),INDEX(nf,ROWS($1:15)),"")</f>
        <v/>
      </c>
    </row>
    <row r="17" spans="2:27">
      <c r="B17" s="108"/>
      <c r="F17" s="129" t="s">
        <v>175</v>
      </c>
      <c r="G17" s="208"/>
      <c r="H17" s="208"/>
      <c r="I17" s="208">
        <v>931</v>
      </c>
      <c r="K17" s="208"/>
      <c r="L17" s="208"/>
      <c r="M17" s="208">
        <v>4600</v>
      </c>
      <c r="AA17" s="105" t="str">
        <f ca="1">IF(ROWS($1:16)&lt;=COUNTA(nf),INDEX(nf,ROWS($1:16)),"")</f>
        <v/>
      </c>
    </row>
    <row r="18" spans="2:27">
      <c r="AA18" s="105" t="str">
        <f ca="1">IF(ROWS($1:17)&lt;=COUNTA(nf),INDEX(nf,ROWS($1:17)),"")</f>
        <v/>
      </c>
    </row>
    <row r="19" spans="2:27">
      <c r="F19" s="129" t="s">
        <v>180</v>
      </c>
      <c r="I19">
        <f>SUM(I3:I18)</f>
        <v>17987.78</v>
      </c>
      <c r="M19">
        <f>SUM(M3:M18)</f>
        <v>46030.84</v>
      </c>
      <c r="AA19" s="105" t="str">
        <f ca="1">IF(ROWS($1:18)&lt;=COUNTA(nf),INDEX(nf,ROWS($1:18)),"")</f>
        <v/>
      </c>
    </row>
    <row r="20" spans="2:27">
      <c r="F20" s="129" t="s">
        <v>179</v>
      </c>
      <c r="I20" s="206">
        <f ca="1">AClients2013!I21</f>
        <v>15500.389726027397</v>
      </c>
      <c r="M20" s="206" t="e">
        <f>#REF!</f>
        <v>#REF!</v>
      </c>
      <c r="AA20" s="105" t="str">
        <f ca="1">IF(ROWS($1:19)&lt;=COUNTA(nf),INDEX(nf,ROWS($1:19)),"")</f>
        <v/>
      </c>
    </row>
    <row r="21" spans="2:27">
      <c r="F21" s="129" t="s">
        <v>181</v>
      </c>
      <c r="I21" s="206">
        <f ca="1">I20-I19</f>
        <v>-2487.3902739726018</v>
      </c>
      <c r="M21" s="206" t="e">
        <f>M20-M19</f>
        <v>#REF!</v>
      </c>
      <c r="AA21" s="105" t="str">
        <f ca="1">IF(ROWS($1:20)&lt;=COUNTA(nf),INDEX(nf,ROWS($1:20)),"")</f>
        <v/>
      </c>
    </row>
    <row r="22" spans="2:27">
      <c r="L22" s="204"/>
      <c r="AA22" s="105" t="str">
        <f ca="1">IF(ROWS($1:21)&lt;=COUNTA(nf),INDEX(nf,ROWS($1:21)),"")</f>
        <v/>
      </c>
    </row>
    <row r="23" spans="2:27">
      <c r="F23" s="129" t="s">
        <v>177</v>
      </c>
      <c r="G23" s="204">
        <v>0.15</v>
      </c>
      <c r="H23" s="205" t="s">
        <v>178</v>
      </c>
      <c r="I23">
        <f ca="1">IF((I21&gt;=0),I21*0.15,0)</f>
        <v>0</v>
      </c>
      <c r="M23" t="e">
        <f>IF((M21&gt;=0),M21*0.15,0)</f>
        <v>#REF!</v>
      </c>
      <c r="AA23" s="105" t="str">
        <f ca="1">IF(ROWS($1:22)&lt;=COUNTA(nf),INDEX(nf,ROWS($1:22)),"")</f>
        <v/>
      </c>
    </row>
    <row r="24" spans="2:27">
      <c r="F24" s="129" t="s">
        <v>182</v>
      </c>
      <c r="I24">
        <f ca="1">I19+I23</f>
        <v>17987.78</v>
      </c>
      <c r="M24" t="e">
        <f>M19+M23</f>
        <v>#REF!</v>
      </c>
      <c r="AA24" s="105" t="str">
        <f ca="1">IF(ROWS($1:23)&lt;=COUNTA(nf),INDEX(nf,ROWS($1:23)),"")</f>
        <v/>
      </c>
    </row>
    <row r="25" spans="2:27">
      <c r="AA25" s="105" t="str">
        <f ca="1">IF(ROWS($1:24)&lt;=COUNTA(nf),INDEX(nf,ROWS($1:24)),"")</f>
        <v/>
      </c>
    </row>
    <row r="26" spans="2:27">
      <c r="F26" s="129" t="s">
        <v>183</v>
      </c>
      <c r="I26" s="207">
        <v>11</v>
      </c>
      <c r="M26">
        <v>12</v>
      </c>
      <c r="AA26" s="105" t="str">
        <f ca="1">IF(ROWS($1:25)&lt;=COUNTA(nf),INDEX(nf,ROWS($1:25)),"")</f>
        <v/>
      </c>
    </row>
    <row r="27" spans="2:27">
      <c r="F27" s="210" t="s">
        <v>184</v>
      </c>
      <c r="G27" s="211"/>
      <c r="H27" s="211"/>
      <c r="I27" s="212">
        <f ca="1">I24/I26</f>
        <v>1635.2527272727273</v>
      </c>
      <c r="J27" s="212"/>
      <c r="K27" s="211"/>
      <c r="L27" s="212"/>
      <c r="M27" s="212" t="e">
        <f>M24/M26</f>
        <v>#REF!</v>
      </c>
      <c r="AA27" s="105" t="str">
        <f ca="1">IF(ROWS($1:26)&lt;=COUNTA(nf),INDEX(nf,ROWS($1:26)),"")</f>
        <v/>
      </c>
    </row>
    <row r="28" spans="2:27">
      <c r="AA28" s="105" t="str">
        <f ca="1">IF(ROWS($1:27)&lt;=COUNTA(nf),INDEX(nf,ROWS($1:27)),"")</f>
        <v/>
      </c>
    </row>
    <row r="29" spans="2:27">
      <c r="AA29" s="105" t="str">
        <f ca="1">IF(ROWS($1:28)&lt;=COUNTA(nf),INDEX(nf,ROWS($1:28)),"")</f>
        <v/>
      </c>
    </row>
    <row r="30" spans="2:27">
      <c r="AA30" s="105" t="str">
        <f ca="1">IF(ROWS($1:29)&lt;=COUNTA(nf),INDEX(nf,ROWS($1:29)),"")</f>
        <v/>
      </c>
    </row>
    <row r="31" spans="2:27">
      <c r="B31" s="108"/>
      <c r="C31" s="108"/>
      <c r="F31" s="203"/>
      <c r="AA31" s="105" t="str">
        <f ca="1">IF(ROWS($1:30)&lt;=COUNTA(nf),INDEX(nf,ROWS($1:30)),"")</f>
        <v/>
      </c>
    </row>
    <row r="32" spans="2:27">
      <c r="B32" s="108"/>
      <c r="C32" s="108"/>
      <c r="F32" s="203"/>
      <c r="AA32" s="105" t="str">
        <f ca="1">IF(ROWS($1:31)&lt;=COUNTA(nf),INDEX(nf,ROWS($1:31)),"")</f>
        <v/>
      </c>
    </row>
    <row r="33" spans="2:27">
      <c r="B33" s="108"/>
      <c r="C33" s="108"/>
      <c r="F33" s="203"/>
      <c r="AA33" s="105" t="str">
        <f ca="1">IF(ROWS($1:32)&lt;=COUNTA(nf),INDEX(nf,ROWS($1:32)),"")</f>
        <v/>
      </c>
    </row>
    <row r="34" spans="2:27">
      <c r="C34" s="108"/>
      <c r="F34" s="203"/>
      <c r="AA34" s="105" t="str">
        <f ca="1">IF(ROWS($1:33)&lt;=COUNTA(nf),INDEX(nf,ROWS($1:33)),"")</f>
        <v/>
      </c>
    </row>
    <row r="35" spans="2:27">
      <c r="C35" s="108"/>
      <c r="F35" s="203"/>
      <c r="AA35" s="105" t="str">
        <f ca="1">IF(ROWS($1:34)&lt;=COUNTA(nf),INDEX(nf,ROWS($1:34)),"")</f>
        <v/>
      </c>
    </row>
    <row r="36" spans="2:27">
      <c r="C36" s="108"/>
      <c r="AA36" s="105" t="str">
        <f ca="1">IF(ROWS($1:35)&lt;=COUNTA(nf),INDEX(nf,ROWS($1:35)),"")</f>
        <v/>
      </c>
    </row>
    <row r="37" spans="2:27">
      <c r="C37" s="108"/>
      <c r="AA37" s="105" t="str">
        <f ca="1">IF(ROWS($1:36)&lt;=COUNTA(nf),INDEX(nf,ROWS($1:36)),"")</f>
        <v/>
      </c>
    </row>
    <row r="38" spans="2:27">
      <c r="AA38" s="105" t="str">
        <f ca="1">IF(ROWS($1:37)&lt;=COUNTA(nf),INDEX(nf,ROWS($1:37)),"")</f>
        <v/>
      </c>
    </row>
    <row r="39" spans="2:27">
      <c r="AA39" s="105" t="str">
        <f ca="1">IF(ROWS($1:38)&lt;=COUNTA(nf),INDEX(nf,ROWS($1:38)),"")</f>
        <v/>
      </c>
    </row>
    <row r="40" spans="2:27">
      <c r="AA40" s="105" t="str">
        <f ca="1">IF(ROWS($1:39)&lt;=COUNTA(nf),INDEX(nf,ROWS($1:39)),"")</f>
        <v/>
      </c>
    </row>
    <row r="41" spans="2:27">
      <c r="AA41" s="105" t="str">
        <f ca="1">IF(ROWS($1:40)&lt;=COUNTA(nf),INDEX(nf,ROWS($1:40)),"")</f>
        <v/>
      </c>
    </row>
    <row r="42" spans="2:27">
      <c r="AA42" s="105" t="str">
        <f ca="1">IF(ROWS($1:41)&lt;=COUNTA(nf),INDEX(nf,ROWS($1:41)),"")</f>
        <v/>
      </c>
    </row>
    <row r="43" spans="2:27">
      <c r="AA43" s="105" t="str">
        <f ca="1">IF(ROWS($1:42)&lt;=COUNTA(nf),INDEX(nf,ROWS($1:42)),"")</f>
        <v/>
      </c>
    </row>
    <row r="44" spans="2:27">
      <c r="AA44" s="105" t="str">
        <f ca="1">IF(ROWS($1:43)&lt;=COUNTA(nf),INDEX(nf,ROWS($1:43)),"")</f>
        <v/>
      </c>
    </row>
    <row r="45" spans="2:27">
      <c r="AA45" s="105" t="str">
        <f ca="1">IF(ROWS($1:44)&lt;=COUNTA(nf),INDEX(nf,ROWS($1:44)),"")</f>
        <v/>
      </c>
    </row>
    <row r="46" spans="2:27">
      <c r="AA46" s="105" t="str">
        <f ca="1">IF(ROWS($1:45)&lt;=COUNTA(nf),INDEX(nf,ROWS($1:45)),"")</f>
        <v/>
      </c>
    </row>
    <row r="47" spans="2:27">
      <c r="AA47" s="105" t="str">
        <f ca="1">IF(ROWS($1:46)&lt;=COUNTA(nf),INDEX(nf,ROWS($1:46)),"")</f>
        <v/>
      </c>
    </row>
    <row r="48" spans="2:27">
      <c r="AA48" s="105" t="str">
        <f ca="1">IF(ROWS($1:47)&lt;=COUNTA(nf),INDEX(nf,ROWS($1:47)),"")</f>
        <v/>
      </c>
    </row>
    <row r="49" spans="27:27">
      <c r="AA49" s="105" t="str">
        <f ca="1">IF(ROWS($1:48)&lt;=COUNTA(nf),INDEX(nf,ROWS($1:48)),"")</f>
        <v/>
      </c>
    </row>
    <row r="50" spans="27:27">
      <c r="AA50" s="105" t="str">
        <f ca="1">IF(ROWS($1:49)&lt;=COUNTA(nf),INDEX(nf,ROWS($1:49)),"")</f>
        <v/>
      </c>
    </row>
    <row r="51" spans="27:27">
      <c r="AA51" s="105" t="str">
        <f ca="1">IF(ROWS($1:50)&lt;=COUNTA(nf),INDEX(nf,ROWS($1:50)),"")</f>
        <v/>
      </c>
    </row>
    <row r="52" spans="27:27">
      <c r="AA52" s="105" t="str">
        <f ca="1">IF(ROWS($1:51)&lt;=COUNTA(nf),INDEX(nf,ROWS($1:51)),"")</f>
        <v/>
      </c>
    </row>
    <row r="53" spans="27:27">
      <c r="AA53" s="105" t="str">
        <f ca="1">IF(ROWS($1:52)&lt;=COUNTA(nf),INDEX(nf,ROWS($1:52)),"")</f>
        <v/>
      </c>
    </row>
    <row r="54" spans="27:27">
      <c r="AA54" s="105" t="str">
        <f ca="1">IF(ROWS($1:53)&lt;=COUNTA(nf),INDEX(nf,ROWS($1:53)),"")</f>
        <v/>
      </c>
    </row>
    <row r="55" spans="27:27">
      <c r="AA55" s="105" t="str">
        <f ca="1">IF(ROWS($1:54)&lt;=COUNTA(nf),INDEX(nf,ROWS($1:54)),"")</f>
        <v/>
      </c>
    </row>
    <row r="56" spans="27:27">
      <c r="AA56" s="105" t="str">
        <f ca="1">IF(ROWS($1:55)&lt;=COUNTA(nf),INDEX(nf,ROWS($1:55)),"")</f>
        <v/>
      </c>
    </row>
    <row r="57" spans="27:27">
      <c r="AA57" s="105" t="str">
        <f ca="1">IF(ROWS($1:56)&lt;=COUNTA(nf),INDEX(nf,ROWS($1:56)),"")</f>
        <v/>
      </c>
    </row>
    <row r="58" spans="27:27">
      <c r="AA58" s="105" t="str">
        <f ca="1">IF(ROWS($1:57)&lt;=COUNTA(nf),INDEX(nf,ROWS($1:57)),"")</f>
        <v/>
      </c>
    </row>
    <row r="59" spans="27:27">
      <c r="AA59" s="105" t="str">
        <f ca="1">IF(ROWS($1:58)&lt;=COUNTA(nf),INDEX(nf,ROWS($1:58)),"")</f>
        <v/>
      </c>
    </row>
    <row r="60" spans="27:27">
      <c r="AA60" s="105" t="str">
        <f ca="1">IF(ROWS($1:59)&lt;=COUNTA(nf),INDEX(nf,ROWS($1:59)),"")</f>
        <v/>
      </c>
    </row>
    <row r="61" spans="27:27">
      <c r="AA61" s="105" t="str">
        <f ca="1">IF(ROWS($1:60)&lt;=COUNTA(nf),INDEX(nf,ROWS($1:60)),"")</f>
        <v/>
      </c>
    </row>
    <row r="62" spans="27:27">
      <c r="AA62" s="105" t="str">
        <f ca="1">IF(ROWS($1:61)&lt;=COUNTA(nf),INDEX(nf,ROWS($1:61)),"")</f>
        <v/>
      </c>
    </row>
    <row r="63" spans="27:27">
      <c r="AA63" s="105" t="str">
        <f ca="1">IF(ROWS($1:62)&lt;=COUNTA(nf),INDEX(nf,ROWS($1:62)),"")</f>
        <v/>
      </c>
    </row>
    <row r="64" spans="27:27">
      <c r="AA64" s="105" t="str">
        <f ca="1">IF(ROWS($1:63)&lt;=COUNTA(nf),INDEX(nf,ROWS($1:63)),"")</f>
        <v/>
      </c>
    </row>
    <row r="65" spans="27:27">
      <c r="AA65" s="105" t="str">
        <f ca="1">IF(ROWS($1:64)&lt;=COUNTA(nf),INDEX(nf,ROWS($1:64)),"")</f>
        <v/>
      </c>
    </row>
    <row r="66" spans="27:27">
      <c r="AA66" s="105" t="str">
        <f ca="1">IF(ROWS($1:65)&lt;=COUNTA(nf),INDEX(nf,ROWS($1:65)),"")</f>
        <v/>
      </c>
    </row>
    <row r="67" spans="27:27">
      <c r="AA67" s="105" t="str">
        <f ca="1">IF(ROWS($1:66)&lt;=COUNTA(nf),INDEX(nf,ROWS($1:66)),"")</f>
        <v/>
      </c>
    </row>
    <row r="68" spans="27:27">
      <c r="AA68" s="105" t="str">
        <f ca="1">IF(ROWS($1:67)&lt;=COUNTA(nf),INDEX(nf,ROWS($1:67)),"")</f>
        <v/>
      </c>
    </row>
    <row r="69" spans="27:27">
      <c r="AA69" s="105" t="str">
        <f ca="1">IF(ROWS($1:68)&lt;=COUNTA(nf),INDEX(nf,ROWS($1:68)),"")</f>
        <v/>
      </c>
    </row>
    <row r="70" spans="27:27">
      <c r="AA70" s="105" t="str">
        <f ca="1">IF(ROWS($1:69)&lt;=COUNTA(nf),INDEX(nf,ROWS($1:69)),"")</f>
        <v/>
      </c>
    </row>
    <row r="71" spans="27:27">
      <c r="AA71" s="105" t="str">
        <f ca="1">IF(ROWS($1:70)&lt;=COUNTA(nf),INDEX(nf,ROWS($1:70)),"")</f>
        <v/>
      </c>
    </row>
    <row r="72" spans="27:27">
      <c r="AA72" s="105" t="str">
        <f ca="1">IF(ROWS($1:71)&lt;=COUNTA(nf),INDEX(nf,ROWS($1:71)),"")</f>
        <v/>
      </c>
    </row>
    <row r="73" spans="27:27">
      <c r="AA73" s="105" t="str">
        <f ca="1">IF(ROWS($1:72)&lt;=COUNTA(nf),INDEX(nf,ROWS($1:72)),"")</f>
        <v/>
      </c>
    </row>
    <row r="74" spans="27:27">
      <c r="AA74" s="105" t="str">
        <f ca="1">IF(ROWS($1:73)&lt;=COUNTA(nf),INDEX(nf,ROWS($1:73)),"")</f>
        <v/>
      </c>
    </row>
    <row r="75" spans="27:27">
      <c r="AA75" s="105" t="str">
        <f ca="1">IF(ROWS($1:74)&lt;=COUNTA(nf),INDEX(nf,ROWS($1:74)),"")</f>
        <v/>
      </c>
    </row>
    <row r="76" spans="27:27">
      <c r="AA76" s="105" t="str">
        <f ca="1">IF(ROWS($1:75)&lt;=COUNTA(nf),INDEX(nf,ROWS($1:75)),"")</f>
        <v/>
      </c>
    </row>
    <row r="77" spans="27:27">
      <c r="AA77" s="105" t="str">
        <f ca="1">IF(ROWS($1:76)&lt;=COUNTA(nf),INDEX(nf,ROWS($1:76)),"")</f>
        <v/>
      </c>
    </row>
    <row r="78" spans="27:27">
      <c r="AA78" s="105" t="str">
        <f ca="1">IF(ROWS($1:77)&lt;=COUNTA(nf),INDEX(nf,ROWS($1:77)),"")</f>
        <v/>
      </c>
    </row>
    <row r="79" spans="27:27">
      <c r="AA79" s="105" t="str">
        <f ca="1">IF(ROWS($1:78)&lt;=COUNTA(nf),INDEX(nf,ROWS($1:78)),"")</f>
        <v/>
      </c>
    </row>
    <row r="80" spans="27:27">
      <c r="AA80" s="105" t="str">
        <f ca="1">IF(ROWS($1:79)&lt;=COUNTA(nf),INDEX(nf,ROWS($1:79)),"")</f>
        <v/>
      </c>
    </row>
    <row r="81" spans="27:27">
      <c r="AA81" s="105" t="str">
        <f ca="1">IF(ROWS($1:80)&lt;=COUNTA(nf),INDEX(nf,ROWS($1:80)),"")</f>
        <v/>
      </c>
    </row>
    <row r="82" spans="27:27">
      <c r="AA82" s="105" t="str">
        <f ca="1">IF(ROWS($1:81)&lt;=COUNTA(nf),INDEX(nf,ROWS($1:81)),"")</f>
        <v/>
      </c>
    </row>
    <row r="83" spans="27:27">
      <c r="AA83" s="105" t="str">
        <f ca="1">IF(ROWS($1:82)&lt;=COUNTA(nf),INDEX(nf,ROWS($1:82)),"")</f>
        <v/>
      </c>
    </row>
    <row r="84" spans="27:27">
      <c r="AA84" s="105" t="str">
        <f ca="1">IF(ROWS($1:83)&lt;=COUNTA(nf),INDEX(nf,ROWS($1:83)),"")</f>
        <v/>
      </c>
    </row>
    <row r="85" spans="27:27">
      <c r="AA85" s="105" t="str">
        <f ca="1">IF(ROWS($1:84)&lt;=COUNTA(nf),INDEX(nf,ROWS($1:84)),"")</f>
        <v/>
      </c>
    </row>
    <row r="86" spans="27:27">
      <c r="AA86" s="105" t="str">
        <f ca="1">IF(ROWS($1:85)&lt;=COUNTA(nf),INDEX(nf,ROWS($1:85)),"")</f>
        <v/>
      </c>
    </row>
    <row r="87" spans="27:27">
      <c r="AA87" s="105" t="str">
        <f ca="1">IF(ROWS($1:86)&lt;=COUNTA(nf),INDEX(nf,ROWS($1:86)),"")</f>
        <v/>
      </c>
    </row>
    <row r="88" spans="27:27">
      <c r="AA88" s="105" t="str">
        <f ca="1">IF(ROWS($1:87)&lt;=COUNTA(nf),INDEX(nf,ROWS($1:87)),"")</f>
        <v/>
      </c>
    </row>
    <row r="89" spans="27:27">
      <c r="AA89" s="105" t="str">
        <f ca="1">IF(ROWS($1:88)&lt;=COUNTA(nf),INDEX(nf,ROWS($1:88)),"")</f>
        <v/>
      </c>
    </row>
    <row r="90" spans="27:27">
      <c r="AA90" s="105" t="str">
        <f ca="1">IF(ROWS($1:89)&lt;=COUNTA(nf),INDEX(nf,ROWS($1:89)),"")</f>
        <v/>
      </c>
    </row>
    <row r="91" spans="27:27">
      <c r="AA91" s="105" t="str">
        <f ca="1">IF(ROWS($1:90)&lt;=COUNTA(nf),INDEX(nf,ROWS($1:90)),"")</f>
        <v/>
      </c>
    </row>
    <row r="92" spans="27:27">
      <c r="AA92" s="105" t="str">
        <f ca="1">IF(ROWS($1:91)&lt;=COUNTA(nf),INDEX(nf,ROWS($1:91)),"")</f>
        <v/>
      </c>
    </row>
    <row r="93" spans="27:27">
      <c r="AA93" s="105" t="str">
        <f ca="1">IF(ROWS($1:92)&lt;=COUNTA(nf),INDEX(nf,ROWS($1:92)),"")</f>
        <v/>
      </c>
    </row>
    <row r="94" spans="27:27">
      <c r="AA94" s="105" t="str">
        <f ca="1">IF(ROWS($1:93)&lt;=COUNTA(nf),INDEX(nf,ROWS($1:93)),"")</f>
        <v/>
      </c>
    </row>
    <row r="95" spans="27:27">
      <c r="AA95" s="105" t="str">
        <f ca="1">IF(ROWS($1:94)&lt;=COUNTA(nf),INDEX(nf,ROWS($1:94)),"")</f>
        <v/>
      </c>
    </row>
    <row r="96" spans="27:27">
      <c r="AA96" s="105" t="str">
        <f ca="1">IF(ROWS($1:95)&lt;=COUNTA(nf),INDEX(nf,ROWS($1:95)),"")</f>
        <v/>
      </c>
    </row>
    <row r="97" spans="27:27">
      <c r="AA97" s="105" t="str">
        <f ca="1">IF(ROWS($1:96)&lt;=COUNTA(nf),INDEX(nf,ROWS($1:96)),"")</f>
        <v/>
      </c>
    </row>
    <row r="98" spans="27:27">
      <c r="AA98" s="105" t="str">
        <f ca="1">IF(ROWS($1:97)&lt;=COUNTA(nf),INDEX(nf,ROWS($1:97)),"")</f>
        <v/>
      </c>
    </row>
    <row r="99" spans="27:27">
      <c r="AA99" s="105" t="str">
        <f ca="1">IF(ROWS($1:98)&lt;=COUNTA(nf),INDEX(nf,ROWS($1:98)),"")</f>
        <v/>
      </c>
    </row>
    <row r="100" spans="27:27">
      <c r="AA100" s="105" t="str">
        <f ca="1">IF(ROWS($1:99)&lt;=COUNTA(nf),INDEX(nf,ROWS($1:99)),"")</f>
        <v/>
      </c>
    </row>
    <row r="101" spans="27:27">
      <c r="AA101" s="105" t="str">
        <f ca="1">IF(ROWS($1:100)&lt;=COUNTA(nf),INDEX(nf,ROWS($1:100)),"")</f>
        <v/>
      </c>
    </row>
    <row r="102" spans="27:27">
      <c r="AA102" s="105" t="str">
        <f ca="1">IF(ROWS($1:101)&lt;=COUNTA(nf),INDEX(nf,ROWS($1:101)),"")</f>
        <v/>
      </c>
    </row>
    <row r="103" spans="27:27">
      <c r="AA103" s="105" t="str">
        <f ca="1">IF(ROWS($1:102)&lt;=COUNTA(nf),INDEX(nf,ROWS($1:102)),"")</f>
        <v/>
      </c>
    </row>
    <row r="104" spans="27:27">
      <c r="AA104" s="105" t="str">
        <f ca="1">IF(ROWS($1:103)&lt;=COUNTA(nf),INDEX(nf,ROWS($1:103)),"")</f>
        <v/>
      </c>
    </row>
    <row r="105" spans="27:27">
      <c r="AA105" s="105" t="str">
        <f ca="1">IF(ROWS($1:104)&lt;=COUNTA(nf),INDEX(nf,ROWS($1:104)),"")</f>
        <v/>
      </c>
    </row>
    <row r="106" spans="27:27">
      <c r="AA106" s="105" t="str">
        <f ca="1">IF(ROWS($1:105)&lt;=COUNTA(nf),INDEX(nf,ROWS($1:105)),"")</f>
        <v/>
      </c>
    </row>
    <row r="107" spans="27:27">
      <c r="AA107" s="105" t="str">
        <f ca="1">IF(ROWS($1:106)&lt;=COUNTA(nf),INDEX(nf,ROWS($1:106)),"")</f>
        <v/>
      </c>
    </row>
    <row r="108" spans="27:27">
      <c r="AA108" s="105" t="str">
        <f ca="1">IF(ROWS($1:107)&lt;=COUNTA(nf),INDEX(nf,ROWS($1:107)),"")</f>
        <v/>
      </c>
    </row>
    <row r="109" spans="27:27">
      <c r="AA109" s="105" t="str">
        <f ca="1">IF(ROWS($1:108)&lt;=COUNTA(nf),INDEX(nf,ROWS($1:108)),"")</f>
        <v/>
      </c>
    </row>
    <row r="110" spans="27:27">
      <c r="AA110" s="105" t="str">
        <f ca="1">IF(ROWS($1:109)&lt;=COUNTA(nf),INDEX(nf,ROWS($1:109)),"")</f>
        <v/>
      </c>
    </row>
    <row r="111" spans="27:27">
      <c r="AA111" s="105" t="str">
        <f ca="1">IF(ROWS($1:110)&lt;=COUNTA(nf),INDEX(nf,ROWS($1:110)),"")</f>
        <v/>
      </c>
    </row>
    <row r="112" spans="27:27">
      <c r="AA112" s="105" t="str">
        <f ca="1">IF(ROWS($1:111)&lt;=COUNTA(nf),INDEX(nf,ROWS($1:111)),"")</f>
        <v/>
      </c>
    </row>
    <row r="113" spans="27:27">
      <c r="AA113" s="105" t="str">
        <f ca="1">IF(ROWS($1:112)&lt;=COUNTA(nf),INDEX(nf,ROWS($1:112)),"")</f>
        <v/>
      </c>
    </row>
    <row r="114" spans="27:27">
      <c r="AA114" s="105" t="str">
        <f ca="1">IF(ROWS($1:113)&lt;=COUNTA(nf),INDEX(nf,ROWS($1:113)),"")</f>
        <v/>
      </c>
    </row>
    <row r="115" spans="27:27">
      <c r="AA115" s="105" t="str">
        <f ca="1">IF(ROWS($1:114)&lt;=COUNTA(nf),INDEX(nf,ROWS($1:114)),"")</f>
        <v/>
      </c>
    </row>
    <row r="116" spans="27:27">
      <c r="AA116" s="105" t="str">
        <f ca="1">IF(ROWS($1:115)&lt;=COUNTA(nf),INDEX(nf,ROWS($1:115)),"")</f>
        <v/>
      </c>
    </row>
    <row r="117" spans="27:27">
      <c r="AA117" s="105" t="str">
        <f ca="1">IF(ROWS($1:116)&lt;=COUNTA(nf),INDEX(nf,ROWS($1:116)),"")</f>
        <v/>
      </c>
    </row>
    <row r="118" spans="27:27">
      <c r="AA118" s="105" t="str">
        <f ca="1">IF(ROWS($1:117)&lt;=COUNTA(nf),INDEX(nf,ROWS($1:117)),"")</f>
        <v/>
      </c>
    </row>
    <row r="119" spans="27:27">
      <c r="AA119" s="105" t="str">
        <f ca="1">IF(ROWS($1:118)&lt;=COUNTA(nf),INDEX(nf,ROWS($1:118)),"")</f>
        <v/>
      </c>
    </row>
    <row r="120" spans="27:27">
      <c r="AA120" s="105" t="str">
        <f ca="1">IF(ROWS($1:119)&lt;=COUNTA(nf),INDEX(nf,ROWS($1:119)),"")</f>
        <v/>
      </c>
    </row>
    <row r="121" spans="27:27">
      <c r="AA121" s="105" t="str">
        <f ca="1">IF(ROWS($1:120)&lt;=COUNTA(nf),INDEX(nf,ROWS($1:120)),"")</f>
        <v/>
      </c>
    </row>
    <row r="122" spans="27:27">
      <c r="AA122" s="105" t="str">
        <f ca="1">IF(ROWS($1:121)&lt;=COUNTA(nf),INDEX(nf,ROWS($1:121)),"")</f>
        <v/>
      </c>
    </row>
    <row r="123" spans="27:27">
      <c r="AA123" s="105" t="str">
        <f ca="1">IF(ROWS($1:122)&lt;=COUNTA(nf),INDEX(nf,ROWS($1:122)),"")</f>
        <v/>
      </c>
    </row>
    <row r="124" spans="27:27">
      <c r="AA124" s="105" t="str">
        <f ca="1">IF(ROWS($1:123)&lt;=COUNTA(nf),INDEX(nf,ROWS($1:123)),"")</f>
        <v/>
      </c>
    </row>
    <row r="125" spans="27:27">
      <c r="AA125" s="105" t="str">
        <f ca="1">IF(ROWS($1:124)&lt;=COUNTA(nf),INDEX(nf,ROWS($1:124)),"")</f>
        <v/>
      </c>
    </row>
    <row r="126" spans="27:27">
      <c r="AA126" s="105" t="str">
        <f ca="1">IF(ROWS($1:125)&lt;=COUNTA(nf),INDEX(nf,ROWS($1:125)),"")</f>
        <v/>
      </c>
    </row>
    <row r="127" spans="27:27">
      <c r="AA127" s="105" t="str">
        <f ca="1">IF(ROWS($1:126)&lt;=COUNTA(nf),INDEX(nf,ROWS($1:126)),"")</f>
        <v/>
      </c>
    </row>
    <row r="128" spans="27:27">
      <c r="AA128" s="105" t="str">
        <f ca="1">IF(ROWS($1:127)&lt;=COUNTA(nf),INDEX(nf,ROWS($1:127)),"")</f>
        <v/>
      </c>
    </row>
    <row r="129" spans="27:27">
      <c r="AA129" s="105" t="str">
        <f ca="1">IF(ROWS($1:128)&lt;=COUNTA(nf),INDEX(nf,ROWS($1:128)),"")</f>
        <v/>
      </c>
    </row>
    <row r="130" spans="27:27">
      <c r="AA130" s="105" t="str">
        <f ca="1">IF(ROWS($1:129)&lt;=COUNTA(nf),INDEX(nf,ROWS($1:129)),"")</f>
        <v/>
      </c>
    </row>
    <row r="131" spans="27:27">
      <c r="AA131" s="105" t="str">
        <f ca="1">IF(ROWS($1:130)&lt;=COUNTA(nf),INDEX(nf,ROWS($1:130)),"")</f>
        <v/>
      </c>
    </row>
    <row r="132" spans="27:27">
      <c r="AA132" s="105" t="str">
        <f ca="1">IF(ROWS($1:131)&lt;=COUNTA(nf),INDEX(nf,ROWS($1:131)),"")</f>
        <v/>
      </c>
    </row>
    <row r="133" spans="27:27">
      <c r="AA133" s="105" t="str">
        <f ca="1">IF(ROWS($1:132)&lt;=COUNTA(nf),INDEX(nf,ROWS($1:132)),"")</f>
        <v/>
      </c>
    </row>
    <row r="134" spans="27:27">
      <c r="AA134" s="105" t="str">
        <f ca="1">IF(ROWS($1:133)&lt;=COUNTA(nf),INDEX(nf,ROWS($1:133)),"")</f>
        <v/>
      </c>
    </row>
    <row r="135" spans="27:27">
      <c r="AA135" s="105" t="str">
        <f ca="1">IF(ROWS($1:134)&lt;=COUNTA(nf),INDEX(nf,ROWS($1:134)),"")</f>
        <v/>
      </c>
    </row>
    <row r="136" spans="27:27">
      <c r="AA136" s="105" t="str">
        <f ca="1">IF(ROWS($1:135)&lt;=COUNTA(nf),INDEX(nf,ROWS($1:135)),"")</f>
        <v/>
      </c>
    </row>
    <row r="137" spans="27:27">
      <c r="AA137" s="105" t="str">
        <f ca="1">IF(ROWS($1:136)&lt;=COUNTA(nf),INDEX(nf,ROWS($1:136)),"")</f>
        <v/>
      </c>
    </row>
    <row r="138" spans="27:27">
      <c r="AA138" s="105" t="str">
        <f ca="1">IF(ROWS($1:137)&lt;=COUNTA(nf),INDEX(nf,ROWS($1:137)),"")</f>
        <v/>
      </c>
    </row>
    <row r="139" spans="27:27">
      <c r="AA139" s="105" t="str">
        <f ca="1">IF(ROWS($1:138)&lt;=COUNTA(nf),INDEX(nf,ROWS($1:138)),"")</f>
        <v/>
      </c>
    </row>
    <row r="140" spans="27:27">
      <c r="AA140" s="105" t="str">
        <f ca="1">IF(ROWS($1:139)&lt;=COUNTA(nf),INDEX(nf,ROWS($1:139)),"")</f>
        <v/>
      </c>
    </row>
    <row r="141" spans="27:27">
      <c r="AA141" s="105" t="str">
        <f ca="1">IF(ROWS($1:140)&lt;=COUNTA(nf),INDEX(nf,ROWS($1:140)),"")</f>
        <v/>
      </c>
    </row>
    <row r="142" spans="27:27">
      <c r="AA142" s="105" t="str">
        <f ca="1">IF(ROWS($1:141)&lt;=COUNTA(nf),INDEX(nf,ROWS($1:141)),"")</f>
        <v/>
      </c>
    </row>
    <row r="143" spans="27:27">
      <c r="AA143" s="105" t="str">
        <f ca="1">IF(ROWS($1:142)&lt;=COUNTA(nf),INDEX(nf,ROWS($1:142)),"")</f>
        <v/>
      </c>
    </row>
    <row r="144" spans="27:27">
      <c r="AA144" s="105" t="str">
        <f ca="1">IF(ROWS($1:143)&lt;=COUNTA(nf),INDEX(nf,ROWS($1:143)),"")</f>
        <v/>
      </c>
    </row>
    <row r="145" spans="27:27">
      <c r="AA145" s="105" t="str">
        <f ca="1">IF(ROWS($1:144)&lt;=COUNTA(nf),INDEX(nf,ROWS($1:144)),"")</f>
        <v/>
      </c>
    </row>
    <row r="146" spans="27:27">
      <c r="AA146" s="105" t="str">
        <f ca="1">IF(ROWS($1:145)&lt;=COUNTA(nf),INDEX(nf,ROWS($1:145)),"")</f>
        <v/>
      </c>
    </row>
    <row r="147" spans="27:27">
      <c r="AA147" s="105" t="str">
        <f ca="1">IF(ROWS($1:146)&lt;=COUNTA(nf),INDEX(nf,ROWS($1:146)),"")</f>
        <v/>
      </c>
    </row>
    <row r="148" spans="27:27">
      <c r="AA148" s="105" t="str">
        <f ca="1">IF(ROWS($1:147)&lt;=COUNTA(nf),INDEX(nf,ROWS($1:147)),"")</f>
        <v/>
      </c>
    </row>
    <row r="149" spans="27:27">
      <c r="AA149" s="105" t="str">
        <f ca="1">IF(ROWS($1:148)&lt;=COUNTA(nf),INDEX(nf,ROWS($1:148)),"")</f>
        <v/>
      </c>
    </row>
    <row r="150" spans="27:27">
      <c r="AA150" s="105" t="str">
        <f ca="1">IF(ROWS($1:149)&lt;=COUNTA(nf),INDEX(nf,ROWS($1:149)),"")</f>
        <v/>
      </c>
    </row>
    <row r="151" spans="27:27">
      <c r="AA151" s="105" t="str">
        <f ca="1">IF(ROWS($1:150)&lt;=COUNTA(nf),INDEX(nf,ROWS($1:150)),"")</f>
        <v/>
      </c>
    </row>
    <row r="152" spans="27:27">
      <c r="AA152" s="105" t="str">
        <f ca="1">IF(ROWS($1:151)&lt;=COUNTA(nf),INDEX(nf,ROWS($1:151)),"")</f>
        <v/>
      </c>
    </row>
    <row r="153" spans="27:27">
      <c r="AA153" s="105" t="str">
        <f ca="1">IF(ROWS($1:152)&lt;=COUNTA(nf),INDEX(nf,ROWS($1:152)),"")</f>
        <v/>
      </c>
    </row>
    <row r="154" spans="27:27">
      <c r="AA154" s="105" t="str">
        <f ca="1">IF(ROWS($1:153)&lt;=COUNTA(nf),INDEX(nf,ROWS($1:153)),"")</f>
        <v/>
      </c>
    </row>
    <row r="155" spans="27:27">
      <c r="AA155" s="105" t="str">
        <f ca="1">IF(ROWS($1:154)&lt;=COUNTA(nf),INDEX(nf,ROWS($1:154)),"")</f>
        <v/>
      </c>
    </row>
    <row r="156" spans="27:27">
      <c r="AA156" s="105" t="str">
        <f ca="1">IF(ROWS($1:155)&lt;=COUNTA(nf),INDEX(nf,ROWS($1:155)),"")</f>
        <v/>
      </c>
    </row>
    <row r="157" spans="27:27">
      <c r="AA157" s="105" t="str">
        <f ca="1">IF(ROWS($1:156)&lt;=COUNTA(nf),INDEX(nf,ROWS($1:156)),"")</f>
        <v/>
      </c>
    </row>
    <row r="158" spans="27:27">
      <c r="AA158" s="105" t="str">
        <f ca="1">IF(ROWS($1:157)&lt;=COUNTA(nf),INDEX(nf,ROWS($1:157)),"")</f>
        <v/>
      </c>
    </row>
    <row r="159" spans="27:27">
      <c r="AA159" s="105" t="str">
        <f ca="1">IF(ROWS($1:158)&lt;=COUNTA(nf),INDEX(nf,ROWS($1:158)),"")</f>
        <v/>
      </c>
    </row>
    <row r="160" spans="27:27">
      <c r="AA160" s="105" t="str">
        <f ca="1">IF(ROWS($1:159)&lt;=COUNTA(nf),INDEX(nf,ROWS($1:159)),"")</f>
        <v/>
      </c>
    </row>
    <row r="161" spans="27:27">
      <c r="AA161" s="105" t="str">
        <f ca="1">IF(ROWS($1:160)&lt;=COUNTA(nf),INDEX(nf,ROWS($1:160)),"")</f>
        <v/>
      </c>
    </row>
    <row r="162" spans="27:27">
      <c r="AA162" s="105" t="str">
        <f ca="1">IF(ROWS($1:161)&lt;=COUNTA(nf),INDEX(nf,ROWS($1:161)),"")</f>
        <v/>
      </c>
    </row>
    <row r="163" spans="27:27">
      <c r="AA163" s="105" t="str">
        <f ca="1">IF(ROWS($1:162)&lt;=COUNTA(nf),INDEX(nf,ROWS($1:162)),"")</f>
        <v/>
      </c>
    </row>
    <row r="164" spans="27:27">
      <c r="AA164" s="105" t="str">
        <f ca="1">IF(ROWS($1:163)&lt;=COUNTA(nf),INDEX(nf,ROWS($1:163)),"")</f>
        <v/>
      </c>
    </row>
    <row r="165" spans="27:27">
      <c r="AA165" s="105" t="str">
        <f ca="1">IF(ROWS($1:164)&lt;=COUNTA(nf),INDEX(nf,ROWS($1:164)),"")</f>
        <v/>
      </c>
    </row>
    <row r="166" spans="27:27">
      <c r="AA166" s="105" t="str">
        <f ca="1">IF(ROWS($1:165)&lt;=COUNTA(nf),INDEX(nf,ROWS($1:165)),"")</f>
        <v/>
      </c>
    </row>
    <row r="167" spans="27:27">
      <c r="AA167" s="105" t="str">
        <f ca="1">IF(ROWS($1:166)&lt;=COUNTA(nf),INDEX(nf,ROWS($1:166)),"")</f>
        <v/>
      </c>
    </row>
    <row r="168" spans="27:27">
      <c r="AA168" s="105" t="str">
        <f ca="1">IF(ROWS($1:167)&lt;=COUNTA(nf),INDEX(nf,ROWS($1:167)),"")</f>
        <v/>
      </c>
    </row>
    <row r="169" spans="27:27">
      <c r="AA169" s="105" t="str">
        <f ca="1">IF(ROWS($1:168)&lt;=COUNTA(nf),INDEX(nf,ROWS($1:168)),"")</f>
        <v/>
      </c>
    </row>
    <row r="170" spans="27:27">
      <c r="AA170" s="105" t="str">
        <f ca="1">IF(ROWS($1:169)&lt;=COUNTA(nf),INDEX(nf,ROWS($1:169)),"")</f>
        <v/>
      </c>
    </row>
    <row r="171" spans="27:27">
      <c r="AA171" s="105" t="str">
        <f ca="1">IF(ROWS($1:170)&lt;=COUNTA(nf),INDEX(nf,ROWS($1:170)),"")</f>
        <v/>
      </c>
    </row>
    <row r="172" spans="27:27">
      <c r="AA172" s="105" t="str">
        <f ca="1">IF(ROWS($1:171)&lt;=COUNTA(nf),INDEX(nf,ROWS($1:171)),"")</f>
        <v/>
      </c>
    </row>
    <row r="173" spans="27:27">
      <c r="AA173" s="105" t="str">
        <f ca="1">IF(ROWS($1:172)&lt;=COUNTA(nf),INDEX(nf,ROWS($1:172)),"")</f>
        <v/>
      </c>
    </row>
    <row r="174" spans="27:27">
      <c r="AA174" s="105" t="str">
        <f ca="1">IF(ROWS($1:173)&lt;=COUNTA(nf),INDEX(nf,ROWS($1:173)),"")</f>
        <v/>
      </c>
    </row>
    <row r="175" spans="27:27">
      <c r="AA175" s="105" t="str">
        <f ca="1">IF(ROWS($1:174)&lt;=COUNTA(nf),INDEX(nf,ROWS($1:174)),"")</f>
        <v/>
      </c>
    </row>
    <row r="176" spans="27:27">
      <c r="AA176" s="105" t="str">
        <f ca="1">IF(ROWS($1:175)&lt;=COUNTA(nf),INDEX(nf,ROWS($1:175)),"")</f>
        <v/>
      </c>
    </row>
    <row r="177" spans="27:27">
      <c r="AA177" s="105" t="str">
        <f ca="1">IF(ROWS($1:176)&lt;=COUNTA(nf),INDEX(nf,ROWS($1:176)),"")</f>
        <v/>
      </c>
    </row>
    <row r="178" spans="27:27">
      <c r="AA178" s="105" t="str">
        <f ca="1">IF(ROWS($1:177)&lt;=COUNTA(nf),INDEX(nf,ROWS($1:177)),"")</f>
        <v/>
      </c>
    </row>
    <row r="179" spans="27:27">
      <c r="AA179" s="105" t="str">
        <f ca="1">IF(ROWS($1:178)&lt;=COUNTA(nf),INDEX(nf,ROWS($1:178)),"")</f>
        <v/>
      </c>
    </row>
    <row r="180" spans="27:27">
      <c r="AA180" s="105" t="str">
        <f ca="1">IF(ROWS($1:179)&lt;=COUNTA(nf),INDEX(nf,ROWS($1:179)),"")</f>
        <v/>
      </c>
    </row>
    <row r="181" spans="27:27">
      <c r="AA181" s="105" t="str">
        <f ca="1">IF(ROWS($1:180)&lt;=COUNTA(nf),INDEX(nf,ROWS($1:180)),"")</f>
        <v/>
      </c>
    </row>
    <row r="182" spans="27:27">
      <c r="AA182" s="105" t="str">
        <f ca="1">IF(ROWS($1:181)&lt;=COUNTA(nf),INDEX(nf,ROWS($1:181)),"")</f>
        <v/>
      </c>
    </row>
    <row r="183" spans="27:27">
      <c r="AA183" s="105" t="str">
        <f ca="1">IF(ROWS($1:182)&lt;=COUNTA(nf),INDEX(nf,ROWS($1:182)),"")</f>
        <v/>
      </c>
    </row>
    <row r="184" spans="27:27">
      <c r="AA184" s="105" t="str">
        <f ca="1">IF(ROWS($1:183)&lt;=COUNTA(nf),INDEX(nf,ROWS($1:183)),"")</f>
        <v/>
      </c>
    </row>
    <row r="185" spans="27:27">
      <c r="AA185" s="105" t="str">
        <f ca="1">IF(ROWS($1:184)&lt;=COUNTA(nf),INDEX(nf,ROWS($1:184)),"")</f>
        <v/>
      </c>
    </row>
    <row r="186" spans="27:27">
      <c r="AA186" s="105" t="str">
        <f ca="1">IF(ROWS($1:185)&lt;=COUNTA(nf),INDEX(nf,ROWS($1:185)),"")</f>
        <v/>
      </c>
    </row>
    <row r="187" spans="27:27">
      <c r="AA187" s="105" t="str">
        <f ca="1">IF(ROWS($1:186)&lt;=COUNTA(nf),INDEX(nf,ROWS($1:186)),"")</f>
        <v/>
      </c>
    </row>
    <row r="188" spans="27:27">
      <c r="AA188" s="105" t="str">
        <f ca="1">IF(ROWS($1:187)&lt;=COUNTA(nf),INDEX(nf,ROWS($1:187)),"")</f>
        <v/>
      </c>
    </row>
    <row r="189" spans="27:27">
      <c r="AA189" s="105" t="str">
        <f ca="1">IF(ROWS($1:188)&lt;=COUNTA(nf),INDEX(nf,ROWS($1:188)),"")</f>
        <v/>
      </c>
    </row>
    <row r="190" spans="27:27">
      <c r="AA190" s="105" t="str">
        <f ca="1">IF(ROWS($1:189)&lt;=COUNTA(nf),INDEX(nf,ROWS($1:189)),"")</f>
        <v/>
      </c>
    </row>
    <row r="191" spans="27:27">
      <c r="AA191" s="105" t="str">
        <f ca="1">IF(ROWS($1:190)&lt;=COUNTA(nf),INDEX(nf,ROWS($1:190)),"")</f>
        <v/>
      </c>
    </row>
    <row r="192" spans="27:27">
      <c r="AA192" s="105" t="str">
        <f ca="1">IF(ROWS($1:191)&lt;=COUNTA(nf),INDEX(nf,ROWS($1:191)),"")</f>
        <v/>
      </c>
    </row>
    <row r="193" spans="27:27">
      <c r="AA193" s="105" t="str">
        <f ca="1">IF(ROWS($1:192)&lt;=COUNTA(nf),INDEX(nf,ROWS($1:192)),"")</f>
        <v/>
      </c>
    </row>
    <row r="194" spans="27:27">
      <c r="AA194" s="105" t="str">
        <f ca="1">IF(ROWS($1:193)&lt;=COUNTA(nf),INDEX(nf,ROWS($1:193)),"")</f>
        <v/>
      </c>
    </row>
    <row r="195" spans="27:27">
      <c r="AA195" s="105" t="str">
        <f ca="1">IF(ROWS($1:194)&lt;=COUNTA(nf),INDEX(nf,ROWS($1:194)),"")</f>
        <v/>
      </c>
    </row>
    <row r="196" spans="27:27">
      <c r="AA196" s="105" t="str">
        <f ca="1">IF(ROWS($1:195)&lt;=COUNTA(nf),INDEX(nf,ROWS($1:195)),"")</f>
        <v/>
      </c>
    </row>
    <row r="197" spans="27:27">
      <c r="AA197" s="105" t="str">
        <f ca="1">IF(ROWS($1:196)&lt;=COUNTA(nf),INDEX(nf,ROWS($1:196)),"")</f>
        <v/>
      </c>
    </row>
    <row r="198" spans="27:27">
      <c r="AA198" s="105" t="str">
        <f ca="1">IF(ROWS($1:197)&lt;=COUNTA(nf),INDEX(nf,ROWS($1:197)),"")</f>
        <v/>
      </c>
    </row>
    <row r="199" spans="27:27">
      <c r="AA199" s="105" t="str">
        <f ca="1">IF(ROWS($1:198)&lt;=COUNTA(nf),INDEX(nf,ROWS($1:198)),"")</f>
        <v/>
      </c>
    </row>
    <row r="200" spans="27:27">
      <c r="AA200" s="105" t="str">
        <f ca="1">IF(ROWS($1:199)&lt;=COUNTA(nf),INDEX(nf,ROWS($1:199)),"")</f>
        <v/>
      </c>
    </row>
    <row r="201" spans="27:27">
      <c r="AA201" s="105" t="str">
        <f ca="1">IF(ROWS($1:200)&lt;=COUNTA(nf),INDEX(nf,ROWS($1:200)),"")</f>
        <v/>
      </c>
    </row>
    <row r="202" spans="27:27">
      <c r="AA202" s="105" t="str">
        <f ca="1">IF(ROWS($1:201)&lt;=COUNTA(nf),INDEX(nf,ROWS($1:201)),"")</f>
        <v/>
      </c>
    </row>
    <row r="203" spans="27:27">
      <c r="AA203" s="105" t="str">
        <f ca="1">IF(ROWS($1:202)&lt;=COUNTA(nf),INDEX(nf,ROWS($1:202)),"")</f>
        <v/>
      </c>
    </row>
    <row r="204" spans="27:27">
      <c r="AA204" s="105" t="str">
        <f ca="1">IF(ROWS($1:203)&lt;=COUNTA(nf),INDEX(nf,ROWS($1:203)),"")</f>
        <v/>
      </c>
    </row>
    <row r="205" spans="27:27">
      <c r="AA205" s="105" t="str">
        <f ca="1">IF(ROWS($1:204)&lt;=COUNTA(nf),INDEX(nf,ROWS($1:204)),"")</f>
        <v/>
      </c>
    </row>
    <row r="206" spans="27:27">
      <c r="AA206" s="105" t="str">
        <f ca="1">IF(ROWS($1:205)&lt;=COUNTA(nf),INDEX(nf,ROWS($1:205)),"")</f>
        <v/>
      </c>
    </row>
    <row r="207" spans="27:27">
      <c r="AA207" s="105" t="str">
        <f ca="1">IF(ROWS($1:206)&lt;=COUNTA(nf),INDEX(nf,ROWS($1:206)),"")</f>
        <v/>
      </c>
    </row>
    <row r="208" spans="27:27">
      <c r="AA208" s="105" t="str">
        <f ca="1">IF(ROWS($1:207)&lt;=COUNTA(nf),INDEX(nf,ROWS($1:207)),"")</f>
        <v/>
      </c>
    </row>
    <row r="209" spans="27:27">
      <c r="AA209" s="105" t="str">
        <f ca="1">IF(ROWS($1:208)&lt;=COUNTA(nf),INDEX(nf,ROWS($1:208)),"")</f>
        <v/>
      </c>
    </row>
    <row r="210" spans="27:27">
      <c r="AA210" s="105" t="str">
        <f ca="1">IF(ROWS($1:209)&lt;=COUNTA(nf),INDEX(nf,ROWS($1:209)),"")</f>
        <v/>
      </c>
    </row>
    <row r="211" spans="27:27">
      <c r="AA211" s="105" t="str">
        <f ca="1">IF(ROWS($1:210)&lt;=COUNTA(nf),INDEX(nf,ROWS($1:210)),"")</f>
        <v/>
      </c>
    </row>
    <row r="212" spans="27:27">
      <c r="AA212" s="105" t="str">
        <f ca="1">IF(ROWS($1:211)&lt;=COUNTA(nf),INDEX(nf,ROWS($1:211)),"")</f>
        <v/>
      </c>
    </row>
    <row r="213" spans="27:27">
      <c r="AA213" s="105" t="str">
        <f ca="1">IF(ROWS($1:212)&lt;=COUNTA(nf),INDEX(nf,ROWS($1:212)),"")</f>
        <v/>
      </c>
    </row>
    <row r="214" spans="27:27">
      <c r="AA214" s="105" t="str">
        <f ca="1">IF(ROWS($1:213)&lt;=COUNTA(nf),INDEX(nf,ROWS($1:213)),"")</f>
        <v/>
      </c>
    </row>
    <row r="215" spans="27:27">
      <c r="AA215" s="105" t="str">
        <f ca="1">IF(ROWS($1:214)&lt;=COUNTA(nf),INDEX(nf,ROWS($1:214)),"")</f>
        <v/>
      </c>
    </row>
    <row r="216" spans="27:27">
      <c r="AA216" s="105" t="str">
        <f ca="1">IF(ROWS($1:215)&lt;=COUNTA(nf),INDEX(nf,ROWS($1:215)),"")</f>
        <v/>
      </c>
    </row>
    <row r="217" spans="27:27">
      <c r="AA217" s="105" t="str">
        <f ca="1">IF(ROWS($1:216)&lt;=COUNTA(nf),INDEX(nf,ROWS($1:216)),"")</f>
        <v/>
      </c>
    </row>
    <row r="218" spans="27:27">
      <c r="AA218" s="105" t="str">
        <f ca="1">IF(ROWS($1:217)&lt;=COUNTA(nf),INDEX(nf,ROWS($1:217)),"")</f>
        <v/>
      </c>
    </row>
    <row r="219" spans="27:27">
      <c r="AA219" s="105" t="str">
        <f ca="1">IF(ROWS($1:218)&lt;=COUNTA(nf),INDEX(nf,ROWS($1:218)),"")</f>
        <v/>
      </c>
    </row>
    <row r="220" spans="27:27">
      <c r="AA220" s="105" t="str">
        <f ca="1">IF(ROWS($1:219)&lt;=COUNTA(nf),INDEX(nf,ROWS($1:219)),"")</f>
        <v/>
      </c>
    </row>
    <row r="221" spans="27:27">
      <c r="AA221" s="105" t="str">
        <f ca="1">IF(ROWS($1:220)&lt;=COUNTA(nf),INDEX(nf,ROWS($1:220)),"")</f>
        <v/>
      </c>
    </row>
    <row r="222" spans="27:27">
      <c r="AA222" s="105" t="str">
        <f ca="1">IF(ROWS($1:221)&lt;=COUNTA(nf),INDEX(nf,ROWS($1:221)),"")</f>
        <v/>
      </c>
    </row>
    <row r="223" spans="27:27">
      <c r="AA223" s="105" t="str">
        <f ca="1">IF(ROWS($1:222)&lt;=COUNTA(nf),INDEX(nf,ROWS($1:222)),"")</f>
        <v/>
      </c>
    </row>
    <row r="224" spans="27:27">
      <c r="AA224" s="105" t="str">
        <f ca="1">IF(ROWS($1:223)&lt;=COUNTA(nf),INDEX(nf,ROWS($1:223)),"")</f>
        <v/>
      </c>
    </row>
    <row r="225" spans="27:27">
      <c r="AA225" s="105" t="str">
        <f ca="1">IF(ROWS($1:224)&lt;=COUNTA(nf),INDEX(nf,ROWS($1:224)),"")</f>
        <v/>
      </c>
    </row>
    <row r="226" spans="27:27">
      <c r="AA226" s="105" t="str">
        <f ca="1">IF(ROWS($1:225)&lt;=COUNTA(nf),INDEX(nf,ROWS($1:225)),"")</f>
        <v/>
      </c>
    </row>
    <row r="227" spans="27:27">
      <c r="AA227" s="105" t="str">
        <f ca="1">IF(ROWS($1:226)&lt;=COUNTA(nf),INDEX(nf,ROWS($1:226)),"")</f>
        <v/>
      </c>
    </row>
    <row r="228" spans="27:27">
      <c r="AA228" s="105" t="str">
        <f ca="1">IF(ROWS($1:227)&lt;=COUNTA(nf),INDEX(nf,ROWS($1:227)),"")</f>
        <v/>
      </c>
    </row>
    <row r="229" spans="27:27">
      <c r="AA229" s="105" t="str">
        <f ca="1">IF(ROWS($1:228)&lt;=COUNTA(nf),INDEX(nf,ROWS($1:228)),"")</f>
        <v/>
      </c>
    </row>
    <row r="230" spans="27:27">
      <c r="AA230" s="105" t="str">
        <f ca="1">IF(ROWS($1:229)&lt;=COUNTA(nf),INDEX(nf,ROWS($1:229)),"")</f>
        <v/>
      </c>
    </row>
    <row r="231" spans="27:27">
      <c r="AA231" s="105" t="str">
        <f ca="1">IF(ROWS($1:230)&lt;=COUNTA(nf),INDEX(nf,ROWS($1:230)),"")</f>
        <v/>
      </c>
    </row>
    <row r="232" spans="27:27">
      <c r="AA232" s="105" t="str">
        <f ca="1">IF(ROWS($1:231)&lt;=COUNTA(nf),INDEX(nf,ROWS($1:231)),"")</f>
        <v/>
      </c>
    </row>
    <row r="233" spans="27:27">
      <c r="AA233" s="105" t="str">
        <f ca="1">IF(ROWS($1:232)&lt;=COUNTA(nf),INDEX(nf,ROWS($1:232)),"")</f>
        <v/>
      </c>
    </row>
    <row r="234" spans="27:27">
      <c r="AA234" s="105" t="str">
        <f ca="1">IF(ROWS($1:233)&lt;=COUNTA(nf),INDEX(nf,ROWS($1:233)),"")</f>
        <v/>
      </c>
    </row>
    <row r="235" spans="27:27">
      <c r="AA235" s="105" t="str">
        <f ca="1">IF(ROWS($1:234)&lt;=COUNTA(nf),INDEX(nf,ROWS($1:234)),"")</f>
        <v/>
      </c>
    </row>
    <row r="236" spans="27:27">
      <c r="AA236" s="105" t="str">
        <f ca="1">IF(ROWS($1:235)&lt;=COUNTA(nf),INDEX(nf,ROWS($1:235)),"")</f>
        <v/>
      </c>
    </row>
    <row r="237" spans="27:27">
      <c r="AA237" s="105" t="str">
        <f ca="1">IF(ROWS($1:236)&lt;=COUNTA(nf),INDEX(nf,ROWS($1:236)),"")</f>
        <v/>
      </c>
    </row>
    <row r="238" spans="27:27">
      <c r="AA238" s="105" t="str">
        <f ca="1">IF(ROWS($1:237)&lt;=COUNTA(nf),INDEX(nf,ROWS($1:237)),"")</f>
        <v/>
      </c>
    </row>
    <row r="239" spans="27:27">
      <c r="AA239" s="105" t="str">
        <f ca="1">IF(ROWS($1:238)&lt;=COUNTA(nf),INDEX(nf,ROWS($1:238)),"")</f>
        <v/>
      </c>
    </row>
    <row r="240" spans="27:27">
      <c r="AA240" s="105" t="str">
        <f ca="1">IF(ROWS($1:239)&lt;=COUNTA(nf),INDEX(nf,ROWS($1:239)),"")</f>
        <v/>
      </c>
    </row>
    <row r="241" spans="27:27">
      <c r="AA241" s="105" t="str">
        <f ca="1">IF(ROWS($1:240)&lt;=COUNTA(nf),INDEX(nf,ROWS($1:240)),"")</f>
        <v/>
      </c>
    </row>
    <row r="242" spans="27:27">
      <c r="AA242" s="105" t="str">
        <f ca="1">IF(ROWS($1:241)&lt;=COUNTA(nf),INDEX(nf,ROWS($1:241)),"")</f>
        <v/>
      </c>
    </row>
    <row r="243" spans="27:27">
      <c r="AA243" s="105" t="str">
        <f ca="1">IF(ROWS($1:242)&lt;=COUNTA(nf),INDEX(nf,ROWS($1:242)),"")</f>
        <v/>
      </c>
    </row>
    <row r="244" spans="27:27">
      <c r="AA244" s="105" t="str">
        <f ca="1">IF(ROWS($1:243)&lt;=COUNTA(nf),INDEX(nf,ROWS($1:243)),"")</f>
        <v/>
      </c>
    </row>
    <row r="245" spans="27:27">
      <c r="AA245" s="105" t="str">
        <f ca="1">IF(ROWS($1:244)&lt;=COUNTA(nf),INDEX(nf,ROWS($1:244)),"")</f>
        <v/>
      </c>
    </row>
    <row r="246" spans="27:27">
      <c r="AA246" s="105" t="str">
        <f ca="1">IF(ROWS($1:245)&lt;=COUNTA(nf),INDEX(nf,ROWS($1:245)),"")</f>
        <v/>
      </c>
    </row>
    <row r="247" spans="27:27">
      <c r="AA247" s="105" t="str">
        <f ca="1">IF(ROWS($1:246)&lt;=COUNTA(nf),INDEX(nf,ROWS($1:246)),"")</f>
        <v/>
      </c>
    </row>
    <row r="248" spans="27:27">
      <c r="AA248" s="105" t="str">
        <f ca="1">IF(ROWS($1:247)&lt;=COUNTA(nf),INDEX(nf,ROWS($1:247)),"")</f>
        <v/>
      </c>
    </row>
    <row r="249" spans="27:27">
      <c r="AA249" s="105" t="str">
        <f ca="1">IF(ROWS($1:248)&lt;=COUNTA(nf),INDEX(nf,ROWS($1:248)),"")</f>
        <v/>
      </c>
    </row>
    <row r="250" spans="27:27">
      <c r="AA250" s="105" t="str">
        <f ca="1">IF(ROWS($1:249)&lt;=COUNTA(nf),INDEX(nf,ROWS($1:249)),"")</f>
        <v/>
      </c>
    </row>
    <row r="251" spans="27:27">
      <c r="AA251" s="105" t="str">
        <f ca="1">IF(ROWS($1:250)&lt;=COUNTA(nf),INDEX(nf,ROWS($1:250)),"")</f>
        <v/>
      </c>
    </row>
    <row r="252" spans="27:27">
      <c r="AA252" s="105" t="str">
        <f ca="1">IF(ROWS($1:251)&lt;=COUNTA(nf),INDEX(nf,ROWS($1:251)),"")</f>
        <v/>
      </c>
    </row>
    <row r="253" spans="27:27">
      <c r="AA253" s="105" t="str">
        <f ca="1">IF(ROWS($1:252)&lt;=COUNTA(nf),INDEX(nf,ROWS($1:252)),"")</f>
        <v/>
      </c>
    </row>
    <row r="254" spans="27:27">
      <c r="AA254" s="105" t="str">
        <f ca="1">IF(ROWS($1:253)&lt;=COUNTA(nf),INDEX(nf,ROWS($1:253)),"")</f>
        <v/>
      </c>
    </row>
    <row r="255" spans="27:27">
      <c r="AA255" s="105" t="str">
        <f ca="1">IF(ROWS($1:254)&lt;=COUNTA(nf),INDEX(nf,ROWS($1:254)),"")</f>
        <v/>
      </c>
    </row>
    <row r="256" spans="27:27">
      <c r="AA256" s="105" t="str">
        <f ca="1">IF(ROWS($1:255)&lt;=COUNTA(nf),INDEX(nf,ROWS($1:255)),"")</f>
        <v/>
      </c>
    </row>
    <row r="257" spans="27:27">
      <c r="AA257" s="105" t="str">
        <f ca="1">IF(ROWS($1:256)&lt;=COUNTA(nf),INDEX(nf,ROWS($1:256)),"")</f>
        <v/>
      </c>
    </row>
    <row r="258" spans="27:27">
      <c r="AA258" s="105" t="str">
        <f ca="1">IF(ROWS($1:257)&lt;=COUNTA(nf),INDEX(nf,ROWS($1:257)),"")</f>
        <v/>
      </c>
    </row>
    <row r="259" spans="27:27">
      <c r="AA259" s="105" t="str">
        <f ca="1">IF(ROWS($1:258)&lt;=COUNTA(nf),INDEX(nf,ROWS($1:258)),"")</f>
        <v/>
      </c>
    </row>
    <row r="260" spans="27:27">
      <c r="AA260" s="105" t="str">
        <f ca="1">IF(ROWS($1:259)&lt;=COUNTA(nf),INDEX(nf,ROWS($1:259)),"")</f>
        <v/>
      </c>
    </row>
    <row r="261" spans="27:27">
      <c r="AA261" s="105" t="str">
        <f ca="1">IF(ROWS($1:260)&lt;=COUNTA(nf),INDEX(nf,ROWS($1:260)),"")</f>
        <v/>
      </c>
    </row>
    <row r="262" spans="27:27">
      <c r="AA262" s="105" t="str">
        <f ca="1">IF(ROWS($1:261)&lt;=COUNTA(nf),INDEX(nf,ROWS($1:261)),"")</f>
        <v/>
      </c>
    </row>
    <row r="263" spans="27:27">
      <c r="AA263" s="105" t="str">
        <f ca="1">IF(ROWS($1:262)&lt;=COUNTA(nf),INDEX(nf,ROWS($1:262)),"")</f>
        <v/>
      </c>
    </row>
    <row r="264" spans="27:27">
      <c r="AA264" s="105" t="str">
        <f ca="1">IF(ROWS($1:263)&lt;=COUNTA(nf),INDEX(nf,ROWS($1:263)),"")</f>
        <v/>
      </c>
    </row>
    <row r="265" spans="27:27">
      <c r="AA265" s="105" t="str">
        <f ca="1">IF(ROWS($1:264)&lt;=COUNTA(nf),INDEX(nf,ROWS($1:264)),"")</f>
        <v/>
      </c>
    </row>
    <row r="266" spans="27:27">
      <c r="AA266" s="105" t="str">
        <f ca="1">IF(ROWS($1:265)&lt;=COUNTA(nf),INDEX(nf,ROWS($1:265)),"")</f>
        <v/>
      </c>
    </row>
    <row r="267" spans="27:27">
      <c r="AA267" s="105" t="str">
        <f ca="1">IF(ROWS($1:266)&lt;=COUNTA(nf),INDEX(nf,ROWS($1:266)),"")</f>
        <v/>
      </c>
    </row>
    <row r="268" spans="27:27">
      <c r="AA268" s="105" t="str">
        <f ca="1">IF(ROWS($1:267)&lt;=COUNTA(nf),INDEX(nf,ROWS($1:267)),"")</f>
        <v/>
      </c>
    </row>
    <row r="269" spans="27:27">
      <c r="AA269" s="105" t="str">
        <f ca="1">IF(ROWS($1:268)&lt;=COUNTA(nf),INDEX(nf,ROWS($1:268)),"")</f>
        <v/>
      </c>
    </row>
    <row r="270" spans="27:27">
      <c r="AA270" s="105" t="str">
        <f ca="1">IF(ROWS($1:269)&lt;=COUNTA(nf),INDEX(nf,ROWS($1:269)),"")</f>
        <v/>
      </c>
    </row>
    <row r="271" spans="27:27">
      <c r="AA271" s="105" t="str">
        <f ca="1">IF(ROWS($1:270)&lt;=COUNTA(nf),INDEX(nf,ROWS($1:270)),"")</f>
        <v/>
      </c>
    </row>
    <row r="272" spans="27:27">
      <c r="AA272" s="105" t="str">
        <f ca="1">IF(ROWS($1:271)&lt;=COUNTA(nf),INDEX(nf,ROWS($1:271)),"")</f>
        <v/>
      </c>
    </row>
    <row r="273" spans="27:27">
      <c r="AA273" s="105" t="str">
        <f ca="1">IF(ROWS($1:272)&lt;=COUNTA(nf),INDEX(nf,ROWS($1:272)),"")</f>
        <v/>
      </c>
    </row>
    <row r="274" spans="27:27">
      <c r="AA274" s="105" t="str">
        <f ca="1">IF(ROWS($1:273)&lt;=COUNTA(nf),INDEX(nf,ROWS($1:273)),"")</f>
        <v/>
      </c>
    </row>
    <row r="275" spans="27:27">
      <c r="AA275" s="105" t="str">
        <f ca="1">IF(ROWS($1:274)&lt;=COUNTA(nf),INDEX(nf,ROWS($1:274)),"")</f>
        <v/>
      </c>
    </row>
    <row r="276" spans="27:27">
      <c r="AA276" s="105" t="str">
        <f ca="1">IF(ROWS($1:275)&lt;=COUNTA(nf),INDEX(nf,ROWS($1:275)),"")</f>
        <v/>
      </c>
    </row>
    <row r="277" spans="27:27">
      <c r="AA277" s="105" t="str">
        <f ca="1">IF(ROWS($1:276)&lt;=COUNTA(nf),INDEX(nf,ROWS($1:276)),"")</f>
        <v/>
      </c>
    </row>
    <row r="278" spans="27:27">
      <c r="AA278" s="105" t="str">
        <f ca="1">IF(ROWS($1:277)&lt;=COUNTA(nf),INDEX(nf,ROWS($1:277)),"")</f>
        <v/>
      </c>
    </row>
    <row r="279" spans="27:27">
      <c r="AA279" s="105" t="str">
        <f ca="1">IF(ROWS($1:278)&lt;=COUNTA(nf),INDEX(nf,ROWS($1:278)),"")</f>
        <v/>
      </c>
    </row>
    <row r="280" spans="27:27">
      <c r="AA280" s="105" t="str">
        <f ca="1">IF(ROWS($1:279)&lt;=COUNTA(nf),INDEX(nf,ROWS($1:279)),"")</f>
        <v/>
      </c>
    </row>
    <row r="281" spans="27:27">
      <c r="AA281" s="105" t="str">
        <f ca="1">IF(ROWS($1:280)&lt;=COUNTA(nf),INDEX(nf,ROWS($1:280)),"")</f>
        <v/>
      </c>
    </row>
    <row r="282" spans="27:27">
      <c r="AA282" s="105" t="str">
        <f ca="1">IF(ROWS($1:281)&lt;=COUNTA(nf),INDEX(nf,ROWS($1:281)),"")</f>
        <v/>
      </c>
    </row>
    <row r="283" spans="27:27">
      <c r="AA283" s="105" t="str">
        <f ca="1">IF(ROWS($1:282)&lt;=COUNTA(nf),INDEX(nf,ROWS($1:282)),"")</f>
        <v/>
      </c>
    </row>
    <row r="284" spans="27:27">
      <c r="AA284" s="105" t="str">
        <f ca="1">IF(ROWS($1:283)&lt;=COUNTA(nf),INDEX(nf,ROWS($1:283)),"")</f>
        <v/>
      </c>
    </row>
    <row r="285" spans="27:27">
      <c r="AA285" s="105" t="str">
        <f ca="1">IF(ROWS($1:284)&lt;=COUNTA(nf),INDEX(nf,ROWS($1:284)),"")</f>
        <v/>
      </c>
    </row>
    <row r="286" spans="27:27">
      <c r="AA286" s="105" t="str">
        <f ca="1">IF(ROWS($1:285)&lt;=COUNTA(nf),INDEX(nf,ROWS($1:285)),"")</f>
        <v/>
      </c>
    </row>
    <row r="287" spans="27:27">
      <c r="AA287" s="105" t="str">
        <f ca="1">IF(ROWS($1:286)&lt;=COUNTA(nf),INDEX(nf,ROWS($1:286)),"")</f>
        <v/>
      </c>
    </row>
    <row r="288" spans="27:27">
      <c r="AA288" s="105" t="str">
        <f ca="1">IF(ROWS($1:287)&lt;=COUNTA(nf),INDEX(nf,ROWS($1:287)),"")</f>
        <v/>
      </c>
    </row>
    <row r="289" spans="27:27">
      <c r="AA289" s="105" t="str">
        <f ca="1">IF(ROWS($1:288)&lt;=COUNTA(nf),INDEX(nf,ROWS($1:288)),"")</f>
        <v/>
      </c>
    </row>
    <row r="290" spans="27:27">
      <c r="AA290" s="105" t="str">
        <f ca="1">IF(ROWS($1:289)&lt;=COUNTA(nf),INDEX(nf,ROWS($1:289)),"")</f>
        <v/>
      </c>
    </row>
    <row r="291" spans="27:27">
      <c r="AA291" s="105" t="str">
        <f ca="1">IF(ROWS($1:290)&lt;=COUNTA(nf),INDEX(nf,ROWS($1:290)),"")</f>
        <v/>
      </c>
    </row>
    <row r="292" spans="27:27">
      <c r="AA292" s="105" t="str">
        <f ca="1">IF(ROWS($1:291)&lt;=COUNTA(nf),INDEX(nf,ROWS($1:291)),"")</f>
        <v/>
      </c>
    </row>
    <row r="293" spans="27:27">
      <c r="AA293" s="105" t="str">
        <f ca="1">IF(ROWS($1:292)&lt;=COUNTA(nf),INDEX(nf,ROWS($1:292)),"")</f>
        <v/>
      </c>
    </row>
    <row r="294" spans="27:27">
      <c r="AA294" s="105" t="str">
        <f ca="1">IF(ROWS($1:293)&lt;=COUNTA(nf),INDEX(nf,ROWS($1:293)),"")</f>
        <v/>
      </c>
    </row>
    <row r="295" spans="27:27">
      <c r="AA295" s="105" t="str">
        <f ca="1">IF(ROWS($1:294)&lt;=COUNTA(nf),INDEX(nf,ROWS($1:294)),"")</f>
        <v/>
      </c>
    </row>
    <row r="296" spans="27:27">
      <c r="AA296" s="105" t="str">
        <f ca="1">IF(ROWS($1:295)&lt;=COUNTA(nf),INDEX(nf,ROWS($1:295)),"")</f>
        <v/>
      </c>
    </row>
    <row r="297" spans="27:27">
      <c r="AA297" s="105" t="str">
        <f ca="1">IF(ROWS($1:296)&lt;=COUNTA(nf),INDEX(nf,ROWS($1:296)),"")</f>
        <v/>
      </c>
    </row>
    <row r="298" spans="27:27">
      <c r="AA298" s="105" t="str">
        <f ca="1">IF(ROWS($1:297)&lt;=COUNTA(nf),INDEX(nf,ROWS($1:297)),"")</f>
        <v/>
      </c>
    </row>
    <row r="299" spans="27:27">
      <c r="AA299" s="105" t="str">
        <f ca="1">IF(ROWS($1:298)&lt;=COUNTA(nf),INDEX(nf,ROWS($1:298)),"")</f>
        <v/>
      </c>
    </row>
    <row r="300" spans="27:27">
      <c r="AA300" s="105" t="str">
        <f ca="1">IF(ROWS($1:299)&lt;=COUNTA(nf),INDEX(nf,ROWS($1:299)),"")</f>
        <v/>
      </c>
    </row>
    <row r="301" spans="27:27">
      <c r="AA301" s="105" t="str">
        <f ca="1">IF(ROWS($1:300)&lt;=COUNTA(nf),INDEX(nf,ROWS($1:300)),"")</f>
        <v/>
      </c>
    </row>
    <row r="302" spans="27:27">
      <c r="AA302" s="105" t="str">
        <f ca="1">IF(ROWS($1:301)&lt;=COUNTA(nf),INDEX(nf,ROWS($1:301)),"")</f>
        <v/>
      </c>
    </row>
    <row r="303" spans="27:27">
      <c r="AA303" s="105" t="str">
        <f ca="1">IF(ROWS($1:302)&lt;=COUNTA(nf),INDEX(nf,ROWS($1:302)),"")</f>
        <v/>
      </c>
    </row>
    <row r="304" spans="27:27">
      <c r="AA304" s="105" t="str">
        <f ca="1">IF(ROWS($1:303)&lt;=COUNTA(nf),INDEX(nf,ROWS($1:303)),"")</f>
        <v/>
      </c>
    </row>
    <row r="305" spans="27:27">
      <c r="AA305" s="105" t="str">
        <f ca="1">IF(ROWS($1:304)&lt;=COUNTA(nf),INDEX(nf,ROWS($1:304)),"")</f>
        <v/>
      </c>
    </row>
    <row r="306" spans="27:27">
      <c r="AA306" s="105" t="str">
        <f ca="1">IF(ROWS($1:305)&lt;=COUNTA(nf),INDEX(nf,ROWS($1:305)),"")</f>
        <v/>
      </c>
    </row>
    <row r="307" spans="27:27">
      <c r="AA307" s="105" t="str">
        <f ca="1">IF(ROWS($1:306)&lt;=COUNTA(nf),INDEX(nf,ROWS($1:306)),"")</f>
        <v/>
      </c>
    </row>
    <row r="308" spans="27:27">
      <c r="AA308" s="105" t="str">
        <f ca="1">IF(ROWS($1:307)&lt;=COUNTA(nf),INDEX(nf,ROWS($1:307)),"")</f>
        <v/>
      </c>
    </row>
    <row r="309" spans="27:27">
      <c r="AA309" s="105" t="str">
        <f ca="1">IF(ROWS($1:308)&lt;=COUNTA(nf),INDEX(nf,ROWS($1:308)),"")</f>
        <v/>
      </c>
    </row>
    <row r="310" spans="27:27">
      <c r="AA310" s="105" t="str">
        <f ca="1">IF(ROWS($1:309)&lt;=COUNTA(nf),INDEX(nf,ROWS($1:309)),"")</f>
        <v/>
      </c>
    </row>
    <row r="311" spans="27:27">
      <c r="AA311" s="105" t="str">
        <f ca="1">IF(ROWS($1:310)&lt;=COUNTA(nf),INDEX(nf,ROWS($1:310)),"")</f>
        <v/>
      </c>
    </row>
    <row r="312" spans="27:27">
      <c r="AA312" s="105" t="str">
        <f ca="1">IF(ROWS($1:311)&lt;=COUNTA(nf),INDEX(nf,ROWS($1:311)),"")</f>
        <v/>
      </c>
    </row>
    <row r="313" spans="27:27">
      <c r="AA313" s="105" t="str">
        <f ca="1">IF(ROWS($1:312)&lt;=COUNTA(nf),INDEX(nf,ROWS($1:312)),"")</f>
        <v/>
      </c>
    </row>
    <row r="314" spans="27:27">
      <c r="AA314" s="105" t="str">
        <f ca="1">IF(ROWS($1:313)&lt;=COUNTA(nf),INDEX(nf,ROWS($1:313)),"")</f>
        <v/>
      </c>
    </row>
    <row r="315" spans="27:27">
      <c r="AA315" s="105" t="str">
        <f ca="1">IF(ROWS($1:314)&lt;=COUNTA(nf),INDEX(nf,ROWS($1:314)),"")</f>
        <v/>
      </c>
    </row>
    <row r="316" spans="27:27">
      <c r="AA316" s="105" t="str">
        <f ca="1">IF(ROWS($1:315)&lt;=COUNTA(nf),INDEX(nf,ROWS($1:315)),"")</f>
        <v/>
      </c>
    </row>
    <row r="317" spans="27:27">
      <c r="AA317" s="105" t="str">
        <f ca="1">IF(ROWS($1:316)&lt;=COUNTA(nf),INDEX(nf,ROWS($1:316)),"")</f>
        <v/>
      </c>
    </row>
    <row r="318" spans="27:27">
      <c r="AA318" s="105" t="str">
        <f ca="1">IF(ROWS($1:317)&lt;=COUNTA(nf),INDEX(nf,ROWS($1:317)),"")</f>
        <v/>
      </c>
    </row>
    <row r="319" spans="27:27">
      <c r="AA319" s="105" t="str">
        <f ca="1">IF(ROWS($1:318)&lt;=COUNTA(nf),INDEX(nf,ROWS($1:318)),"")</f>
        <v/>
      </c>
    </row>
    <row r="320" spans="27:27">
      <c r="AA320" s="105" t="str">
        <f ca="1">IF(ROWS($1:319)&lt;=COUNTA(nf),INDEX(nf,ROWS($1:319)),"")</f>
        <v/>
      </c>
    </row>
    <row r="321" spans="27:27">
      <c r="AA321" s="105" t="str">
        <f ca="1">IF(ROWS($1:320)&lt;=COUNTA(nf),INDEX(nf,ROWS($1:320)),"")</f>
        <v/>
      </c>
    </row>
    <row r="322" spans="27:27">
      <c r="AA322" s="105" t="str">
        <f ca="1">IF(ROWS($1:321)&lt;=COUNTA(nf),INDEX(nf,ROWS($1:321)),"")</f>
        <v/>
      </c>
    </row>
    <row r="323" spans="27:27">
      <c r="AA323" s="105" t="str">
        <f ca="1">IF(ROWS($1:322)&lt;=COUNTA(nf),INDEX(nf,ROWS($1:322)),"")</f>
        <v/>
      </c>
    </row>
    <row r="324" spans="27:27">
      <c r="AA324" s="105" t="str">
        <f ca="1">IF(ROWS($1:323)&lt;=COUNTA(nf),INDEX(nf,ROWS($1:323)),"")</f>
        <v/>
      </c>
    </row>
    <row r="325" spans="27:27">
      <c r="AA325" s="105" t="str">
        <f ca="1">IF(ROWS($1:324)&lt;=COUNTA(nf),INDEX(nf,ROWS($1:324)),"")</f>
        <v/>
      </c>
    </row>
    <row r="326" spans="27:27">
      <c r="AA326" s="105" t="str">
        <f ca="1">IF(ROWS($1:325)&lt;=COUNTA(nf),INDEX(nf,ROWS($1:325)),"")</f>
        <v/>
      </c>
    </row>
    <row r="327" spans="27:27">
      <c r="AA327" s="105" t="str">
        <f ca="1">IF(ROWS($1:326)&lt;=COUNTA(nf),INDEX(nf,ROWS($1:326)),"")</f>
        <v/>
      </c>
    </row>
    <row r="328" spans="27:27">
      <c r="AA328" s="105" t="str">
        <f ca="1">IF(ROWS($1:327)&lt;=COUNTA(nf),INDEX(nf,ROWS($1:327)),"")</f>
        <v/>
      </c>
    </row>
    <row r="329" spans="27:27">
      <c r="AA329" s="105" t="str">
        <f ca="1">IF(ROWS($1:328)&lt;=COUNTA(nf),INDEX(nf,ROWS($1:328)),"")</f>
        <v/>
      </c>
    </row>
    <row r="330" spans="27:27">
      <c r="AA330" s="105" t="str">
        <f ca="1">IF(ROWS($1:329)&lt;=COUNTA(nf),INDEX(nf,ROWS($1:329)),"")</f>
        <v/>
      </c>
    </row>
    <row r="331" spans="27:27">
      <c r="AA331" s="105" t="str">
        <f ca="1">IF(ROWS($1:330)&lt;=COUNTA(nf),INDEX(nf,ROWS($1:330)),"")</f>
        <v/>
      </c>
    </row>
    <row r="332" spans="27:27">
      <c r="AA332" s="105" t="str">
        <f ca="1">IF(ROWS($1:331)&lt;=COUNTA(nf),INDEX(nf,ROWS($1:331)),"")</f>
        <v/>
      </c>
    </row>
    <row r="333" spans="27:27">
      <c r="AA333" s="105" t="str">
        <f ca="1">IF(ROWS($1:332)&lt;=COUNTA(nf),INDEX(nf,ROWS($1:332)),"")</f>
        <v/>
      </c>
    </row>
    <row r="334" spans="27:27">
      <c r="AA334" s="105" t="str">
        <f ca="1">IF(ROWS($1:333)&lt;=COUNTA(nf),INDEX(nf,ROWS($1:333)),"")</f>
        <v/>
      </c>
    </row>
    <row r="335" spans="27:27">
      <c r="AA335" s="105" t="str">
        <f ca="1">IF(ROWS($1:334)&lt;=COUNTA(nf),INDEX(nf,ROWS($1:334)),"")</f>
        <v/>
      </c>
    </row>
    <row r="336" spans="27:27">
      <c r="AA336" s="105" t="str">
        <f ca="1">IF(ROWS($1:335)&lt;=COUNTA(nf),INDEX(nf,ROWS($1:335)),"")</f>
        <v/>
      </c>
    </row>
    <row r="337" spans="27:27">
      <c r="AA337" s="105" t="str">
        <f ca="1">IF(ROWS($1:336)&lt;=COUNTA(nf),INDEX(nf,ROWS($1:336)),"")</f>
        <v/>
      </c>
    </row>
    <row r="338" spans="27:27">
      <c r="AA338" s="105" t="str">
        <f ca="1">IF(ROWS($1:337)&lt;=COUNTA(nf),INDEX(nf,ROWS($1:337)),"")</f>
        <v/>
      </c>
    </row>
    <row r="339" spans="27:27">
      <c r="AA339" s="105" t="str">
        <f ca="1">IF(ROWS($1:338)&lt;=COUNTA(nf),INDEX(nf,ROWS($1:338)),"")</f>
        <v/>
      </c>
    </row>
    <row r="340" spans="27:27">
      <c r="AA340" s="105" t="str">
        <f ca="1">IF(ROWS($1:339)&lt;=COUNTA(nf),INDEX(nf,ROWS($1:339)),"")</f>
        <v/>
      </c>
    </row>
    <row r="341" spans="27:27">
      <c r="AA341" s="105" t="str">
        <f ca="1">IF(ROWS($1:340)&lt;=COUNTA(nf),INDEX(nf,ROWS($1:340)),"")</f>
        <v/>
      </c>
    </row>
    <row r="342" spans="27:27">
      <c r="AA342" s="105" t="str">
        <f ca="1">IF(ROWS($1:341)&lt;=COUNTA(nf),INDEX(nf,ROWS($1:341)),"")</f>
        <v/>
      </c>
    </row>
    <row r="343" spans="27:27">
      <c r="AA343" s="105" t="str">
        <f ca="1">IF(ROWS($1:342)&lt;=COUNTA(nf),INDEX(nf,ROWS($1:342)),"")</f>
        <v/>
      </c>
    </row>
    <row r="344" spans="27:27">
      <c r="AA344" s="105" t="str">
        <f ca="1">IF(ROWS($1:343)&lt;=COUNTA(nf),INDEX(nf,ROWS($1:343)),"")</f>
        <v/>
      </c>
    </row>
    <row r="345" spans="27:27">
      <c r="AA345" s="105" t="str">
        <f ca="1">IF(ROWS($1:344)&lt;=COUNTA(nf),INDEX(nf,ROWS($1:344)),"")</f>
        <v/>
      </c>
    </row>
    <row r="346" spans="27:27">
      <c r="AA346" s="105" t="str">
        <f ca="1">IF(ROWS($1:345)&lt;=COUNTA(nf),INDEX(nf,ROWS($1:345)),"")</f>
        <v/>
      </c>
    </row>
    <row r="347" spans="27:27">
      <c r="AA347" s="105" t="str">
        <f ca="1">IF(ROWS($1:346)&lt;=COUNTA(nf),INDEX(nf,ROWS($1:346)),"")</f>
        <v/>
      </c>
    </row>
    <row r="348" spans="27:27">
      <c r="AA348" s="105" t="str">
        <f ca="1">IF(ROWS($1:347)&lt;=COUNTA(nf),INDEX(nf,ROWS($1:347)),"")</f>
        <v/>
      </c>
    </row>
    <row r="349" spans="27:27">
      <c r="AA349" s="105" t="str">
        <f ca="1">IF(ROWS($1:348)&lt;=COUNTA(nf),INDEX(nf,ROWS($1:348)),"")</f>
        <v/>
      </c>
    </row>
    <row r="350" spans="27:27">
      <c r="AA350" s="105" t="str">
        <f ca="1">IF(ROWS($1:349)&lt;=COUNTA(nf),INDEX(nf,ROWS($1:349)),"")</f>
        <v/>
      </c>
    </row>
    <row r="351" spans="27:27">
      <c r="AA351" s="105" t="str">
        <f ca="1">IF(ROWS($1:350)&lt;=COUNTA(nf),INDEX(nf,ROWS($1:350)),"")</f>
        <v/>
      </c>
    </row>
    <row r="352" spans="27:27">
      <c r="AA352" s="105" t="str">
        <f ca="1">IF(ROWS($1:351)&lt;=COUNTA(nf),INDEX(nf,ROWS($1:351)),"")</f>
        <v/>
      </c>
    </row>
    <row r="353" spans="27:27">
      <c r="AA353" s="105" t="str">
        <f ca="1">IF(ROWS($1:352)&lt;=COUNTA(nf),INDEX(nf,ROWS($1:352)),"")</f>
        <v/>
      </c>
    </row>
    <row r="354" spans="27:27">
      <c r="AA354" s="105" t="str">
        <f ca="1">IF(ROWS($1:353)&lt;=COUNTA(nf),INDEX(nf,ROWS($1:353)),"")</f>
        <v/>
      </c>
    </row>
    <row r="355" spans="27:27">
      <c r="AA355" s="105" t="str">
        <f ca="1">IF(ROWS($1:354)&lt;=COUNTA(nf),INDEX(nf,ROWS($1:354)),"")</f>
        <v/>
      </c>
    </row>
    <row r="356" spans="27:27">
      <c r="AA356" s="105" t="str">
        <f ca="1">IF(ROWS($1:355)&lt;=COUNTA(nf),INDEX(nf,ROWS($1:355)),"")</f>
        <v/>
      </c>
    </row>
    <row r="357" spans="27:27">
      <c r="AA357" s="105" t="str">
        <f ca="1">IF(ROWS($1:356)&lt;=COUNTA(nf),INDEX(nf,ROWS($1:356)),"")</f>
        <v/>
      </c>
    </row>
    <row r="358" spans="27:27">
      <c r="AA358" s="105" t="str">
        <f ca="1">IF(ROWS($1:357)&lt;=COUNTA(nf),INDEX(nf,ROWS($1:357)),"")</f>
        <v/>
      </c>
    </row>
    <row r="359" spans="27:27">
      <c r="AA359" s="105" t="str">
        <f ca="1">IF(ROWS($1:358)&lt;=COUNTA(nf),INDEX(nf,ROWS($1:358)),"")</f>
        <v/>
      </c>
    </row>
    <row r="360" spans="27:27">
      <c r="AA360" s="105" t="str">
        <f ca="1">IF(ROWS($1:359)&lt;=COUNTA(nf),INDEX(nf,ROWS($1:359)),"")</f>
        <v/>
      </c>
    </row>
    <row r="361" spans="27:27">
      <c r="AA361" s="105" t="str">
        <f ca="1">IF(ROWS($1:360)&lt;=COUNTA(nf),INDEX(nf,ROWS($1:360)),"")</f>
        <v/>
      </c>
    </row>
    <row r="362" spans="27:27">
      <c r="AA362" s="105" t="str">
        <f ca="1">IF(ROWS($1:361)&lt;=COUNTA(nf),INDEX(nf,ROWS($1:361)),"")</f>
        <v/>
      </c>
    </row>
    <row r="363" spans="27:27">
      <c r="AA363" s="105" t="str">
        <f ca="1">IF(ROWS($1:362)&lt;=COUNTA(nf),INDEX(nf,ROWS($1:362)),"")</f>
        <v/>
      </c>
    </row>
    <row r="364" spans="27:27">
      <c r="AA364" s="105" t="str">
        <f ca="1">IF(ROWS($1:363)&lt;=COUNTA(nf),INDEX(nf,ROWS($1:363)),"")</f>
        <v/>
      </c>
    </row>
    <row r="365" spans="27:27">
      <c r="AA365" s="105" t="str">
        <f ca="1">IF(ROWS($1:364)&lt;=COUNTA(nf),INDEX(nf,ROWS($1:364)),"")</f>
        <v/>
      </c>
    </row>
    <row r="366" spans="27:27">
      <c r="AA366" s="105" t="str">
        <f ca="1">IF(ROWS($1:365)&lt;=COUNTA(nf),INDEX(nf,ROWS($1:365)),"")</f>
        <v/>
      </c>
    </row>
    <row r="367" spans="27:27">
      <c r="AA367" s="105" t="str">
        <f ca="1">IF(ROWS($1:366)&lt;=COUNTA(nf),INDEX(nf,ROWS($1:366)),"")</f>
        <v/>
      </c>
    </row>
    <row r="368" spans="27:27">
      <c r="AA368" s="105" t="str">
        <f ca="1">IF(ROWS($1:367)&lt;=COUNTA(nf),INDEX(nf,ROWS($1:367)),"")</f>
        <v/>
      </c>
    </row>
    <row r="369" spans="27:27">
      <c r="AA369" s="105" t="str">
        <f ca="1">IF(ROWS($1:368)&lt;=COUNTA(nf),INDEX(nf,ROWS($1:368)),"")</f>
        <v/>
      </c>
    </row>
    <row r="370" spans="27:27">
      <c r="AA370" s="105" t="str">
        <f ca="1">IF(ROWS($1:369)&lt;=COUNTA(nf),INDEX(nf,ROWS($1:369)),"")</f>
        <v/>
      </c>
    </row>
    <row r="371" spans="27:27">
      <c r="AA371" s="105" t="str">
        <f ca="1">IF(ROWS($1:370)&lt;=COUNTA(nf),INDEX(nf,ROWS($1:370)),"")</f>
        <v/>
      </c>
    </row>
    <row r="372" spans="27:27">
      <c r="AA372" s="105" t="str">
        <f ca="1">IF(ROWS($1:371)&lt;=COUNTA(nf),INDEX(nf,ROWS($1:371)),"")</f>
        <v/>
      </c>
    </row>
    <row r="373" spans="27:27">
      <c r="AA373" s="105" t="str">
        <f ca="1">IF(ROWS($1:372)&lt;=COUNTA(nf),INDEX(nf,ROWS($1:372)),"")</f>
        <v/>
      </c>
    </row>
    <row r="374" spans="27:27">
      <c r="AA374" s="105" t="str">
        <f ca="1">IF(ROWS($1:373)&lt;=COUNTA(nf),INDEX(nf,ROWS($1:373)),"")</f>
        <v/>
      </c>
    </row>
    <row r="375" spans="27:27">
      <c r="AA375" s="105" t="str">
        <f ca="1">IF(ROWS($1:374)&lt;=COUNTA(nf),INDEX(nf,ROWS($1:374)),"")</f>
        <v/>
      </c>
    </row>
    <row r="376" spans="27:27">
      <c r="AA376" s="105" t="str">
        <f ca="1">IF(ROWS($1:375)&lt;=COUNTA(nf),INDEX(nf,ROWS($1:375)),"")</f>
        <v/>
      </c>
    </row>
    <row r="377" spans="27:27">
      <c r="AA377" s="105" t="str">
        <f ca="1">IF(ROWS($1:376)&lt;=COUNTA(nf),INDEX(nf,ROWS($1:376)),"")</f>
        <v/>
      </c>
    </row>
    <row r="378" spans="27:27">
      <c r="AA378" s="105" t="str">
        <f ca="1">IF(ROWS($1:377)&lt;=COUNTA(nf),INDEX(nf,ROWS($1:377)),"")</f>
        <v/>
      </c>
    </row>
    <row r="379" spans="27:27">
      <c r="AA379" s="105" t="str">
        <f ca="1">IF(ROWS($1:378)&lt;=COUNTA(nf),INDEX(nf,ROWS($1:378)),"")</f>
        <v/>
      </c>
    </row>
    <row r="380" spans="27:27">
      <c r="AA380" s="105" t="str">
        <f ca="1">IF(ROWS($1:379)&lt;=COUNTA(nf),INDEX(nf,ROWS($1:379)),"")</f>
        <v/>
      </c>
    </row>
    <row r="381" spans="27:27">
      <c r="AA381" s="105" t="str">
        <f ca="1">IF(ROWS($1:380)&lt;=COUNTA(nf),INDEX(nf,ROWS($1:380)),"")</f>
        <v/>
      </c>
    </row>
    <row r="382" spans="27:27">
      <c r="AA382" s="105" t="str">
        <f ca="1">IF(ROWS($1:381)&lt;=COUNTA(nf),INDEX(nf,ROWS($1:381)),"")</f>
        <v/>
      </c>
    </row>
    <row r="383" spans="27:27">
      <c r="AA383" s="105" t="str">
        <f ca="1">IF(ROWS($1:382)&lt;=COUNTA(nf),INDEX(nf,ROWS($1:382)),"")</f>
        <v/>
      </c>
    </row>
    <row r="384" spans="27:27">
      <c r="AA384" s="105" t="str">
        <f ca="1">IF(ROWS($1:383)&lt;=COUNTA(nf),INDEX(nf,ROWS($1:383)),"")</f>
        <v/>
      </c>
    </row>
    <row r="385" spans="27:27">
      <c r="AA385" s="105" t="str">
        <f ca="1">IF(ROWS($1:384)&lt;=COUNTA(nf),INDEX(nf,ROWS($1:384)),"")</f>
        <v/>
      </c>
    </row>
    <row r="386" spans="27:27">
      <c r="AA386" s="105" t="str">
        <f ca="1">IF(ROWS($1:385)&lt;=COUNTA(nf),INDEX(nf,ROWS($1:385)),"")</f>
        <v/>
      </c>
    </row>
    <row r="387" spans="27:27">
      <c r="AA387" s="105" t="str">
        <f ca="1">IF(ROWS($1:386)&lt;=COUNTA(nf),INDEX(nf,ROWS($1:386)),"")</f>
        <v/>
      </c>
    </row>
    <row r="388" spans="27:27">
      <c r="AA388" s="105" t="str">
        <f ca="1">IF(ROWS($1:387)&lt;=COUNTA(nf),INDEX(nf,ROWS($1:387)),"")</f>
        <v/>
      </c>
    </row>
    <row r="389" spans="27:27">
      <c r="AA389" s="105" t="str">
        <f ca="1">IF(ROWS($1:388)&lt;=COUNTA(nf),INDEX(nf,ROWS($1:388)),"")</f>
        <v/>
      </c>
    </row>
    <row r="390" spans="27:27">
      <c r="AA390" s="105" t="str">
        <f ca="1">IF(ROWS($1:389)&lt;=COUNTA(nf),INDEX(nf,ROWS($1:389)),"")</f>
        <v/>
      </c>
    </row>
    <row r="391" spans="27:27">
      <c r="AA391" s="105" t="str">
        <f ca="1">IF(ROWS($1:390)&lt;=COUNTA(nf),INDEX(nf,ROWS($1:390)),"")</f>
        <v/>
      </c>
    </row>
    <row r="392" spans="27:27">
      <c r="AA392" s="105" t="str">
        <f ca="1">IF(ROWS($1:391)&lt;=COUNTA(nf),INDEX(nf,ROWS($1:391)),"")</f>
        <v/>
      </c>
    </row>
    <row r="393" spans="27:27">
      <c r="AA393" s="105" t="str">
        <f ca="1">IF(ROWS($1:392)&lt;=COUNTA(nf),INDEX(nf,ROWS($1:392)),"")</f>
        <v/>
      </c>
    </row>
    <row r="394" spans="27:27">
      <c r="AA394" s="105" t="str">
        <f ca="1">IF(ROWS($1:393)&lt;=COUNTA(nf),INDEX(nf,ROWS($1:393)),"")</f>
        <v/>
      </c>
    </row>
    <row r="395" spans="27:27">
      <c r="AA395" s="105" t="str">
        <f ca="1">IF(ROWS($1:394)&lt;=COUNTA(nf),INDEX(nf,ROWS($1:394)),"")</f>
        <v/>
      </c>
    </row>
    <row r="396" spans="27:27">
      <c r="AA396" s="105" t="str">
        <f ca="1">IF(ROWS($1:395)&lt;=COUNTA(nf),INDEX(nf,ROWS($1:395)),"")</f>
        <v/>
      </c>
    </row>
    <row r="397" spans="27:27">
      <c r="AA397" s="105" t="str">
        <f ca="1">IF(ROWS($1:396)&lt;=COUNTA(nf),INDEX(nf,ROWS($1:396)),"")</f>
        <v/>
      </c>
    </row>
    <row r="398" spans="27:27">
      <c r="AA398" s="105" t="str">
        <f ca="1">IF(ROWS($1:397)&lt;=COUNTA(nf),INDEX(nf,ROWS($1:397)),"")</f>
        <v/>
      </c>
    </row>
    <row r="399" spans="27:27">
      <c r="AA399" s="105" t="str">
        <f ca="1">IF(ROWS($1:398)&lt;=COUNTA(nf),INDEX(nf,ROWS($1:398)),"")</f>
        <v/>
      </c>
    </row>
    <row r="400" spans="27:27">
      <c r="AA400" s="105" t="str">
        <f ca="1">IF(ROWS($1:399)&lt;=COUNTA(nf),INDEX(nf,ROWS($1:399)),"")</f>
        <v/>
      </c>
    </row>
    <row r="401" spans="27:27">
      <c r="AA401" s="105" t="str">
        <f ca="1">IF(ROWS($1:400)&lt;=COUNTA(nf),INDEX(nf,ROWS($1:400)),"")</f>
        <v/>
      </c>
    </row>
    <row r="402" spans="27:27">
      <c r="AA402" s="105" t="str">
        <f ca="1">IF(ROWS($1:401)&lt;=COUNTA(nf),INDEX(nf,ROWS($1:401)),"")</f>
        <v/>
      </c>
    </row>
    <row r="403" spans="27:27">
      <c r="AA403" s="105" t="str">
        <f ca="1">IF(ROWS($1:402)&lt;=COUNTA(nf),INDEX(nf,ROWS($1:402)),"")</f>
        <v/>
      </c>
    </row>
    <row r="404" spans="27:27">
      <c r="AA404" s="105" t="str">
        <f ca="1">IF(ROWS($1:403)&lt;=COUNTA(nf),INDEX(nf,ROWS($1:403)),"")</f>
        <v/>
      </c>
    </row>
    <row r="405" spans="27:27">
      <c r="AA405" s="105" t="str">
        <f ca="1">IF(ROWS($1:404)&lt;=COUNTA(nf),INDEX(nf,ROWS($1:404)),"")</f>
        <v/>
      </c>
    </row>
    <row r="406" spans="27:27">
      <c r="AA406" s="105" t="str">
        <f ca="1">IF(ROWS($1:405)&lt;=COUNTA(nf),INDEX(nf,ROWS($1:405)),"")</f>
        <v/>
      </c>
    </row>
    <row r="407" spans="27:27">
      <c r="AA407" s="105" t="str">
        <f ca="1">IF(ROWS($1:406)&lt;=COUNTA(nf),INDEX(nf,ROWS($1:406)),"")</f>
        <v/>
      </c>
    </row>
    <row r="408" spans="27:27">
      <c r="AA408" s="105" t="str">
        <f ca="1">IF(ROWS($1:407)&lt;=COUNTA(nf),INDEX(nf,ROWS($1:407)),"")</f>
        <v/>
      </c>
    </row>
    <row r="409" spans="27:27">
      <c r="AA409" s="105" t="str">
        <f ca="1">IF(ROWS($1:408)&lt;=COUNTA(nf),INDEX(nf,ROWS($1:408)),"")</f>
        <v/>
      </c>
    </row>
    <row r="410" spans="27:27">
      <c r="AA410" s="105" t="str">
        <f ca="1">IF(ROWS($1:409)&lt;=COUNTA(nf),INDEX(nf,ROWS($1:409)),"")</f>
        <v/>
      </c>
    </row>
    <row r="411" spans="27:27">
      <c r="AA411" s="105" t="str">
        <f ca="1">IF(ROWS($1:410)&lt;=COUNTA(nf),INDEX(nf,ROWS($1:410)),"")</f>
        <v/>
      </c>
    </row>
    <row r="412" spans="27:27">
      <c r="AA412" s="105" t="str">
        <f ca="1">IF(ROWS($1:411)&lt;=COUNTA(nf),INDEX(nf,ROWS($1:411)),"")</f>
        <v/>
      </c>
    </row>
    <row r="413" spans="27:27">
      <c r="AA413" s="105" t="str">
        <f ca="1">IF(ROWS($1:412)&lt;=COUNTA(nf),INDEX(nf,ROWS($1:412)),"")</f>
        <v/>
      </c>
    </row>
    <row r="414" spans="27:27">
      <c r="AA414" s="105" t="str">
        <f ca="1">IF(ROWS($1:413)&lt;=COUNTA(nf),INDEX(nf,ROWS($1:413)),"")</f>
        <v/>
      </c>
    </row>
    <row r="415" spans="27:27">
      <c r="AA415" s="105" t="str">
        <f ca="1">IF(ROWS($1:414)&lt;=COUNTA(nf),INDEX(nf,ROWS($1:414)),"")</f>
        <v/>
      </c>
    </row>
    <row r="416" spans="27:27">
      <c r="AA416" s="105" t="str">
        <f ca="1">IF(ROWS($1:415)&lt;=COUNTA(nf),INDEX(nf,ROWS($1:415)),"")</f>
        <v/>
      </c>
    </row>
    <row r="417" spans="27:27">
      <c r="AA417" s="105" t="str">
        <f ca="1">IF(ROWS($1:416)&lt;=COUNTA(nf),INDEX(nf,ROWS($1:416)),"")</f>
        <v/>
      </c>
    </row>
    <row r="418" spans="27:27">
      <c r="AA418" s="105" t="str">
        <f ca="1">IF(ROWS($1:417)&lt;=COUNTA(nf),INDEX(nf,ROWS($1:417)),"")</f>
        <v/>
      </c>
    </row>
    <row r="419" spans="27:27">
      <c r="AA419" s="105" t="str">
        <f ca="1">IF(ROWS($1:418)&lt;=COUNTA(nf),INDEX(nf,ROWS($1:418)),"")</f>
        <v/>
      </c>
    </row>
    <row r="420" spans="27:27">
      <c r="AA420" s="105" t="str">
        <f ca="1">IF(ROWS($1:419)&lt;=COUNTA(nf),INDEX(nf,ROWS($1:419)),"")</f>
        <v/>
      </c>
    </row>
    <row r="421" spans="27:27">
      <c r="AA421" s="105" t="str">
        <f ca="1">IF(ROWS($1:420)&lt;=COUNTA(nf),INDEX(nf,ROWS($1:420)),"")</f>
        <v/>
      </c>
    </row>
    <row r="422" spans="27:27">
      <c r="AA422" s="105" t="str">
        <f ca="1">IF(ROWS($1:421)&lt;=COUNTA(nf),INDEX(nf,ROWS($1:421)),"")</f>
        <v/>
      </c>
    </row>
    <row r="423" spans="27:27">
      <c r="AA423" s="105" t="str">
        <f ca="1">IF(ROWS($1:422)&lt;=COUNTA(nf),INDEX(nf,ROWS($1:422)),"")</f>
        <v/>
      </c>
    </row>
    <row r="424" spans="27:27">
      <c r="AA424" s="105" t="str">
        <f ca="1">IF(ROWS($1:423)&lt;=COUNTA(nf),INDEX(nf,ROWS($1:423)),"")</f>
        <v/>
      </c>
    </row>
    <row r="425" spans="27:27">
      <c r="AA425" s="105" t="str">
        <f ca="1">IF(ROWS($1:424)&lt;=COUNTA(nf),INDEX(nf,ROWS($1:424)),"")</f>
        <v/>
      </c>
    </row>
    <row r="426" spans="27:27">
      <c r="AA426" s="105" t="str">
        <f ca="1">IF(ROWS($1:425)&lt;=COUNTA(nf),INDEX(nf,ROWS($1:425)),"")</f>
        <v/>
      </c>
    </row>
    <row r="427" spans="27:27">
      <c r="AA427" s="105" t="str">
        <f ca="1">IF(ROWS($1:426)&lt;=COUNTA(nf),INDEX(nf,ROWS($1:426)),"")</f>
        <v/>
      </c>
    </row>
    <row r="428" spans="27:27">
      <c r="AA428" s="105" t="str">
        <f ca="1">IF(ROWS($1:427)&lt;=COUNTA(nf),INDEX(nf,ROWS($1:427)),"")</f>
        <v/>
      </c>
    </row>
    <row r="429" spans="27:27">
      <c r="AA429" s="105" t="str">
        <f ca="1">IF(ROWS($1:428)&lt;=COUNTA(nf),INDEX(nf,ROWS($1:428)),"")</f>
        <v/>
      </c>
    </row>
    <row r="430" spans="27:27">
      <c r="AA430" s="105" t="str">
        <f ca="1">IF(ROWS($1:429)&lt;=COUNTA(nf),INDEX(nf,ROWS($1:429)),"")</f>
        <v/>
      </c>
    </row>
    <row r="431" spans="27:27">
      <c r="AA431" s="105" t="str">
        <f ca="1">IF(ROWS($1:430)&lt;=COUNTA(nf),INDEX(nf,ROWS($1:430)),"")</f>
        <v/>
      </c>
    </row>
    <row r="432" spans="27:27">
      <c r="AA432" s="105" t="str">
        <f ca="1">IF(ROWS($1:431)&lt;=COUNTA(nf),INDEX(nf,ROWS($1:431)),"")</f>
        <v/>
      </c>
    </row>
    <row r="433" spans="27:27">
      <c r="AA433" s="105" t="str">
        <f ca="1">IF(ROWS($1:432)&lt;=COUNTA(nf),INDEX(nf,ROWS($1:432)),"")</f>
        <v/>
      </c>
    </row>
    <row r="434" spans="27:27">
      <c r="AA434" s="105" t="str">
        <f ca="1">IF(ROWS($1:433)&lt;=COUNTA(nf),INDEX(nf,ROWS($1:433)),"")</f>
        <v/>
      </c>
    </row>
    <row r="435" spans="27:27">
      <c r="AA435" s="105" t="str">
        <f ca="1">IF(ROWS($1:434)&lt;=COUNTA(nf),INDEX(nf,ROWS($1:434)),"")</f>
        <v/>
      </c>
    </row>
    <row r="436" spans="27:27">
      <c r="AA436" s="105" t="str">
        <f ca="1">IF(ROWS($1:435)&lt;=COUNTA(nf),INDEX(nf,ROWS($1:435)),"")</f>
        <v/>
      </c>
    </row>
    <row r="437" spans="27:27">
      <c r="AA437" s="105" t="str">
        <f ca="1">IF(ROWS($1:436)&lt;=COUNTA(nf),INDEX(nf,ROWS($1:436)),"")</f>
        <v/>
      </c>
    </row>
    <row r="438" spans="27:27">
      <c r="AA438" s="105" t="str">
        <f ca="1">IF(ROWS($1:437)&lt;=COUNTA(nf),INDEX(nf,ROWS($1:437)),"")</f>
        <v/>
      </c>
    </row>
    <row r="439" spans="27:27">
      <c r="AA439" s="105" t="str">
        <f ca="1">IF(ROWS($1:438)&lt;=COUNTA(nf),INDEX(nf,ROWS($1:438)),"")</f>
        <v/>
      </c>
    </row>
    <row r="440" spans="27:27">
      <c r="AA440" s="105" t="str">
        <f ca="1">IF(ROWS($1:439)&lt;=COUNTA(nf),INDEX(nf,ROWS($1:439)),"")</f>
        <v/>
      </c>
    </row>
    <row r="441" spans="27:27">
      <c r="AA441" s="105" t="str">
        <f ca="1">IF(ROWS($1:440)&lt;=COUNTA(nf),INDEX(nf,ROWS($1:440)),"")</f>
        <v/>
      </c>
    </row>
    <row r="442" spans="27:27">
      <c r="AA442" s="105" t="str">
        <f ca="1">IF(ROWS($1:441)&lt;=COUNTA(nf),INDEX(nf,ROWS($1:441)),"")</f>
        <v/>
      </c>
    </row>
    <row r="443" spans="27:27">
      <c r="AA443" s="105" t="str">
        <f ca="1">IF(ROWS($1:442)&lt;=COUNTA(nf),INDEX(nf,ROWS($1:442)),"")</f>
        <v/>
      </c>
    </row>
    <row r="444" spans="27:27">
      <c r="AA444" s="105" t="str">
        <f ca="1">IF(ROWS($1:443)&lt;=COUNTA(nf),INDEX(nf,ROWS($1:443)),"")</f>
        <v/>
      </c>
    </row>
    <row r="445" spans="27:27">
      <c r="AA445" s="105" t="str">
        <f ca="1">IF(ROWS($1:444)&lt;=COUNTA(nf),INDEX(nf,ROWS($1:444)),"")</f>
        <v/>
      </c>
    </row>
    <row r="446" spans="27:27">
      <c r="AA446" s="105" t="str">
        <f ca="1">IF(ROWS($1:445)&lt;=COUNTA(nf),INDEX(nf,ROWS($1:445)),"")</f>
        <v/>
      </c>
    </row>
    <row r="447" spans="27:27">
      <c r="AA447" s="105" t="str">
        <f ca="1">IF(ROWS($1:446)&lt;=COUNTA(nf),INDEX(nf,ROWS($1:446)),"")</f>
        <v/>
      </c>
    </row>
    <row r="448" spans="27:27">
      <c r="AA448" s="105" t="str">
        <f ca="1">IF(ROWS($1:447)&lt;=COUNTA(nf),INDEX(nf,ROWS($1:447)),"")</f>
        <v/>
      </c>
    </row>
    <row r="449" spans="27:27">
      <c r="AA449" s="105" t="str">
        <f ca="1">IF(ROWS($1:448)&lt;=COUNTA(nf),INDEX(nf,ROWS($1:448)),"")</f>
        <v/>
      </c>
    </row>
    <row r="450" spans="27:27">
      <c r="AA450" s="105" t="str">
        <f ca="1">IF(ROWS($1:449)&lt;=COUNTA(nf),INDEX(nf,ROWS($1:449)),"")</f>
        <v/>
      </c>
    </row>
    <row r="451" spans="27:27">
      <c r="AA451" s="105" t="str">
        <f ca="1">IF(ROWS($1:450)&lt;=COUNTA(nf),INDEX(nf,ROWS($1:450)),"")</f>
        <v/>
      </c>
    </row>
    <row r="452" spans="27:27">
      <c r="AA452" s="105" t="str">
        <f ca="1">IF(ROWS($1:451)&lt;=COUNTA(nf),INDEX(nf,ROWS($1:451)),"")</f>
        <v/>
      </c>
    </row>
    <row r="453" spans="27:27">
      <c r="AA453" s="105" t="str">
        <f ca="1">IF(ROWS($1:452)&lt;=COUNTA(nf),INDEX(nf,ROWS($1:452)),"")</f>
        <v/>
      </c>
    </row>
    <row r="454" spans="27:27">
      <c r="AA454" s="105" t="str">
        <f ca="1">IF(ROWS($1:453)&lt;=COUNTA(nf),INDEX(nf,ROWS($1:453)),"")</f>
        <v/>
      </c>
    </row>
    <row r="455" spans="27:27">
      <c r="AA455" s="105" t="str">
        <f ca="1">IF(ROWS($1:454)&lt;=COUNTA(nf),INDEX(nf,ROWS($1:454)),"")</f>
        <v/>
      </c>
    </row>
    <row r="456" spans="27:27">
      <c r="AA456" s="105" t="str">
        <f ca="1">IF(ROWS($1:455)&lt;=COUNTA(nf),INDEX(nf,ROWS($1:455)),"")</f>
        <v/>
      </c>
    </row>
    <row r="457" spans="27:27">
      <c r="AA457" s="105" t="str">
        <f ca="1">IF(ROWS($1:456)&lt;=COUNTA(nf),INDEX(nf,ROWS($1:456)),"")</f>
        <v/>
      </c>
    </row>
    <row r="458" spans="27:27">
      <c r="AA458" s="105" t="str">
        <f ca="1">IF(ROWS($1:457)&lt;=COUNTA(nf),INDEX(nf,ROWS($1:457)),"")</f>
        <v/>
      </c>
    </row>
    <row r="459" spans="27:27">
      <c r="AA459" s="105" t="str">
        <f ca="1">IF(ROWS($1:458)&lt;=COUNTA(nf),INDEX(nf,ROWS($1:458)),"")</f>
        <v/>
      </c>
    </row>
    <row r="460" spans="27:27">
      <c r="AA460" s="105" t="str">
        <f ca="1">IF(ROWS($1:459)&lt;=COUNTA(nf),INDEX(nf,ROWS($1:459)),"")</f>
        <v/>
      </c>
    </row>
    <row r="461" spans="27:27">
      <c r="AA461" s="105" t="str">
        <f ca="1">IF(ROWS($1:460)&lt;=COUNTA(nf),INDEX(nf,ROWS($1:460)),"")</f>
        <v/>
      </c>
    </row>
    <row r="462" spans="27:27">
      <c r="AA462" s="105" t="str">
        <f ca="1">IF(ROWS($1:461)&lt;=COUNTA(nf),INDEX(nf,ROWS($1:461)),"")</f>
        <v/>
      </c>
    </row>
    <row r="463" spans="27:27">
      <c r="AA463" s="105" t="str">
        <f ca="1">IF(ROWS($1:462)&lt;=COUNTA(nf),INDEX(nf,ROWS($1:462)),"")</f>
        <v/>
      </c>
    </row>
    <row r="464" spans="27:27">
      <c r="AA464" s="105" t="str">
        <f ca="1">IF(ROWS($1:463)&lt;=COUNTA(nf),INDEX(nf,ROWS($1:463)),"")</f>
        <v/>
      </c>
    </row>
    <row r="465" spans="27:27">
      <c r="AA465" s="105" t="str">
        <f ca="1">IF(ROWS($1:464)&lt;=COUNTA(nf),INDEX(nf,ROWS($1:464)),"")</f>
        <v/>
      </c>
    </row>
    <row r="466" spans="27:27">
      <c r="AA466" s="105" t="str">
        <f ca="1">IF(ROWS($1:465)&lt;=COUNTA(nf),INDEX(nf,ROWS($1:465)),"")</f>
        <v/>
      </c>
    </row>
    <row r="467" spans="27:27">
      <c r="AA467" s="105" t="str">
        <f ca="1">IF(ROWS($1:466)&lt;=COUNTA(nf),INDEX(nf,ROWS($1:466)),"")</f>
        <v/>
      </c>
    </row>
    <row r="468" spans="27:27">
      <c r="AA468" s="105" t="str">
        <f ca="1">IF(ROWS($1:467)&lt;=COUNTA(nf),INDEX(nf,ROWS($1:467)),"")</f>
        <v/>
      </c>
    </row>
    <row r="469" spans="27:27">
      <c r="AA469" s="105" t="str">
        <f ca="1">IF(ROWS($1:468)&lt;=COUNTA(nf),INDEX(nf,ROWS($1:468)),"")</f>
        <v/>
      </c>
    </row>
    <row r="470" spans="27:27">
      <c r="AA470" s="105" t="str">
        <f ca="1">IF(ROWS($1:469)&lt;=COUNTA(nf),INDEX(nf,ROWS($1:469)),"")</f>
        <v/>
      </c>
    </row>
    <row r="471" spans="27:27">
      <c r="AA471" s="105" t="str">
        <f ca="1">IF(ROWS($1:470)&lt;=COUNTA(nf),INDEX(nf,ROWS($1:470)),"")</f>
        <v/>
      </c>
    </row>
    <row r="472" spans="27:27">
      <c r="AA472" s="105" t="str">
        <f ca="1">IF(ROWS($1:471)&lt;=COUNTA(nf),INDEX(nf,ROWS($1:471)),"")</f>
        <v/>
      </c>
    </row>
    <row r="473" spans="27:27">
      <c r="AA473" s="105" t="str">
        <f ca="1">IF(ROWS($1:472)&lt;=COUNTA(nf),INDEX(nf,ROWS($1:472)),"")</f>
        <v/>
      </c>
    </row>
    <row r="474" spans="27:27">
      <c r="AA474" s="105" t="str">
        <f ca="1">IF(ROWS($1:473)&lt;=COUNTA(nf),INDEX(nf,ROWS($1:473)),"")</f>
        <v/>
      </c>
    </row>
    <row r="475" spans="27:27">
      <c r="AA475" s="105" t="str">
        <f ca="1">IF(ROWS($1:474)&lt;=COUNTA(nf),INDEX(nf,ROWS($1:474)),"")</f>
        <v/>
      </c>
    </row>
    <row r="476" spans="27:27">
      <c r="AA476" s="105" t="str">
        <f ca="1">IF(ROWS($1:475)&lt;=COUNTA(nf),INDEX(nf,ROWS($1:475)),"")</f>
        <v/>
      </c>
    </row>
    <row r="477" spans="27:27">
      <c r="AA477" s="105" t="str">
        <f ca="1">IF(ROWS($1:476)&lt;=COUNTA(nf),INDEX(nf,ROWS($1:476)),"")</f>
        <v/>
      </c>
    </row>
    <row r="478" spans="27:27">
      <c r="AA478" s="105" t="str">
        <f ca="1">IF(ROWS($1:477)&lt;=COUNTA(nf),INDEX(nf,ROWS($1:477)),"")</f>
        <v/>
      </c>
    </row>
    <row r="479" spans="27:27">
      <c r="AA479" s="105" t="str">
        <f ca="1">IF(ROWS($1:478)&lt;=COUNTA(nf),INDEX(nf,ROWS($1:478)),"")</f>
        <v/>
      </c>
    </row>
    <row r="480" spans="27:27">
      <c r="AA480" s="105" t="str">
        <f ca="1">IF(ROWS($1:479)&lt;=COUNTA(nf),INDEX(nf,ROWS($1:479)),"")</f>
        <v/>
      </c>
    </row>
    <row r="481" spans="27:27">
      <c r="AA481" s="105" t="str">
        <f ca="1">IF(ROWS($1:480)&lt;=COUNTA(nf),INDEX(nf,ROWS($1:480)),"")</f>
        <v/>
      </c>
    </row>
    <row r="482" spans="27:27">
      <c r="AA482" s="105" t="str">
        <f ca="1">IF(ROWS($1:481)&lt;=COUNTA(nf),INDEX(nf,ROWS($1:481)),"")</f>
        <v/>
      </c>
    </row>
    <row r="483" spans="27:27">
      <c r="AA483" s="105" t="str">
        <f ca="1">IF(ROWS($1:482)&lt;=COUNTA(nf),INDEX(nf,ROWS($1:482)),"")</f>
        <v/>
      </c>
    </row>
    <row r="484" spans="27:27">
      <c r="AA484" s="105" t="str">
        <f ca="1">IF(ROWS($1:483)&lt;=COUNTA(nf),INDEX(nf,ROWS($1:483)),"")</f>
        <v/>
      </c>
    </row>
    <row r="485" spans="27:27">
      <c r="AA485" s="105" t="str">
        <f ca="1">IF(ROWS($1:484)&lt;=COUNTA(nf),INDEX(nf,ROWS($1:484)),"")</f>
        <v/>
      </c>
    </row>
    <row r="486" spans="27:27">
      <c r="AA486" s="105" t="str">
        <f ca="1">IF(ROWS($1:485)&lt;=COUNTA(nf),INDEX(nf,ROWS($1:485)),"")</f>
        <v/>
      </c>
    </row>
    <row r="487" spans="27:27">
      <c r="AA487" s="105" t="str">
        <f ca="1">IF(ROWS($1:486)&lt;=COUNTA(nf),INDEX(nf,ROWS($1:486)),"")</f>
        <v/>
      </c>
    </row>
    <row r="488" spans="27:27">
      <c r="AA488" s="105" t="str">
        <f ca="1">IF(ROWS($1:487)&lt;=COUNTA(nf),INDEX(nf,ROWS($1:487)),"")</f>
        <v/>
      </c>
    </row>
    <row r="489" spans="27:27">
      <c r="AA489" s="105" t="str">
        <f ca="1">IF(ROWS($1:488)&lt;=COUNTA(nf),INDEX(nf,ROWS($1:488)),"")</f>
        <v/>
      </c>
    </row>
    <row r="490" spans="27:27">
      <c r="AA490" s="105" t="str">
        <f ca="1">IF(ROWS($1:489)&lt;=COUNTA(nf),INDEX(nf,ROWS($1:489)),"")</f>
        <v/>
      </c>
    </row>
    <row r="491" spans="27:27">
      <c r="AA491" s="105" t="str">
        <f ca="1">IF(ROWS($1:490)&lt;=COUNTA(nf),INDEX(nf,ROWS($1:490)),"")</f>
        <v/>
      </c>
    </row>
    <row r="492" spans="27:27">
      <c r="AA492" s="105" t="str">
        <f ca="1">IF(ROWS($1:491)&lt;=COUNTA(nf),INDEX(nf,ROWS($1:491)),"")</f>
        <v/>
      </c>
    </row>
    <row r="493" spans="27:27">
      <c r="AA493" s="105" t="str">
        <f ca="1">IF(ROWS($1:492)&lt;=COUNTA(nf),INDEX(nf,ROWS($1:492)),"")</f>
        <v/>
      </c>
    </row>
    <row r="494" spans="27:27">
      <c r="AA494" s="105" t="str">
        <f ca="1">IF(ROWS($1:493)&lt;=COUNTA(nf),INDEX(nf,ROWS($1:493)),"")</f>
        <v/>
      </c>
    </row>
    <row r="495" spans="27:27">
      <c r="AA495" s="105" t="str">
        <f ca="1">IF(ROWS($1:494)&lt;=COUNTA(nf),INDEX(nf,ROWS($1:494)),"")</f>
        <v/>
      </c>
    </row>
    <row r="496" spans="27:27">
      <c r="AA496" s="105" t="str">
        <f ca="1">IF(ROWS($1:495)&lt;=COUNTA(nf),INDEX(nf,ROWS($1:495)),"")</f>
        <v/>
      </c>
    </row>
    <row r="497" spans="27:27">
      <c r="AA497" s="105" t="str">
        <f ca="1">IF(ROWS($1:496)&lt;=COUNTA(nf),INDEX(nf,ROWS($1:496)),"")</f>
        <v/>
      </c>
    </row>
    <row r="498" spans="27:27">
      <c r="AA498" s="105" t="str">
        <f ca="1">IF(ROWS($1:497)&lt;=COUNTA(nf),INDEX(nf,ROWS($1:497)),"")</f>
        <v/>
      </c>
    </row>
    <row r="499" spans="27:27">
      <c r="AA499" s="105" t="str">
        <f ca="1">IF(ROWS($1:498)&lt;=COUNTA(nf),INDEX(nf,ROWS($1:498)),"")</f>
        <v/>
      </c>
    </row>
    <row r="500" spans="27:27">
      <c r="AA500" s="105" t="str">
        <f ca="1">IF(ROWS($1:499)&lt;=COUNTA(nf),INDEX(nf,ROWS($1:499)),"")</f>
        <v/>
      </c>
    </row>
    <row r="501" spans="27:27">
      <c r="AA501" s="105" t="str">
        <f ca="1">IF(ROWS($1:500)&lt;=COUNTA(nf),INDEX(nf,ROWS($1:500)),"")</f>
        <v/>
      </c>
    </row>
    <row r="502" spans="27:27">
      <c r="AA502" s="105" t="str">
        <f ca="1">IF(ROWS($1:501)&lt;=COUNTA(nf),INDEX(nf,ROWS($1:501)),"")</f>
        <v/>
      </c>
    </row>
    <row r="503" spans="27:27">
      <c r="AA503" s="105" t="str">
        <f ca="1">IF(ROWS($1:502)&lt;=COUNTA(nf),INDEX(nf,ROWS($1:502)),"")</f>
        <v/>
      </c>
    </row>
    <row r="504" spans="27:27">
      <c r="AA504" s="105" t="str">
        <f ca="1">IF(ROWS($1:503)&lt;=COUNTA(nf),INDEX(nf,ROWS($1:503)),"")</f>
        <v/>
      </c>
    </row>
    <row r="505" spans="27:27">
      <c r="AA505" s="105" t="str">
        <f ca="1">IF(ROWS($1:504)&lt;=COUNTA(nf),INDEX(nf,ROWS($1:504)),"")</f>
        <v/>
      </c>
    </row>
    <row r="506" spans="27:27">
      <c r="AA506" s="105" t="str">
        <f ca="1">IF(ROWS($1:505)&lt;=COUNTA(nf),INDEX(nf,ROWS($1:505)),"")</f>
        <v/>
      </c>
    </row>
    <row r="507" spans="27:27">
      <c r="AA507" s="105" t="str">
        <f ca="1">IF(ROWS($1:506)&lt;=COUNTA(nf),INDEX(nf,ROWS($1:506)),"")</f>
        <v/>
      </c>
    </row>
    <row r="508" spans="27:27">
      <c r="AA508" s="105" t="str">
        <f ca="1">IF(ROWS($1:507)&lt;=COUNTA(nf),INDEX(nf,ROWS($1:507)),"")</f>
        <v/>
      </c>
    </row>
    <row r="509" spans="27:27">
      <c r="AA509" s="105" t="str">
        <f ca="1">IF(ROWS($1:508)&lt;=COUNTA(nf),INDEX(nf,ROWS($1:508)),"")</f>
        <v/>
      </c>
    </row>
    <row r="510" spans="27:27">
      <c r="AA510" s="105" t="str">
        <f ca="1">IF(ROWS($1:509)&lt;=COUNTA(nf),INDEX(nf,ROWS($1:509)),"")</f>
        <v/>
      </c>
    </row>
    <row r="511" spans="27:27">
      <c r="AA511" s="105" t="str">
        <f ca="1">IF(ROWS($1:510)&lt;=COUNTA(nf),INDEX(nf,ROWS($1:510)),"")</f>
        <v/>
      </c>
    </row>
    <row r="512" spans="27:27">
      <c r="AA512" s="105" t="str">
        <f ca="1">IF(ROWS($1:511)&lt;=COUNTA(nf),INDEX(nf,ROWS($1:511)),"")</f>
        <v/>
      </c>
    </row>
    <row r="513" spans="27:27">
      <c r="AA513" s="105" t="str">
        <f ca="1">IF(ROWS($1:512)&lt;=COUNTA(nf),INDEX(nf,ROWS($1:512)),"")</f>
        <v/>
      </c>
    </row>
    <row r="514" spans="27:27">
      <c r="AA514" s="105" t="str">
        <f ca="1">IF(ROWS($1:513)&lt;=COUNTA(nf),INDEX(nf,ROWS($1:513)),"")</f>
        <v/>
      </c>
    </row>
    <row r="515" spans="27:27">
      <c r="AA515" s="105" t="str">
        <f ca="1">IF(ROWS($1:514)&lt;=COUNTA(nf),INDEX(nf,ROWS($1:514)),"")</f>
        <v/>
      </c>
    </row>
    <row r="516" spans="27:27">
      <c r="AA516" s="105" t="str">
        <f ca="1">IF(ROWS($1:515)&lt;=COUNTA(nf),INDEX(nf,ROWS($1:515)),"")</f>
        <v/>
      </c>
    </row>
    <row r="517" spans="27:27">
      <c r="AA517" s="105" t="str">
        <f ca="1">IF(ROWS($1:516)&lt;=COUNTA(nf),INDEX(nf,ROWS($1:516)),"")</f>
        <v/>
      </c>
    </row>
    <row r="518" spans="27:27">
      <c r="AA518" s="105" t="str">
        <f ca="1">IF(ROWS($1:517)&lt;=COUNTA(nf),INDEX(nf,ROWS($1:517)),"")</f>
        <v/>
      </c>
    </row>
    <row r="519" spans="27:27">
      <c r="AA519" s="105" t="str">
        <f ca="1">IF(ROWS($1:518)&lt;=COUNTA(nf),INDEX(nf,ROWS($1:518)),"")</f>
        <v/>
      </c>
    </row>
    <row r="520" spans="27:27">
      <c r="AA520" s="105" t="str">
        <f ca="1">IF(ROWS($1:519)&lt;=COUNTA(nf),INDEX(nf,ROWS($1:519)),"")</f>
        <v/>
      </c>
    </row>
    <row r="521" spans="27:27">
      <c r="AA521" s="105" t="str">
        <f ca="1">IF(ROWS($1:520)&lt;=COUNTA(nf),INDEX(nf,ROWS($1:520)),"")</f>
        <v/>
      </c>
    </row>
    <row r="522" spans="27:27">
      <c r="AA522" s="105" t="str">
        <f ca="1">IF(ROWS($1:521)&lt;=COUNTA(nf),INDEX(nf,ROWS($1:521)),"")</f>
        <v/>
      </c>
    </row>
    <row r="523" spans="27:27">
      <c r="AA523" s="105" t="str">
        <f ca="1">IF(ROWS($1:522)&lt;=COUNTA(nf),INDEX(nf,ROWS($1:522)),"")</f>
        <v/>
      </c>
    </row>
    <row r="524" spans="27:27">
      <c r="AA524" s="105" t="str">
        <f ca="1">IF(ROWS($1:523)&lt;=COUNTA(nf),INDEX(nf,ROWS($1:523)),"")</f>
        <v/>
      </c>
    </row>
    <row r="525" spans="27:27">
      <c r="AA525" s="105" t="str">
        <f ca="1">IF(ROWS($1:524)&lt;=COUNTA(nf),INDEX(nf,ROWS($1:524)),"")</f>
        <v/>
      </c>
    </row>
    <row r="526" spans="27:27">
      <c r="AA526" s="105" t="str">
        <f ca="1">IF(ROWS($1:525)&lt;=COUNTA(nf),INDEX(nf,ROWS($1:525)),"")</f>
        <v/>
      </c>
    </row>
    <row r="527" spans="27:27">
      <c r="AA527" s="105" t="str">
        <f ca="1">IF(ROWS($1:526)&lt;=COUNTA(nf),INDEX(nf,ROWS($1:526)),"")</f>
        <v/>
      </c>
    </row>
    <row r="528" spans="27:27">
      <c r="AA528" s="105" t="str">
        <f ca="1">IF(ROWS($1:527)&lt;=COUNTA(nf),INDEX(nf,ROWS($1:527)),"")</f>
        <v/>
      </c>
    </row>
    <row r="529" spans="27:27">
      <c r="AA529" s="105" t="str">
        <f ca="1">IF(ROWS($1:528)&lt;=COUNTA(nf),INDEX(nf,ROWS($1:528)),"")</f>
        <v/>
      </c>
    </row>
    <row r="530" spans="27:27">
      <c r="AA530" s="105" t="str">
        <f ca="1">IF(ROWS($1:529)&lt;=COUNTA(nf),INDEX(nf,ROWS($1:529)),"")</f>
        <v/>
      </c>
    </row>
    <row r="531" spans="27:27">
      <c r="AA531" s="105" t="str">
        <f ca="1">IF(ROWS($1:530)&lt;=COUNTA(nf),INDEX(nf,ROWS($1:530)),"")</f>
        <v/>
      </c>
    </row>
    <row r="532" spans="27:27">
      <c r="AA532" s="105" t="str">
        <f ca="1">IF(ROWS($1:531)&lt;=COUNTA(nf),INDEX(nf,ROWS($1:531)),"")</f>
        <v/>
      </c>
    </row>
    <row r="533" spans="27:27">
      <c r="AA533" s="105" t="str">
        <f ca="1">IF(ROWS($1:532)&lt;=COUNTA(nf),INDEX(nf,ROWS($1:532)),"")</f>
        <v/>
      </c>
    </row>
    <row r="534" spans="27:27">
      <c r="AA534" s="105" t="str">
        <f ca="1">IF(ROWS($1:533)&lt;=COUNTA(nf),INDEX(nf,ROWS($1:533)),"")</f>
        <v/>
      </c>
    </row>
    <row r="535" spans="27:27">
      <c r="AA535" s="105" t="str">
        <f ca="1">IF(ROWS($1:534)&lt;=COUNTA(nf),INDEX(nf,ROWS($1:534)),"")</f>
        <v/>
      </c>
    </row>
    <row r="536" spans="27:27">
      <c r="AA536" s="105" t="str">
        <f ca="1">IF(ROWS($1:535)&lt;=COUNTA(nf),INDEX(nf,ROWS($1:535)),"")</f>
        <v/>
      </c>
    </row>
    <row r="537" spans="27:27">
      <c r="AA537" s="105" t="str">
        <f ca="1">IF(ROWS($1:536)&lt;=COUNTA(nf),INDEX(nf,ROWS($1:536)),"")</f>
        <v/>
      </c>
    </row>
    <row r="538" spans="27:27">
      <c r="AA538" s="105" t="str">
        <f ca="1">IF(ROWS($1:537)&lt;=COUNTA(nf),INDEX(nf,ROWS($1:537)),"")</f>
        <v/>
      </c>
    </row>
    <row r="539" spans="27:27">
      <c r="AA539" s="105" t="str">
        <f ca="1">IF(ROWS($1:538)&lt;=COUNTA(nf),INDEX(nf,ROWS($1:538)),"")</f>
        <v/>
      </c>
    </row>
    <row r="540" spans="27:27">
      <c r="AA540" s="105" t="str">
        <f ca="1">IF(ROWS($1:539)&lt;=COUNTA(nf),INDEX(nf,ROWS($1:539)),"")</f>
        <v/>
      </c>
    </row>
    <row r="541" spans="27:27">
      <c r="AA541" s="105" t="str">
        <f ca="1">IF(ROWS($1:540)&lt;=COUNTA(nf),INDEX(nf,ROWS($1:540)),"")</f>
        <v/>
      </c>
    </row>
    <row r="542" spans="27:27">
      <c r="AA542" s="105" t="str">
        <f ca="1">IF(ROWS($1:541)&lt;=COUNTA(nf),INDEX(nf,ROWS($1:541)),"")</f>
        <v/>
      </c>
    </row>
    <row r="543" spans="27:27">
      <c r="AA543" s="105" t="str">
        <f ca="1">IF(ROWS($1:542)&lt;=COUNTA(nf),INDEX(nf,ROWS($1:542)),"")</f>
        <v/>
      </c>
    </row>
    <row r="544" spans="27:27">
      <c r="AA544" s="105" t="str">
        <f ca="1">IF(ROWS($1:543)&lt;=COUNTA(nf),INDEX(nf,ROWS($1:543)),"")</f>
        <v/>
      </c>
    </row>
    <row r="545" spans="27:27">
      <c r="AA545" s="105" t="str">
        <f ca="1">IF(ROWS($1:544)&lt;=COUNTA(nf),INDEX(nf,ROWS($1:544)),"")</f>
        <v/>
      </c>
    </row>
    <row r="546" spans="27:27">
      <c r="AA546" s="105" t="str">
        <f ca="1">IF(ROWS($1:545)&lt;=COUNTA(nf),INDEX(nf,ROWS($1:545)),"")</f>
        <v/>
      </c>
    </row>
    <row r="547" spans="27:27">
      <c r="AA547" s="105" t="str">
        <f ca="1">IF(ROWS($1:546)&lt;=COUNTA(nf),INDEX(nf,ROWS($1:546)),"")</f>
        <v/>
      </c>
    </row>
    <row r="548" spans="27:27">
      <c r="AA548" s="105" t="str">
        <f ca="1">IF(ROWS($1:547)&lt;=COUNTA(nf),INDEX(nf,ROWS($1:547)),"")</f>
        <v/>
      </c>
    </row>
    <row r="549" spans="27:27">
      <c r="AA549" s="105" t="str">
        <f ca="1">IF(ROWS($1:548)&lt;=COUNTA(nf),INDEX(nf,ROWS($1:548)),"")</f>
        <v/>
      </c>
    </row>
    <row r="550" spans="27:27">
      <c r="AA550" s="105" t="str">
        <f ca="1">IF(ROWS($1:549)&lt;=COUNTA(nf),INDEX(nf,ROWS($1:549)),"")</f>
        <v/>
      </c>
    </row>
    <row r="551" spans="27:27">
      <c r="AA551" s="105" t="str">
        <f ca="1">IF(ROWS($1:550)&lt;=COUNTA(nf),INDEX(nf,ROWS($1:550)),"")</f>
        <v/>
      </c>
    </row>
    <row r="552" spans="27:27">
      <c r="AA552" s="105" t="str">
        <f ca="1">IF(ROWS($1:551)&lt;=COUNTA(nf),INDEX(nf,ROWS($1:551)),"")</f>
        <v/>
      </c>
    </row>
    <row r="553" spans="27:27">
      <c r="AA553" s="105" t="str">
        <f ca="1">IF(ROWS($1:552)&lt;=COUNTA(nf),INDEX(nf,ROWS($1:552)),"")</f>
        <v/>
      </c>
    </row>
    <row r="554" spans="27:27">
      <c r="AA554" s="105" t="str">
        <f ca="1">IF(ROWS($1:553)&lt;=COUNTA(nf),INDEX(nf,ROWS($1:553)),"")</f>
        <v/>
      </c>
    </row>
    <row r="555" spans="27:27">
      <c r="AA555" s="105" t="str">
        <f ca="1">IF(ROWS($1:554)&lt;=COUNTA(nf),INDEX(nf,ROWS($1:554)),"")</f>
        <v/>
      </c>
    </row>
    <row r="556" spans="27:27">
      <c r="AA556" s="105" t="str">
        <f ca="1">IF(ROWS($1:555)&lt;=COUNTA(nf),INDEX(nf,ROWS($1:555)),"")</f>
        <v/>
      </c>
    </row>
    <row r="557" spans="27:27">
      <c r="AA557" s="105" t="str">
        <f ca="1">IF(ROWS($1:556)&lt;=COUNTA(nf),INDEX(nf,ROWS($1:556)),"")</f>
        <v/>
      </c>
    </row>
    <row r="558" spans="27:27">
      <c r="AA558" s="105" t="str">
        <f ca="1">IF(ROWS($1:557)&lt;=COUNTA(nf),INDEX(nf,ROWS($1:557)),"")</f>
        <v/>
      </c>
    </row>
    <row r="559" spans="27:27">
      <c r="AA559" s="105" t="str">
        <f ca="1">IF(ROWS($1:558)&lt;=COUNTA(nf),INDEX(nf,ROWS($1:558)),"")</f>
        <v/>
      </c>
    </row>
    <row r="560" spans="27:27">
      <c r="AA560" s="105" t="str">
        <f ca="1">IF(ROWS($1:559)&lt;=COUNTA(nf),INDEX(nf,ROWS($1:559)),"")</f>
        <v/>
      </c>
    </row>
    <row r="561" spans="27:27">
      <c r="AA561" s="105" t="str">
        <f ca="1">IF(ROWS($1:560)&lt;=COUNTA(nf),INDEX(nf,ROWS($1:560)),"")</f>
        <v/>
      </c>
    </row>
    <row r="562" spans="27:27">
      <c r="AA562" s="105" t="str">
        <f ca="1">IF(ROWS($1:561)&lt;=COUNTA(nf),INDEX(nf,ROWS($1:561)),"")</f>
        <v/>
      </c>
    </row>
    <row r="563" spans="27:27">
      <c r="AA563" s="105" t="str">
        <f ca="1">IF(ROWS($1:562)&lt;=COUNTA(nf),INDEX(nf,ROWS($1:562)),"")</f>
        <v/>
      </c>
    </row>
    <row r="564" spans="27:27">
      <c r="AA564" s="105" t="str">
        <f ca="1">IF(ROWS($1:563)&lt;=COUNTA(nf),INDEX(nf,ROWS($1:563)),"")</f>
        <v/>
      </c>
    </row>
    <row r="565" spans="27:27">
      <c r="AA565" s="105" t="str">
        <f ca="1">IF(ROWS($1:564)&lt;=COUNTA(nf),INDEX(nf,ROWS($1:564)),"")</f>
        <v/>
      </c>
    </row>
    <row r="566" spans="27:27">
      <c r="AA566" s="105" t="str">
        <f ca="1">IF(ROWS($1:565)&lt;=COUNTA(nf),INDEX(nf,ROWS($1:565)),"")</f>
        <v/>
      </c>
    </row>
    <row r="567" spans="27:27">
      <c r="AA567" s="105" t="str">
        <f ca="1">IF(ROWS($1:566)&lt;=COUNTA(nf),INDEX(nf,ROWS($1:566)),"")</f>
        <v/>
      </c>
    </row>
    <row r="568" spans="27:27">
      <c r="AA568" s="105" t="str">
        <f ca="1">IF(ROWS($1:567)&lt;=COUNTA(nf),INDEX(nf,ROWS($1:567)),"")</f>
        <v/>
      </c>
    </row>
    <row r="569" spans="27:27">
      <c r="AA569" s="105" t="str">
        <f ca="1">IF(ROWS($1:568)&lt;=COUNTA(nf),INDEX(nf,ROWS($1:568)),"")</f>
        <v/>
      </c>
    </row>
    <row r="570" spans="27:27">
      <c r="AA570" s="105" t="str">
        <f ca="1">IF(ROWS($1:569)&lt;=COUNTA(nf),INDEX(nf,ROWS($1:569)),"")</f>
        <v/>
      </c>
    </row>
    <row r="571" spans="27:27">
      <c r="AA571" s="105" t="str">
        <f ca="1">IF(ROWS($1:570)&lt;=COUNTA(nf),INDEX(nf,ROWS($1:570)),"")</f>
        <v/>
      </c>
    </row>
    <row r="572" spans="27:27">
      <c r="AA572" s="105" t="str">
        <f ca="1">IF(ROWS($1:571)&lt;=COUNTA(nf),INDEX(nf,ROWS($1:571)),"")</f>
        <v/>
      </c>
    </row>
    <row r="573" spans="27:27">
      <c r="AA573" s="105" t="str">
        <f ca="1">IF(ROWS($1:572)&lt;=COUNTA(nf),INDEX(nf,ROWS($1:572)),"")</f>
        <v/>
      </c>
    </row>
    <row r="574" spans="27:27">
      <c r="AA574" s="105" t="str">
        <f ca="1">IF(ROWS($1:573)&lt;=COUNTA(nf),INDEX(nf,ROWS($1:573)),"")</f>
        <v/>
      </c>
    </row>
    <row r="575" spans="27:27">
      <c r="AA575" s="105" t="str">
        <f ca="1">IF(ROWS($1:574)&lt;=COUNTA(nf),INDEX(nf,ROWS($1:574)),"")</f>
        <v/>
      </c>
    </row>
    <row r="576" spans="27:27">
      <c r="AA576" s="105" t="str">
        <f ca="1">IF(ROWS($1:575)&lt;=COUNTA(nf),INDEX(nf,ROWS($1:575)),"")</f>
        <v/>
      </c>
    </row>
    <row r="577" spans="27:27">
      <c r="AA577" s="105" t="str">
        <f ca="1">IF(ROWS($1:576)&lt;=COUNTA(nf),INDEX(nf,ROWS($1:576)),"")</f>
        <v/>
      </c>
    </row>
    <row r="578" spans="27:27">
      <c r="AA578" s="105" t="str">
        <f ca="1">IF(ROWS($1:577)&lt;=COUNTA(nf),INDEX(nf,ROWS($1:577)),"")</f>
        <v/>
      </c>
    </row>
    <row r="579" spans="27:27">
      <c r="AA579" s="105" t="str">
        <f ca="1">IF(ROWS($1:578)&lt;=COUNTA(nf),INDEX(nf,ROWS($1:578)),"")</f>
        <v/>
      </c>
    </row>
    <row r="580" spans="27:27">
      <c r="AA580" s="105" t="str">
        <f ca="1">IF(ROWS($1:579)&lt;=COUNTA(nf),INDEX(nf,ROWS($1:579)),"")</f>
        <v/>
      </c>
    </row>
    <row r="581" spans="27:27">
      <c r="AA581" s="105" t="str">
        <f ca="1">IF(ROWS($1:580)&lt;=COUNTA(nf),INDEX(nf,ROWS($1:580)),"")</f>
        <v/>
      </c>
    </row>
    <row r="582" spans="27:27">
      <c r="AA582" s="105" t="str">
        <f ca="1">IF(ROWS($1:581)&lt;=COUNTA(nf),INDEX(nf,ROWS($1:581)),"")</f>
        <v/>
      </c>
    </row>
    <row r="583" spans="27:27">
      <c r="AA583" s="105" t="str">
        <f ca="1">IF(ROWS($1:582)&lt;=COUNTA(nf),INDEX(nf,ROWS($1:582)),"")</f>
        <v/>
      </c>
    </row>
    <row r="584" spans="27:27">
      <c r="AA584" s="105" t="str">
        <f ca="1">IF(ROWS($1:583)&lt;=COUNTA(nf),INDEX(nf,ROWS($1:583)),"")</f>
        <v/>
      </c>
    </row>
    <row r="585" spans="27:27">
      <c r="AA585" s="105" t="str">
        <f ca="1">IF(ROWS($1:584)&lt;=COUNTA(nf),INDEX(nf,ROWS($1:584)),"")</f>
        <v/>
      </c>
    </row>
    <row r="586" spans="27:27">
      <c r="AA586" s="105" t="str">
        <f ca="1">IF(ROWS($1:585)&lt;=COUNTA(nf),INDEX(nf,ROWS($1:585)),"")</f>
        <v/>
      </c>
    </row>
    <row r="587" spans="27:27">
      <c r="AA587" s="105" t="str">
        <f ca="1">IF(ROWS($1:586)&lt;=COUNTA(nf),INDEX(nf,ROWS($1:586)),"")</f>
        <v/>
      </c>
    </row>
    <row r="588" spans="27:27">
      <c r="AA588" s="105" t="str">
        <f ca="1">IF(ROWS($1:587)&lt;=COUNTA(nf),INDEX(nf,ROWS($1:587)),"")</f>
        <v/>
      </c>
    </row>
    <row r="589" spans="27:27">
      <c r="AA589" s="105" t="str">
        <f ca="1">IF(ROWS($1:588)&lt;=COUNTA(nf),INDEX(nf,ROWS($1:588)),"")</f>
        <v/>
      </c>
    </row>
    <row r="590" spans="27:27">
      <c r="AA590" s="105" t="str">
        <f ca="1">IF(ROWS($1:589)&lt;=COUNTA(nf),INDEX(nf,ROWS($1:589)),"")</f>
        <v/>
      </c>
    </row>
    <row r="591" spans="27:27">
      <c r="AA591" s="105" t="str">
        <f ca="1">IF(ROWS($1:590)&lt;=COUNTA(nf),INDEX(nf,ROWS($1:590)),"")</f>
        <v/>
      </c>
    </row>
    <row r="592" spans="27:27">
      <c r="AA592" s="105" t="str">
        <f ca="1">IF(ROWS($1:591)&lt;=COUNTA(nf),INDEX(nf,ROWS($1:591)),"")</f>
        <v/>
      </c>
    </row>
    <row r="593" spans="27:27">
      <c r="AA593" s="105" t="str">
        <f ca="1">IF(ROWS($1:592)&lt;=COUNTA(nf),INDEX(nf,ROWS($1:592)),"")</f>
        <v/>
      </c>
    </row>
    <row r="594" spans="27:27">
      <c r="AA594" s="105" t="str">
        <f ca="1">IF(ROWS($1:593)&lt;=COUNTA(nf),INDEX(nf,ROWS($1:593)),"")</f>
        <v/>
      </c>
    </row>
    <row r="595" spans="27:27">
      <c r="AA595" s="105" t="str">
        <f ca="1">IF(ROWS($1:594)&lt;=COUNTA(nf),INDEX(nf,ROWS($1:594)),"")</f>
        <v/>
      </c>
    </row>
    <row r="596" spans="27:27">
      <c r="AA596" s="105" t="str">
        <f ca="1">IF(ROWS($1:595)&lt;=COUNTA(nf),INDEX(nf,ROWS($1:595)),"")</f>
        <v/>
      </c>
    </row>
    <row r="597" spans="27:27">
      <c r="AA597" s="105" t="str">
        <f ca="1">IF(ROWS($1:596)&lt;=COUNTA(nf),INDEX(nf,ROWS($1:596)),"")</f>
        <v/>
      </c>
    </row>
    <row r="598" spans="27:27">
      <c r="AA598" s="105" t="str">
        <f ca="1">IF(ROWS($1:597)&lt;=COUNTA(nf),INDEX(nf,ROWS($1:597)),"")</f>
        <v/>
      </c>
    </row>
    <row r="599" spans="27:27">
      <c r="AA599" s="105" t="str">
        <f ca="1">IF(ROWS($1:598)&lt;=COUNTA(nf),INDEX(nf,ROWS($1:598)),"")</f>
        <v/>
      </c>
    </row>
    <row r="600" spans="27:27">
      <c r="AA600" s="105" t="str">
        <f ca="1">IF(ROWS($1:599)&lt;=COUNTA(nf),INDEX(nf,ROWS($1:599)),"")</f>
        <v/>
      </c>
    </row>
    <row r="601" spans="27:27">
      <c r="AA601" s="105" t="str">
        <f ca="1">IF(ROWS($1:600)&lt;=COUNTA(nf),INDEX(nf,ROWS($1:600)),"")</f>
        <v/>
      </c>
    </row>
    <row r="602" spans="27:27">
      <c r="AA602" s="105" t="str">
        <f ca="1">IF(ROWS($1:601)&lt;=COUNTA(nf),INDEX(nf,ROWS($1:601)),"")</f>
        <v/>
      </c>
    </row>
    <row r="603" spans="27:27">
      <c r="AA603" s="105" t="str">
        <f ca="1">IF(ROWS($1:602)&lt;=COUNTA(nf),INDEX(nf,ROWS($1:602)),"")</f>
        <v/>
      </c>
    </row>
    <row r="604" spans="27:27">
      <c r="AA604" s="105" t="str">
        <f ca="1">IF(ROWS($1:603)&lt;=COUNTA(nf),INDEX(nf,ROWS($1:603)),"")</f>
        <v/>
      </c>
    </row>
    <row r="605" spans="27:27">
      <c r="AA605" s="105" t="str">
        <f ca="1">IF(ROWS($1:604)&lt;=COUNTA(nf),INDEX(nf,ROWS($1:604)),"")</f>
        <v/>
      </c>
    </row>
    <row r="606" spans="27:27">
      <c r="AA606" s="105" t="str">
        <f ca="1">IF(ROWS($1:605)&lt;=COUNTA(nf),INDEX(nf,ROWS($1:605)),"")</f>
        <v/>
      </c>
    </row>
    <row r="607" spans="27:27">
      <c r="AA607" s="105" t="str">
        <f ca="1">IF(ROWS($1:606)&lt;=COUNTA(nf),INDEX(nf,ROWS($1:606)),"")</f>
        <v/>
      </c>
    </row>
    <row r="608" spans="27:27">
      <c r="AA608" s="105" t="str">
        <f ca="1">IF(ROWS($1:607)&lt;=COUNTA(nf),INDEX(nf,ROWS($1:607)),"")</f>
        <v/>
      </c>
    </row>
    <row r="609" spans="27:27">
      <c r="AA609" s="105" t="str">
        <f ca="1">IF(ROWS($1:608)&lt;=COUNTA(nf),INDEX(nf,ROWS($1:608)),"")</f>
        <v/>
      </c>
    </row>
    <row r="610" spans="27:27">
      <c r="AA610" s="105" t="str">
        <f ca="1">IF(ROWS($1:609)&lt;=COUNTA(nf),INDEX(nf,ROWS($1:609)),"")</f>
        <v/>
      </c>
    </row>
    <row r="611" spans="27:27">
      <c r="AA611" s="105" t="str">
        <f ca="1">IF(ROWS($1:610)&lt;=COUNTA(nf),INDEX(nf,ROWS($1:610)),"")</f>
        <v/>
      </c>
    </row>
    <row r="612" spans="27:27">
      <c r="AA612" s="105" t="str">
        <f ca="1">IF(ROWS($1:611)&lt;=COUNTA(nf),INDEX(nf,ROWS($1:611)),"")</f>
        <v/>
      </c>
    </row>
    <row r="613" spans="27:27">
      <c r="AA613" s="105" t="str">
        <f ca="1">IF(ROWS($1:612)&lt;=COUNTA(nf),INDEX(nf,ROWS($1:612)),"")</f>
        <v/>
      </c>
    </row>
    <row r="614" spans="27:27">
      <c r="AA614" s="105" t="str">
        <f ca="1">IF(ROWS($1:613)&lt;=COUNTA(nf),INDEX(nf,ROWS($1:613)),"")</f>
        <v/>
      </c>
    </row>
    <row r="615" spans="27:27">
      <c r="AA615" s="105" t="str">
        <f ca="1">IF(ROWS($1:614)&lt;=COUNTA(nf),INDEX(nf,ROWS($1:614)),"")</f>
        <v/>
      </c>
    </row>
    <row r="616" spans="27:27">
      <c r="AA616" s="105" t="str">
        <f ca="1">IF(ROWS($1:615)&lt;=COUNTA(nf),INDEX(nf,ROWS($1:615)),"")</f>
        <v/>
      </c>
    </row>
    <row r="617" spans="27:27">
      <c r="AA617" s="105" t="str">
        <f ca="1">IF(ROWS($1:616)&lt;=COUNTA(nf),INDEX(nf,ROWS($1:616)),"")</f>
        <v/>
      </c>
    </row>
    <row r="618" spans="27:27">
      <c r="AA618" s="105" t="str">
        <f ca="1">IF(ROWS($1:617)&lt;=COUNTA(nf),INDEX(nf,ROWS($1:617)),"")</f>
        <v/>
      </c>
    </row>
    <row r="619" spans="27:27">
      <c r="AA619" s="105" t="str">
        <f ca="1">IF(ROWS($1:618)&lt;=COUNTA(nf),INDEX(nf,ROWS($1:618)),"")</f>
        <v/>
      </c>
    </row>
    <row r="620" spans="27:27">
      <c r="AA620" s="105" t="str">
        <f ca="1">IF(ROWS($1:619)&lt;=COUNTA(nf),INDEX(nf,ROWS($1:619)),"")</f>
        <v/>
      </c>
    </row>
    <row r="621" spans="27:27">
      <c r="AA621" s="105" t="str">
        <f ca="1">IF(ROWS($1:620)&lt;=COUNTA(nf),INDEX(nf,ROWS($1:620)),"")</f>
        <v/>
      </c>
    </row>
    <row r="622" spans="27:27">
      <c r="AA622" s="105" t="str">
        <f ca="1">IF(ROWS($1:621)&lt;=COUNTA(nf),INDEX(nf,ROWS($1:621)),"")</f>
        <v/>
      </c>
    </row>
    <row r="623" spans="27:27">
      <c r="AA623" s="105" t="str">
        <f ca="1">IF(ROWS($1:622)&lt;=COUNTA(nf),INDEX(nf,ROWS($1:622)),"")</f>
        <v/>
      </c>
    </row>
    <row r="624" spans="27:27">
      <c r="AA624" s="105" t="str">
        <f ca="1">IF(ROWS($1:623)&lt;=COUNTA(nf),INDEX(nf,ROWS($1:623)),"")</f>
        <v/>
      </c>
    </row>
    <row r="625" spans="27:27">
      <c r="AA625" s="105" t="str">
        <f ca="1">IF(ROWS($1:624)&lt;=COUNTA(nf),INDEX(nf,ROWS($1:624)),"")</f>
        <v/>
      </c>
    </row>
    <row r="626" spans="27:27">
      <c r="AA626" s="105" t="str">
        <f ca="1">IF(ROWS($1:625)&lt;=COUNTA(nf),INDEX(nf,ROWS($1:625)),"")</f>
        <v/>
      </c>
    </row>
    <row r="627" spans="27:27">
      <c r="AA627" s="105" t="str">
        <f ca="1">IF(ROWS($1:626)&lt;=COUNTA(nf),INDEX(nf,ROWS($1:626)),"")</f>
        <v/>
      </c>
    </row>
    <row r="628" spans="27:27">
      <c r="AA628" s="105" t="str">
        <f ca="1">IF(ROWS($1:627)&lt;=COUNTA(nf),INDEX(nf,ROWS($1:627)),"")</f>
        <v/>
      </c>
    </row>
    <row r="629" spans="27:27">
      <c r="AA629" s="105" t="str">
        <f ca="1">IF(ROWS($1:628)&lt;=COUNTA(nf),INDEX(nf,ROWS($1:628)),"")</f>
        <v/>
      </c>
    </row>
    <row r="630" spans="27:27">
      <c r="AA630" s="105" t="str">
        <f ca="1">IF(ROWS($1:629)&lt;=COUNTA(nf),INDEX(nf,ROWS($1:629)),"")</f>
        <v/>
      </c>
    </row>
    <row r="631" spans="27:27">
      <c r="AA631" s="105" t="str">
        <f ca="1">IF(ROWS($1:630)&lt;=COUNTA(nf),INDEX(nf,ROWS($1:630)),"")</f>
        <v/>
      </c>
    </row>
    <row r="632" spans="27:27">
      <c r="AA632" s="105" t="str">
        <f ca="1">IF(ROWS($1:631)&lt;=COUNTA(nf),INDEX(nf,ROWS($1:631)),"")</f>
        <v/>
      </c>
    </row>
    <row r="633" spans="27:27">
      <c r="AA633" s="105" t="str">
        <f ca="1">IF(ROWS($1:632)&lt;=COUNTA(nf),INDEX(nf,ROWS($1:632)),"")</f>
        <v/>
      </c>
    </row>
    <row r="634" spans="27:27">
      <c r="AA634" s="105" t="str">
        <f ca="1">IF(ROWS($1:633)&lt;=COUNTA(nf),INDEX(nf,ROWS($1:633)),"")</f>
        <v/>
      </c>
    </row>
    <row r="635" spans="27:27">
      <c r="AA635" s="105" t="str">
        <f ca="1">IF(ROWS($1:634)&lt;=COUNTA(nf),INDEX(nf,ROWS($1:634)),"")</f>
        <v/>
      </c>
    </row>
    <row r="636" spans="27:27">
      <c r="AA636" s="105" t="str">
        <f ca="1">IF(ROWS($1:635)&lt;=COUNTA(nf),INDEX(nf,ROWS($1:635)),"")</f>
        <v/>
      </c>
    </row>
    <row r="637" spans="27:27">
      <c r="AA637" s="105" t="str">
        <f ca="1">IF(ROWS($1:636)&lt;=COUNTA(nf),INDEX(nf,ROWS($1:636)),"")</f>
        <v/>
      </c>
    </row>
    <row r="638" spans="27:27">
      <c r="AA638" s="105" t="str">
        <f ca="1">IF(ROWS($1:637)&lt;=COUNTA(nf),INDEX(nf,ROWS($1:637)),"")</f>
        <v/>
      </c>
    </row>
    <row r="639" spans="27:27">
      <c r="AA639" s="105" t="str">
        <f ca="1">IF(ROWS($1:638)&lt;=COUNTA(nf),INDEX(nf,ROWS($1:638)),"")</f>
        <v/>
      </c>
    </row>
    <row r="640" spans="27:27">
      <c r="AA640" s="105" t="str">
        <f ca="1">IF(ROWS($1:639)&lt;=COUNTA(nf),INDEX(nf,ROWS($1:639)),"")</f>
        <v/>
      </c>
    </row>
    <row r="641" spans="27:27">
      <c r="AA641" s="105" t="str">
        <f ca="1">IF(ROWS($1:640)&lt;=COUNTA(nf),INDEX(nf,ROWS($1:640)),"")</f>
        <v/>
      </c>
    </row>
    <row r="642" spans="27:27">
      <c r="AA642" s="105" t="str">
        <f ca="1">IF(ROWS($1:641)&lt;=COUNTA(nf),INDEX(nf,ROWS($1:641)),"")</f>
        <v/>
      </c>
    </row>
    <row r="643" spans="27:27">
      <c r="AA643" s="105" t="str">
        <f ca="1">IF(ROWS($1:642)&lt;=COUNTA(nf),INDEX(nf,ROWS($1:642)),"")</f>
        <v/>
      </c>
    </row>
    <row r="644" spans="27:27">
      <c r="AA644" s="105" t="str">
        <f ca="1">IF(ROWS($1:643)&lt;=COUNTA(nf),INDEX(nf,ROWS($1:643)),"")</f>
        <v/>
      </c>
    </row>
    <row r="645" spans="27:27">
      <c r="AA645" s="105" t="str">
        <f ca="1">IF(ROWS($1:644)&lt;=COUNTA(nf),INDEX(nf,ROWS($1:644)),"")</f>
        <v/>
      </c>
    </row>
    <row r="646" spans="27:27">
      <c r="AA646" s="105" t="str">
        <f ca="1">IF(ROWS($1:645)&lt;=COUNTA(nf),INDEX(nf,ROWS($1:645)),"")</f>
        <v/>
      </c>
    </row>
    <row r="647" spans="27:27">
      <c r="AA647" s="105" t="str">
        <f ca="1">IF(ROWS($1:646)&lt;=COUNTA(nf),INDEX(nf,ROWS($1:646)),"")</f>
        <v/>
      </c>
    </row>
    <row r="648" spans="27:27">
      <c r="AA648" s="105" t="str">
        <f ca="1">IF(ROWS($1:647)&lt;=COUNTA(nf),INDEX(nf,ROWS($1:647)),"")</f>
        <v/>
      </c>
    </row>
    <row r="649" spans="27:27">
      <c r="AA649" s="105" t="str">
        <f ca="1">IF(ROWS($1:648)&lt;=COUNTA(nf),INDEX(nf,ROWS($1:648)),"")</f>
        <v/>
      </c>
    </row>
    <row r="650" spans="27:27">
      <c r="AA650" s="105" t="str">
        <f ca="1">IF(ROWS($1:649)&lt;=COUNTA(nf),INDEX(nf,ROWS($1:649)),"")</f>
        <v/>
      </c>
    </row>
    <row r="651" spans="27:27">
      <c r="AA651" s="105" t="str">
        <f ca="1">IF(ROWS($1:650)&lt;=COUNTA(nf),INDEX(nf,ROWS($1:650)),"")</f>
        <v/>
      </c>
    </row>
    <row r="652" spans="27:27">
      <c r="AA652" s="105" t="str">
        <f ca="1">IF(ROWS($1:651)&lt;=COUNTA(nf),INDEX(nf,ROWS($1:651)),"")</f>
        <v/>
      </c>
    </row>
    <row r="653" spans="27:27">
      <c r="AA653" s="105" t="str">
        <f ca="1">IF(ROWS($1:652)&lt;=COUNTA(nf),INDEX(nf,ROWS($1:652)),"")</f>
        <v/>
      </c>
    </row>
    <row r="654" spans="27:27">
      <c r="AA654" s="105" t="str">
        <f ca="1">IF(ROWS($1:653)&lt;=COUNTA(nf),INDEX(nf,ROWS($1:653)),"")</f>
        <v/>
      </c>
    </row>
    <row r="655" spans="27:27">
      <c r="AA655" s="105" t="str">
        <f ca="1">IF(ROWS($1:654)&lt;=COUNTA(nf),INDEX(nf,ROWS($1:654)),"")</f>
        <v/>
      </c>
    </row>
    <row r="656" spans="27:27">
      <c r="AA656" s="105" t="str">
        <f ca="1">IF(ROWS($1:655)&lt;=COUNTA(nf),INDEX(nf,ROWS($1:655)),"")</f>
        <v/>
      </c>
    </row>
    <row r="657" spans="27:27">
      <c r="AA657" s="105" t="str">
        <f ca="1">IF(ROWS($1:656)&lt;=COUNTA(nf),INDEX(nf,ROWS($1:656)),"")</f>
        <v/>
      </c>
    </row>
    <row r="658" spans="27:27">
      <c r="AA658" s="105" t="str">
        <f ca="1">IF(ROWS($1:657)&lt;=COUNTA(nf),INDEX(nf,ROWS($1:657)),"")</f>
        <v/>
      </c>
    </row>
    <row r="659" spans="27:27">
      <c r="AA659" s="105" t="str">
        <f ca="1">IF(ROWS($1:658)&lt;=COUNTA(nf),INDEX(nf,ROWS($1:658)),"")</f>
        <v/>
      </c>
    </row>
    <row r="660" spans="27:27">
      <c r="AA660" s="105" t="str">
        <f ca="1">IF(ROWS($1:659)&lt;=COUNTA(nf),INDEX(nf,ROWS($1:659)),"")</f>
        <v/>
      </c>
    </row>
    <row r="661" spans="27:27">
      <c r="AA661" s="105" t="str">
        <f ca="1">IF(ROWS($1:660)&lt;=COUNTA(nf),INDEX(nf,ROWS($1:660)),"")</f>
        <v/>
      </c>
    </row>
    <row r="662" spans="27:27">
      <c r="AA662" s="105" t="str">
        <f ca="1">IF(ROWS($1:661)&lt;=COUNTA(nf),INDEX(nf,ROWS($1:661)),"")</f>
        <v/>
      </c>
    </row>
    <row r="663" spans="27:27">
      <c r="AA663" s="105" t="str">
        <f ca="1">IF(ROWS($1:662)&lt;=COUNTA(nf),INDEX(nf,ROWS($1:662)),"")</f>
        <v/>
      </c>
    </row>
    <row r="664" spans="27:27">
      <c r="AA664" s="105" t="str">
        <f ca="1">IF(ROWS($1:663)&lt;=COUNTA(nf),INDEX(nf,ROWS($1:663)),"")</f>
        <v/>
      </c>
    </row>
    <row r="665" spans="27:27">
      <c r="AA665" s="105" t="str">
        <f ca="1">IF(ROWS($1:664)&lt;=COUNTA(nf),INDEX(nf,ROWS($1:664)),"")</f>
        <v/>
      </c>
    </row>
    <row r="666" spans="27:27">
      <c r="AA666" s="105" t="str">
        <f ca="1">IF(ROWS($1:665)&lt;=COUNTA(nf),INDEX(nf,ROWS($1:665)),"")</f>
        <v/>
      </c>
    </row>
    <row r="667" spans="27:27">
      <c r="AA667" s="105" t="str">
        <f ca="1">IF(ROWS($1:666)&lt;=COUNTA(nf),INDEX(nf,ROWS($1:666)),"")</f>
        <v/>
      </c>
    </row>
    <row r="668" spans="27:27">
      <c r="AA668" s="105" t="str">
        <f ca="1">IF(ROWS($1:667)&lt;=COUNTA(nf),INDEX(nf,ROWS($1:667)),"")</f>
        <v/>
      </c>
    </row>
    <row r="669" spans="27:27">
      <c r="AA669" s="105" t="str">
        <f ca="1">IF(ROWS($1:668)&lt;=COUNTA(nf),INDEX(nf,ROWS($1:668)),"")</f>
        <v/>
      </c>
    </row>
    <row r="670" spans="27:27">
      <c r="AA670" s="105" t="str">
        <f ca="1">IF(ROWS($1:669)&lt;=COUNTA(nf),INDEX(nf,ROWS($1:669)),"")</f>
        <v/>
      </c>
    </row>
    <row r="671" spans="27:27">
      <c r="AA671" s="105" t="str">
        <f ca="1">IF(ROWS($1:670)&lt;=COUNTA(nf),INDEX(nf,ROWS($1:670)),"")</f>
        <v/>
      </c>
    </row>
    <row r="672" spans="27:27">
      <c r="AA672" s="105" t="str">
        <f ca="1">IF(ROWS($1:671)&lt;=COUNTA(nf),INDEX(nf,ROWS($1:671)),"")</f>
        <v/>
      </c>
    </row>
    <row r="673" spans="27:27">
      <c r="AA673" s="105" t="str">
        <f ca="1">IF(ROWS($1:672)&lt;=COUNTA(nf),INDEX(nf,ROWS($1:672)),"")</f>
        <v/>
      </c>
    </row>
    <row r="674" spans="27:27">
      <c r="AA674" s="105" t="str">
        <f ca="1">IF(ROWS($1:673)&lt;=COUNTA(nf),INDEX(nf,ROWS($1:673)),"")</f>
        <v/>
      </c>
    </row>
    <row r="675" spans="27:27">
      <c r="AA675" s="105" t="str">
        <f ca="1">IF(ROWS($1:674)&lt;=COUNTA(nf),INDEX(nf,ROWS($1:674)),"")</f>
        <v/>
      </c>
    </row>
    <row r="676" spans="27:27">
      <c r="AA676" s="105" t="str">
        <f ca="1">IF(ROWS($1:675)&lt;=COUNTA(nf),INDEX(nf,ROWS($1:675)),"")</f>
        <v/>
      </c>
    </row>
    <row r="677" spans="27:27">
      <c r="AA677" s="105" t="str">
        <f ca="1">IF(ROWS($1:676)&lt;=COUNTA(nf),INDEX(nf,ROWS($1:676)),"")</f>
        <v/>
      </c>
    </row>
    <row r="678" spans="27:27">
      <c r="AA678" s="105" t="str">
        <f ca="1">IF(ROWS($1:677)&lt;=COUNTA(nf),INDEX(nf,ROWS($1:677)),"")</f>
        <v/>
      </c>
    </row>
    <row r="679" spans="27:27">
      <c r="AA679" s="105" t="str">
        <f ca="1">IF(ROWS($1:678)&lt;=COUNTA(nf),INDEX(nf,ROWS($1:678)),"")</f>
        <v/>
      </c>
    </row>
    <row r="680" spans="27:27">
      <c r="AA680" s="105" t="str">
        <f ca="1">IF(ROWS($1:679)&lt;=COUNTA(nf),INDEX(nf,ROWS($1:679)),"")</f>
        <v/>
      </c>
    </row>
    <row r="681" spans="27:27">
      <c r="AA681" s="105" t="str">
        <f ca="1">IF(ROWS($1:680)&lt;=COUNTA(nf),INDEX(nf,ROWS($1:680)),"")</f>
        <v/>
      </c>
    </row>
    <row r="682" spans="27:27">
      <c r="AA682" s="105" t="str">
        <f ca="1">IF(ROWS($1:681)&lt;=COUNTA(nf),INDEX(nf,ROWS($1:681)),"")</f>
        <v/>
      </c>
    </row>
    <row r="683" spans="27:27">
      <c r="AA683" s="105" t="str">
        <f ca="1">IF(ROWS($1:682)&lt;=COUNTA(nf),INDEX(nf,ROWS($1:682)),"")</f>
        <v/>
      </c>
    </row>
    <row r="684" spans="27:27">
      <c r="AA684" s="105" t="str">
        <f ca="1">IF(ROWS($1:683)&lt;=COUNTA(nf),INDEX(nf,ROWS($1:683)),"")</f>
        <v/>
      </c>
    </row>
    <row r="685" spans="27:27">
      <c r="AA685" s="105" t="str">
        <f ca="1">IF(ROWS($1:684)&lt;=COUNTA(nf),INDEX(nf,ROWS($1:684)),"")</f>
        <v/>
      </c>
    </row>
    <row r="686" spans="27:27">
      <c r="AA686" s="105" t="str">
        <f ca="1">IF(ROWS($1:685)&lt;=COUNTA(nf),INDEX(nf,ROWS($1:685)),"")</f>
        <v/>
      </c>
    </row>
    <row r="687" spans="27:27">
      <c r="AA687" s="105" t="str">
        <f ca="1">IF(ROWS($1:686)&lt;=COUNTA(nf),INDEX(nf,ROWS($1:686)),"")</f>
        <v/>
      </c>
    </row>
    <row r="688" spans="27:27">
      <c r="AA688" s="105" t="str">
        <f ca="1">IF(ROWS($1:687)&lt;=COUNTA(nf),INDEX(nf,ROWS($1:687)),"")</f>
        <v/>
      </c>
    </row>
    <row r="689" spans="27:27">
      <c r="AA689" s="105" t="str">
        <f ca="1">IF(ROWS($1:688)&lt;=COUNTA(nf),INDEX(nf,ROWS($1:688)),"")</f>
        <v/>
      </c>
    </row>
    <row r="690" spans="27:27">
      <c r="AA690" s="105" t="str">
        <f ca="1">IF(ROWS($1:689)&lt;=COUNTA(nf),INDEX(nf,ROWS($1:689)),"")</f>
        <v/>
      </c>
    </row>
    <row r="691" spans="27:27">
      <c r="AA691" s="105" t="str">
        <f ca="1">IF(ROWS($1:690)&lt;=COUNTA(nf),INDEX(nf,ROWS($1:690)),"")</f>
        <v/>
      </c>
    </row>
    <row r="692" spans="27:27">
      <c r="AA692" s="105" t="str">
        <f ca="1">IF(ROWS($1:691)&lt;=COUNTA(nf),INDEX(nf,ROWS($1:691)),"")</f>
        <v/>
      </c>
    </row>
    <row r="693" spans="27:27">
      <c r="AA693" s="105" t="str">
        <f ca="1">IF(ROWS($1:692)&lt;=COUNTA(nf),INDEX(nf,ROWS($1:692)),"")</f>
        <v/>
      </c>
    </row>
    <row r="694" spans="27:27">
      <c r="AA694" s="105" t="str">
        <f ca="1">IF(ROWS($1:693)&lt;=COUNTA(nf),INDEX(nf,ROWS($1:693)),"")</f>
        <v/>
      </c>
    </row>
    <row r="695" spans="27:27">
      <c r="AA695" s="105" t="str">
        <f ca="1">IF(ROWS($1:694)&lt;=COUNTA(nf),INDEX(nf,ROWS($1:694)),"")</f>
        <v/>
      </c>
    </row>
    <row r="696" spans="27:27">
      <c r="AA696" s="105" t="str">
        <f ca="1">IF(ROWS($1:695)&lt;=COUNTA(nf),INDEX(nf,ROWS($1:695)),"")</f>
        <v/>
      </c>
    </row>
    <row r="697" spans="27:27">
      <c r="AA697" s="105" t="str">
        <f ca="1">IF(ROWS($1:696)&lt;=COUNTA(nf),INDEX(nf,ROWS($1:696)),"")</f>
        <v/>
      </c>
    </row>
    <row r="698" spans="27:27">
      <c r="AA698" s="105" t="str">
        <f ca="1">IF(ROWS($1:697)&lt;=COUNTA(nf),INDEX(nf,ROWS($1:697)),"")</f>
        <v/>
      </c>
    </row>
    <row r="699" spans="27:27">
      <c r="AA699" s="105" t="str">
        <f ca="1">IF(ROWS($1:698)&lt;=COUNTA(nf),INDEX(nf,ROWS($1:698)),"")</f>
        <v/>
      </c>
    </row>
    <row r="700" spans="27:27">
      <c r="AA700" s="105" t="str">
        <f ca="1">IF(ROWS($1:699)&lt;=COUNTA(nf),INDEX(nf,ROWS($1:699)),"")</f>
        <v/>
      </c>
    </row>
    <row r="701" spans="27:27">
      <c r="AA701" s="105" t="str">
        <f ca="1">IF(ROWS($1:700)&lt;=COUNTA(nf),INDEX(nf,ROWS($1:700)),"")</f>
        <v/>
      </c>
    </row>
    <row r="702" spans="27:27">
      <c r="AA702" s="105" t="str">
        <f ca="1">IF(ROWS($1:701)&lt;=COUNTA(nf),INDEX(nf,ROWS($1:701)),"")</f>
        <v/>
      </c>
    </row>
    <row r="703" spans="27:27">
      <c r="AA703" s="105" t="str">
        <f ca="1">IF(ROWS($1:702)&lt;=COUNTA(nf),INDEX(nf,ROWS($1:702)),"")</f>
        <v/>
      </c>
    </row>
    <row r="704" spans="27:27">
      <c r="AA704" s="105" t="str">
        <f ca="1">IF(ROWS($1:703)&lt;=COUNTA(nf),INDEX(nf,ROWS($1:703)),"")</f>
        <v/>
      </c>
    </row>
    <row r="705" spans="27:27">
      <c r="AA705" s="105" t="str">
        <f ca="1">IF(ROWS($1:704)&lt;=COUNTA(nf),INDEX(nf,ROWS($1:704)),"")</f>
        <v/>
      </c>
    </row>
    <row r="706" spans="27:27">
      <c r="AA706" s="105" t="str">
        <f ca="1">IF(ROWS($1:705)&lt;=COUNTA(nf),INDEX(nf,ROWS($1:705)),"")</f>
        <v/>
      </c>
    </row>
    <row r="707" spans="27:27">
      <c r="AA707" s="105" t="str">
        <f ca="1">IF(ROWS($1:706)&lt;=COUNTA(nf),INDEX(nf,ROWS($1:706)),"")</f>
        <v/>
      </c>
    </row>
    <row r="708" spans="27:27">
      <c r="AA708" s="105" t="str">
        <f ca="1">IF(ROWS($1:707)&lt;=COUNTA(nf),INDEX(nf,ROWS($1:707)),"")</f>
        <v/>
      </c>
    </row>
    <row r="709" spans="27:27">
      <c r="AA709" s="105" t="str">
        <f ca="1">IF(ROWS($1:708)&lt;=COUNTA(nf),INDEX(nf,ROWS($1:708)),"")</f>
        <v/>
      </c>
    </row>
    <row r="710" spans="27:27">
      <c r="AA710" s="105" t="str">
        <f ca="1">IF(ROWS($1:709)&lt;=COUNTA(nf),INDEX(nf,ROWS($1:709)),"")</f>
        <v/>
      </c>
    </row>
    <row r="711" spans="27:27">
      <c r="AA711" s="105" t="str">
        <f ca="1">IF(ROWS($1:710)&lt;=COUNTA(nf),INDEX(nf,ROWS($1:710)),"")</f>
        <v/>
      </c>
    </row>
    <row r="712" spans="27:27">
      <c r="AA712" s="105" t="str">
        <f ca="1">IF(ROWS($1:711)&lt;=COUNTA(nf),INDEX(nf,ROWS($1:711)),"")</f>
        <v/>
      </c>
    </row>
    <row r="713" spans="27:27">
      <c r="AA713" s="105" t="str">
        <f ca="1">IF(ROWS($1:712)&lt;=COUNTA(nf),INDEX(nf,ROWS($1:712)),"")</f>
        <v/>
      </c>
    </row>
    <row r="714" spans="27:27">
      <c r="AA714" s="105" t="str">
        <f ca="1">IF(ROWS($1:713)&lt;=COUNTA(nf),INDEX(nf,ROWS($1:713)),"")</f>
        <v/>
      </c>
    </row>
    <row r="715" spans="27:27">
      <c r="AA715" s="105" t="str">
        <f ca="1">IF(ROWS($1:714)&lt;=COUNTA(nf),INDEX(nf,ROWS($1:714)),"")</f>
        <v/>
      </c>
    </row>
    <row r="716" spans="27:27">
      <c r="AA716" s="105" t="str">
        <f ca="1">IF(ROWS($1:715)&lt;=COUNTA(nf),INDEX(nf,ROWS($1:715)),"")</f>
        <v/>
      </c>
    </row>
    <row r="717" spans="27:27">
      <c r="AA717" s="105" t="str">
        <f ca="1">IF(ROWS($1:716)&lt;=COUNTA(nf),INDEX(nf,ROWS($1:716)),"")</f>
        <v/>
      </c>
    </row>
    <row r="718" spans="27:27">
      <c r="AA718" s="105" t="str">
        <f ca="1">IF(ROWS($1:717)&lt;=COUNTA(nf),INDEX(nf,ROWS($1:717)),"")</f>
        <v/>
      </c>
    </row>
    <row r="719" spans="27:27">
      <c r="AA719" s="105" t="str">
        <f ca="1">IF(ROWS($1:718)&lt;=COUNTA(nf),INDEX(nf,ROWS($1:718)),"")</f>
        <v/>
      </c>
    </row>
    <row r="720" spans="27:27">
      <c r="AA720" s="105" t="str">
        <f ca="1">IF(ROWS($1:719)&lt;=COUNTA(nf),INDEX(nf,ROWS($1:719)),"")</f>
        <v/>
      </c>
    </row>
    <row r="721" spans="27:27">
      <c r="AA721" s="105" t="str">
        <f ca="1">IF(ROWS($1:720)&lt;=COUNTA(nf),INDEX(nf,ROWS($1:720)),"")</f>
        <v/>
      </c>
    </row>
    <row r="722" spans="27:27">
      <c r="AA722" s="105" t="str">
        <f ca="1">IF(ROWS($1:721)&lt;=COUNTA(nf),INDEX(nf,ROWS($1:721)),"")</f>
        <v/>
      </c>
    </row>
    <row r="723" spans="27:27">
      <c r="AA723" s="105" t="str">
        <f ca="1">IF(ROWS($1:722)&lt;=COUNTA(nf),INDEX(nf,ROWS($1:722)),"")</f>
        <v/>
      </c>
    </row>
    <row r="724" spans="27:27">
      <c r="AA724" s="105" t="str">
        <f ca="1">IF(ROWS($1:723)&lt;=COUNTA(nf),INDEX(nf,ROWS($1:723)),"")</f>
        <v/>
      </c>
    </row>
    <row r="725" spans="27:27">
      <c r="AA725" s="105" t="str">
        <f ca="1">IF(ROWS($1:724)&lt;=COUNTA(nf),INDEX(nf,ROWS($1:724)),"")</f>
        <v/>
      </c>
    </row>
    <row r="726" spans="27:27">
      <c r="AA726" s="105" t="str">
        <f ca="1">IF(ROWS($1:725)&lt;=COUNTA(nf),INDEX(nf,ROWS($1:725)),"")</f>
        <v/>
      </c>
    </row>
    <row r="727" spans="27:27">
      <c r="AA727" s="105" t="str">
        <f ca="1">IF(ROWS($1:726)&lt;=COUNTA(nf),INDEX(nf,ROWS($1:726)),"")</f>
        <v/>
      </c>
    </row>
    <row r="728" spans="27:27">
      <c r="AA728" s="105" t="str">
        <f ca="1">IF(ROWS($1:727)&lt;=COUNTA(nf),INDEX(nf,ROWS($1:727)),"")</f>
        <v/>
      </c>
    </row>
    <row r="729" spans="27:27">
      <c r="AA729" s="105" t="str">
        <f ca="1">IF(ROWS($1:728)&lt;=COUNTA(nf),INDEX(nf,ROWS($1:728)),"")</f>
        <v/>
      </c>
    </row>
    <row r="730" spans="27:27">
      <c r="AA730" s="105" t="str">
        <f ca="1">IF(ROWS($1:729)&lt;=COUNTA(nf),INDEX(nf,ROWS($1:729)),"")</f>
        <v/>
      </c>
    </row>
    <row r="731" spans="27:27">
      <c r="AA731" s="105" t="str">
        <f ca="1">IF(ROWS($1:730)&lt;=COUNTA(nf),INDEX(nf,ROWS($1:730)),"")</f>
        <v/>
      </c>
    </row>
    <row r="732" spans="27:27">
      <c r="AA732" s="105" t="str">
        <f ca="1">IF(ROWS($1:731)&lt;=COUNTA(nf),INDEX(nf,ROWS($1:731)),"")</f>
        <v/>
      </c>
    </row>
    <row r="733" spans="27:27">
      <c r="AA733" s="105" t="str">
        <f ca="1">IF(ROWS($1:732)&lt;=COUNTA(nf),INDEX(nf,ROWS($1:732)),"")</f>
        <v/>
      </c>
    </row>
    <row r="734" spans="27:27">
      <c r="AA734" s="105" t="str">
        <f ca="1">IF(ROWS($1:733)&lt;=COUNTA(nf),INDEX(nf,ROWS($1:733)),"")</f>
        <v/>
      </c>
    </row>
    <row r="735" spans="27:27">
      <c r="AA735" s="105" t="str">
        <f ca="1">IF(ROWS($1:734)&lt;=COUNTA(nf),INDEX(nf,ROWS($1:734)),"")</f>
        <v/>
      </c>
    </row>
    <row r="736" spans="27:27">
      <c r="AA736" s="105" t="str">
        <f ca="1">IF(ROWS($1:735)&lt;=COUNTA(nf),INDEX(nf,ROWS($1:735)),"")</f>
        <v/>
      </c>
    </row>
    <row r="737" spans="27:27">
      <c r="AA737" s="105" t="str">
        <f ca="1">IF(ROWS($1:736)&lt;=COUNTA(nf),INDEX(nf,ROWS($1:736)),"")</f>
        <v/>
      </c>
    </row>
    <row r="738" spans="27:27">
      <c r="AA738" s="105" t="str">
        <f ca="1">IF(ROWS($1:737)&lt;=COUNTA(nf),INDEX(nf,ROWS($1:737)),"")</f>
        <v/>
      </c>
    </row>
    <row r="739" spans="27:27">
      <c r="AA739" s="105" t="str">
        <f ca="1">IF(ROWS($1:738)&lt;=COUNTA(nf),INDEX(nf,ROWS($1:738)),"")</f>
        <v/>
      </c>
    </row>
    <row r="740" spans="27:27">
      <c r="AA740" s="105" t="str">
        <f ca="1">IF(ROWS($1:739)&lt;=COUNTA(nf),INDEX(nf,ROWS($1:739)),"")</f>
        <v/>
      </c>
    </row>
    <row r="741" spans="27:27">
      <c r="AA741" s="105" t="str">
        <f ca="1">IF(ROWS($1:740)&lt;=COUNTA(nf),INDEX(nf,ROWS($1:740)),"")</f>
        <v/>
      </c>
    </row>
    <row r="742" spans="27:27">
      <c r="AA742" s="105" t="str">
        <f ca="1">IF(ROWS($1:741)&lt;=COUNTA(nf),INDEX(nf,ROWS($1:741)),"")</f>
        <v/>
      </c>
    </row>
    <row r="743" spans="27:27">
      <c r="AA743" s="105" t="str">
        <f ca="1">IF(ROWS($1:742)&lt;=COUNTA(nf),INDEX(nf,ROWS($1:742)),"")</f>
        <v/>
      </c>
    </row>
    <row r="744" spans="27:27">
      <c r="AA744" s="105" t="str">
        <f ca="1">IF(ROWS($1:743)&lt;=COUNTA(nf),INDEX(nf,ROWS($1:743)),"")</f>
        <v/>
      </c>
    </row>
    <row r="745" spans="27:27">
      <c r="AA745" s="105" t="str">
        <f ca="1">IF(ROWS($1:744)&lt;=COUNTA(nf),INDEX(nf,ROWS($1:744)),"")</f>
        <v/>
      </c>
    </row>
    <row r="746" spans="27:27">
      <c r="AA746" s="105" t="str">
        <f ca="1">IF(ROWS($1:745)&lt;=COUNTA(nf),INDEX(nf,ROWS($1:745)),"")</f>
        <v/>
      </c>
    </row>
    <row r="747" spans="27:27">
      <c r="AA747" s="105" t="str">
        <f ca="1">IF(ROWS($1:746)&lt;=COUNTA(nf),INDEX(nf,ROWS($1:746)),"")</f>
        <v/>
      </c>
    </row>
    <row r="748" spans="27:27">
      <c r="AA748" s="105" t="str">
        <f ca="1">IF(ROWS($1:747)&lt;=COUNTA(nf),INDEX(nf,ROWS($1:747)),"")</f>
        <v/>
      </c>
    </row>
    <row r="749" spans="27:27">
      <c r="AA749" s="105" t="str">
        <f ca="1">IF(ROWS($1:748)&lt;=COUNTA(nf),INDEX(nf,ROWS($1:748)),"")</f>
        <v/>
      </c>
    </row>
    <row r="750" spans="27:27">
      <c r="AA750" s="105" t="str">
        <f ca="1">IF(ROWS($1:749)&lt;=COUNTA(nf),INDEX(nf,ROWS($1:749)),"")</f>
        <v/>
      </c>
    </row>
    <row r="751" spans="27:27">
      <c r="AA751" s="105" t="str">
        <f ca="1">IF(ROWS($1:750)&lt;=COUNTA(nf),INDEX(nf,ROWS($1:750)),"")</f>
        <v/>
      </c>
    </row>
    <row r="752" spans="27:27">
      <c r="AA752" s="105" t="str">
        <f ca="1">IF(ROWS($1:751)&lt;=COUNTA(nf),INDEX(nf,ROWS($1:751)),"")</f>
        <v/>
      </c>
    </row>
    <row r="753" spans="27:27">
      <c r="AA753" s="105" t="str">
        <f ca="1">IF(ROWS($1:752)&lt;=COUNTA(nf),INDEX(nf,ROWS($1:752)),"")</f>
        <v/>
      </c>
    </row>
    <row r="754" spans="27:27">
      <c r="AA754" s="105" t="str">
        <f ca="1">IF(ROWS($1:753)&lt;=COUNTA(nf),INDEX(nf,ROWS($1:753)),"")</f>
        <v/>
      </c>
    </row>
    <row r="755" spans="27:27">
      <c r="AA755" s="105" t="str">
        <f ca="1">IF(ROWS($1:754)&lt;=COUNTA(nf),INDEX(nf,ROWS($1:754)),"")</f>
        <v/>
      </c>
    </row>
    <row r="756" spans="27:27">
      <c r="AA756" s="105" t="str">
        <f ca="1">IF(ROWS($1:755)&lt;=COUNTA(nf),INDEX(nf,ROWS($1:755)),"")</f>
        <v/>
      </c>
    </row>
    <row r="757" spans="27:27">
      <c r="AA757" s="105" t="str">
        <f ca="1">IF(ROWS($1:756)&lt;=COUNTA(nf),INDEX(nf,ROWS($1:756)),"")</f>
        <v/>
      </c>
    </row>
    <row r="758" spans="27:27">
      <c r="AA758" s="105" t="str">
        <f ca="1">IF(ROWS($1:757)&lt;=COUNTA(nf),INDEX(nf,ROWS($1:757)),"")</f>
        <v/>
      </c>
    </row>
    <row r="759" spans="27:27">
      <c r="AA759" s="105" t="str">
        <f ca="1">IF(ROWS($1:758)&lt;=COUNTA(nf),INDEX(nf,ROWS($1:758)),"")</f>
        <v/>
      </c>
    </row>
    <row r="760" spans="27:27">
      <c r="AA760" s="105" t="str">
        <f ca="1">IF(ROWS($1:759)&lt;=COUNTA(nf),INDEX(nf,ROWS($1:759)),"")</f>
        <v/>
      </c>
    </row>
    <row r="761" spans="27:27">
      <c r="AA761" s="105" t="str">
        <f ca="1">IF(ROWS($1:760)&lt;=COUNTA(nf),INDEX(nf,ROWS($1:760)),"")</f>
        <v/>
      </c>
    </row>
    <row r="762" spans="27:27">
      <c r="AA762" s="105" t="str">
        <f ca="1">IF(ROWS($1:761)&lt;=COUNTA(nf),INDEX(nf,ROWS($1:761)),"")</f>
        <v/>
      </c>
    </row>
    <row r="763" spans="27:27">
      <c r="AA763" s="105" t="str">
        <f ca="1">IF(ROWS($1:762)&lt;=COUNTA(nf),INDEX(nf,ROWS($1:762)),"")</f>
        <v/>
      </c>
    </row>
    <row r="764" spans="27:27">
      <c r="AA764" s="105" t="str">
        <f ca="1">IF(ROWS($1:763)&lt;=COUNTA(nf),INDEX(nf,ROWS($1:763)),"")</f>
        <v/>
      </c>
    </row>
    <row r="765" spans="27:27">
      <c r="AA765" s="105" t="str">
        <f ca="1">IF(ROWS($1:764)&lt;=COUNTA(nf),INDEX(nf,ROWS($1:764)),"")</f>
        <v/>
      </c>
    </row>
    <row r="766" spans="27:27">
      <c r="AA766" s="105" t="str">
        <f ca="1">IF(ROWS($1:765)&lt;=COUNTA(nf),INDEX(nf,ROWS($1:765)),"")</f>
        <v/>
      </c>
    </row>
    <row r="767" spans="27:27">
      <c r="AA767" s="105" t="str">
        <f ca="1">IF(ROWS($1:766)&lt;=COUNTA(nf),INDEX(nf,ROWS($1:766)),"")</f>
        <v/>
      </c>
    </row>
    <row r="768" spans="27:27">
      <c r="AA768" s="105" t="str">
        <f ca="1">IF(ROWS($1:767)&lt;=COUNTA(nf),INDEX(nf,ROWS($1:767)),"")</f>
        <v/>
      </c>
    </row>
    <row r="769" spans="27:27">
      <c r="AA769" s="105" t="str">
        <f ca="1">IF(ROWS($1:768)&lt;=COUNTA(nf),INDEX(nf,ROWS($1:768)),"")</f>
        <v/>
      </c>
    </row>
    <row r="770" spans="27:27">
      <c r="AA770" s="105" t="str">
        <f ca="1">IF(ROWS($1:769)&lt;=COUNTA(nf),INDEX(nf,ROWS($1:769)),"")</f>
        <v/>
      </c>
    </row>
    <row r="771" spans="27:27">
      <c r="AA771" s="105" t="str">
        <f ca="1">IF(ROWS($1:770)&lt;=COUNTA(nf),INDEX(nf,ROWS($1:770)),"")</f>
        <v/>
      </c>
    </row>
    <row r="772" spans="27:27">
      <c r="AA772" s="105" t="str">
        <f ca="1">IF(ROWS($1:771)&lt;=COUNTA(nf),INDEX(nf,ROWS($1:771)),"")</f>
        <v/>
      </c>
    </row>
    <row r="773" spans="27:27">
      <c r="AA773" s="105" t="str">
        <f ca="1">IF(ROWS($1:772)&lt;=COUNTA(nf),INDEX(nf,ROWS($1:772)),"")</f>
        <v/>
      </c>
    </row>
    <row r="774" spans="27:27">
      <c r="AA774" s="105" t="str">
        <f ca="1">IF(ROWS($1:773)&lt;=COUNTA(nf),INDEX(nf,ROWS($1:773)),"")</f>
        <v/>
      </c>
    </row>
    <row r="775" spans="27:27">
      <c r="AA775" s="105" t="str">
        <f ca="1">IF(ROWS($1:774)&lt;=COUNTA(nf),INDEX(nf,ROWS($1:774)),"")</f>
        <v/>
      </c>
    </row>
    <row r="776" spans="27:27">
      <c r="AA776" s="105" t="str">
        <f ca="1">IF(ROWS($1:775)&lt;=COUNTA(nf),INDEX(nf,ROWS($1:775)),"")</f>
        <v/>
      </c>
    </row>
    <row r="777" spans="27:27">
      <c r="AA777" s="105" t="str">
        <f ca="1">IF(ROWS($1:776)&lt;=COUNTA(nf),INDEX(nf,ROWS($1:776)),"")</f>
        <v/>
      </c>
    </row>
    <row r="778" spans="27:27">
      <c r="AA778" s="105" t="str">
        <f ca="1">IF(ROWS($1:777)&lt;=COUNTA(nf),INDEX(nf,ROWS($1:777)),"")</f>
        <v/>
      </c>
    </row>
    <row r="779" spans="27:27">
      <c r="AA779" s="105" t="str">
        <f ca="1">IF(ROWS($1:778)&lt;=COUNTA(nf),INDEX(nf,ROWS($1:778)),"")</f>
        <v/>
      </c>
    </row>
    <row r="780" spans="27:27">
      <c r="AA780" s="105" t="str">
        <f ca="1">IF(ROWS($1:779)&lt;=COUNTA(nf),INDEX(nf,ROWS($1:779)),"")</f>
        <v/>
      </c>
    </row>
    <row r="781" spans="27:27">
      <c r="AA781" s="105" t="str">
        <f ca="1">IF(ROWS($1:780)&lt;=COUNTA(nf),INDEX(nf,ROWS($1:780)),"")</f>
        <v/>
      </c>
    </row>
    <row r="782" spans="27:27">
      <c r="AA782" s="105" t="str">
        <f ca="1">IF(ROWS($1:781)&lt;=COUNTA(nf),INDEX(nf,ROWS($1:781)),"")</f>
        <v/>
      </c>
    </row>
    <row r="783" spans="27:27">
      <c r="AA783" s="105" t="str">
        <f ca="1">IF(ROWS($1:782)&lt;=COUNTA(nf),INDEX(nf,ROWS($1:782)),"")</f>
        <v/>
      </c>
    </row>
    <row r="784" spans="27:27">
      <c r="AA784" s="105" t="str">
        <f ca="1">IF(ROWS($1:783)&lt;=COUNTA(nf),INDEX(nf,ROWS($1:783)),"")</f>
        <v/>
      </c>
    </row>
    <row r="785" spans="27:27">
      <c r="AA785" s="105" t="str">
        <f ca="1">IF(ROWS($1:784)&lt;=COUNTA(nf),INDEX(nf,ROWS($1:784)),"")</f>
        <v/>
      </c>
    </row>
    <row r="786" spans="27:27">
      <c r="AA786" s="105" t="str">
        <f ca="1">IF(ROWS($1:785)&lt;=COUNTA(nf),INDEX(nf,ROWS($1:785)),"")</f>
        <v/>
      </c>
    </row>
    <row r="787" spans="27:27">
      <c r="AA787" s="105" t="str">
        <f ca="1">IF(ROWS($1:786)&lt;=COUNTA(nf),INDEX(nf,ROWS($1:786)),"")</f>
        <v/>
      </c>
    </row>
    <row r="788" spans="27:27">
      <c r="AA788" s="105" t="str">
        <f ca="1">IF(ROWS($1:787)&lt;=COUNTA(nf),INDEX(nf,ROWS($1:787)),"")</f>
        <v/>
      </c>
    </row>
    <row r="789" spans="27:27">
      <c r="AA789" s="105" t="str">
        <f ca="1">IF(ROWS($1:788)&lt;=COUNTA(nf),INDEX(nf,ROWS($1:788)),"")</f>
        <v/>
      </c>
    </row>
    <row r="790" spans="27:27">
      <c r="AA790" s="105" t="str">
        <f ca="1">IF(ROWS($1:789)&lt;=COUNTA(nf),INDEX(nf,ROWS($1:789)),"")</f>
        <v/>
      </c>
    </row>
    <row r="791" spans="27:27">
      <c r="AA791" s="105" t="str">
        <f ca="1">IF(ROWS($1:790)&lt;=COUNTA(nf),INDEX(nf,ROWS($1:790)),"")</f>
        <v/>
      </c>
    </row>
    <row r="792" spans="27:27">
      <c r="AA792" s="105" t="str">
        <f ca="1">IF(ROWS($1:791)&lt;=COUNTA(nf),INDEX(nf,ROWS($1:791)),"")</f>
        <v/>
      </c>
    </row>
    <row r="793" spans="27:27">
      <c r="AA793" s="105" t="str">
        <f ca="1">IF(ROWS($1:792)&lt;=COUNTA(nf),INDEX(nf,ROWS($1:792)),"")</f>
        <v/>
      </c>
    </row>
    <row r="794" spans="27:27">
      <c r="AA794" s="105" t="str">
        <f ca="1">IF(ROWS($1:793)&lt;=COUNTA(nf),INDEX(nf,ROWS($1:793)),"")</f>
        <v/>
      </c>
    </row>
    <row r="795" spans="27:27">
      <c r="AA795" s="105" t="str">
        <f ca="1">IF(ROWS($1:794)&lt;=COUNTA(nf),INDEX(nf,ROWS($1:794)),"")</f>
        <v/>
      </c>
    </row>
    <row r="796" spans="27:27">
      <c r="AA796" s="105" t="str">
        <f ca="1">IF(ROWS($1:795)&lt;=COUNTA(nf),INDEX(nf,ROWS($1:795)),"")</f>
        <v/>
      </c>
    </row>
    <row r="797" spans="27:27">
      <c r="AA797" s="105" t="str">
        <f ca="1">IF(ROWS($1:796)&lt;=COUNTA(nf),INDEX(nf,ROWS($1:796)),"")</f>
        <v/>
      </c>
    </row>
    <row r="798" spans="27:27">
      <c r="AA798" s="105" t="str">
        <f ca="1">IF(ROWS($1:797)&lt;=COUNTA(nf),INDEX(nf,ROWS($1:797)),"")</f>
        <v/>
      </c>
    </row>
    <row r="799" spans="27:27">
      <c r="AA799" s="105" t="str">
        <f ca="1">IF(ROWS($1:798)&lt;=COUNTA(nf),INDEX(nf,ROWS($1:798)),"")</f>
        <v/>
      </c>
    </row>
    <row r="800" spans="27:27">
      <c r="AA800" s="105" t="str">
        <f ca="1">IF(ROWS($1:799)&lt;=COUNTA(nf),INDEX(nf,ROWS($1:799)),"")</f>
        <v/>
      </c>
    </row>
    <row r="801" spans="27:27">
      <c r="AA801" s="105" t="str">
        <f ca="1">IF(ROWS($1:800)&lt;=COUNTA(nf),INDEX(nf,ROWS($1:800)),"")</f>
        <v/>
      </c>
    </row>
    <row r="802" spans="27:27">
      <c r="AA802" s="105" t="str">
        <f ca="1">IF(ROWS($1:801)&lt;=COUNTA(nf),INDEX(nf,ROWS($1:801)),"")</f>
        <v/>
      </c>
    </row>
    <row r="803" spans="27:27">
      <c r="AA803" s="105" t="str">
        <f ca="1">IF(ROWS($1:802)&lt;=COUNTA(nf),INDEX(nf,ROWS($1:802)),"")</f>
        <v/>
      </c>
    </row>
    <row r="804" spans="27:27">
      <c r="AA804" s="105" t="str">
        <f ca="1">IF(ROWS($1:803)&lt;=COUNTA(nf),INDEX(nf,ROWS($1:803)),"")</f>
        <v/>
      </c>
    </row>
    <row r="805" spans="27:27">
      <c r="AA805" s="105" t="str">
        <f ca="1">IF(ROWS($1:804)&lt;=COUNTA(nf),INDEX(nf,ROWS($1:804)),"")</f>
        <v/>
      </c>
    </row>
    <row r="806" spans="27:27">
      <c r="AA806" s="105" t="str">
        <f ca="1">IF(ROWS($1:805)&lt;=COUNTA(nf),INDEX(nf,ROWS($1:805)),"")</f>
        <v/>
      </c>
    </row>
    <row r="807" spans="27:27">
      <c r="AA807" s="105" t="str">
        <f ca="1">IF(ROWS($1:806)&lt;=COUNTA(nf),INDEX(nf,ROWS($1:806)),"")</f>
        <v/>
      </c>
    </row>
    <row r="808" spans="27:27">
      <c r="AA808" s="105" t="str">
        <f ca="1">IF(ROWS($1:807)&lt;=COUNTA(nf),INDEX(nf,ROWS($1:807)),"")</f>
        <v/>
      </c>
    </row>
    <row r="809" spans="27:27">
      <c r="AA809" s="105" t="str">
        <f ca="1">IF(ROWS($1:808)&lt;=COUNTA(nf),INDEX(nf,ROWS($1:808)),"")</f>
        <v/>
      </c>
    </row>
    <row r="810" spans="27:27">
      <c r="AA810" s="105" t="str">
        <f ca="1">IF(ROWS($1:809)&lt;=COUNTA(nf),INDEX(nf,ROWS($1:809)),"")</f>
        <v/>
      </c>
    </row>
    <row r="811" spans="27:27">
      <c r="AA811" s="105" t="str">
        <f ca="1">IF(ROWS($1:810)&lt;=COUNTA(nf),INDEX(nf,ROWS($1:810)),"")</f>
        <v/>
      </c>
    </row>
    <row r="812" spans="27:27">
      <c r="AA812" s="105" t="str">
        <f ca="1">IF(ROWS($1:811)&lt;=COUNTA(nf),INDEX(nf,ROWS($1:811)),"")</f>
        <v/>
      </c>
    </row>
    <row r="813" spans="27:27">
      <c r="AA813" s="105" t="str">
        <f ca="1">IF(ROWS($1:812)&lt;=COUNTA(nf),INDEX(nf,ROWS($1:812)),"")</f>
        <v/>
      </c>
    </row>
    <row r="814" spans="27:27">
      <c r="AA814" s="105" t="str">
        <f ca="1">IF(ROWS($1:813)&lt;=COUNTA(nf),INDEX(nf,ROWS($1:813)),"")</f>
        <v/>
      </c>
    </row>
    <row r="815" spans="27:27">
      <c r="AA815" s="105" t="str">
        <f ca="1">IF(ROWS($1:814)&lt;=COUNTA(nf),INDEX(nf,ROWS($1:814)),"")</f>
        <v/>
      </c>
    </row>
    <row r="816" spans="27:27">
      <c r="AA816" s="105" t="str">
        <f ca="1">IF(ROWS($1:815)&lt;=COUNTA(nf),INDEX(nf,ROWS($1:815)),"")</f>
        <v/>
      </c>
    </row>
    <row r="817" spans="27:27">
      <c r="AA817" s="105" t="str">
        <f ca="1">IF(ROWS($1:816)&lt;=COUNTA(nf),INDEX(nf,ROWS($1:816)),"")</f>
        <v/>
      </c>
    </row>
    <row r="818" spans="27:27">
      <c r="AA818" s="105" t="str">
        <f ca="1">IF(ROWS($1:817)&lt;=COUNTA(nf),INDEX(nf,ROWS($1:817)),"")</f>
        <v/>
      </c>
    </row>
    <row r="819" spans="27:27">
      <c r="AA819" s="105" t="str">
        <f ca="1">IF(ROWS($1:818)&lt;=COUNTA(nf),INDEX(nf,ROWS($1:818)),"")</f>
        <v/>
      </c>
    </row>
    <row r="820" spans="27:27">
      <c r="AA820" s="105" t="str">
        <f ca="1">IF(ROWS($1:819)&lt;=COUNTA(nf),INDEX(nf,ROWS($1:819)),"")</f>
        <v/>
      </c>
    </row>
    <row r="821" spans="27:27">
      <c r="AA821" s="105" t="str">
        <f ca="1">IF(ROWS($1:820)&lt;=COUNTA(nf),INDEX(nf,ROWS($1:820)),"")</f>
        <v/>
      </c>
    </row>
    <row r="822" spans="27:27">
      <c r="AA822" s="105" t="str">
        <f ca="1">IF(ROWS($1:821)&lt;=COUNTA(nf),INDEX(nf,ROWS($1:821)),"")</f>
        <v/>
      </c>
    </row>
    <row r="823" spans="27:27">
      <c r="AA823" s="105" t="str">
        <f ca="1">IF(ROWS($1:822)&lt;=COUNTA(nf),INDEX(nf,ROWS($1:822)),"")</f>
        <v/>
      </c>
    </row>
    <row r="824" spans="27:27">
      <c r="AA824" s="105" t="str">
        <f ca="1">IF(ROWS($1:823)&lt;=COUNTA(nf),INDEX(nf,ROWS($1:823)),"")</f>
        <v/>
      </c>
    </row>
    <row r="825" spans="27:27">
      <c r="AA825" s="105" t="str">
        <f ca="1">IF(ROWS($1:824)&lt;=COUNTA(nf),INDEX(nf,ROWS($1:824)),"")</f>
        <v/>
      </c>
    </row>
    <row r="826" spans="27:27">
      <c r="AA826" s="105" t="str">
        <f ca="1">IF(ROWS($1:825)&lt;=COUNTA(nf),INDEX(nf,ROWS($1:825)),"")</f>
        <v/>
      </c>
    </row>
    <row r="827" spans="27:27">
      <c r="AA827" s="105" t="str">
        <f ca="1">IF(ROWS($1:826)&lt;=COUNTA(nf),INDEX(nf,ROWS($1:826)),"")</f>
        <v/>
      </c>
    </row>
    <row r="828" spans="27:27">
      <c r="AA828" s="105" t="str">
        <f ca="1">IF(ROWS($1:827)&lt;=COUNTA(nf),INDEX(nf,ROWS($1:827)),"")</f>
        <v/>
      </c>
    </row>
    <row r="829" spans="27:27">
      <c r="AA829" s="105" t="str">
        <f ca="1">IF(ROWS($1:828)&lt;=COUNTA(nf),INDEX(nf,ROWS($1:828)),"")</f>
        <v/>
      </c>
    </row>
    <row r="830" spans="27:27">
      <c r="AA830" s="105" t="str">
        <f ca="1">IF(ROWS($1:829)&lt;=COUNTA(nf),INDEX(nf,ROWS($1:829)),"")</f>
        <v/>
      </c>
    </row>
    <row r="831" spans="27:27">
      <c r="AA831" s="105" t="str">
        <f ca="1">IF(ROWS($1:830)&lt;=COUNTA(nf),INDEX(nf,ROWS($1:830)),"")</f>
        <v/>
      </c>
    </row>
    <row r="832" spans="27:27">
      <c r="AA832" s="105" t="str">
        <f ca="1">IF(ROWS($1:831)&lt;=COUNTA(nf),INDEX(nf,ROWS($1:831)),"")</f>
        <v/>
      </c>
    </row>
    <row r="833" spans="27:27">
      <c r="AA833" s="105" t="str">
        <f ca="1">IF(ROWS($1:832)&lt;=COUNTA(nf),INDEX(nf,ROWS($1:832)),"")</f>
        <v/>
      </c>
    </row>
    <row r="834" spans="27:27">
      <c r="AA834" s="105" t="str">
        <f ca="1">IF(ROWS($1:833)&lt;=COUNTA(nf),INDEX(nf,ROWS($1:833)),"")</f>
        <v/>
      </c>
    </row>
    <row r="835" spans="27:27">
      <c r="AA835" s="105" t="str">
        <f ca="1">IF(ROWS($1:834)&lt;=COUNTA(nf),INDEX(nf,ROWS($1:834)),"")</f>
        <v/>
      </c>
    </row>
    <row r="836" spans="27:27">
      <c r="AA836" s="105" t="str">
        <f ca="1">IF(ROWS($1:835)&lt;=COUNTA(nf),INDEX(nf,ROWS($1:835)),"")</f>
        <v/>
      </c>
    </row>
    <row r="837" spans="27:27">
      <c r="AA837" s="105" t="str">
        <f ca="1">IF(ROWS($1:836)&lt;=COUNTA(nf),INDEX(nf,ROWS($1:836)),"")</f>
        <v/>
      </c>
    </row>
    <row r="838" spans="27:27">
      <c r="AA838" s="105" t="str">
        <f ca="1">IF(ROWS($1:837)&lt;=COUNTA(nf),INDEX(nf,ROWS($1:837)),"")</f>
        <v/>
      </c>
    </row>
    <row r="839" spans="27:27">
      <c r="AA839" s="105" t="str">
        <f ca="1">IF(ROWS($1:838)&lt;=COUNTA(nf),INDEX(nf,ROWS($1:838)),"")</f>
        <v/>
      </c>
    </row>
    <row r="840" spans="27:27">
      <c r="AA840" s="105" t="str">
        <f ca="1">IF(ROWS($1:839)&lt;=COUNTA(nf),INDEX(nf,ROWS($1:839)),"")</f>
        <v/>
      </c>
    </row>
    <row r="841" spans="27:27">
      <c r="AA841" s="105" t="str">
        <f ca="1">IF(ROWS($1:840)&lt;=COUNTA(nf),INDEX(nf,ROWS($1:840)),"")</f>
        <v/>
      </c>
    </row>
    <row r="842" spans="27:27">
      <c r="AA842" s="105" t="str">
        <f ca="1">IF(ROWS($1:841)&lt;=COUNTA(nf),INDEX(nf,ROWS($1:841)),"")</f>
        <v/>
      </c>
    </row>
    <row r="843" spans="27:27">
      <c r="AA843" s="105" t="str">
        <f ca="1">IF(ROWS($1:842)&lt;=COUNTA(nf),INDEX(nf,ROWS($1:842)),"")</f>
        <v/>
      </c>
    </row>
    <row r="844" spans="27:27">
      <c r="AA844" s="105" t="str">
        <f ca="1">IF(ROWS($1:843)&lt;=COUNTA(nf),INDEX(nf,ROWS($1:843)),"")</f>
        <v/>
      </c>
    </row>
    <row r="845" spans="27:27">
      <c r="AA845" s="105" t="str">
        <f ca="1">IF(ROWS($1:844)&lt;=COUNTA(nf),INDEX(nf,ROWS($1:844)),"")</f>
        <v/>
      </c>
    </row>
    <row r="846" spans="27:27">
      <c r="AA846" s="105" t="str">
        <f ca="1">IF(ROWS($1:845)&lt;=COUNTA(nf),INDEX(nf,ROWS($1:845)),"")</f>
        <v/>
      </c>
    </row>
    <row r="847" spans="27:27">
      <c r="AA847" s="105" t="str">
        <f ca="1">IF(ROWS($1:846)&lt;=COUNTA(nf),INDEX(nf,ROWS($1:846)),"")</f>
        <v/>
      </c>
    </row>
    <row r="848" spans="27:27">
      <c r="AA848" s="105" t="str">
        <f ca="1">IF(ROWS($1:847)&lt;=COUNTA(nf),INDEX(nf,ROWS($1:847)),"")</f>
        <v/>
      </c>
    </row>
    <row r="849" spans="27:27">
      <c r="AA849" s="105" t="str">
        <f ca="1">IF(ROWS($1:848)&lt;=COUNTA(nf),INDEX(nf,ROWS($1:848)),"")</f>
        <v/>
      </c>
    </row>
    <row r="850" spans="27:27">
      <c r="AA850" s="105" t="str">
        <f ca="1">IF(ROWS($1:849)&lt;=COUNTA(nf),INDEX(nf,ROWS($1:849)),"")</f>
        <v/>
      </c>
    </row>
    <row r="851" spans="27:27">
      <c r="AA851" s="105" t="str">
        <f ca="1">IF(ROWS($1:850)&lt;=COUNTA(nf),INDEX(nf,ROWS($1:850)),"")</f>
        <v/>
      </c>
    </row>
    <row r="852" spans="27:27">
      <c r="AA852" s="105" t="str">
        <f ca="1">IF(ROWS($1:851)&lt;=COUNTA(nf),INDEX(nf,ROWS($1:851)),"")</f>
        <v/>
      </c>
    </row>
    <row r="853" spans="27:27">
      <c r="AA853" s="105" t="str">
        <f ca="1">IF(ROWS($1:852)&lt;=COUNTA(nf),INDEX(nf,ROWS($1:852)),"")</f>
        <v/>
      </c>
    </row>
    <row r="854" spans="27:27">
      <c r="AA854" s="105" t="str">
        <f ca="1">IF(ROWS($1:853)&lt;=COUNTA(nf),INDEX(nf,ROWS($1:853)),"")</f>
        <v/>
      </c>
    </row>
    <row r="855" spans="27:27">
      <c r="AA855" s="105" t="str">
        <f ca="1">IF(ROWS($1:854)&lt;=COUNTA(nf),INDEX(nf,ROWS($1:854)),"")</f>
        <v/>
      </c>
    </row>
    <row r="856" spans="27:27">
      <c r="AA856" s="105" t="str">
        <f ca="1">IF(ROWS($1:855)&lt;=COUNTA(nf),INDEX(nf,ROWS($1:855)),"")</f>
        <v/>
      </c>
    </row>
    <row r="857" spans="27:27">
      <c r="AA857" s="105" t="str">
        <f ca="1">IF(ROWS($1:856)&lt;=COUNTA(nf),INDEX(nf,ROWS($1:856)),"")</f>
        <v/>
      </c>
    </row>
    <row r="858" spans="27:27">
      <c r="AA858" s="105" t="str">
        <f ca="1">IF(ROWS($1:857)&lt;=COUNTA(nf),INDEX(nf,ROWS($1:857)),"")</f>
        <v/>
      </c>
    </row>
    <row r="859" spans="27:27">
      <c r="AA859" s="105" t="str">
        <f ca="1">IF(ROWS($1:858)&lt;=COUNTA(nf),INDEX(nf,ROWS($1:858)),"")</f>
        <v/>
      </c>
    </row>
    <row r="860" spans="27:27">
      <c r="AA860" s="105" t="str">
        <f ca="1">IF(ROWS($1:859)&lt;=COUNTA(nf),INDEX(nf,ROWS($1:859)),"")</f>
        <v/>
      </c>
    </row>
    <row r="861" spans="27:27">
      <c r="AA861" s="105" t="str">
        <f ca="1">IF(ROWS($1:860)&lt;=COUNTA(nf),INDEX(nf,ROWS($1:860)),"")</f>
        <v/>
      </c>
    </row>
    <row r="862" spans="27:27">
      <c r="AA862" s="105" t="str">
        <f ca="1">IF(ROWS($1:861)&lt;=COUNTA(nf),INDEX(nf,ROWS($1:861)),"")</f>
        <v/>
      </c>
    </row>
    <row r="863" spans="27:27">
      <c r="AA863" s="105" t="str">
        <f ca="1">IF(ROWS($1:862)&lt;=COUNTA(nf),INDEX(nf,ROWS($1:862)),"")</f>
        <v/>
      </c>
    </row>
    <row r="864" spans="27:27">
      <c r="AA864" s="105" t="str">
        <f ca="1">IF(ROWS($1:863)&lt;=COUNTA(nf),INDEX(nf,ROWS($1:863)),"")</f>
        <v/>
      </c>
    </row>
    <row r="865" spans="27:27">
      <c r="AA865" s="105" t="str">
        <f ca="1">IF(ROWS($1:864)&lt;=COUNTA(nf),INDEX(nf,ROWS($1:864)),"")</f>
        <v/>
      </c>
    </row>
    <row r="866" spans="27:27">
      <c r="AA866" s="105" t="str">
        <f ca="1">IF(ROWS($1:865)&lt;=COUNTA(nf),INDEX(nf,ROWS($1:865)),"")</f>
        <v/>
      </c>
    </row>
    <row r="867" spans="27:27">
      <c r="AA867" s="105" t="str">
        <f ca="1">IF(ROWS($1:866)&lt;=COUNTA(nf),INDEX(nf,ROWS($1:866)),"")</f>
        <v/>
      </c>
    </row>
    <row r="868" spans="27:27">
      <c r="AA868" s="105" t="str">
        <f ca="1">IF(ROWS($1:867)&lt;=COUNTA(nf),INDEX(nf,ROWS($1:867)),"")</f>
        <v/>
      </c>
    </row>
    <row r="869" spans="27:27">
      <c r="AA869" s="105" t="str">
        <f ca="1">IF(ROWS($1:868)&lt;=COUNTA(nf),INDEX(nf,ROWS($1:868)),"")</f>
        <v/>
      </c>
    </row>
    <row r="870" spans="27:27">
      <c r="AA870" s="105" t="str">
        <f ca="1">IF(ROWS($1:869)&lt;=COUNTA(nf),INDEX(nf,ROWS($1:869)),"")</f>
        <v/>
      </c>
    </row>
    <row r="871" spans="27:27">
      <c r="AA871" s="105" t="str">
        <f ca="1">IF(ROWS($1:870)&lt;=COUNTA(nf),INDEX(nf,ROWS($1:870)),"")</f>
        <v/>
      </c>
    </row>
    <row r="872" spans="27:27">
      <c r="AA872" s="105" t="str">
        <f ca="1">IF(ROWS($1:871)&lt;=COUNTA(nf),INDEX(nf,ROWS($1:871)),"")</f>
        <v/>
      </c>
    </row>
    <row r="873" spans="27:27">
      <c r="AA873" s="105" t="str">
        <f ca="1">IF(ROWS($1:872)&lt;=COUNTA(nf),INDEX(nf,ROWS($1:872)),"")</f>
        <v/>
      </c>
    </row>
    <row r="874" spans="27:27">
      <c r="AA874" s="105" t="str">
        <f ca="1">IF(ROWS($1:873)&lt;=COUNTA(nf),INDEX(nf,ROWS($1:873)),"")</f>
        <v/>
      </c>
    </row>
    <row r="875" spans="27:27">
      <c r="AA875" s="105" t="str">
        <f ca="1">IF(ROWS($1:874)&lt;=COUNTA(nf),INDEX(nf,ROWS($1:874)),"")</f>
        <v/>
      </c>
    </row>
    <row r="876" spans="27:27">
      <c r="AA876" s="105" t="str">
        <f ca="1">IF(ROWS($1:875)&lt;=COUNTA(nf),INDEX(nf,ROWS($1:875)),"")</f>
        <v/>
      </c>
    </row>
    <row r="877" spans="27:27">
      <c r="AA877" s="105" t="str">
        <f ca="1">IF(ROWS($1:876)&lt;=COUNTA(nf),INDEX(nf,ROWS($1:876)),"")</f>
        <v/>
      </c>
    </row>
    <row r="878" spans="27:27">
      <c r="AA878" s="105" t="str">
        <f ca="1">IF(ROWS($1:877)&lt;=COUNTA(nf),INDEX(nf,ROWS($1:877)),"")</f>
        <v/>
      </c>
    </row>
    <row r="879" spans="27:27">
      <c r="AA879" s="105" t="str">
        <f ca="1">IF(ROWS($1:878)&lt;=COUNTA(nf),INDEX(nf,ROWS($1:878)),"")</f>
        <v/>
      </c>
    </row>
    <row r="880" spans="27:27">
      <c r="AA880" s="105" t="str">
        <f ca="1">IF(ROWS($1:879)&lt;=COUNTA(nf),INDEX(nf,ROWS($1:879)),"")</f>
        <v/>
      </c>
    </row>
    <row r="881" spans="27:27">
      <c r="AA881" s="105" t="str">
        <f ca="1">IF(ROWS($1:880)&lt;=COUNTA(nf),INDEX(nf,ROWS($1:880)),"")</f>
        <v/>
      </c>
    </row>
    <row r="882" spans="27:27">
      <c r="AA882" s="105" t="str">
        <f ca="1">IF(ROWS($1:881)&lt;=COUNTA(nf),INDEX(nf,ROWS($1:881)),"")</f>
        <v/>
      </c>
    </row>
    <row r="883" spans="27:27">
      <c r="AA883" s="105" t="str">
        <f ca="1">IF(ROWS($1:882)&lt;=COUNTA(nf),INDEX(nf,ROWS($1:882)),"")</f>
        <v/>
      </c>
    </row>
    <row r="884" spans="27:27">
      <c r="AA884" s="105" t="str">
        <f ca="1">IF(ROWS($1:883)&lt;=COUNTA(nf),INDEX(nf,ROWS($1:883)),"")</f>
        <v/>
      </c>
    </row>
    <row r="885" spans="27:27">
      <c r="AA885" s="105" t="str">
        <f ca="1">IF(ROWS($1:884)&lt;=COUNTA(nf),INDEX(nf,ROWS($1:884)),"")</f>
        <v/>
      </c>
    </row>
    <row r="886" spans="27:27">
      <c r="AA886" s="105" t="str">
        <f ca="1">IF(ROWS($1:885)&lt;=COUNTA(nf),INDEX(nf,ROWS($1:885)),"")</f>
        <v/>
      </c>
    </row>
    <row r="887" spans="27:27">
      <c r="AA887" s="105" t="str">
        <f ca="1">IF(ROWS($1:886)&lt;=COUNTA(nf),INDEX(nf,ROWS($1:886)),"")</f>
        <v/>
      </c>
    </row>
    <row r="888" spans="27:27">
      <c r="AA888" s="105" t="str">
        <f ca="1">IF(ROWS($1:887)&lt;=COUNTA(nf),INDEX(nf,ROWS($1:887)),"")</f>
        <v/>
      </c>
    </row>
    <row r="889" spans="27:27">
      <c r="AA889" s="105" t="str">
        <f ca="1">IF(ROWS($1:888)&lt;=COUNTA(nf),INDEX(nf,ROWS($1:888)),"")</f>
        <v/>
      </c>
    </row>
    <row r="890" spans="27:27">
      <c r="AA890" s="105" t="str">
        <f ca="1">IF(ROWS($1:889)&lt;=COUNTA(nf),INDEX(nf,ROWS($1:889)),"")</f>
        <v/>
      </c>
    </row>
    <row r="891" spans="27:27">
      <c r="AA891" s="105" t="str">
        <f ca="1">IF(ROWS($1:890)&lt;=COUNTA(nf),INDEX(nf,ROWS($1:890)),"")</f>
        <v/>
      </c>
    </row>
    <row r="892" spans="27:27">
      <c r="AA892" s="105" t="str">
        <f ca="1">IF(ROWS($1:891)&lt;=COUNTA(nf),INDEX(nf,ROWS($1:891)),"")</f>
        <v/>
      </c>
    </row>
    <row r="893" spans="27:27">
      <c r="AA893" s="105" t="str">
        <f ca="1">IF(ROWS($1:892)&lt;=COUNTA(nf),INDEX(nf,ROWS($1:892)),"")</f>
        <v/>
      </c>
    </row>
    <row r="894" spans="27:27">
      <c r="AA894" s="105" t="str">
        <f ca="1">IF(ROWS($1:893)&lt;=COUNTA(nf),INDEX(nf,ROWS($1:893)),"")</f>
        <v/>
      </c>
    </row>
    <row r="895" spans="27:27">
      <c r="AA895" s="105" t="str">
        <f ca="1">IF(ROWS($1:894)&lt;=COUNTA(nf),INDEX(nf,ROWS($1:894)),"")</f>
        <v/>
      </c>
    </row>
    <row r="896" spans="27:27">
      <c r="AA896" s="105" t="str">
        <f ca="1">IF(ROWS($1:895)&lt;=COUNTA(nf),INDEX(nf,ROWS($1:895)),"")</f>
        <v/>
      </c>
    </row>
    <row r="897" spans="27:27">
      <c r="AA897" s="105" t="str">
        <f ca="1">IF(ROWS($1:896)&lt;=COUNTA(nf),INDEX(nf,ROWS($1:896)),"")</f>
        <v/>
      </c>
    </row>
    <row r="898" spans="27:27">
      <c r="AA898" s="105" t="str">
        <f ca="1">IF(ROWS($1:897)&lt;=COUNTA(nf),INDEX(nf,ROWS($1:897)),"")</f>
        <v/>
      </c>
    </row>
    <row r="899" spans="27:27">
      <c r="AA899" s="105" t="str">
        <f ca="1">IF(ROWS($1:898)&lt;=COUNTA(nf),INDEX(nf,ROWS($1:898)),"")</f>
        <v/>
      </c>
    </row>
    <row r="900" spans="27:27">
      <c r="AA900" s="105" t="str">
        <f ca="1">IF(ROWS($1:899)&lt;=COUNTA(nf),INDEX(nf,ROWS($1:899)),"")</f>
        <v/>
      </c>
    </row>
    <row r="901" spans="27:27">
      <c r="AA901" s="105" t="str">
        <f ca="1">IF(ROWS($1:900)&lt;=COUNTA(nf),INDEX(nf,ROWS($1:900)),"")</f>
        <v/>
      </c>
    </row>
    <row r="902" spans="27:27">
      <c r="AA902" s="105" t="str">
        <f ca="1">IF(ROWS($1:901)&lt;=COUNTA(nf),INDEX(nf,ROWS($1:901)),"")</f>
        <v/>
      </c>
    </row>
    <row r="903" spans="27:27">
      <c r="AA903" s="105" t="str">
        <f ca="1">IF(ROWS($1:902)&lt;=COUNTA(nf),INDEX(nf,ROWS($1:902)),"")</f>
        <v/>
      </c>
    </row>
    <row r="904" spans="27:27">
      <c r="AA904" s="105" t="str">
        <f ca="1">IF(ROWS($1:903)&lt;=COUNTA(nf),INDEX(nf,ROWS($1:903)),"")</f>
        <v/>
      </c>
    </row>
    <row r="905" spans="27:27">
      <c r="AA905" s="105" t="str">
        <f ca="1">IF(ROWS($1:904)&lt;=COUNTA(nf),INDEX(nf,ROWS($1:904)),"")</f>
        <v/>
      </c>
    </row>
    <row r="906" spans="27:27">
      <c r="AA906" s="105" t="str">
        <f ca="1">IF(ROWS($1:905)&lt;=COUNTA(nf),INDEX(nf,ROWS($1:905)),"")</f>
        <v/>
      </c>
    </row>
    <row r="907" spans="27:27">
      <c r="AA907" s="105" t="str">
        <f ca="1">IF(ROWS($1:906)&lt;=COUNTA(nf),INDEX(nf,ROWS($1:906)),"")</f>
        <v/>
      </c>
    </row>
    <row r="908" spans="27:27">
      <c r="AA908" s="105" t="str">
        <f ca="1">IF(ROWS($1:907)&lt;=COUNTA(nf),INDEX(nf,ROWS($1:907)),"")</f>
        <v/>
      </c>
    </row>
    <row r="909" spans="27:27">
      <c r="AA909" s="105" t="str">
        <f ca="1">IF(ROWS($1:908)&lt;=COUNTA(nf),INDEX(nf,ROWS($1:908)),"")</f>
        <v/>
      </c>
    </row>
    <row r="910" spans="27:27">
      <c r="AA910" s="105" t="str">
        <f ca="1">IF(ROWS($1:909)&lt;=COUNTA(nf),INDEX(nf,ROWS($1:909)),"")</f>
        <v/>
      </c>
    </row>
    <row r="911" spans="27:27">
      <c r="AA911" s="105" t="str">
        <f ca="1">IF(ROWS($1:910)&lt;=COUNTA(nf),INDEX(nf,ROWS($1:910)),"")</f>
        <v/>
      </c>
    </row>
    <row r="912" spans="27:27">
      <c r="AA912" s="105" t="str">
        <f ca="1">IF(ROWS($1:911)&lt;=COUNTA(nf),INDEX(nf,ROWS($1:911)),"")</f>
        <v/>
      </c>
    </row>
    <row r="913" spans="27:27">
      <c r="AA913" s="105" t="str">
        <f ca="1">IF(ROWS($1:912)&lt;=COUNTA(nf),INDEX(nf,ROWS($1:912)),"")</f>
        <v/>
      </c>
    </row>
    <row r="914" spans="27:27">
      <c r="AA914" s="105" t="str">
        <f ca="1">IF(ROWS($1:913)&lt;=COUNTA(nf),INDEX(nf,ROWS($1:913)),"")</f>
        <v/>
      </c>
    </row>
    <row r="915" spans="27:27">
      <c r="AA915" s="105" t="str">
        <f ca="1">IF(ROWS($1:914)&lt;=COUNTA(nf),INDEX(nf,ROWS($1:914)),"")</f>
        <v/>
      </c>
    </row>
    <row r="916" spans="27:27">
      <c r="AA916" s="105" t="str">
        <f ca="1">IF(ROWS($1:915)&lt;=COUNTA(nf),INDEX(nf,ROWS($1:915)),"")</f>
        <v/>
      </c>
    </row>
    <row r="917" spans="27:27">
      <c r="AA917" s="105" t="str">
        <f ca="1">IF(ROWS($1:916)&lt;=COUNTA(nf),INDEX(nf,ROWS($1:916)),"")</f>
        <v/>
      </c>
    </row>
    <row r="918" spans="27:27">
      <c r="AA918" s="105" t="str">
        <f ca="1">IF(ROWS($1:917)&lt;=COUNTA(nf),INDEX(nf,ROWS($1:917)),"")</f>
        <v/>
      </c>
    </row>
    <row r="919" spans="27:27">
      <c r="AA919" s="105" t="str">
        <f ca="1">IF(ROWS($1:918)&lt;=COUNTA(nf),INDEX(nf,ROWS($1:918)),"")</f>
        <v/>
      </c>
    </row>
    <row r="920" spans="27:27">
      <c r="AA920" s="105" t="str">
        <f ca="1">IF(ROWS($1:919)&lt;=COUNTA(nf),INDEX(nf,ROWS($1:919)),"")</f>
        <v/>
      </c>
    </row>
    <row r="921" spans="27:27">
      <c r="AA921" s="105" t="str">
        <f ca="1">IF(ROWS($1:920)&lt;=COUNTA(nf),INDEX(nf,ROWS($1:920)),"")</f>
        <v/>
      </c>
    </row>
    <row r="922" spans="27:27">
      <c r="AA922" s="105" t="str">
        <f ca="1">IF(ROWS($1:921)&lt;=COUNTA(nf),INDEX(nf,ROWS($1:921)),"")</f>
        <v/>
      </c>
    </row>
    <row r="923" spans="27:27">
      <c r="AA923" s="105" t="str">
        <f ca="1">IF(ROWS($1:922)&lt;=COUNTA(nf),INDEX(nf,ROWS($1:922)),"")</f>
        <v/>
      </c>
    </row>
    <row r="924" spans="27:27">
      <c r="AA924" s="105" t="str">
        <f ca="1">IF(ROWS($1:923)&lt;=COUNTA(nf),INDEX(nf,ROWS($1:923)),"")</f>
        <v/>
      </c>
    </row>
    <row r="925" spans="27:27">
      <c r="AA925" s="105" t="str">
        <f ca="1">IF(ROWS($1:924)&lt;=COUNTA(nf),INDEX(nf,ROWS($1:924)),"")</f>
        <v/>
      </c>
    </row>
    <row r="926" spans="27:27">
      <c r="AA926" s="105" t="str">
        <f ca="1">IF(ROWS($1:925)&lt;=COUNTA(nf),INDEX(nf,ROWS($1:925)),"")</f>
        <v/>
      </c>
    </row>
    <row r="927" spans="27:27">
      <c r="AA927" s="105" t="str">
        <f ca="1">IF(ROWS($1:926)&lt;=COUNTA(nf),INDEX(nf,ROWS($1:926)),"")</f>
        <v/>
      </c>
    </row>
    <row r="928" spans="27:27">
      <c r="AA928" s="105" t="str">
        <f ca="1">IF(ROWS($1:927)&lt;=COUNTA(nf),INDEX(nf,ROWS($1:927)),"")</f>
        <v/>
      </c>
    </row>
    <row r="929" spans="27:27">
      <c r="AA929" s="105" t="str">
        <f ca="1">IF(ROWS($1:928)&lt;=COUNTA(nf),INDEX(nf,ROWS($1:928)),"")</f>
        <v/>
      </c>
    </row>
    <row r="930" spans="27:27">
      <c r="AA930" s="105" t="str">
        <f ca="1">IF(ROWS($1:929)&lt;=COUNTA(nf),INDEX(nf,ROWS($1:929)),"")</f>
        <v/>
      </c>
    </row>
    <row r="931" spans="27:27">
      <c r="AA931" s="105" t="str">
        <f ca="1">IF(ROWS($1:930)&lt;=COUNTA(nf),INDEX(nf,ROWS($1:930)),"")</f>
        <v/>
      </c>
    </row>
    <row r="932" spans="27:27">
      <c r="AA932" s="105" t="str">
        <f ca="1">IF(ROWS($1:931)&lt;=COUNTA(nf),INDEX(nf,ROWS($1:931)),"")</f>
        <v/>
      </c>
    </row>
    <row r="933" spans="27:27">
      <c r="AA933" s="105" t="str">
        <f ca="1">IF(ROWS($1:932)&lt;=COUNTA(nf),INDEX(nf,ROWS($1:932)),"")</f>
        <v/>
      </c>
    </row>
    <row r="934" spans="27:27">
      <c r="AA934" s="105" t="str">
        <f ca="1">IF(ROWS($1:933)&lt;=COUNTA(nf),INDEX(nf,ROWS($1:933)),"")</f>
        <v/>
      </c>
    </row>
    <row r="935" spans="27:27">
      <c r="AA935" s="105" t="str">
        <f ca="1">IF(ROWS($1:934)&lt;=COUNTA(nf),INDEX(nf,ROWS($1:934)),"")</f>
        <v/>
      </c>
    </row>
    <row r="936" spans="27:27">
      <c r="AA936" s="105" t="str">
        <f ca="1">IF(ROWS($1:935)&lt;=COUNTA(nf),INDEX(nf,ROWS($1:935)),"")</f>
        <v/>
      </c>
    </row>
    <row r="937" spans="27:27">
      <c r="AA937" s="105" t="str">
        <f ca="1">IF(ROWS($1:936)&lt;=COUNTA(nf),INDEX(nf,ROWS($1:936)),"")</f>
        <v/>
      </c>
    </row>
    <row r="938" spans="27:27">
      <c r="AA938" s="105" t="str">
        <f ca="1">IF(ROWS($1:937)&lt;=COUNTA(nf),INDEX(nf,ROWS($1:937)),"")</f>
        <v/>
      </c>
    </row>
    <row r="939" spans="27:27">
      <c r="AA939" s="105" t="str">
        <f ca="1">IF(ROWS($1:938)&lt;=COUNTA(nf),INDEX(nf,ROWS($1:938)),"")</f>
        <v/>
      </c>
    </row>
    <row r="940" spans="27:27">
      <c r="AA940" s="105" t="str">
        <f ca="1">IF(ROWS($1:939)&lt;=COUNTA(nf),INDEX(nf,ROWS($1:939)),"")</f>
        <v/>
      </c>
    </row>
    <row r="941" spans="27:27">
      <c r="AA941" s="105" t="str">
        <f ca="1">IF(ROWS($1:940)&lt;=COUNTA(nf),INDEX(nf,ROWS($1:940)),"")</f>
        <v/>
      </c>
    </row>
    <row r="942" spans="27:27">
      <c r="AA942" s="105" t="str">
        <f ca="1">IF(ROWS($1:941)&lt;=COUNTA(nf),INDEX(nf,ROWS($1:941)),"")</f>
        <v/>
      </c>
    </row>
    <row r="943" spans="27:27">
      <c r="AA943" s="105" t="str">
        <f ca="1">IF(ROWS($1:942)&lt;=COUNTA(nf),INDEX(nf,ROWS($1:942)),"")</f>
        <v/>
      </c>
    </row>
    <row r="944" spans="27:27">
      <c r="AA944" s="105" t="str">
        <f ca="1">IF(ROWS($1:943)&lt;=COUNTA(nf),INDEX(nf,ROWS($1:943)),"")</f>
        <v/>
      </c>
    </row>
    <row r="945" spans="27:27">
      <c r="AA945" s="105" t="str">
        <f ca="1">IF(ROWS($1:944)&lt;=COUNTA(nf),INDEX(nf,ROWS($1:944)),"")</f>
        <v/>
      </c>
    </row>
    <row r="946" spans="27:27">
      <c r="AA946" s="105" t="str">
        <f ca="1">IF(ROWS($1:945)&lt;=COUNTA(nf),INDEX(nf,ROWS($1:945)),"")</f>
        <v/>
      </c>
    </row>
    <row r="947" spans="27:27">
      <c r="AA947" s="105" t="str">
        <f ca="1">IF(ROWS($1:946)&lt;=COUNTA(nf),INDEX(nf,ROWS($1:946)),"")</f>
        <v/>
      </c>
    </row>
    <row r="948" spans="27:27">
      <c r="AA948" s="105" t="str">
        <f ca="1">IF(ROWS($1:947)&lt;=COUNTA(nf),INDEX(nf,ROWS($1:947)),"")</f>
        <v/>
      </c>
    </row>
    <row r="949" spans="27:27">
      <c r="AA949" s="105" t="str">
        <f ca="1">IF(ROWS($1:948)&lt;=COUNTA(nf),INDEX(nf,ROWS($1:948)),"")</f>
        <v/>
      </c>
    </row>
    <row r="950" spans="27:27">
      <c r="AA950" s="105" t="str">
        <f ca="1">IF(ROWS($1:949)&lt;=COUNTA(nf),INDEX(nf,ROWS($1:949)),"")</f>
        <v/>
      </c>
    </row>
    <row r="951" spans="27:27">
      <c r="AA951" s="105" t="str">
        <f ca="1">IF(ROWS($1:950)&lt;=COUNTA(nf),INDEX(nf,ROWS($1:950)),"")</f>
        <v/>
      </c>
    </row>
    <row r="952" spans="27:27">
      <c r="AA952" s="105" t="str">
        <f ca="1">IF(ROWS($1:951)&lt;=COUNTA(nf),INDEX(nf,ROWS($1:951)),"")</f>
        <v/>
      </c>
    </row>
    <row r="953" spans="27:27">
      <c r="AA953" s="105" t="str">
        <f ca="1">IF(ROWS($1:952)&lt;=COUNTA(nf),INDEX(nf,ROWS($1:952)),"")</f>
        <v/>
      </c>
    </row>
    <row r="954" spans="27:27">
      <c r="AA954" s="105" t="str">
        <f ca="1">IF(ROWS($1:953)&lt;=COUNTA(nf),INDEX(nf,ROWS($1:953)),"")</f>
        <v/>
      </c>
    </row>
    <row r="955" spans="27:27">
      <c r="AA955" s="105" t="str">
        <f ca="1">IF(ROWS($1:954)&lt;=COUNTA(nf),INDEX(nf,ROWS($1:954)),"")</f>
        <v/>
      </c>
    </row>
    <row r="956" spans="27:27">
      <c r="AA956" s="105" t="str">
        <f ca="1">IF(ROWS($1:955)&lt;=COUNTA(nf),INDEX(nf,ROWS($1:955)),"")</f>
        <v/>
      </c>
    </row>
    <row r="957" spans="27:27">
      <c r="AA957" s="105" t="str">
        <f ca="1">IF(ROWS($1:956)&lt;=COUNTA(nf),INDEX(nf,ROWS($1:956)),"")</f>
        <v/>
      </c>
    </row>
    <row r="958" spans="27:27">
      <c r="AA958" s="105" t="str">
        <f ca="1">IF(ROWS($1:957)&lt;=COUNTA(nf),INDEX(nf,ROWS($1:957)),"")</f>
        <v/>
      </c>
    </row>
    <row r="959" spans="27:27">
      <c r="AA959" s="105" t="str">
        <f ca="1">IF(ROWS($1:958)&lt;=COUNTA(nf),INDEX(nf,ROWS($1:958)),"")</f>
        <v/>
      </c>
    </row>
    <row r="960" spans="27:27">
      <c r="AA960" s="105" t="str">
        <f ca="1">IF(ROWS($1:959)&lt;=COUNTA(nf),INDEX(nf,ROWS($1:959)),"")</f>
        <v/>
      </c>
    </row>
    <row r="961" spans="27:27">
      <c r="AA961" s="105" t="str">
        <f ca="1">IF(ROWS($1:960)&lt;=COUNTA(nf),INDEX(nf,ROWS($1:960)),"")</f>
        <v/>
      </c>
    </row>
    <row r="962" spans="27:27">
      <c r="AA962" s="105" t="str">
        <f ca="1">IF(ROWS($1:961)&lt;=COUNTA(nf),INDEX(nf,ROWS($1:961)),"")</f>
        <v/>
      </c>
    </row>
    <row r="963" spans="27:27">
      <c r="AA963" s="105" t="str">
        <f ca="1">IF(ROWS($1:962)&lt;=COUNTA(nf),INDEX(nf,ROWS($1:962)),"")</f>
        <v/>
      </c>
    </row>
    <row r="964" spans="27:27">
      <c r="AA964" s="105" t="str">
        <f ca="1">IF(ROWS($1:963)&lt;=COUNTA(nf),INDEX(nf,ROWS($1:963)),"")</f>
        <v/>
      </c>
    </row>
    <row r="965" spans="27:27">
      <c r="AA965" s="105" t="str">
        <f ca="1">IF(ROWS($1:964)&lt;=COUNTA(nf),INDEX(nf,ROWS($1:964)),"")</f>
        <v/>
      </c>
    </row>
    <row r="966" spans="27:27">
      <c r="AA966" s="105" t="str">
        <f ca="1">IF(ROWS($1:965)&lt;=COUNTA(nf),INDEX(nf,ROWS($1:965)),"")</f>
        <v/>
      </c>
    </row>
    <row r="967" spans="27:27">
      <c r="AA967" s="105" t="str">
        <f ca="1">IF(ROWS($1:966)&lt;=COUNTA(nf),INDEX(nf,ROWS($1:966)),"")</f>
        <v/>
      </c>
    </row>
    <row r="968" spans="27:27">
      <c r="AA968" s="105" t="str">
        <f ca="1">IF(ROWS($1:967)&lt;=COUNTA(nf),INDEX(nf,ROWS($1:967)),"")</f>
        <v/>
      </c>
    </row>
    <row r="969" spans="27:27">
      <c r="AA969" s="105" t="str">
        <f ca="1">IF(ROWS($1:968)&lt;=COUNTA(nf),INDEX(nf,ROWS($1:968)),"")</f>
        <v/>
      </c>
    </row>
    <row r="970" spans="27:27">
      <c r="AA970" s="105" t="str">
        <f ca="1">IF(ROWS($1:969)&lt;=COUNTA(nf),INDEX(nf,ROWS($1:969)),"")</f>
        <v/>
      </c>
    </row>
    <row r="971" spans="27:27">
      <c r="AA971" s="105" t="str">
        <f ca="1">IF(ROWS($1:970)&lt;=COUNTA(nf),INDEX(nf,ROWS($1:970)),"")</f>
        <v/>
      </c>
    </row>
    <row r="972" spans="27:27">
      <c r="AA972" s="105" t="str">
        <f ca="1">IF(ROWS($1:971)&lt;=COUNTA(nf),INDEX(nf,ROWS($1:971)),"")</f>
        <v/>
      </c>
    </row>
    <row r="973" spans="27:27">
      <c r="AA973" s="105" t="str">
        <f ca="1">IF(ROWS($1:972)&lt;=COUNTA(nf),INDEX(nf,ROWS($1:972)),"")</f>
        <v/>
      </c>
    </row>
    <row r="974" spans="27:27">
      <c r="AA974" s="105" t="str">
        <f ca="1">IF(ROWS($1:973)&lt;=COUNTA(nf),INDEX(nf,ROWS($1:973)),"")</f>
        <v/>
      </c>
    </row>
    <row r="975" spans="27:27">
      <c r="AA975" s="105" t="str">
        <f ca="1">IF(ROWS($1:974)&lt;=COUNTA(nf),INDEX(nf,ROWS($1:974)),"")</f>
        <v/>
      </c>
    </row>
    <row r="976" spans="27:27">
      <c r="AA976" s="105" t="str">
        <f ca="1">IF(ROWS($1:975)&lt;=COUNTA(nf),INDEX(nf,ROWS($1:975)),"")</f>
        <v/>
      </c>
    </row>
    <row r="977" spans="27:27">
      <c r="AA977" s="105" t="str">
        <f ca="1">IF(ROWS($1:976)&lt;=COUNTA(nf),INDEX(nf,ROWS($1:976)),"")</f>
        <v/>
      </c>
    </row>
    <row r="978" spans="27:27">
      <c r="AA978" s="105" t="str">
        <f ca="1">IF(ROWS($1:977)&lt;=COUNTA(nf),INDEX(nf,ROWS($1:977)),"")</f>
        <v/>
      </c>
    </row>
    <row r="979" spans="27:27">
      <c r="AA979" s="105" t="str">
        <f ca="1">IF(ROWS($1:978)&lt;=COUNTA(nf),INDEX(nf,ROWS($1:978)),"")</f>
        <v/>
      </c>
    </row>
    <row r="980" spans="27:27">
      <c r="AA980" s="105" t="str">
        <f ca="1">IF(ROWS($1:979)&lt;=COUNTA(nf),INDEX(nf,ROWS($1:979)),"")</f>
        <v/>
      </c>
    </row>
    <row r="981" spans="27:27">
      <c r="AA981" s="105" t="str">
        <f ca="1">IF(ROWS($1:980)&lt;=COUNTA(nf),INDEX(nf,ROWS($1:980)),"")</f>
        <v/>
      </c>
    </row>
    <row r="982" spans="27:27">
      <c r="AA982" s="105" t="str">
        <f ca="1">IF(ROWS($1:981)&lt;=COUNTA(nf),INDEX(nf,ROWS($1:981)),"")</f>
        <v/>
      </c>
    </row>
    <row r="983" spans="27:27">
      <c r="AA983" s="105" t="str">
        <f ca="1">IF(ROWS($1:982)&lt;=COUNTA(nf),INDEX(nf,ROWS($1:982)),"")</f>
        <v/>
      </c>
    </row>
    <row r="984" spans="27:27">
      <c r="AA984" s="105" t="str">
        <f ca="1">IF(ROWS($1:983)&lt;=COUNTA(nf),INDEX(nf,ROWS($1:983)),"")</f>
        <v/>
      </c>
    </row>
    <row r="985" spans="27:27">
      <c r="AA985" s="105" t="str">
        <f ca="1">IF(ROWS($1:984)&lt;=COUNTA(nf),INDEX(nf,ROWS($1:984)),"")</f>
        <v/>
      </c>
    </row>
    <row r="986" spans="27:27">
      <c r="AA986" s="105" t="str">
        <f ca="1">IF(ROWS($1:985)&lt;=COUNTA(nf),INDEX(nf,ROWS($1:985)),"")</f>
        <v/>
      </c>
    </row>
    <row r="987" spans="27:27">
      <c r="AA987" s="105" t="str">
        <f ca="1">IF(ROWS($1:986)&lt;=COUNTA(nf),INDEX(nf,ROWS($1:986)),"")</f>
        <v/>
      </c>
    </row>
    <row r="988" spans="27:27">
      <c r="AA988" s="105" t="str">
        <f ca="1">IF(ROWS($1:987)&lt;=COUNTA(nf),INDEX(nf,ROWS($1:987)),"")</f>
        <v/>
      </c>
    </row>
    <row r="989" spans="27:27">
      <c r="AA989" s="105" t="str">
        <f ca="1">IF(ROWS($1:988)&lt;=COUNTA(nf),INDEX(nf,ROWS($1:988)),"")</f>
        <v/>
      </c>
    </row>
    <row r="990" spans="27:27">
      <c r="AA990" s="105" t="str">
        <f ca="1">IF(ROWS($1:989)&lt;=COUNTA(nf),INDEX(nf,ROWS($1:989)),"")</f>
        <v/>
      </c>
    </row>
    <row r="991" spans="27:27">
      <c r="AA991" s="105" t="str">
        <f ca="1">IF(ROWS($1:990)&lt;=COUNTA(nf),INDEX(nf,ROWS($1:990)),"")</f>
        <v/>
      </c>
    </row>
    <row r="992" spans="27:27">
      <c r="AA992" s="105" t="str">
        <f ca="1">IF(ROWS($1:991)&lt;=COUNTA(nf),INDEX(nf,ROWS($1:991)),"")</f>
        <v/>
      </c>
    </row>
    <row r="993" spans="1:27">
      <c r="AA993" s="105" t="str">
        <f ca="1">IF(ROWS($1:992)&lt;=COUNTA(nf),INDEX(nf,ROWS($1:992)),"")</f>
        <v/>
      </c>
    </row>
    <row r="994" spans="1:27">
      <c r="AA994" s="105" t="str">
        <f ca="1">IF(ROWS($1:993)&lt;=COUNTA(nf),INDEX(nf,ROWS($1:993)),"")</f>
        <v/>
      </c>
    </row>
    <row r="995" spans="1:27">
      <c r="AA995" s="105" t="str">
        <f ca="1">IF(ROWS($1:994)&lt;=COUNTA(nf),INDEX(nf,ROWS($1:994)),"")</f>
        <v/>
      </c>
    </row>
    <row r="996" spans="1:27">
      <c r="AA996" s="105" t="str">
        <f ca="1">IF(ROWS($1:995)&lt;=COUNTA(nf),INDEX(nf,ROWS($1:995)),"")</f>
        <v/>
      </c>
    </row>
    <row r="997" spans="1:27">
      <c r="AA997" s="105" t="str">
        <f ca="1">IF(ROWS($1:996)&lt;=COUNTA(nf),INDEX(nf,ROWS($1:996)),"")</f>
        <v/>
      </c>
    </row>
    <row r="998" spans="1:27">
      <c r="AA998" s="105" t="str">
        <f ca="1">IF(ROWS($1:997)&lt;=COUNTA(nf),INDEX(nf,ROWS($1:997)),"")</f>
        <v/>
      </c>
    </row>
    <row r="999" spans="1:27">
      <c r="AA999" s="105" t="str">
        <f ca="1">IF(ROWS($1:998)&lt;=COUNTA(nf),INDEX(nf,ROWS($1:998)),"")</f>
        <v/>
      </c>
    </row>
    <row r="1000" spans="1:27">
      <c r="AA1000" s="105" t="str">
        <f ca="1">IF(ROWS($1:999)&lt;=COUNTA(nf),INDEX(nf,ROWS($1:999)),"")</f>
        <v/>
      </c>
    </row>
    <row r="1001" spans="1:27">
      <c r="A1001" s="106"/>
    </row>
    <row r="1002" spans="1:27">
      <c r="A1002" s="106"/>
    </row>
    <row r="1003" spans="1:27">
      <c r="A1003" s="106"/>
    </row>
    <row r="1004" spans="1:27">
      <c r="A1004" s="106"/>
    </row>
    <row r="1005" spans="1:27">
      <c r="A1005" s="106"/>
    </row>
    <row r="1006" spans="1:27">
      <c r="A1006" s="106"/>
    </row>
    <row r="1007" spans="1:27">
      <c r="A1007" s="106"/>
    </row>
    <row r="1008" spans="1:27">
      <c r="A1008" s="106"/>
    </row>
    <row r="1009" spans="1:1">
      <c r="A1009" s="106"/>
    </row>
    <row r="1010" spans="1:1">
      <c r="A1010" s="106"/>
    </row>
    <row r="1011" spans="1:1">
      <c r="A1011" s="106"/>
    </row>
    <row r="1012" spans="1:1">
      <c r="A1012" s="106"/>
    </row>
    <row r="1013" spans="1:1">
      <c r="A1013" s="106"/>
    </row>
    <row r="1014" spans="1:1">
      <c r="A1014" s="106"/>
    </row>
    <row r="1015" spans="1:1">
      <c r="A1015" s="106"/>
    </row>
    <row r="1016" spans="1:1">
      <c r="A1016" s="106"/>
    </row>
    <row r="1017" spans="1:1">
      <c r="A1017" s="106"/>
    </row>
    <row r="1018" spans="1:1">
      <c r="A1018" s="106"/>
    </row>
    <row r="1019" spans="1:1">
      <c r="A1019" s="106"/>
    </row>
    <row r="1020" spans="1:1">
      <c r="A1020" s="106"/>
    </row>
    <row r="1021" spans="1:1">
      <c r="A1021" s="106"/>
    </row>
    <row r="1022" spans="1:1">
      <c r="A1022" s="106"/>
    </row>
    <row r="1023" spans="1:1">
      <c r="A1023" s="106"/>
    </row>
    <row r="1024" spans="1:1">
      <c r="A1024" s="106"/>
    </row>
    <row r="1025" spans="1:1">
      <c r="A1025" s="106"/>
    </row>
    <row r="1026" spans="1:1">
      <c r="A1026" s="106"/>
    </row>
    <row r="1027" spans="1:1">
      <c r="A1027" s="106"/>
    </row>
    <row r="1028" spans="1:1">
      <c r="A1028" s="106"/>
    </row>
    <row r="1029" spans="1:1">
      <c r="A1029" s="106"/>
    </row>
    <row r="1030" spans="1:1">
      <c r="A1030" s="106"/>
    </row>
    <row r="1031" spans="1:1">
      <c r="A1031" s="106"/>
    </row>
    <row r="1032" spans="1:1">
      <c r="A1032" s="106"/>
    </row>
    <row r="1033" spans="1:1">
      <c r="A1033" s="106"/>
    </row>
    <row r="1034" spans="1:1">
      <c r="A1034" s="106"/>
    </row>
    <row r="1035" spans="1:1">
      <c r="A1035" s="106"/>
    </row>
    <row r="1036" spans="1:1">
      <c r="A1036" s="106"/>
    </row>
    <row r="1037" spans="1:1">
      <c r="A1037" s="106"/>
    </row>
    <row r="1038" spans="1:1">
      <c r="A1038" s="106"/>
    </row>
    <row r="1039" spans="1:1">
      <c r="A1039" s="106"/>
    </row>
    <row r="1040" spans="1:1">
      <c r="A1040" s="106"/>
    </row>
    <row r="1041" spans="1:1">
      <c r="A1041" s="106"/>
    </row>
    <row r="1042" spans="1:1">
      <c r="A1042" s="106"/>
    </row>
    <row r="1043" spans="1:1">
      <c r="A1043" s="106"/>
    </row>
    <row r="1044" spans="1:1">
      <c r="A1044" s="106"/>
    </row>
    <row r="1045" spans="1:1">
      <c r="A1045" s="106"/>
    </row>
    <row r="1046" spans="1:1">
      <c r="A1046" s="106"/>
    </row>
    <row r="1047" spans="1:1">
      <c r="A1047" s="106"/>
    </row>
    <row r="1048" spans="1:1">
      <c r="A1048" s="106"/>
    </row>
    <row r="1049" spans="1:1">
      <c r="A1049" s="106"/>
    </row>
    <row r="1050" spans="1:1">
      <c r="A1050" s="106"/>
    </row>
    <row r="1051" spans="1:1">
      <c r="A1051" s="106"/>
    </row>
    <row r="1052" spans="1:1">
      <c r="A1052" s="106"/>
    </row>
    <row r="1053" spans="1:1">
      <c r="A1053" s="106"/>
    </row>
    <row r="1054" spans="1:1">
      <c r="A1054" s="106"/>
    </row>
    <row r="1055" spans="1:1">
      <c r="A1055" s="106"/>
    </row>
    <row r="1056" spans="1:1">
      <c r="A1056" s="106"/>
    </row>
    <row r="1057" spans="1:1">
      <c r="A1057" s="106"/>
    </row>
    <row r="1058" spans="1:1">
      <c r="A1058" s="106"/>
    </row>
    <row r="1059" spans="1:1">
      <c r="A1059" s="106"/>
    </row>
    <row r="1060" spans="1:1">
      <c r="A1060" s="106"/>
    </row>
    <row r="1061" spans="1:1">
      <c r="A1061" s="106"/>
    </row>
    <row r="1062" spans="1:1">
      <c r="A1062" s="106"/>
    </row>
    <row r="1063" spans="1:1">
      <c r="A1063" s="106"/>
    </row>
    <row r="1064" spans="1:1">
      <c r="A1064" s="106"/>
    </row>
    <row r="1065" spans="1:1">
      <c r="A1065" s="106"/>
    </row>
    <row r="1066" spans="1:1">
      <c r="A1066" s="106"/>
    </row>
    <row r="1067" spans="1:1">
      <c r="A1067" s="106"/>
    </row>
    <row r="1068" spans="1:1">
      <c r="A1068" s="106"/>
    </row>
    <row r="1069" spans="1:1">
      <c r="A1069" s="106"/>
    </row>
    <row r="1070" spans="1:1">
      <c r="A1070" s="106"/>
    </row>
    <row r="1071" spans="1:1">
      <c r="A1071" s="106"/>
    </row>
    <row r="1072" spans="1:1">
      <c r="A1072" s="106"/>
    </row>
    <row r="1073" spans="1:1">
      <c r="A1073" s="106"/>
    </row>
    <row r="1074" spans="1:1">
      <c r="A1074" s="106"/>
    </row>
    <row r="1075" spans="1:1">
      <c r="A1075" s="106"/>
    </row>
    <row r="1076" spans="1:1">
      <c r="A1076" s="106"/>
    </row>
    <row r="1077" spans="1:1">
      <c r="A1077" s="106"/>
    </row>
    <row r="1078" spans="1:1">
      <c r="A1078" s="106"/>
    </row>
    <row r="1079" spans="1:1">
      <c r="A1079" s="106"/>
    </row>
    <row r="1080" spans="1:1">
      <c r="A1080" s="106"/>
    </row>
    <row r="1081" spans="1:1">
      <c r="A1081" s="106"/>
    </row>
    <row r="1082" spans="1:1">
      <c r="A1082" s="106"/>
    </row>
    <row r="1083" spans="1:1">
      <c r="A1083" s="106"/>
    </row>
    <row r="1084" spans="1:1">
      <c r="A1084" s="106"/>
    </row>
    <row r="1085" spans="1:1">
      <c r="A1085" s="106"/>
    </row>
    <row r="1086" spans="1:1">
      <c r="A1086" s="106"/>
    </row>
    <row r="1087" spans="1:1">
      <c r="A1087" s="106"/>
    </row>
    <row r="1088" spans="1:1">
      <c r="A1088" s="106"/>
    </row>
    <row r="1089" spans="1:1">
      <c r="A1089" s="106"/>
    </row>
    <row r="1090" spans="1:1">
      <c r="A1090" s="106"/>
    </row>
    <row r="1091" spans="1:1">
      <c r="A1091" s="106"/>
    </row>
    <row r="1092" spans="1:1">
      <c r="A1092" s="106"/>
    </row>
    <row r="1093" spans="1:1">
      <c r="A1093" s="106"/>
    </row>
    <row r="1094" spans="1:1">
      <c r="A1094" s="106"/>
    </row>
    <row r="1095" spans="1:1">
      <c r="A1095" s="106"/>
    </row>
    <row r="1096" spans="1:1">
      <c r="A1096" s="106"/>
    </row>
    <row r="1097" spans="1:1">
      <c r="A1097" s="106"/>
    </row>
    <row r="1098" spans="1:1">
      <c r="A1098" s="106"/>
    </row>
    <row r="1099" spans="1:1">
      <c r="A1099" s="106"/>
    </row>
    <row r="1100" spans="1:1">
      <c r="A1100" s="106"/>
    </row>
    <row r="1101" spans="1:1">
      <c r="A1101" s="106"/>
    </row>
    <row r="1102" spans="1:1">
      <c r="A1102" s="106"/>
    </row>
    <row r="1103" spans="1:1">
      <c r="A1103" s="106"/>
    </row>
    <row r="1104" spans="1:1">
      <c r="A1104" s="106"/>
    </row>
    <row r="1105" spans="1:1">
      <c r="A1105" s="106"/>
    </row>
    <row r="1106" spans="1:1">
      <c r="A1106" s="106"/>
    </row>
    <row r="1107" spans="1:1">
      <c r="A1107" s="106"/>
    </row>
    <row r="1108" spans="1:1">
      <c r="A1108" s="106"/>
    </row>
    <row r="1109" spans="1:1">
      <c r="A1109" s="106"/>
    </row>
    <row r="1110" spans="1:1">
      <c r="A1110" s="106"/>
    </row>
    <row r="1111" spans="1:1">
      <c r="A1111" s="106"/>
    </row>
    <row r="1112" spans="1:1">
      <c r="A1112" s="106"/>
    </row>
    <row r="1113" spans="1:1">
      <c r="A1113" s="106"/>
    </row>
    <row r="1114" spans="1:1">
      <c r="A1114" s="106"/>
    </row>
    <row r="1115" spans="1:1">
      <c r="A1115" s="106"/>
    </row>
    <row r="1116" spans="1:1">
      <c r="A1116" s="106"/>
    </row>
    <row r="1117" spans="1:1">
      <c r="A1117" s="106"/>
    </row>
    <row r="1118" spans="1:1">
      <c r="A1118" s="106"/>
    </row>
    <row r="1119" spans="1:1">
      <c r="A1119" s="106"/>
    </row>
    <row r="1120" spans="1:1">
      <c r="A1120" s="106"/>
    </row>
    <row r="1121" spans="1:1">
      <c r="A1121" s="106"/>
    </row>
    <row r="1122" spans="1:1">
      <c r="A1122" s="106"/>
    </row>
    <row r="1123" spans="1:1">
      <c r="A1123" s="106"/>
    </row>
    <row r="1124" spans="1:1">
      <c r="A1124" s="106"/>
    </row>
    <row r="1125" spans="1:1">
      <c r="A1125" s="106"/>
    </row>
    <row r="1126" spans="1:1">
      <c r="A1126" s="106"/>
    </row>
    <row r="1127" spans="1:1">
      <c r="A1127" s="106"/>
    </row>
    <row r="1128" spans="1:1">
      <c r="A1128" s="106"/>
    </row>
    <row r="1129" spans="1:1">
      <c r="A1129" s="106"/>
    </row>
    <row r="1130" spans="1:1">
      <c r="A1130" s="106"/>
    </row>
    <row r="1131" spans="1:1">
      <c r="A1131" s="106"/>
    </row>
    <row r="1132" spans="1:1">
      <c r="A1132" s="106"/>
    </row>
    <row r="1133" spans="1:1">
      <c r="A1133" s="106"/>
    </row>
    <row r="1134" spans="1:1">
      <c r="A1134" s="106"/>
    </row>
    <row r="1135" spans="1:1">
      <c r="A1135" s="106"/>
    </row>
    <row r="1136" spans="1:1">
      <c r="A1136" s="106"/>
    </row>
    <row r="1137" spans="1:1">
      <c r="A1137" s="106"/>
    </row>
    <row r="1138" spans="1:1">
      <c r="A1138" s="106"/>
    </row>
    <row r="1139" spans="1:1">
      <c r="A1139" s="106"/>
    </row>
    <row r="1140" spans="1:1">
      <c r="A1140" s="106"/>
    </row>
    <row r="1141" spans="1:1">
      <c r="A1141" s="106"/>
    </row>
    <row r="1142" spans="1:1">
      <c r="A1142" s="106"/>
    </row>
    <row r="1143" spans="1:1">
      <c r="A1143" s="106"/>
    </row>
    <row r="1144" spans="1:1">
      <c r="A1144" s="106"/>
    </row>
    <row r="1145" spans="1:1">
      <c r="A1145" s="106"/>
    </row>
    <row r="1146" spans="1:1">
      <c r="A1146" s="106"/>
    </row>
    <row r="1147" spans="1:1">
      <c r="A1147" s="106"/>
    </row>
    <row r="1148" spans="1:1">
      <c r="A1148" s="106"/>
    </row>
    <row r="1149" spans="1:1">
      <c r="A1149" s="106"/>
    </row>
    <row r="1150" spans="1:1">
      <c r="A1150" s="106"/>
    </row>
    <row r="1151" spans="1:1">
      <c r="A1151" s="106"/>
    </row>
    <row r="1152" spans="1:1">
      <c r="A1152" s="106"/>
    </row>
    <row r="1153" spans="1:1">
      <c r="A1153" s="106"/>
    </row>
    <row r="1154" spans="1:1">
      <c r="A1154" s="106"/>
    </row>
    <row r="1155" spans="1:1">
      <c r="A1155" s="106"/>
    </row>
    <row r="1156" spans="1:1">
      <c r="A1156" s="106"/>
    </row>
    <row r="1157" spans="1:1">
      <c r="A1157" s="106"/>
    </row>
    <row r="1158" spans="1:1">
      <c r="A1158" s="106"/>
    </row>
    <row r="1159" spans="1:1">
      <c r="A1159" s="106"/>
    </row>
    <row r="1160" spans="1:1">
      <c r="A1160" s="106"/>
    </row>
    <row r="1161" spans="1:1">
      <c r="A1161" s="106"/>
    </row>
    <row r="1162" spans="1:1">
      <c r="A1162" s="106"/>
    </row>
    <row r="1163" spans="1:1">
      <c r="A1163" s="106"/>
    </row>
    <row r="1164" spans="1:1">
      <c r="A1164" s="106"/>
    </row>
    <row r="1165" spans="1:1">
      <c r="A1165" s="106"/>
    </row>
    <row r="1166" spans="1:1">
      <c r="A1166" s="106"/>
    </row>
    <row r="1167" spans="1:1">
      <c r="A1167" s="106"/>
    </row>
    <row r="1168" spans="1:1">
      <c r="A1168" s="106"/>
    </row>
    <row r="1169" spans="1:1">
      <c r="A1169" s="106"/>
    </row>
    <row r="1170" spans="1:1">
      <c r="A1170" s="106"/>
    </row>
    <row r="1171" spans="1:1">
      <c r="A1171" s="106"/>
    </row>
    <row r="1172" spans="1:1">
      <c r="A1172" s="106"/>
    </row>
    <row r="1173" spans="1:1">
      <c r="A1173" s="106"/>
    </row>
    <row r="1174" spans="1:1">
      <c r="A1174" s="106"/>
    </row>
    <row r="1175" spans="1:1">
      <c r="A1175" s="106"/>
    </row>
    <row r="1176" spans="1:1">
      <c r="A1176" s="106"/>
    </row>
    <row r="1177" spans="1:1">
      <c r="A1177" s="106"/>
    </row>
    <row r="1178" spans="1:1">
      <c r="A1178" s="106"/>
    </row>
    <row r="1179" spans="1:1">
      <c r="A1179" s="106"/>
    </row>
    <row r="1180" spans="1:1">
      <c r="A1180" s="106"/>
    </row>
    <row r="1181" spans="1:1">
      <c r="A1181" s="106"/>
    </row>
    <row r="1182" spans="1:1">
      <c r="A1182" s="106"/>
    </row>
    <row r="1183" spans="1:1">
      <c r="A1183" s="106"/>
    </row>
    <row r="1184" spans="1:1">
      <c r="A1184" s="106"/>
    </row>
    <row r="1185" spans="1:1">
      <c r="A1185" s="106"/>
    </row>
    <row r="1186" spans="1:1">
      <c r="A1186" s="106"/>
    </row>
    <row r="1187" spans="1:1">
      <c r="A1187" s="106"/>
    </row>
    <row r="1188" spans="1:1">
      <c r="A1188" s="106"/>
    </row>
    <row r="1189" spans="1:1">
      <c r="A1189" s="106"/>
    </row>
    <row r="1190" spans="1:1">
      <c r="A1190" s="106"/>
    </row>
    <row r="1191" spans="1:1">
      <c r="A1191" s="106"/>
    </row>
    <row r="1192" spans="1:1">
      <c r="A1192" s="106"/>
    </row>
    <row r="1193" spans="1:1">
      <c r="A1193" s="106"/>
    </row>
    <row r="1194" spans="1:1">
      <c r="A1194" s="106"/>
    </row>
    <row r="1195" spans="1:1">
      <c r="A1195" s="106"/>
    </row>
    <row r="1196" spans="1:1">
      <c r="A1196" s="106"/>
    </row>
    <row r="1197" spans="1:1">
      <c r="A1197" s="106"/>
    </row>
    <row r="1198" spans="1:1">
      <c r="A1198" s="106"/>
    </row>
    <row r="1199" spans="1:1">
      <c r="A1199" s="106"/>
    </row>
    <row r="1200" spans="1:1">
      <c r="A1200" s="106"/>
    </row>
    <row r="1201" spans="1:1">
      <c r="A1201" s="106"/>
    </row>
    <row r="1202" spans="1:1">
      <c r="A1202" s="106"/>
    </row>
    <row r="1203" spans="1:1">
      <c r="A1203" s="106"/>
    </row>
    <row r="1204" spans="1:1">
      <c r="A1204" s="106"/>
    </row>
    <row r="1205" spans="1:1">
      <c r="A1205" s="106"/>
    </row>
    <row r="1206" spans="1:1">
      <c r="A1206" s="106"/>
    </row>
    <row r="1207" spans="1:1">
      <c r="A1207" s="106"/>
    </row>
    <row r="1208" spans="1:1">
      <c r="A1208" s="106"/>
    </row>
    <row r="1209" spans="1:1">
      <c r="A1209" s="106"/>
    </row>
    <row r="1210" spans="1:1">
      <c r="A1210" s="106"/>
    </row>
    <row r="1211" spans="1:1">
      <c r="A1211" s="106"/>
    </row>
    <row r="1212" spans="1:1">
      <c r="A1212" s="106"/>
    </row>
    <row r="1213" spans="1:1">
      <c r="A1213" s="106"/>
    </row>
    <row r="1214" spans="1:1">
      <c r="A1214" s="106"/>
    </row>
    <row r="1215" spans="1:1">
      <c r="A1215" s="106"/>
    </row>
    <row r="1216" spans="1:1">
      <c r="A1216" s="106"/>
    </row>
    <row r="1217" spans="1:1">
      <c r="A1217" s="106"/>
    </row>
    <row r="1218" spans="1:1">
      <c r="A1218" s="106"/>
    </row>
    <row r="1219" spans="1:1">
      <c r="A1219" s="106"/>
    </row>
    <row r="1220" spans="1:1">
      <c r="A1220" s="106"/>
    </row>
    <row r="1221" spans="1:1">
      <c r="A1221" s="106"/>
    </row>
    <row r="1222" spans="1:1">
      <c r="A1222" s="106"/>
    </row>
    <row r="1223" spans="1:1">
      <c r="A1223" s="106"/>
    </row>
    <row r="1224" spans="1:1">
      <c r="A1224" s="106"/>
    </row>
    <row r="1225" spans="1:1">
      <c r="A1225" s="106"/>
    </row>
    <row r="1226" spans="1:1">
      <c r="A1226" s="106"/>
    </row>
    <row r="1227" spans="1:1">
      <c r="A1227" s="106"/>
    </row>
    <row r="1228" spans="1:1">
      <c r="A1228" s="106"/>
    </row>
    <row r="1229" spans="1:1">
      <c r="A1229" s="106"/>
    </row>
    <row r="1230" spans="1:1">
      <c r="A1230" s="106"/>
    </row>
    <row r="1231" spans="1:1">
      <c r="A1231" s="106"/>
    </row>
    <row r="1232" spans="1:1">
      <c r="A1232" s="106"/>
    </row>
    <row r="1233" spans="1:1">
      <c r="A1233" s="106"/>
    </row>
    <row r="1234" spans="1:1">
      <c r="A1234" s="106"/>
    </row>
    <row r="1235" spans="1:1">
      <c r="A1235" s="106"/>
    </row>
    <row r="1236" spans="1:1">
      <c r="A1236" s="106"/>
    </row>
    <row r="1237" spans="1:1">
      <c r="A1237" s="106"/>
    </row>
    <row r="1238" spans="1:1">
      <c r="A1238" s="106"/>
    </row>
    <row r="1239" spans="1:1">
      <c r="A1239" s="106"/>
    </row>
    <row r="1240" spans="1:1">
      <c r="A1240" s="106"/>
    </row>
    <row r="1241" spans="1:1">
      <c r="A1241" s="106"/>
    </row>
    <row r="1242" spans="1:1">
      <c r="A1242" s="106"/>
    </row>
    <row r="1243" spans="1:1">
      <c r="A1243" s="106"/>
    </row>
    <row r="1244" spans="1:1">
      <c r="A1244" s="106"/>
    </row>
    <row r="1245" spans="1:1">
      <c r="A1245" s="106"/>
    </row>
    <row r="1246" spans="1:1">
      <c r="A1246" s="106"/>
    </row>
    <row r="1247" spans="1:1">
      <c r="A1247" s="106"/>
    </row>
    <row r="1248" spans="1:1">
      <c r="A1248" s="106"/>
    </row>
    <row r="1249" spans="1:1">
      <c r="A1249" s="106"/>
    </row>
    <row r="1250" spans="1:1">
      <c r="A1250" s="106"/>
    </row>
    <row r="1251" spans="1:1">
      <c r="A1251" s="106"/>
    </row>
    <row r="1252" spans="1:1">
      <c r="A1252" s="106"/>
    </row>
    <row r="1253" spans="1:1">
      <c r="A1253" s="106"/>
    </row>
    <row r="1254" spans="1:1">
      <c r="A1254" s="106"/>
    </row>
    <row r="1255" spans="1:1">
      <c r="A1255" s="106"/>
    </row>
    <row r="1256" spans="1:1">
      <c r="A1256" s="106"/>
    </row>
    <row r="1257" spans="1:1">
      <c r="A1257" s="106"/>
    </row>
    <row r="1258" spans="1:1">
      <c r="A1258" s="106"/>
    </row>
    <row r="1259" spans="1:1">
      <c r="A1259" s="106"/>
    </row>
    <row r="1260" spans="1:1">
      <c r="A1260" s="106"/>
    </row>
    <row r="1261" spans="1:1">
      <c r="A1261" s="106"/>
    </row>
    <row r="1262" spans="1:1">
      <c r="A1262" s="106"/>
    </row>
    <row r="1263" spans="1:1">
      <c r="A1263" s="106"/>
    </row>
    <row r="1264" spans="1:1">
      <c r="A1264" s="106"/>
    </row>
    <row r="1265" spans="1:1">
      <c r="A1265" s="106"/>
    </row>
    <row r="1266" spans="1:1">
      <c r="A1266" s="106"/>
    </row>
    <row r="1267" spans="1:1">
      <c r="A1267" s="106"/>
    </row>
    <row r="1268" spans="1:1">
      <c r="A1268" s="106"/>
    </row>
    <row r="1269" spans="1:1">
      <c r="A1269" s="106"/>
    </row>
    <row r="1270" spans="1:1">
      <c r="A1270" s="106"/>
    </row>
    <row r="1271" spans="1:1">
      <c r="A1271" s="106"/>
    </row>
    <row r="1272" spans="1:1">
      <c r="A1272" s="106"/>
    </row>
    <row r="1273" spans="1:1">
      <c r="A1273" s="106"/>
    </row>
    <row r="1274" spans="1:1">
      <c r="A1274" s="106"/>
    </row>
    <row r="1275" spans="1:1">
      <c r="A1275" s="106"/>
    </row>
    <row r="1276" spans="1:1">
      <c r="A1276" s="106"/>
    </row>
    <row r="1277" spans="1:1">
      <c r="A1277" s="106"/>
    </row>
    <row r="1278" spans="1:1">
      <c r="A1278" s="106"/>
    </row>
    <row r="1279" spans="1:1">
      <c r="A1279" s="106"/>
    </row>
    <row r="1280" spans="1:1">
      <c r="A1280" s="106"/>
    </row>
    <row r="1281" spans="1:1">
      <c r="A1281" s="106"/>
    </row>
    <row r="1282" spans="1:1">
      <c r="A1282" s="106"/>
    </row>
    <row r="1283" spans="1:1">
      <c r="A1283" s="106"/>
    </row>
    <row r="1284" spans="1:1">
      <c r="A1284" s="106"/>
    </row>
    <row r="1285" spans="1:1">
      <c r="A1285" s="106"/>
    </row>
    <row r="1286" spans="1:1">
      <c r="A1286" s="106"/>
    </row>
    <row r="1287" spans="1:1">
      <c r="A1287" s="106"/>
    </row>
    <row r="1288" spans="1:1">
      <c r="A1288" s="106"/>
    </row>
    <row r="1289" spans="1:1">
      <c r="A1289" s="106"/>
    </row>
    <row r="1290" spans="1:1">
      <c r="A1290" s="106"/>
    </row>
    <row r="1291" spans="1:1">
      <c r="A1291" s="106"/>
    </row>
    <row r="1292" spans="1:1">
      <c r="A1292" s="106"/>
    </row>
    <row r="1293" spans="1:1">
      <c r="A1293" s="106"/>
    </row>
    <row r="1294" spans="1:1">
      <c r="A1294" s="106"/>
    </row>
    <row r="1295" spans="1:1">
      <c r="A1295" s="106"/>
    </row>
    <row r="1296" spans="1:1">
      <c r="A1296" s="106"/>
    </row>
    <row r="1297" spans="1:1">
      <c r="A1297" s="106"/>
    </row>
    <row r="1298" spans="1:1">
      <c r="A1298" s="106"/>
    </row>
    <row r="1299" spans="1:1">
      <c r="A1299" s="106"/>
    </row>
    <row r="1300" spans="1:1">
      <c r="A1300" s="106"/>
    </row>
    <row r="1301" spans="1:1">
      <c r="A1301" s="106"/>
    </row>
    <row r="1302" spans="1:1">
      <c r="A1302" s="106"/>
    </row>
    <row r="1303" spans="1:1">
      <c r="A1303" s="106"/>
    </row>
    <row r="1304" spans="1:1">
      <c r="A1304" s="106"/>
    </row>
    <row r="1305" spans="1:1">
      <c r="A1305" s="106"/>
    </row>
    <row r="1306" spans="1:1">
      <c r="A1306" s="106"/>
    </row>
    <row r="1307" spans="1:1">
      <c r="A1307" s="106"/>
    </row>
    <row r="1308" spans="1:1">
      <c r="A1308" s="106"/>
    </row>
    <row r="1309" spans="1:1">
      <c r="A1309" s="106"/>
    </row>
    <row r="1310" spans="1:1">
      <c r="A1310" s="106"/>
    </row>
    <row r="1311" spans="1:1">
      <c r="A1311" s="106"/>
    </row>
    <row r="1312" spans="1:1">
      <c r="A1312" s="106"/>
    </row>
    <row r="1313" spans="1:1">
      <c r="A1313" s="106"/>
    </row>
    <row r="1314" spans="1:1">
      <c r="A1314" s="106"/>
    </row>
    <row r="1315" spans="1:1">
      <c r="A1315" s="106"/>
    </row>
    <row r="1316" spans="1:1">
      <c r="A1316" s="106"/>
    </row>
    <row r="1317" spans="1:1">
      <c r="A1317" s="106"/>
    </row>
    <row r="1318" spans="1:1">
      <c r="A1318" s="106"/>
    </row>
    <row r="1319" spans="1:1">
      <c r="A1319" s="106"/>
    </row>
    <row r="1320" spans="1:1">
      <c r="A1320" s="106"/>
    </row>
    <row r="1321" spans="1:1">
      <c r="A1321" s="106"/>
    </row>
    <row r="1322" spans="1:1">
      <c r="A1322" s="106"/>
    </row>
    <row r="1323" spans="1:1">
      <c r="A1323" s="106"/>
    </row>
    <row r="1324" spans="1:1">
      <c r="A1324" s="106"/>
    </row>
    <row r="1325" spans="1:1">
      <c r="A1325" s="106"/>
    </row>
    <row r="1326" spans="1:1">
      <c r="A1326" s="106"/>
    </row>
    <row r="1327" spans="1:1">
      <c r="A1327" s="106"/>
    </row>
    <row r="1328" spans="1:1">
      <c r="A1328" s="106"/>
    </row>
    <row r="1329" spans="1:1">
      <c r="A1329" s="106"/>
    </row>
    <row r="1330" spans="1:1">
      <c r="A1330" s="106"/>
    </row>
    <row r="1331" spans="1:1">
      <c r="A1331" s="106"/>
    </row>
    <row r="1332" spans="1:1">
      <c r="A1332" s="106"/>
    </row>
    <row r="1333" spans="1:1">
      <c r="A1333" s="106"/>
    </row>
    <row r="1334" spans="1:1">
      <c r="A1334" s="106"/>
    </row>
    <row r="1335" spans="1:1">
      <c r="A1335" s="106"/>
    </row>
    <row r="1336" spans="1:1">
      <c r="A1336" s="106"/>
    </row>
    <row r="1337" spans="1:1">
      <c r="A1337" s="106"/>
    </row>
    <row r="1338" spans="1:1">
      <c r="A1338" s="106"/>
    </row>
    <row r="1339" spans="1:1">
      <c r="A1339" s="106"/>
    </row>
    <row r="1340" spans="1:1">
      <c r="A1340" s="106"/>
    </row>
    <row r="1341" spans="1:1">
      <c r="A1341" s="106"/>
    </row>
    <row r="1342" spans="1:1">
      <c r="A1342" s="106"/>
    </row>
    <row r="1343" spans="1:1">
      <c r="A1343" s="106"/>
    </row>
    <row r="1344" spans="1:1">
      <c r="A1344" s="106"/>
    </row>
    <row r="1345" spans="1:1">
      <c r="A1345" s="106"/>
    </row>
    <row r="1346" spans="1:1">
      <c r="A1346" s="106"/>
    </row>
    <row r="1347" spans="1:1">
      <c r="A1347" s="106"/>
    </row>
    <row r="1348" spans="1:1">
      <c r="A1348" s="106"/>
    </row>
    <row r="1349" spans="1:1">
      <c r="A1349" s="106"/>
    </row>
    <row r="1350" spans="1:1">
      <c r="A1350" s="106"/>
    </row>
    <row r="1351" spans="1:1">
      <c r="A1351" s="106"/>
    </row>
    <row r="1352" spans="1:1">
      <c r="A1352" s="106"/>
    </row>
    <row r="1353" spans="1:1">
      <c r="A1353" s="106"/>
    </row>
    <row r="1354" spans="1:1">
      <c r="A1354" s="106"/>
    </row>
    <row r="1355" spans="1:1">
      <c r="A1355" s="106"/>
    </row>
    <row r="1356" spans="1:1">
      <c r="A1356" s="106"/>
    </row>
    <row r="1357" spans="1:1">
      <c r="A1357" s="106"/>
    </row>
    <row r="1358" spans="1:1">
      <c r="A1358" s="106"/>
    </row>
    <row r="1359" spans="1:1">
      <c r="A1359" s="106"/>
    </row>
    <row r="1360" spans="1:1">
      <c r="A1360" s="106"/>
    </row>
    <row r="1361" spans="1:1">
      <c r="A1361" s="106"/>
    </row>
    <row r="1362" spans="1:1">
      <c r="A1362" s="106"/>
    </row>
    <row r="1363" spans="1:1">
      <c r="A1363" s="106"/>
    </row>
    <row r="1364" spans="1:1">
      <c r="A1364" s="106"/>
    </row>
    <row r="1365" spans="1:1">
      <c r="A1365" s="106"/>
    </row>
    <row r="1366" spans="1:1">
      <c r="A1366" s="106"/>
    </row>
    <row r="1367" spans="1:1">
      <c r="A1367" s="106"/>
    </row>
    <row r="1368" spans="1:1">
      <c r="A1368" s="106"/>
    </row>
    <row r="1369" spans="1:1">
      <c r="A1369" s="106"/>
    </row>
    <row r="1370" spans="1:1">
      <c r="A1370" s="106"/>
    </row>
    <row r="1371" spans="1:1">
      <c r="A1371" s="106"/>
    </row>
    <row r="1372" spans="1:1">
      <c r="A1372" s="106"/>
    </row>
    <row r="1373" spans="1:1">
      <c r="A1373" s="106"/>
    </row>
    <row r="1374" spans="1:1">
      <c r="A1374" s="106"/>
    </row>
    <row r="1375" spans="1:1">
      <c r="A1375" s="106"/>
    </row>
    <row r="1376" spans="1:1">
      <c r="A1376" s="106"/>
    </row>
    <row r="1377" spans="1:1">
      <c r="A1377" s="106"/>
    </row>
    <row r="1378" spans="1:1">
      <c r="A1378" s="106"/>
    </row>
    <row r="1379" spans="1:1">
      <c r="A1379" s="106"/>
    </row>
    <row r="1380" spans="1:1">
      <c r="A1380" s="106"/>
    </row>
    <row r="1381" spans="1:1">
      <c r="A1381" s="106"/>
    </row>
    <row r="1382" spans="1:1">
      <c r="A1382" s="106"/>
    </row>
    <row r="1383" spans="1:1">
      <c r="A1383" s="106"/>
    </row>
    <row r="1384" spans="1:1">
      <c r="A1384" s="106"/>
    </row>
    <row r="1385" spans="1:1">
      <c r="A1385" s="106"/>
    </row>
    <row r="1386" spans="1:1">
      <c r="A1386" s="106"/>
    </row>
    <row r="1387" spans="1:1">
      <c r="A1387" s="106"/>
    </row>
    <row r="1388" spans="1:1">
      <c r="A1388" s="106"/>
    </row>
    <row r="1389" spans="1:1">
      <c r="A1389" s="106"/>
    </row>
    <row r="1390" spans="1:1">
      <c r="A1390" s="106"/>
    </row>
    <row r="1391" spans="1:1">
      <c r="A1391" s="106"/>
    </row>
    <row r="1392" spans="1:1">
      <c r="A1392" s="106"/>
    </row>
    <row r="1393" spans="1:1">
      <c r="A1393" s="106"/>
    </row>
    <row r="1394" spans="1:1">
      <c r="A1394" s="106"/>
    </row>
    <row r="1395" spans="1:1">
      <c r="A1395" s="106"/>
    </row>
    <row r="1396" spans="1:1">
      <c r="A1396" s="106"/>
    </row>
    <row r="1397" spans="1:1">
      <c r="A1397" s="106"/>
    </row>
    <row r="1398" spans="1:1">
      <c r="A1398" s="106"/>
    </row>
    <row r="1399" spans="1:1">
      <c r="A1399" s="106"/>
    </row>
    <row r="1400" spans="1:1">
      <c r="A1400" s="106"/>
    </row>
    <row r="1401" spans="1:1">
      <c r="A1401" s="106"/>
    </row>
    <row r="1402" spans="1:1">
      <c r="A1402" s="106"/>
    </row>
    <row r="1403" spans="1:1">
      <c r="A1403" s="106"/>
    </row>
    <row r="1404" spans="1:1">
      <c r="A1404" s="106"/>
    </row>
    <row r="1405" spans="1:1">
      <c r="A1405" s="106"/>
    </row>
    <row r="1406" spans="1:1">
      <c r="A1406" s="106"/>
    </row>
    <row r="1407" spans="1:1">
      <c r="A1407" s="106"/>
    </row>
    <row r="1408" spans="1:1">
      <c r="A1408" s="106"/>
    </row>
    <row r="1409" spans="1:1">
      <c r="A1409" s="106"/>
    </row>
    <row r="1410" spans="1:1">
      <c r="A1410" s="106"/>
    </row>
    <row r="1411" spans="1:1">
      <c r="A1411" s="106"/>
    </row>
    <row r="1412" spans="1:1">
      <c r="A1412" s="106"/>
    </row>
    <row r="1413" spans="1:1">
      <c r="A1413" s="106"/>
    </row>
    <row r="1414" spans="1:1">
      <c r="A1414" s="106"/>
    </row>
    <row r="1415" spans="1:1">
      <c r="A1415" s="106"/>
    </row>
    <row r="1416" spans="1:1">
      <c r="A1416" s="106"/>
    </row>
    <row r="1417" spans="1:1">
      <c r="A1417" s="106"/>
    </row>
    <row r="1418" spans="1:1">
      <c r="A1418" s="106"/>
    </row>
    <row r="1419" spans="1:1">
      <c r="A1419" s="106"/>
    </row>
    <row r="1420" spans="1:1">
      <c r="A1420" s="106"/>
    </row>
    <row r="1421" spans="1:1">
      <c r="A1421" s="106"/>
    </row>
    <row r="1422" spans="1:1">
      <c r="A1422" s="106"/>
    </row>
    <row r="1423" spans="1:1">
      <c r="A1423" s="106"/>
    </row>
    <row r="1424" spans="1:1">
      <c r="A1424" s="106"/>
    </row>
    <row r="1425" spans="1:1">
      <c r="A1425" s="106"/>
    </row>
    <row r="1426" spans="1:1">
      <c r="A1426" s="106"/>
    </row>
    <row r="1427" spans="1:1">
      <c r="A1427" s="106"/>
    </row>
    <row r="1428" spans="1:1">
      <c r="A1428" s="106"/>
    </row>
    <row r="1429" spans="1:1">
      <c r="A1429" s="106"/>
    </row>
    <row r="1430" spans="1:1">
      <c r="A1430" s="106"/>
    </row>
    <row r="1431" spans="1:1">
      <c r="A1431" s="106"/>
    </row>
    <row r="1432" spans="1:1">
      <c r="A1432" s="106"/>
    </row>
    <row r="1433" spans="1:1">
      <c r="A1433" s="106"/>
    </row>
    <row r="1434" spans="1:1">
      <c r="A1434" s="106"/>
    </row>
    <row r="1435" spans="1:1">
      <c r="A1435" s="106"/>
    </row>
    <row r="1436" spans="1:1">
      <c r="A1436" s="106"/>
    </row>
    <row r="1437" spans="1:1">
      <c r="A1437" s="106"/>
    </row>
    <row r="1438" spans="1:1">
      <c r="A1438" s="106"/>
    </row>
    <row r="1439" spans="1:1">
      <c r="A1439" s="106"/>
    </row>
    <row r="1440" spans="1:1">
      <c r="A1440" s="106"/>
    </row>
    <row r="1441" spans="1:1">
      <c r="A1441" s="106"/>
    </row>
    <row r="1442" spans="1:1">
      <c r="A1442" s="106"/>
    </row>
    <row r="1443" spans="1:1">
      <c r="A1443" s="106"/>
    </row>
    <row r="1444" spans="1:1">
      <c r="A1444" s="106"/>
    </row>
    <row r="1445" spans="1:1">
      <c r="A1445" s="106"/>
    </row>
    <row r="1446" spans="1:1">
      <c r="A1446" s="106"/>
    </row>
    <row r="1447" spans="1:1">
      <c r="A1447" s="106"/>
    </row>
    <row r="1448" spans="1:1">
      <c r="A1448" s="106"/>
    </row>
    <row r="1449" spans="1:1">
      <c r="A1449" s="106"/>
    </row>
    <row r="1450" spans="1:1">
      <c r="A1450" s="106"/>
    </row>
    <row r="1451" spans="1:1">
      <c r="A1451" s="106"/>
    </row>
    <row r="1452" spans="1:1">
      <c r="A1452" s="106"/>
    </row>
    <row r="1453" spans="1:1">
      <c r="A1453" s="106"/>
    </row>
    <row r="1454" spans="1:1">
      <c r="A1454" s="106"/>
    </row>
    <row r="1455" spans="1:1">
      <c r="A1455" s="106"/>
    </row>
    <row r="1456" spans="1:1">
      <c r="A1456" s="106"/>
    </row>
    <row r="1457" spans="1:1">
      <c r="A1457" s="106"/>
    </row>
    <row r="1458" spans="1:1">
      <c r="A1458" s="106"/>
    </row>
    <row r="1459" spans="1:1">
      <c r="A1459" s="106"/>
    </row>
    <row r="1460" spans="1:1">
      <c r="A1460" s="106"/>
    </row>
    <row r="1461" spans="1:1">
      <c r="A1461" s="106"/>
    </row>
    <row r="1462" spans="1:1">
      <c r="A1462" s="106"/>
    </row>
    <row r="1463" spans="1:1">
      <c r="A1463" s="106"/>
    </row>
    <row r="1464" spans="1:1">
      <c r="A1464" s="106"/>
    </row>
    <row r="1465" spans="1:1">
      <c r="A1465" s="106"/>
    </row>
    <row r="1466" spans="1:1">
      <c r="A1466" s="106"/>
    </row>
    <row r="1467" spans="1:1">
      <c r="A1467" s="106"/>
    </row>
    <row r="1468" spans="1:1">
      <c r="A1468" s="106"/>
    </row>
    <row r="1469" spans="1:1">
      <c r="A1469" s="106"/>
    </row>
    <row r="1470" spans="1:1">
      <c r="A1470" s="106"/>
    </row>
    <row r="1471" spans="1:1">
      <c r="A1471" s="106"/>
    </row>
    <row r="1472" spans="1:1">
      <c r="A1472" s="106"/>
    </row>
    <row r="1473" spans="1:1">
      <c r="A1473" s="106"/>
    </row>
    <row r="1474" spans="1:1">
      <c r="A1474" s="106"/>
    </row>
    <row r="1475" spans="1:1">
      <c r="A1475" s="106"/>
    </row>
    <row r="1476" spans="1:1">
      <c r="A1476" s="106"/>
    </row>
    <row r="1477" spans="1:1">
      <c r="A1477" s="106"/>
    </row>
    <row r="1478" spans="1:1">
      <c r="A1478" s="106"/>
    </row>
    <row r="1479" spans="1:1">
      <c r="A1479" s="106"/>
    </row>
    <row r="1480" spans="1:1">
      <c r="A1480" s="106"/>
    </row>
    <row r="1481" spans="1:1">
      <c r="A1481" s="106"/>
    </row>
    <row r="1482" spans="1:1">
      <c r="A1482" s="106"/>
    </row>
    <row r="1483" spans="1:1">
      <c r="A1483" s="106"/>
    </row>
    <row r="1484" spans="1:1">
      <c r="A1484" s="106"/>
    </row>
    <row r="1485" spans="1:1">
      <c r="A1485" s="106"/>
    </row>
    <row r="1486" spans="1:1">
      <c r="A1486" s="106"/>
    </row>
    <row r="1487" spans="1:1">
      <c r="A1487" s="106"/>
    </row>
    <row r="1488" spans="1:1">
      <c r="A1488" s="106"/>
    </row>
    <row r="1489" spans="1:1">
      <c r="A1489" s="106"/>
    </row>
    <row r="1490" spans="1:1">
      <c r="A1490" s="106"/>
    </row>
    <row r="1491" spans="1:1">
      <c r="A1491" s="106"/>
    </row>
    <row r="1492" spans="1:1">
      <c r="A1492" s="106"/>
    </row>
    <row r="1493" spans="1:1">
      <c r="A1493" s="106"/>
    </row>
    <row r="1494" spans="1:1">
      <c r="A1494" s="106"/>
    </row>
    <row r="1495" spans="1:1">
      <c r="A1495" s="106"/>
    </row>
    <row r="1496" spans="1:1">
      <c r="A1496" s="106"/>
    </row>
    <row r="1497" spans="1:1">
      <c r="A1497" s="106"/>
    </row>
    <row r="1498" spans="1:1">
      <c r="A1498" s="106"/>
    </row>
    <row r="1499" spans="1:1">
      <c r="A1499" s="106"/>
    </row>
    <row r="1500" spans="1:1">
      <c r="A1500" s="106"/>
    </row>
    <row r="1501" spans="1:1">
      <c r="A1501" s="106"/>
    </row>
    <row r="1502" spans="1:1">
      <c r="A1502" s="106"/>
    </row>
    <row r="1503" spans="1:1">
      <c r="A1503" s="106"/>
    </row>
    <row r="1504" spans="1:1">
      <c r="A1504" s="106"/>
    </row>
    <row r="1505" spans="1:1">
      <c r="A1505" s="106"/>
    </row>
    <row r="1506" spans="1:1">
      <c r="A1506" s="106"/>
    </row>
    <row r="1507" spans="1:1">
      <c r="A1507" s="106"/>
    </row>
    <row r="1508" spans="1:1">
      <c r="A1508" s="106"/>
    </row>
    <row r="1509" spans="1:1">
      <c r="A1509" s="106"/>
    </row>
    <row r="1510" spans="1:1">
      <c r="A1510" s="106"/>
    </row>
    <row r="1511" spans="1:1">
      <c r="A1511" s="106"/>
    </row>
    <row r="1512" spans="1:1">
      <c r="A1512" s="106"/>
    </row>
    <row r="1513" spans="1:1">
      <c r="A1513" s="106"/>
    </row>
    <row r="1514" spans="1:1">
      <c r="A1514" s="106"/>
    </row>
    <row r="1515" spans="1:1">
      <c r="A1515" s="106"/>
    </row>
    <row r="1516" spans="1:1">
      <c r="A1516" s="106"/>
    </row>
    <row r="1517" spans="1:1">
      <c r="A1517" s="106"/>
    </row>
    <row r="1518" spans="1:1">
      <c r="A1518" s="106"/>
    </row>
    <row r="1519" spans="1:1">
      <c r="A1519" s="106"/>
    </row>
    <row r="1520" spans="1:1">
      <c r="A1520" s="106"/>
    </row>
    <row r="1521" spans="1:1">
      <c r="A1521" s="106"/>
    </row>
    <row r="1522" spans="1:1">
      <c r="A1522" s="106"/>
    </row>
    <row r="1523" spans="1:1">
      <c r="A1523" s="106"/>
    </row>
    <row r="1524" spans="1:1">
      <c r="A1524" s="106"/>
    </row>
    <row r="1525" spans="1:1">
      <c r="A1525" s="106"/>
    </row>
    <row r="1526" spans="1:1">
      <c r="A1526" s="106"/>
    </row>
    <row r="1527" spans="1:1">
      <c r="A1527" s="106"/>
    </row>
    <row r="1528" spans="1:1">
      <c r="A1528" s="106"/>
    </row>
    <row r="1529" spans="1:1">
      <c r="A1529" s="106"/>
    </row>
    <row r="1530" spans="1:1">
      <c r="A1530" s="106"/>
    </row>
    <row r="1531" spans="1:1">
      <c r="A1531" s="106"/>
    </row>
    <row r="1532" spans="1:1">
      <c r="A1532" s="106"/>
    </row>
    <row r="1533" spans="1:1">
      <c r="A1533" s="106"/>
    </row>
    <row r="1534" spans="1:1">
      <c r="A1534" s="106"/>
    </row>
    <row r="1535" spans="1:1">
      <c r="A1535" s="106"/>
    </row>
    <row r="1536" spans="1:1">
      <c r="A1536" s="106"/>
    </row>
    <row r="1537" spans="1:1">
      <c r="A1537" s="106"/>
    </row>
    <row r="1538" spans="1:1">
      <c r="A1538" s="106"/>
    </row>
    <row r="1539" spans="1:1">
      <c r="A1539" s="106"/>
    </row>
    <row r="1540" spans="1:1">
      <c r="A1540" s="106"/>
    </row>
    <row r="1541" spans="1:1">
      <c r="A1541" s="106"/>
    </row>
    <row r="1542" spans="1:1">
      <c r="A1542" s="106"/>
    </row>
    <row r="1543" spans="1:1">
      <c r="A1543" s="106"/>
    </row>
    <row r="1544" spans="1:1">
      <c r="A1544" s="106"/>
    </row>
    <row r="1545" spans="1:1">
      <c r="A1545" s="106"/>
    </row>
    <row r="1546" spans="1:1">
      <c r="A1546" s="106"/>
    </row>
    <row r="1547" spans="1:1">
      <c r="A1547" s="106"/>
    </row>
    <row r="1548" spans="1:1">
      <c r="A1548" s="106"/>
    </row>
    <row r="1549" spans="1:1">
      <c r="A1549" s="106"/>
    </row>
    <row r="1550" spans="1:1">
      <c r="A1550" s="106"/>
    </row>
    <row r="1551" spans="1:1">
      <c r="A1551" s="106"/>
    </row>
    <row r="1552" spans="1:1">
      <c r="A1552" s="106"/>
    </row>
    <row r="1553" spans="1:1">
      <c r="A1553" s="106"/>
    </row>
    <row r="1554" spans="1:1">
      <c r="A1554" s="106"/>
    </row>
    <row r="1555" spans="1:1">
      <c r="A1555" s="106"/>
    </row>
    <row r="1556" spans="1:1">
      <c r="A1556" s="106"/>
    </row>
    <row r="1557" spans="1:1">
      <c r="A1557" s="106"/>
    </row>
    <row r="1558" spans="1:1">
      <c r="A1558" s="106"/>
    </row>
    <row r="1559" spans="1:1">
      <c r="A1559" s="106"/>
    </row>
    <row r="1560" spans="1:1">
      <c r="A1560" s="106"/>
    </row>
    <row r="1561" spans="1:1">
      <c r="A1561" s="106"/>
    </row>
    <row r="1562" spans="1:1">
      <c r="A1562" s="106"/>
    </row>
    <row r="1563" spans="1:1">
      <c r="A1563" s="106"/>
    </row>
    <row r="1564" spans="1:1">
      <c r="A1564" s="106"/>
    </row>
    <row r="1565" spans="1:1">
      <c r="A1565" s="106"/>
    </row>
    <row r="1566" spans="1:1">
      <c r="A1566" s="106"/>
    </row>
    <row r="1567" spans="1:1">
      <c r="A1567" s="106"/>
    </row>
    <row r="1568" spans="1:1">
      <c r="A1568" s="106"/>
    </row>
    <row r="1569" spans="1:1">
      <c r="A1569" s="106"/>
    </row>
    <row r="1570" spans="1:1">
      <c r="A1570" s="106"/>
    </row>
    <row r="1571" spans="1:1">
      <c r="A1571" s="106"/>
    </row>
    <row r="1572" spans="1:1">
      <c r="A1572" s="106"/>
    </row>
    <row r="1573" spans="1:1">
      <c r="A1573" s="106"/>
    </row>
    <row r="1574" spans="1:1">
      <c r="A1574" s="106"/>
    </row>
    <row r="1575" spans="1:1">
      <c r="A1575" s="106"/>
    </row>
    <row r="1576" spans="1:1">
      <c r="A1576" s="106"/>
    </row>
    <row r="1577" spans="1:1">
      <c r="A1577" s="106"/>
    </row>
    <row r="1578" spans="1:1">
      <c r="A1578" s="106"/>
    </row>
    <row r="1579" spans="1:1">
      <c r="A1579" s="106"/>
    </row>
    <row r="1580" spans="1:1">
      <c r="A1580" s="106"/>
    </row>
    <row r="1581" spans="1:1">
      <c r="A1581" s="106"/>
    </row>
    <row r="1582" spans="1:1">
      <c r="A1582" s="106"/>
    </row>
    <row r="1583" spans="1:1">
      <c r="A1583" s="106"/>
    </row>
    <row r="1584" spans="1:1">
      <c r="A1584" s="106"/>
    </row>
    <row r="1585" spans="1:1">
      <c r="A1585" s="106"/>
    </row>
    <row r="1586" spans="1:1">
      <c r="A1586" s="106"/>
    </row>
    <row r="1587" spans="1:1">
      <c r="A1587" s="106"/>
    </row>
    <row r="1588" spans="1:1">
      <c r="A1588" s="106"/>
    </row>
    <row r="1589" spans="1:1">
      <c r="A1589" s="106"/>
    </row>
    <row r="1590" spans="1:1">
      <c r="A1590" s="106"/>
    </row>
    <row r="1591" spans="1:1">
      <c r="A1591" s="106"/>
    </row>
    <row r="1592" spans="1:1">
      <c r="A1592" s="106"/>
    </row>
    <row r="1593" spans="1:1">
      <c r="A1593" s="106"/>
    </row>
    <row r="1594" spans="1:1">
      <c r="A1594" s="106"/>
    </row>
    <row r="1595" spans="1:1">
      <c r="A1595" s="106"/>
    </row>
    <row r="1596" spans="1:1">
      <c r="A1596" s="106"/>
    </row>
    <row r="1597" spans="1:1">
      <c r="A1597" s="106"/>
    </row>
    <row r="1598" spans="1:1">
      <c r="A1598" s="106"/>
    </row>
    <row r="1599" spans="1:1">
      <c r="A1599" s="106"/>
    </row>
    <row r="1600" spans="1:1">
      <c r="A1600" s="106"/>
    </row>
    <row r="1601" spans="1:1">
      <c r="A1601" s="106"/>
    </row>
    <row r="1602" spans="1:1">
      <c r="A1602" s="106"/>
    </row>
    <row r="1603" spans="1:1">
      <c r="A1603" s="106"/>
    </row>
    <row r="1604" spans="1:1">
      <c r="A1604" s="106"/>
    </row>
    <row r="1605" spans="1:1">
      <c r="A1605" s="106"/>
    </row>
    <row r="1606" spans="1:1">
      <c r="A1606" s="106"/>
    </row>
    <row r="1607" spans="1:1">
      <c r="A1607" s="106"/>
    </row>
    <row r="1608" spans="1:1">
      <c r="A1608" s="106"/>
    </row>
    <row r="1609" spans="1:1">
      <c r="A1609" s="106"/>
    </row>
    <row r="1610" spans="1:1">
      <c r="A1610" s="106"/>
    </row>
    <row r="1611" spans="1:1">
      <c r="A1611" s="106"/>
    </row>
    <row r="1612" spans="1:1">
      <c r="A1612" s="106"/>
    </row>
    <row r="1613" spans="1:1">
      <c r="A1613" s="106"/>
    </row>
    <row r="1614" spans="1:1">
      <c r="A1614" s="106"/>
    </row>
    <row r="1615" spans="1:1">
      <c r="A1615" s="106"/>
    </row>
    <row r="1616" spans="1:1">
      <c r="A1616" s="106"/>
    </row>
    <row r="1617" spans="1:1">
      <c r="A1617" s="106"/>
    </row>
    <row r="1618" spans="1:1">
      <c r="A1618" s="106"/>
    </row>
    <row r="1619" spans="1:1">
      <c r="A1619" s="106"/>
    </row>
    <row r="1620" spans="1:1">
      <c r="A1620" s="106"/>
    </row>
    <row r="1621" spans="1:1">
      <c r="A1621" s="106"/>
    </row>
    <row r="1622" spans="1:1">
      <c r="A1622" s="106"/>
    </row>
    <row r="1623" spans="1:1">
      <c r="A1623" s="106"/>
    </row>
    <row r="1624" spans="1:1">
      <c r="A1624" s="106"/>
    </row>
    <row r="1625" spans="1:1">
      <c r="A1625" s="106"/>
    </row>
    <row r="1626" spans="1:1">
      <c r="A1626" s="106"/>
    </row>
    <row r="1627" spans="1:1">
      <c r="A1627" s="106"/>
    </row>
    <row r="1628" spans="1:1">
      <c r="A1628" s="106"/>
    </row>
    <row r="1629" spans="1:1">
      <c r="A1629" s="106"/>
    </row>
    <row r="1630" spans="1:1">
      <c r="A1630" s="106"/>
    </row>
    <row r="1631" spans="1:1">
      <c r="A1631" s="106"/>
    </row>
    <row r="1632" spans="1:1">
      <c r="A1632" s="106"/>
    </row>
    <row r="1633" spans="1:1">
      <c r="A1633" s="106"/>
    </row>
    <row r="1634" spans="1:1">
      <c r="A1634" s="106"/>
    </row>
    <row r="1635" spans="1:1">
      <c r="A1635" s="106"/>
    </row>
    <row r="1636" spans="1:1">
      <c r="A1636" s="106"/>
    </row>
    <row r="1637" spans="1:1">
      <c r="A1637" s="106"/>
    </row>
    <row r="1638" spans="1:1">
      <c r="A1638" s="106"/>
    </row>
    <row r="1639" spans="1:1">
      <c r="A1639" s="106"/>
    </row>
    <row r="1640" spans="1:1">
      <c r="A1640" s="106"/>
    </row>
    <row r="1641" spans="1:1">
      <c r="A1641" s="106"/>
    </row>
    <row r="1642" spans="1:1">
      <c r="A1642" s="106"/>
    </row>
    <row r="1643" spans="1:1">
      <c r="A1643" s="106"/>
    </row>
    <row r="1644" spans="1:1">
      <c r="A1644" s="106"/>
    </row>
    <row r="1645" spans="1:1">
      <c r="A1645" s="106"/>
    </row>
    <row r="1646" spans="1:1">
      <c r="A1646" s="106"/>
    </row>
    <row r="1647" spans="1:1">
      <c r="A1647" s="106"/>
    </row>
    <row r="1648" spans="1:1">
      <c r="A1648" s="106"/>
    </row>
    <row r="1649" spans="1:1">
      <c r="A1649" s="106"/>
    </row>
    <row r="1650" spans="1:1">
      <c r="A1650" s="106"/>
    </row>
    <row r="1651" spans="1:1">
      <c r="A1651" s="106"/>
    </row>
    <row r="1652" spans="1:1">
      <c r="A1652" s="106"/>
    </row>
    <row r="1653" spans="1:1">
      <c r="A1653" s="106"/>
    </row>
    <row r="1654" spans="1:1">
      <c r="A1654" s="106"/>
    </row>
    <row r="1655" spans="1:1">
      <c r="A1655" s="106"/>
    </row>
    <row r="1656" spans="1:1">
      <c r="A1656" s="106"/>
    </row>
    <row r="1657" spans="1:1">
      <c r="A1657" s="106"/>
    </row>
    <row r="1658" spans="1:1">
      <c r="A1658" s="106"/>
    </row>
    <row r="1659" spans="1:1">
      <c r="A1659" s="106"/>
    </row>
    <row r="1660" spans="1:1">
      <c r="A1660" s="106"/>
    </row>
    <row r="1661" spans="1:1">
      <c r="A1661" s="106"/>
    </row>
    <row r="1662" spans="1:1">
      <c r="A1662" s="106"/>
    </row>
    <row r="1663" spans="1:1">
      <c r="A1663" s="106"/>
    </row>
    <row r="1664" spans="1:1">
      <c r="A1664" s="106"/>
    </row>
    <row r="1665" spans="1:1">
      <c r="A1665" s="106"/>
    </row>
    <row r="1666" spans="1:1">
      <c r="A1666" s="106"/>
    </row>
    <row r="1667" spans="1:1">
      <c r="A1667" s="106"/>
    </row>
    <row r="1668" spans="1:1">
      <c r="A1668" s="106"/>
    </row>
    <row r="1669" spans="1:1">
      <c r="A1669" s="106"/>
    </row>
    <row r="1670" spans="1:1">
      <c r="A1670" s="106"/>
    </row>
    <row r="1671" spans="1:1">
      <c r="A1671" s="106"/>
    </row>
    <row r="1672" spans="1:1">
      <c r="A1672" s="106"/>
    </row>
    <row r="1673" spans="1:1">
      <c r="A1673" s="106"/>
    </row>
    <row r="1674" spans="1:1">
      <c r="A1674" s="106"/>
    </row>
    <row r="1675" spans="1:1">
      <c r="A1675" s="106"/>
    </row>
    <row r="1676" spans="1:1">
      <c r="A1676" s="106"/>
    </row>
    <row r="1677" spans="1:1">
      <c r="A1677" s="106"/>
    </row>
    <row r="1678" spans="1:1">
      <c r="A1678" s="106"/>
    </row>
    <row r="1679" spans="1:1">
      <c r="A1679" s="106"/>
    </row>
    <row r="1680" spans="1:1">
      <c r="A1680" s="106"/>
    </row>
    <row r="1681" spans="1:1">
      <c r="A1681" s="106"/>
    </row>
    <row r="1682" spans="1:1">
      <c r="A1682" s="106"/>
    </row>
    <row r="1683" spans="1:1">
      <c r="A1683" s="106"/>
    </row>
    <row r="1684" spans="1:1">
      <c r="A1684" s="106"/>
    </row>
    <row r="1685" spans="1:1">
      <c r="A1685" s="106"/>
    </row>
    <row r="1686" spans="1:1">
      <c r="A1686" s="106"/>
    </row>
    <row r="1687" spans="1:1">
      <c r="A1687" s="106"/>
    </row>
    <row r="1688" spans="1:1">
      <c r="A1688" s="106"/>
    </row>
    <row r="1689" spans="1:1">
      <c r="A1689" s="106"/>
    </row>
    <row r="1690" spans="1:1">
      <c r="A1690" s="106"/>
    </row>
    <row r="1691" spans="1:1">
      <c r="A1691" s="106"/>
    </row>
    <row r="1692" spans="1:1">
      <c r="A1692" s="106"/>
    </row>
    <row r="1693" spans="1:1">
      <c r="A1693" s="106"/>
    </row>
    <row r="1694" spans="1:1">
      <c r="A1694" s="106"/>
    </row>
    <row r="1695" spans="1:1">
      <c r="A1695" s="106"/>
    </row>
    <row r="1696" spans="1:1">
      <c r="A1696" s="106"/>
    </row>
    <row r="1697" spans="1:1">
      <c r="A1697" s="106"/>
    </row>
    <row r="1698" spans="1:1">
      <c r="A1698" s="106"/>
    </row>
    <row r="1699" spans="1:1">
      <c r="A1699" s="106"/>
    </row>
    <row r="1700" spans="1:1">
      <c r="A1700" s="106"/>
    </row>
    <row r="1701" spans="1:1">
      <c r="A1701" s="106"/>
    </row>
    <row r="1702" spans="1:1">
      <c r="A1702" s="106"/>
    </row>
    <row r="1703" spans="1:1">
      <c r="A1703" s="106"/>
    </row>
    <row r="1704" spans="1:1">
      <c r="A1704" s="106"/>
    </row>
    <row r="1705" spans="1:1">
      <c r="A1705" s="106"/>
    </row>
    <row r="1706" spans="1:1">
      <c r="A1706" s="106"/>
    </row>
    <row r="1707" spans="1:1">
      <c r="A1707" s="106"/>
    </row>
    <row r="1708" spans="1:1">
      <c r="A1708" s="106"/>
    </row>
    <row r="1709" spans="1:1">
      <c r="A1709" s="106"/>
    </row>
    <row r="1710" spans="1:1">
      <c r="A1710" s="106"/>
    </row>
    <row r="1711" spans="1:1">
      <c r="A1711" s="106"/>
    </row>
    <row r="1712" spans="1:1">
      <c r="A1712" s="106"/>
    </row>
    <row r="1713" spans="1:1">
      <c r="A1713" s="106"/>
    </row>
    <row r="1714" spans="1:1">
      <c r="A1714" s="106"/>
    </row>
    <row r="1715" spans="1:1">
      <c r="A1715" s="106"/>
    </row>
    <row r="1716" spans="1:1">
      <c r="A1716" s="106"/>
    </row>
    <row r="1717" spans="1:1">
      <c r="A1717" s="106"/>
    </row>
    <row r="1718" spans="1:1">
      <c r="A1718" s="106"/>
    </row>
    <row r="1719" spans="1:1">
      <c r="A1719" s="106"/>
    </row>
    <row r="1720" spans="1:1">
      <c r="A1720" s="106"/>
    </row>
    <row r="1721" spans="1:1">
      <c r="A1721" s="106"/>
    </row>
    <row r="1722" spans="1:1">
      <c r="A1722" s="106"/>
    </row>
    <row r="1723" spans="1:1">
      <c r="A1723" s="106"/>
    </row>
    <row r="1724" spans="1:1">
      <c r="A1724" s="106"/>
    </row>
    <row r="1725" spans="1:1">
      <c r="A1725" s="106"/>
    </row>
    <row r="1726" spans="1:1">
      <c r="A1726" s="106"/>
    </row>
    <row r="1727" spans="1:1">
      <c r="A1727" s="106"/>
    </row>
    <row r="1728" spans="1:1">
      <c r="A1728" s="106"/>
    </row>
    <row r="1729" spans="1:1">
      <c r="A1729" s="106"/>
    </row>
    <row r="1730" spans="1:1">
      <c r="A1730" s="106"/>
    </row>
    <row r="1731" spans="1:1">
      <c r="A1731" s="106"/>
    </row>
    <row r="1732" spans="1:1">
      <c r="A1732" s="106"/>
    </row>
    <row r="1733" spans="1:1">
      <c r="A1733" s="106"/>
    </row>
    <row r="1734" spans="1:1">
      <c r="A1734" s="106"/>
    </row>
    <row r="1735" spans="1:1">
      <c r="A1735" s="106"/>
    </row>
    <row r="1736" spans="1:1">
      <c r="A1736" s="106"/>
    </row>
    <row r="1737" spans="1:1">
      <c r="A1737" s="106"/>
    </row>
    <row r="1738" spans="1:1">
      <c r="A1738" s="106"/>
    </row>
    <row r="1739" spans="1:1">
      <c r="A1739" s="106"/>
    </row>
    <row r="1740" spans="1:1">
      <c r="A1740" s="106"/>
    </row>
    <row r="1741" spans="1:1">
      <c r="A1741" s="106"/>
    </row>
    <row r="1742" spans="1:1">
      <c r="A1742" s="106"/>
    </row>
    <row r="1743" spans="1:1">
      <c r="A1743" s="106"/>
    </row>
    <row r="1744" spans="1:1">
      <c r="A1744" s="106"/>
    </row>
    <row r="1745" spans="1:1">
      <c r="A1745" s="106"/>
    </row>
    <row r="1746" spans="1:1">
      <c r="A1746" s="106"/>
    </row>
    <row r="1747" spans="1:1">
      <c r="A1747" s="106"/>
    </row>
    <row r="1748" spans="1:1">
      <c r="A1748" s="106"/>
    </row>
    <row r="1749" spans="1:1">
      <c r="A1749" s="106"/>
    </row>
    <row r="1750" spans="1:1">
      <c r="A1750" s="106"/>
    </row>
    <row r="1751" spans="1:1">
      <c r="A1751" s="106"/>
    </row>
    <row r="1752" spans="1:1">
      <c r="A1752" s="106"/>
    </row>
    <row r="1753" spans="1:1">
      <c r="A1753" s="106"/>
    </row>
    <row r="1754" spans="1:1">
      <c r="A1754" s="106"/>
    </row>
    <row r="1755" spans="1:1">
      <c r="A1755" s="106"/>
    </row>
    <row r="1756" spans="1:1">
      <c r="A1756" s="106"/>
    </row>
    <row r="1757" spans="1:1">
      <c r="A1757" s="106"/>
    </row>
    <row r="1758" spans="1:1">
      <c r="A1758" s="106"/>
    </row>
    <row r="1759" spans="1:1">
      <c r="A1759" s="106"/>
    </row>
    <row r="1760" spans="1:1">
      <c r="A1760" s="106"/>
    </row>
    <row r="1761" spans="1:1">
      <c r="A1761" s="106"/>
    </row>
    <row r="1762" spans="1:1">
      <c r="A1762" s="106"/>
    </row>
    <row r="1763" spans="1:1">
      <c r="A1763" s="106"/>
    </row>
    <row r="1764" spans="1:1">
      <c r="A1764" s="106"/>
    </row>
    <row r="1765" spans="1:1">
      <c r="A1765" s="106"/>
    </row>
    <row r="1766" spans="1:1">
      <c r="A1766" s="106"/>
    </row>
    <row r="1767" spans="1:1">
      <c r="A1767" s="106"/>
    </row>
    <row r="1768" spans="1:1">
      <c r="A1768" s="106"/>
    </row>
    <row r="1769" spans="1:1">
      <c r="A1769" s="106"/>
    </row>
    <row r="1770" spans="1:1">
      <c r="A1770" s="106"/>
    </row>
    <row r="1771" spans="1:1">
      <c r="A1771" s="106"/>
    </row>
    <row r="1772" spans="1:1">
      <c r="A1772" s="106"/>
    </row>
    <row r="1773" spans="1:1">
      <c r="A1773" s="106"/>
    </row>
    <row r="1774" spans="1:1">
      <c r="A1774" s="106"/>
    </row>
    <row r="1775" spans="1:1">
      <c r="A1775" s="106"/>
    </row>
    <row r="1776" spans="1:1">
      <c r="A1776" s="106"/>
    </row>
    <row r="1777" spans="1:1">
      <c r="A1777" s="106"/>
    </row>
    <row r="1778" spans="1:1">
      <c r="A1778" s="106"/>
    </row>
    <row r="1779" spans="1:1">
      <c r="A1779" s="106"/>
    </row>
    <row r="1780" spans="1:1">
      <c r="A1780" s="106"/>
    </row>
    <row r="1781" spans="1:1">
      <c r="A1781" s="106"/>
    </row>
    <row r="1782" spans="1:1">
      <c r="A1782" s="106"/>
    </row>
    <row r="1783" spans="1:1">
      <c r="A1783" s="106"/>
    </row>
    <row r="1784" spans="1:1">
      <c r="A1784" s="106"/>
    </row>
    <row r="1785" spans="1:1">
      <c r="A1785" s="106"/>
    </row>
    <row r="1786" spans="1:1">
      <c r="A1786" s="106"/>
    </row>
    <row r="1787" spans="1:1">
      <c r="A1787" s="106"/>
    </row>
    <row r="1788" spans="1:1">
      <c r="A1788" s="106"/>
    </row>
    <row r="1789" spans="1:1">
      <c r="A1789" s="106"/>
    </row>
    <row r="1790" spans="1:1">
      <c r="A1790" s="106"/>
    </row>
    <row r="1791" spans="1:1">
      <c r="A1791" s="106"/>
    </row>
    <row r="1792" spans="1:1">
      <c r="A1792" s="106"/>
    </row>
    <row r="1793" spans="1:1">
      <c r="A1793" s="106"/>
    </row>
    <row r="1794" spans="1:1">
      <c r="A1794" s="106"/>
    </row>
    <row r="1795" spans="1:1">
      <c r="A1795" s="106"/>
    </row>
    <row r="1796" spans="1:1">
      <c r="A1796" s="106"/>
    </row>
    <row r="1797" spans="1:1">
      <c r="A1797" s="106"/>
    </row>
    <row r="1798" spans="1:1">
      <c r="A1798" s="106"/>
    </row>
    <row r="1799" spans="1:1">
      <c r="A1799" s="106"/>
    </row>
    <row r="1800" spans="1:1">
      <c r="A1800" s="106"/>
    </row>
    <row r="1801" spans="1:1">
      <c r="A1801" s="106"/>
    </row>
    <row r="1802" spans="1:1">
      <c r="A1802" s="106"/>
    </row>
    <row r="1803" spans="1:1">
      <c r="A1803" s="106"/>
    </row>
    <row r="1804" spans="1:1">
      <c r="A1804" s="106"/>
    </row>
    <row r="1805" spans="1:1">
      <c r="A1805" s="106"/>
    </row>
    <row r="1806" spans="1:1">
      <c r="A1806" s="106"/>
    </row>
    <row r="1807" spans="1:1">
      <c r="A1807" s="106"/>
    </row>
    <row r="1808" spans="1:1">
      <c r="A1808" s="106"/>
    </row>
    <row r="1809" spans="1:1">
      <c r="A1809" s="106"/>
    </row>
    <row r="1810" spans="1:1">
      <c r="A1810" s="106"/>
    </row>
    <row r="1811" spans="1:1">
      <c r="A1811" s="106"/>
    </row>
    <row r="1812" spans="1:1">
      <c r="A1812" s="106"/>
    </row>
    <row r="1813" spans="1:1">
      <c r="A1813" s="106"/>
    </row>
    <row r="1814" spans="1:1">
      <c r="A1814" s="106"/>
    </row>
    <row r="1815" spans="1:1">
      <c r="A1815" s="106"/>
    </row>
    <row r="1816" spans="1:1">
      <c r="A1816" s="106"/>
    </row>
    <row r="1817" spans="1:1">
      <c r="A1817" s="106"/>
    </row>
    <row r="1818" spans="1:1">
      <c r="A1818" s="106"/>
    </row>
    <row r="1819" spans="1:1">
      <c r="A1819" s="106"/>
    </row>
    <row r="1820" spans="1:1">
      <c r="A1820" s="106"/>
    </row>
    <row r="1821" spans="1:1">
      <c r="A1821" s="106"/>
    </row>
    <row r="1822" spans="1:1">
      <c r="A1822" s="106"/>
    </row>
    <row r="1823" spans="1:1">
      <c r="A1823" s="106"/>
    </row>
    <row r="1824" spans="1:1">
      <c r="A1824" s="106"/>
    </row>
    <row r="1825" spans="1:1">
      <c r="A1825" s="106"/>
    </row>
    <row r="1826" spans="1:1">
      <c r="A1826" s="106"/>
    </row>
    <row r="1827" spans="1:1">
      <c r="A1827" s="106"/>
    </row>
    <row r="1828" spans="1:1">
      <c r="A1828" s="106"/>
    </row>
    <row r="1829" spans="1:1">
      <c r="A1829" s="106"/>
    </row>
    <row r="1830" spans="1:1">
      <c r="A1830" s="106"/>
    </row>
    <row r="1831" spans="1:1">
      <c r="A1831" s="106"/>
    </row>
    <row r="1832" spans="1:1">
      <c r="A1832" s="106"/>
    </row>
    <row r="1833" spans="1:1">
      <c r="A1833" s="106"/>
    </row>
    <row r="1834" spans="1:1">
      <c r="A1834" s="106"/>
    </row>
    <row r="1835" spans="1:1">
      <c r="A1835" s="106"/>
    </row>
    <row r="1836" spans="1:1">
      <c r="A1836" s="106"/>
    </row>
    <row r="1837" spans="1:1">
      <c r="A1837" s="106"/>
    </row>
    <row r="1838" spans="1:1">
      <c r="A1838" s="106"/>
    </row>
    <row r="1839" spans="1:1">
      <c r="A1839" s="106"/>
    </row>
    <row r="1840" spans="1:1">
      <c r="A1840" s="106"/>
    </row>
    <row r="1841" spans="1:1">
      <c r="A1841" s="106"/>
    </row>
    <row r="1842" spans="1:1">
      <c r="A1842" s="106"/>
    </row>
    <row r="1843" spans="1:1">
      <c r="A1843" s="106"/>
    </row>
    <row r="1844" spans="1:1">
      <c r="A1844" s="106"/>
    </row>
    <row r="1845" spans="1:1">
      <c r="A1845" s="106"/>
    </row>
    <row r="1846" spans="1:1">
      <c r="A1846" s="106"/>
    </row>
    <row r="1847" spans="1:1">
      <c r="A1847" s="106"/>
    </row>
    <row r="1848" spans="1:1">
      <c r="A1848" s="106"/>
    </row>
    <row r="1849" spans="1:1">
      <c r="A1849" s="106"/>
    </row>
    <row r="1850" spans="1:1">
      <c r="A1850" s="106"/>
    </row>
    <row r="1851" spans="1:1">
      <c r="A1851" s="106"/>
    </row>
    <row r="1852" spans="1:1">
      <c r="A1852" s="106"/>
    </row>
    <row r="1853" spans="1:1">
      <c r="A1853" s="106"/>
    </row>
    <row r="1854" spans="1:1">
      <c r="A1854" s="106"/>
    </row>
    <row r="1855" spans="1:1">
      <c r="A1855" s="106"/>
    </row>
    <row r="1856" spans="1:1">
      <c r="A1856" s="106"/>
    </row>
    <row r="1857" spans="1:1">
      <c r="A1857" s="106"/>
    </row>
    <row r="1858" spans="1:1">
      <c r="A1858" s="106"/>
    </row>
    <row r="1859" spans="1:1">
      <c r="A1859" s="106"/>
    </row>
    <row r="1860" spans="1:1">
      <c r="A1860" s="106"/>
    </row>
    <row r="1861" spans="1:1">
      <c r="A1861" s="106"/>
    </row>
    <row r="1862" spans="1:1">
      <c r="A1862" s="106"/>
    </row>
    <row r="1863" spans="1:1">
      <c r="A1863" s="106"/>
    </row>
    <row r="1864" spans="1:1">
      <c r="A1864" s="106"/>
    </row>
    <row r="1865" spans="1:1">
      <c r="A1865" s="106"/>
    </row>
    <row r="1866" spans="1:1">
      <c r="A1866" s="106"/>
    </row>
    <row r="1867" spans="1:1">
      <c r="A1867" s="106"/>
    </row>
    <row r="1868" spans="1:1">
      <c r="A1868" s="106"/>
    </row>
    <row r="1869" spans="1:1">
      <c r="A1869" s="106"/>
    </row>
    <row r="1870" spans="1:1">
      <c r="A1870" s="106"/>
    </row>
    <row r="1871" spans="1:1">
      <c r="A1871" s="106"/>
    </row>
    <row r="1872" spans="1:1">
      <c r="A1872" s="106"/>
    </row>
    <row r="1873" spans="1:1">
      <c r="A1873" s="106"/>
    </row>
    <row r="1874" spans="1:1">
      <c r="A1874" s="106"/>
    </row>
    <row r="1875" spans="1:1">
      <c r="A1875" s="106"/>
    </row>
    <row r="1876" spans="1:1">
      <c r="A1876" s="106"/>
    </row>
    <row r="1877" spans="1:1">
      <c r="A1877" s="106"/>
    </row>
    <row r="1878" spans="1:1">
      <c r="A1878" s="106"/>
    </row>
    <row r="1879" spans="1:1">
      <c r="A1879" s="106"/>
    </row>
    <row r="1880" spans="1:1">
      <c r="A1880" s="106"/>
    </row>
    <row r="1881" spans="1:1">
      <c r="A1881" s="106"/>
    </row>
    <row r="1882" spans="1:1">
      <c r="A1882" s="106"/>
    </row>
    <row r="1883" spans="1:1">
      <c r="A1883" s="106"/>
    </row>
    <row r="1884" spans="1:1">
      <c r="A1884" s="106"/>
    </row>
    <row r="1885" spans="1:1">
      <c r="A1885" s="106"/>
    </row>
    <row r="1886" spans="1:1">
      <c r="A1886" s="106"/>
    </row>
    <row r="1887" spans="1:1">
      <c r="A1887" s="106"/>
    </row>
    <row r="1888" spans="1:1">
      <c r="A1888" s="106"/>
    </row>
    <row r="1889" spans="1:1">
      <c r="A1889" s="106"/>
    </row>
    <row r="1890" spans="1:1">
      <c r="A1890" s="106"/>
    </row>
    <row r="1891" spans="1:1">
      <c r="A1891" s="106"/>
    </row>
    <row r="1892" spans="1:1">
      <c r="A1892" s="106"/>
    </row>
    <row r="1893" spans="1:1">
      <c r="A1893" s="106"/>
    </row>
    <row r="1894" spans="1:1">
      <c r="A1894" s="106"/>
    </row>
    <row r="1895" spans="1:1">
      <c r="A1895" s="106"/>
    </row>
    <row r="1896" spans="1:1">
      <c r="A1896" s="106"/>
    </row>
    <row r="1897" spans="1:1">
      <c r="A1897" s="106"/>
    </row>
    <row r="1898" spans="1:1">
      <c r="A1898" s="106"/>
    </row>
    <row r="1899" spans="1:1">
      <c r="A1899" s="106"/>
    </row>
    <row r="1900" spans="1:1">
      <c r="A1900" s="106"/>
    </row>
    <row r="1901" spans="1:1">
      <c r="A1901" s="106"/>
    </row>
    <row r="1902" spans="1:1">
      <c r="A1902" s="106"/>
    </row>
    <row r="1903" spans="1:1">
      <c r="A1903" s="106"/>
    </row>
    <row r="1904" spans="1:1">
      <c r="A1904" s="106"/>
    </row>
    <row r="1905" spans="1:1">
      <c r="A1905" s="106"/>
    </row>
    <row r="1906" spans="1:1">
      <c r="A1906" s="106"/>
    </row>
    <row r="1907" spans="1:1">
      <c r="A1907" s="106"/>
    </row>
    <row r="1908" spans="1:1">
      <c r="A1908" s="106"/>
    </row>
    <row r="1909" spans="1:1">
      <c r="A1909" s="106"/>
    </row>
    <row r="1910" spans="1:1">
      <c r="A1910" s="106"/>
    </row>
    <row r="1911" spans="1:1">
      <c r="A1911" s="106"/>
    </row>
    <row r="1912" spans="1:1">
      <c r="A1912" s="106"/>
    </row>
    <row r="1913" spans="1:1">
      <c r="A1913" s="106"/>
    </row>
    <row r="1914" spans="1:1">
      <c r="A1914" s="106"/>
    </row>
    <row r="1915" spans="1:1">
      <c r="A1915" s="106"/>
    </row>
    <row r="1916" spans="1:1">
      <c r="A1916" s="106"/>
    </row>
    <row r="1917" spans="1:1">
      <c r="A1917" s="106"/>
    </row>
    <row r="1918" spans="1:1">
      <c r="A1918" s="106"/>
    </row>
    <row r="1919" spans="1:1">
      <c r="A1919" s="106"/>
    </row>
    <row r="1920" spans="1:1">
      <c r="A1920" s="106"/>
    </row>
    <row r="1921" spans="1:1">
      <c r="A1921" s="106"/>
    </row>
    <row r="1922" spans="1:1">
      <c r="A1922" s="106"/>
    </row>
    <row r="1923" spans="1:1">
      <c r="A1923" s="106"/>
    </row>
    <row r="1924" spans="1:1">
      <c r="A1924" s="106"/>
    </row>
    <row r="1925" spans="1:1">
      <c r="A1925" s="106"/>
    </row>
    <row r="1926" spans="1:1">
      <c r="A1926" s="106"/>
    </row>
    <row r="1927" spans="1:1">
      <c r="A1927" s="106"/>
    </row>
    <row r="1928" spans="1:1">
      <c r="A1928" s="106"/>
    </row>
    <row r="1929" spans="1:1">
      <c r="A1929" s="106"/>
    </row>
    <row r="1930" spans="1:1">
      <c r="A1930" s="106"/>
    </row>
    <row r="1931" spans="1:1">
      <c r="A1931" s="106"/>
    </row>
    <row r="1932" spans="1:1">
      <c r="A1932" s="106"/>
    </row>
    <row r="1933" spans="1:1">
      <c r="A1933" s="106"/>
    </row>
    <row r="1934" spans="1:1">
      <c r="A1934" s="106"/>
    </row>
    <row r="1935" spans="1:1">
      <c r="A1935" s="106"/>
    </row>
    <row r="1936" spans="1:1">
      <c r="A1936" s="106"/>
    </row>
    <row r="1937" spans="1:1">
      <c r="A1937" s="106"/>
    </row>
    <row r="1938" spans="1:1">
      <c r="A1938" s="106"/>
    </row>
    <row r="1939" spans="1:1">
      <c r="A1939" s="106"/>
    </row>
    <row r="1940" spans="1:1">
      <c r="A1940" s="106"/>
    </row>
    <row r="1941" spans="1:1">
      <c r="A1941" s="106"/>
    </row>
    <row r="1942" spans="1:1">
      <c r="A1942" s="106"/>
    </row>
    <row r="1943" spans="1:1">
      <c r="A1943" s="106"/>
    </row>
    <row r="1944" spans="1:1">
      <c r="A1944" s="106"/>
    </row>
    <row r="1945" spans="1:1">
      <c r="A1945" s="106"/>
    </row>
    <row r="1946" spans="1:1">
      <c r="A1946" s="106"/>
    </row>
    <row r="1947" spans="1:1">
      <c r="A1947" s="106"/>
    </row>
    <row r="1948" spans="1:1">
      <c r="A1948" s="106"/>
    </row>
    <row r="1949" spans="1:1">
      <c r="A1949" s="106"/>
    </row>
    <row r="1950" spans="1:1">
      <c r="A1950" s="106"/>
    </row>
    <row r="1951" spans="1:1">
      <c r="A1951" s="106"/>
    </row>
    <row r="1952" spans="1:1">
      <c r="A1952" s="106"/>
    </row>
    <row r="1953" spans="1:1">
      <c r="A1953" s="106"/>
    </row>
    <row r="1954" spans="1:1">
      <c r="A1954" s="106"/>
    </row>
    <row r="1955" spans="1:1">
      <c r="A1955" s="106"/>
    </row>
    <row r="1956" spans="1:1">
      <c r="A1956" s="106"/>
    </row>
    <row r="1957" spans="1:1">
      <c r="A1957" s="106"/>
    </row>
    <row r="1958" spans="1:1">
      <c r="A1958" s="106"/>
    </row>
    <row r="1959" spans="1:1">
      <c r="A1959" s="106"/>
    </row>
    <row r="1960" spans="1:1">
      <c r="A1960" s="106"/>
    </row>
    <row r="1961" spans="1:1">
      <c r="A1961" s="106"/>
    </row>
    <row r="1962" spans="1:1">
      <c r="A1962" s="106"/>
    </row>
    <row r="1963" spans="1:1">
      <c r="A1963" s="106"/>
    </row>
    <row r="1964" spans="1:1">
      <c r="A1964" s="106"/>
    </row>
    <row r="1965" spans="1:1">
      <c r="A1965" s="106"/>
    </row>
    <row r="1966" spans="1:1">
      <c r="A1966" s="106"/>
    </row>
    <row r="1967" spans="1:1">
      <c r="A1967" s="106"/>
    </row>
    <row r="1968" spans="1:1">
      <c r="A1968" s="106"/>
    </row>
    <row r="1969" spans="1:1">
      <c r="A1969" s="106"/>
    </row>
    <row r="1970" spans="1:1">
      <c r="A1970" s="106"/>
    </row>
    <row r="1971" spans="1:1">
      <c r="A1971" s="106"/>
    </row>
    <row r="1972" spans="1:1">
      <c r="A1972" s="106"/>
    </row>
    <row r="1973" spans="1:1">
      <c r="A1973" s="106"/>
    </row>
    <row r="1974" spans="1:1">
      <c r="A1974" s="106"/>
    </row>
    <row r="1975" spans="1:1">
      <c r="A1975" s="106"/>
    </row>
    <row r="1976" spans="1:1">
      <c r="A1976" s="106"/>
    </row>
    <row r="1977" spans="1:1">
      <c r="A1977" s="106"/>
    </row>
    <row r="1978" spans="1:1">
      <c r="A1978" s="106"/>
    </row>
    <row r="1979" spans="1:1">
      <c r="A1979" s="106"/>
    </row>
    <row r="1980" spans="1:1">
      <c r="A1980" s="106"/>
    </row>
    <row r="1981" spans="1:1">
      <c r="A1981" s="106"/>
    </row>
    <row r="1982" spans="1:1">
      <c r="A1982" s="106"/>
    </row>
    <row r="1983" spans="1:1">
      <c r="A1983" s="106"/>
    </row>
    <row r="1984" spans="1:1">
      <c r="A1984" s="106"/>
    </row>
    <row r="1985" spans="1:1">
      <c r="A1985" s="106"/>
    </row>
    <row r="1986" spans="1:1">
      <c r="A1986" s="106"/>
    </row>
    <row r="1987" spans="1:1">
      <c r="A1987" s="106"/>
    </row>
    <row r="1988" spans="1:1">
      <c r="A1988" s="106"/>
    </row>
    <row r="1989" spans="1:1">
      <c r="A1989" s="106"/>
    </row>
    <row r="1990" spans="1:1">
      <c r="A1990" s="106"/>
    </row>
    <row r="1991" spans="1:1">
      <c r="A1991" s="106"/>
    </row>
    <row r="1992" spans="1:1">
      <c r="A1992" s="106"/>
    </row>
    <row r="1993" spans="1:1">
      <c r="A1993" s="106"/>
    </row>
    <row r="1994" spans="1:1">
      <c r="A1994" s="106"/>
    </row>
    <row r="1995" spans="1:1">
      <c r="A1995" s="106"/>
    </row>
    <row r="1996" spans="1:1">
      <c r="A1996" s="106"/>
    </row>
    <row r="1997" spans="1:1">
      <c r="A1997" s="106"/>
    </row>
    <row r="1998" spans="1:1">
      <c r="A1998" s="106"/>
    </row>
    <row r="1999" spans="1:1">
      <c r="A1999" s="106"/>
    </row>
    <row r="2000" spans="1:1">
      <c r="A2000" s="106"/>
    </row>
    <row r="2001" spans="1:1">
      <c r="A2001" s="106"/>
    </row>
    <row r="2002" spans="1:1">
      <c r="A2002" s="106"/>
    </row>
    <row r="2003" spans="1:1">
      <c r="A2003" s="106"/>
    </row>
    <row r="2004" spans="1:1">
      <c r="A2004" s="106"/>
    </row>
    <row r="2005" spans="1:1">
      <c r="A2005" s="106"/>
    </row>
    <row r="2006" spans="1:1">
      <c r="A2006" s="106"/>
    </row>
    <row r="2007" spans="1:1">
      <c r="A2007" s="106"/>
    </row>
    <row r="2008" spans="1:1">
      <c r="A2008" s="106"/>
    </row>
    <row r="2009" spans="1:1">
      <c r="A2009" s="106"/>
    </row>
    <row r="2010" spans="1:1">
      <c r="A2010" s="106"/>
    </row>
    <row r="2011" spans="1:1">
      <c r="A2011" s="106"/>
    </row>
    <row r="2012" spans="1:1">
      <c r="A2012" s="106"/>
    </row>
    <row r="2013" spans="1:1">
      <c r="A2013" s="106"/>
    </row>
    <row r="2014" spans="1:1">
      <c r="A2014" s="106"/>
    </row>
    <row r="2015" spans="1:1">
      <c r="A2015" s="106"/>
    </row>
    <row r="2016" spans="1:1">
      <c r="A2016" s="106"/>
    </row>
    <row r="2017" spans="1:1">
      <c r="A2017" s="106"/>
    </row>
    <row r="2018" spans="1:1">
      <c r="A2018" s="106"/>
    </row>
    <row r="2019" spans="1:1">
      <c r="A2019" s="106"/>
    </row>
    <row r="2020" spans="1:1">
      <c r="A2020" s="106"/>
    </row>
    <row r="2021" spans="1:1">
      <c r="A2021" s="106"/>
    </row>
    <row r="2022" spans="1:1">
      <c r="A2022" s="106"/>
    </row>
    <row r="2023" spans="1:1">
      <c r="A2023" s="106"/>
    </row>
    <row r="2024" spans="1:1">
      <c r="A2024" s="106"/>
    </row>
    <row r="2025" spans="1:1">
      <c r="A2025" s="106"/>
    </row>
    <row r="2026" spans="1:1">
      <c r="A2026" s="106"/>
    </row>
    <row r="2027" spans="1:1">
      <c r="A2027" s="106"/>
    </row>
    <row r="2028" spans="1:1">
      <c r="A2028" s="106"/>
    </row>
    <row r="2029" spans="1:1">
      <c r="A2029" s="106"/>
    </row>
    <row r="2030" spans="1:1">
      <c r="A2030" s="106"/>
    </row>
    <row r="2031" spans="1:1">
      <c r="A2031" s="106"/>
    </row>
    <row r="2032" spans="1:1">
      <c r="A2032" s="106"/>
    </row>
    <row r="2033" spans="1:1">
      <c r="A2033" s="106"/>
    </row>
    <row r="2034" spans="1:1">
      <c r="A2034" s="106"/>
    </row>
    <row r="2035" spans="1:1">
      <c r="A2035" s="106"/>
    </row>
    <row r="2036" spans="1:1">
      <c r="A2036" s="106"/>
    </row>
    <row r="2037" spans="1:1">
      <c r="A2037" s="106"/>
    </row>
    <row r="2038" spans="1:1">
      <c r="A2038" s="106"/>
    </row>
    <row r="2039" spans="1:1">
      <c r="A2039" s="106"/>
    </row>
    <row r="2040" spans="1:1">
      <c r="A2040" s="106"/>
    </row>
    <row r="2041" spans="1:1">
      <c r="A2041" s="106"/>
    </row>
    <row r="2042" spans="1:1">
      <c r="A2042" s="106"/>
    </row>
    <row r="2043" spans="1:1">
      <c r="A2043" s="106"/>
    </row>
    <row r="2044" spans="1:1">
      <c r="A2044" s="106"/>
    </row>
    <row r="2045" spans="1:1">
      <c r="A2045" s="106"/>
    </row>
    <row r="2046" spans="1:1">
      <c r="A2046" s="106"/>
    </row>
    <row r="2047" spans="1:1">
      <c r="A2047" s="106"/>
    </row>
    <row r="2048" spans="1:1">
      <c r="A2048" s="106"/>
    </row>
    <row r="2049" spans="1:1">
      <c r="A2049" s="106"/>
    </row>
    <row r="2050" spans="1:1">
      <c r="A2050" s="106"/>
    </row>
    <row r="2051" spans="1:1">
      <c r="A2051" s="106"/>
    </row>
    <row r="2052" spans="1:1">
      <c r="A2052" s="106"/>
    </row>
    <row r="2053" spans="1:1">
      <c r="A2053" s="106"/>
    </row>
    <row r="2054" spans="1:1">
      <c r="A2054" s="106"/>
    </row>
    <row r="2055" spans="1:1">
      <c r="A2055" s="106"/>
    </row>
    <row r="2056" spans="1:1">
      <c r="A2056" s="106"/>
    </row>
    <row r="2057" spans="1:1">
      <c r="A2057" s="106"/>
    </row>
    <row r="2058" spans="1:1">
      <c r="A2058" s="106"/>
    </row>
    <row r="2059" spans="1:1">
      <c r="A2059" s="106"/>
    </row>
    <row r="2060" spans="1:1">
      <c r="A2060" s="106"/>
    </row>
    <row r="2061" spans="1:1">
      <c r="A2061" s="106"/>
    </row>
    <row r="2062" spans="1:1">
      <c r="A2062" s="106"/>
    </row>
    <row r="2063" spans="1:1">
      <c r="A2063" s="106"/>
    </row>
    <row r="2064" spans="1:1">
      <c r="A2064" s="106"/>
    </row>
    <row r="2065" spans="1:1">
      <c r="A2065" s="106"/>
    </row>
    <row r="2066" spans="1:1">
      <c r="A2066" s="106"/>
    </row>
    <row r="2067" spans="1:1">
      <c r="A2067" s="106"/>
    </row>
    <row r="2068" spans="1:1">
      <c r="A2068" s="106"/>
    </row>
    <row r="2069" spans="1:1">
      <c r="A2069" s="106"/>
    </row>
    <row r="2070" spans="1:1">
      <c r="A2070" s="106"/>
    </row>
    <row r="2071" spans="1:1">
      <c r="A2071" s="106"/>
    </row>
    <row r="2072" spans="1:1">
      <c r="A2072" s="106"/>
    </row>
    <row r="2073" spans="1:1">
      <c r="A2073" s="106"/>
    </row>
    <row r="2074" spans="1:1">
      <c r="A2074" s="106"/>
    </row>
    <row r="2075" spans="1:1">
      <c r="A2075" s="106"/>
    </row>
    <row r="2076" spans="1:1">
      <c r="A2076" s="106"/>
    </row>
    <row r="2077" spans="1:1">
      <c r="A2077" s="106"/>
    </row>
    <row r="2078" spans="1:1">
      <c r="A2078" s="106"/>
    </row>
    <row r="2079" spans="1:1">
      <c r="A2079" s="106"/>
    </row>
    <row r="2080" spans="1:1">
      <c r="A2080" s="106"/>
    </row>
    <row r="2081" spans="1:1">
      <c r="A2081" s="106"/>
    </row>
    <row r="2082" spans="1:1">
      <c r="A2082" s="106"/>
    </row>
    <row r="2083" spans="1:1">
      <c r="A2083" s="106"/>
    </row>
    <row r="2084" spans="1:1">
      <c r="A2084" s="106"/>
    </row>
    <row r="2085" spans="1:1">
      <c r="A2085" s="106"/>
    </row>
    <row r="2086" spans="1:1">
      <c r="A2086" s="106"/>
    </row>
    <row r="2087" spans="1:1">
      <c r="A2087" s="106"/>
    </row>
    <row r="2088" spans="1:1">
      <c r="A2088" s="106"/>
    </row>
    <row r="2089" spans="1:1">
      <c r="A2089" s="106"/>
    </row>
    <row r="2090" spans="1:1">
      <c r="A2090" s="106"/>
    </row>
    <row r="2091" spans="1:1">
      <c r="A2091" s="106"/>
    </row>
    <row r="2092" spans="1:1">
      <c r="A2092" s="106"/>
    </row>
    <row r="2093" spans="1:1">
      <c r="A2093" s="106"/>
    </row>
    <row r="2094" spans="1:1">
      <c r="A2094" s="106"/>
    </row>
    <row r="2095" spans="1:1">
      <c r="A2095" s="106"/>
    </row>
    <row r="2096" spans="1:1">
      <c r="A2096" s="106"/>
    </row>
    <row r="2097" spans="1:1">
      <c r="A2097" s="106"/>
    </row>
    <row r="2098" spans="1:1">
      <c r="A2098" s="106"/>
    </row>
    <row r="2099" spans="1:1">
      <c r="A2099" s="106"/>
    </row>
    <row r="2100" spans="1:1">
      <c r="A2100" s="106"/>
    </row>
    <row r="2101" spans="1:1">
      <c r="A2101" s="106"/>
    </row>
    <row r="2102" spans="1:1">
      <c r="A2102" s="106"/>
    </row>
    <row r="2103" spans="1:1">
      <c r="A2103" s="106"/>
    </row>
    <row r="2104" spans="1:1">
      <c r="A2104" s="106"/>
    </row>
    <row r="2105" spans="1:1">
      <c r="A2105" s="106"/>
    </row>
    <row r="2106" spans="1:1">
      <c r="A2106" s="106"/>
    </row>
    <row r="2107" spans="1:1">
      <c r="A2107" s="106"/>
    </row>
    <row r="2108" spans="1:1">
      <c r="A2108" s="106"/>
    </row>
    <row r="2109" spans="1:1">
      <c r="A2109" s="106"/>
    </row>
    <row r="2110" spans="1:1">
      <c r="A2110" s="106"/>
    </row>
    <row r="2111" spans="1:1">
      <c r="A2111" s="106"/>
    </row>
    <row r="2112" spans="1:1">
      <c r="A2112" s="106"/>
    </row>
    <row r="2113" spans="1:1">
      <c r="A2113" s="106"/>
    </row>
    <row r="2114" spans="1:1">
      <c r="A2114" s="106"/>
    </row>
    <row r="2115" spans="1:1">
      <c r="A2115" s="106"/>
    </row>
    <row r="2116" spans="1:1">
      <c r="A2116" s="106"/>
    </row>
    <row r="2117" spans="1:1">
      <c r="A2117" s="106"/>
    </row>
    <row r="2118" spans="1:1">
      <c r="A2118" s="106"/>
    </row>
    <row r="2119" spans="1:1">
      <c r="A2119" s="106"/>
    </row>
    <row r="2120" spans="1:1">
      <c r="A2120" s="106"/>
    </row>
    <row r="2121" spans="1:1">
      <c r="A2121" s="106"/>
    </row>
    <row r="2122" spans="1:1">
      <c r="A2122" s="106"/>
    </row>
    <row r="2123" spans="1:1">
      <c r="A2123" s="106"/>
    </row>
    <row r="2124" spans="1:1">
      <c r="A2124" s="106"/>
    </row>
    <row r="2125" spans="1:1">
      <c r="A2125" s="106"/>
    </row>
    <row r="2126" spans="1:1">
      <c r="A2126" s="106"/>
    </row>
    <row r="2127" spans="1:1">
      <c r="A2127" s="106"/>
    </row>
    <row r="2128" spans="1:1">
      <c r="A2128" s="106"/>
    </row>
    <row r="2129" spans="1:1">
      <c r="A2129" s="106"/>
    </row>
    <row r="2130" spans="1:1">
      <c r="A2130" s="106"/>
    </row>
    <row r="2131" spans="1:1">
      <c r="A2131" s="106"/>
    </row>
    <row r="2132" spans="1:1">
      <c r="A2132" s="106"/>
    </row>
    <row r="2133" spans="1:1">
      <c r="A2133" s="106"/>
    </row>
    <row r="2134" spans="1:1">
      <c r="A2134" s="106"/>
    </row>
    <row r="2135" spans="1:1">
      <c r="A2135" s="106"/>
    </row>
    <row r="2136" spans="1:1">
      <c r="A2136" s="106"/>
    </row>
    <row r="2137" spans="1:1">
      <c r="A2137" s="106"/>
    </row>
    <row r="2138" spans="1:1">
      <c r="A2138" s="106"/>
    </row>
    <row r="2139" spans="1:1">
      <c r="A2139" s="106"/>
    </row>
    <row r="2140" spans="1:1">
      <c r="A2140" s="106"/>
    </row>
    <row r="2141" spans="1:1">
      <c r="A2141" s="106"/>
    </row>
    <row r="2142" spans="1:1">
      <c r="A2142" s="106"/>
    </row>
    <row r="2143" spans="1:1">
      <c r="A2143" s="106"/>
    </row>
    <row r="2144" spans="1:1">
      <c r="A2144" s="106"/>
    </row>
    <row r="2145" spans="1:1">
      <c r="A2145" s="106"/>
    </row>
    <row r="2146" spans="1:1">
      <c r="A2146" s="106"/>
    </row>
    <row r="2147" spans="1:1">
      <c r="A2147" s="106"/>
    </row>
    <row r="2148" spans="1:1">
      <c r="A2148" s="106"/>
    </row>
    <row r="2149" spans="1:1">
      <c r="A2149" s="106"/>
    </row>
    <row r="2150" spans="1:1">
      <c r="A2150" s="106"/>
    </row>
    <row r="2151" spans="1:1">
      <c r="A2151" s="106"/>
    </row>
    <row r="2152" spans="1:1">
      <c r="A2152" s="106"/>
    </row>
    <row r="2153" spans="1:1">
      <c r="A2153" s="106"/>
    </row>
    <row r="2154" spans="1:1">
      <c r="A2154" s="106"/>
    </row>
    <row r="2155" spans="1:1">
      <c r="A2155" s="106"/>
    </row>
    <row r="2156" spans="1:1">
      <c r="A2156" s="106"/>
    </row>
    <row r="2157" spans="1:1">
      <c r="A2157" s="106"/>
    </row>
    <row r="2158" spans="1:1">
      <c r="A2158" s="106"/>
    </row>
    <row r="2159" spans="1:1">
      <c r="A2159" s="106"/>
    </row>
    <row r="2160" spans="1:1">
      <c r="A2160" s="106"/>
    </row>
    <row r="2161" spans="1:1">
      <c r="A2161" s="106"/>
    </row>
    <row r="2162" spans="1:1">
      <c r="A2162" s="106"/>
    </row>
    <row r="2163" spans="1:1">
      <c r="A2163" s="106"/>
    </row>
    <row r="2164" spans="1:1">
      <c r="A2164" s="106"/>
    </row>
    <row r="2165" spans="1:1">
      <c r="A2165" s="106"/>
    </row>
    <row r="2166" spans="1:1">
      <c r="A2166" s="106"/>
    </row>
    <row r="2167" spans="1:1">
      <c r="A2167" s="106"/>
    </row>
    <row r="2168" spans="1:1">
      <c r="A2168" s="106"/>
    </row>
    <row r="2169" spans="1:1">
      <c r="A2169" s="106"/>
    </row>
    <row r="2170" spans="1:1">
      <c r="A2170" s="106"/>
    </row>
    <row r="2171" spans="1:1">
      <c r="A2171" s="106"/>
    </row>
    <row r="2172" spans="1:1">
      <c r="A2172" s="106"/>
    </row>
    <row r="2173" spans="1:1">
      <c r="A2173" s="106"/>
    </row>
    <row r="2174" spans="1:1">
      <c r="A2174" s="106"/>
    </row>
    <row r="2175" spans="1:1">
      <c r="A2175" s="106"/>
    </row>
    <row r="2176" spans="1:1">
      <c r="A2176" s="106"/>
    </row>
    <row r="2177" spans="1:1">
      <c r="A2177" s="106"/>
    </row>
    <row r="2178" spans="1:1">
      <c r="A2178" s="106"/>
    </row>
    <row r="2179" spans="1:1">
      <c r="A2179" s="106"/>
    </row>
    <row r="2180" spans="1:1">
      <c r="A2180" s="106"/>
    </row>
    <row r="2181" spans="1:1">
      <c r="A2181" s="106"/>
    </row>
    <row r="2182" spans="1:1">
      <c r="A2182" s="106"/>
    </row>
    <row r="2183" spans="1:1">
      <c r="A2183" s="106"/>
    </row>
    <row r="2184" spans="1:1">
      <c r="A2184" s="106"/>
    </row>
    <row r="2185" spans="1:1">
      <c r="A2185" s="106"/>
    </row>
    <row r="2186" spans="1:1">
      <c r="A2186" s="106"/>
    </row>
    <row r="2187" spans="1:1">
      <c r="A2187" s="106"/>
    </row>
    <row r="2188" spans="1:1">
      <c r="A2188" s="106"/>
    </row>
    <row r="2189" spans="1:1">
      <c r="A2189" s="106"/>
    </row>
    <row r="2190" spans="1:1">
      <c r="A2190" s="106"/>
    </row>
    <row r="2191" spans="1:1">
      <c r="A2191" s="106"/>
    </row>
    <row r="2192" spans="1:1">
      <c r="A2192" s="106"/>
    </row>
    <row r="2193" spans="1:1">
      <c r="A2193" s="106"/>
    </row>
    <row r="2194" spans="1:1">
      <c r="A2194" s="106"/>
    </row>
    <row r="2195" spans="1:1">
      <c r="A2195" s="106"/>
    </row>
    <row r="2196" spans="1:1">
      <c r="A2196" s="106"/>
    </row>
    <row r="2197" spans="1:1">
      <c r="A2197" s="106"/>
    </row>
    <row r="2198" spans="1:1">
      <c r="A2198" s="106"/>
    </row>
    <row r="2199" spans="1:1">
      <c r="A2199" s="106"/>
    </row>
    <row r="2200" spans="1:1">
      <c r="A2200" s="106"/>
    </row>
    <row r="2201" spans="1:1">
      <c r="A2201" s="106"/>
    </row>
    <row r="2202" spans="1:1">
      <c r="A2202" s="106"/>
    </row>
    <row r="2203" spans="1:1">
      <c r="A2203" s="106"/>
    </row>
    <row r="2204" spans="1:1">
      <c r="A2204" s="106"/>
    </row>
    <row r="2205" spans="1:1">
      <c r="A2205" s="106"/>
    </row>
    <row r="2206" spans="1:1">
      <c r="A2206" s="106"/>
    </row>
    <row r="2207" spans="1:1">
      <c r="A2207" s="106"/>
    </row>
    <row r="2208" spans="1:1">
      <c r="A2208" s="106"/>
    </row>
    <row r="2209" spans="1:1">
      <c r="A2209" s="106"/>
    </row>
    <row r="2210" spans="1:1">
      <c r="A2210" s="106"/>
    </row>
    <row r="2211" spans="1:1">
      <c r="A2211" s="106"/>
    </row>
    <row r="2212" spans="1:1">
      <c r="A2212" s="106"/>
    </row>
    <row r="2213" spans="1:1">
      <c r="A2213" s="106"/>
    </row>
    <row r="2214" spans="1:1">
      <c r="A2214" s="106"/>
    </row>
    <row r="2215" spans="1:1">
      <c r="A2215" s="106"/>
    </row>
    <row r="2216" spans="1:1">
      <c r="A2216" s="106"/>
    </row>
    <row r="2217" spans="1:1">
      <c r="A2217" s="106"/>
    </row>
    <row r="2218" spans="1:1">
      <c r="A2218" s="106"/>
    </row>
    <row r="2219" spans="1:1">
      <c r="A2219" s="106"/>
    </row>
    <row r="2220" spans="1:1">
      <c r="A2220" s="106"/>
    </row>
    <row r="2221" spans="1:1">
      <c r="A2221" s="106"/>
    </row>
    <row r="2222" spans="1:1">
      <c r="A2222" s="106"/>
    </row>
    <row r="2223" spans="1:1">
      <c r="A2223" s="106"/>
    </row>
    <row r="2224" spans="1:1">
      <c r="A2224" s="106"/>
    </row>
    <row r="2225" spans="1:1">
      <c r="A2225" s="106"/>
    </row>
    <row r="2226" spans="1:1">
      <c r="A2226" s="106"/>
    </row>
    <row r="2227" spans="1:1">
      <c r="A2227" s="106"/>
    </row>
    <row r="2228" spans="1:1">
      <c r="A2228" s="106"/>
    </row>
    <row r="2229" spans="1:1">
      <c r="A2229" s="106"/>
    </row>
    <row r="2230" spans="1:1">
      <c r="A2230" s="106"/>
    </row>
    <row r="2231" spans="1:1">
      <c r="A2231" s="106"/>
    </row>
    <row r="2232" spans="1:1">
      <c r="A2232" s="106"/>
    </row>
    <row r="2233" spans="1:1">
      <c r="A2233" s="106"/>
    </row>
    <row r="2234" spans="1:1">
      <c r="A2234" s="106"/>
    </row>
    <row r="2235" spans="1:1">
      <c r="A2235" s="106"/>
    </row>
    <row r="2236" spans="1:1">
      <c r="A2236" s="106"/>
    </row>
    <row r="2237" spans="1:1">
      <c r="A2237" s="106"/>
    </row>
    <row r="2238" spans="1:1">
      <c r="A2238" s="106"/>
    </row>
    <row r="2239" spans="1:1">
      <c r="A2239" s="106"/>
    </row>
    <row r="2240" spans="1:1">
      <c r="A2240" s="106"/>
    </row>
    <row r="2241" spans="1:1">
      <c r="A2241" s="106"/>
    </row>
    <row r="2242" spans="1:1">
      <c r="A2242" s="106"/>
    </row>
    <row r="2243" spans="1:1">
      <c r="A2243" s="106"/>
    </row>
    <row r="2244" spans="1:1">
      <c r="A2244" s="106"/>
    </row>
    <row r="2245" spans="1:1">
      <c r="A2245" s="106"/>
    </row>
    <row r="2246" spans="1:1">
      <c r="A2246" s="106"/>
    </row>
    <row r="2247" spans="1:1">
      <c r="A2247" s="106"/>
    </row>
    <row r="2248" spans="1:1">
      <c r="A2248" s="106"/>
    </row>
    <row r="2249" spans="1:1">
      <c r="A2249" s="106"/>
    </row>
    <row r="2250" spans="1:1">
      <c r="A2250" s="106"/>
    </row>
    <row r="2251" spans="1:1">
      <c r="A2251" s="106"/>
    </row>
    <row r="2252" spans="1:1">
      <c r="A2252" s="106"/>
    </row>
    <row r="2253" spans="1:1">
      <c r="A2253" s="106"/>
    </row>
    <row r="2254" spans="1:1">
      <c r="A2254" s="106"/>
    </row>
    <row r="2255" spans="1:1">
      <c r="A2255" s="106"/>
    </row>
    <row r="2256" spans="1:1">
      <c r="A2256" s="106"/>
    </row>
    <row r="2257" spans="1:1">
      <c r="A2257" s="106"/>
    </row>
    <row r="2258" spans="1:1">
      <c r="A2258" s="106"/>
    </row>
    <row r="2259" spans="1:1">
      <c r="A2259" s="106"/>
    </row>
    <row r="2260" spans="1:1">
      <c r="A2260" s="106"/>
    </row>
    <row r="2261" spans="1:1">
      <c r="A2261" s="106"/>
    </row>
    <row r="2262" spans="1:1">
      <c r="A2262" s="106"/>
    </row>
    <row r="2263" spans="1:1">
      <c r="A2263" s="106"/>
    </row>
    <row r="2264" spans="1:1">
      <c r="A2264" s="106"/>
    </row>
    <row r="2265" spans="1:1">
      <c r="A2265" s="106"/>
    </row>
    <row r="2266" spans="1:1">
      <c r="A2266" s="106"/>
    </row>
    <row r="2267" spans="1:1">
      <c r="A2267" s="106"/>
    </row>
    <row r="2268" spans="1:1">
      <c r="A2268" s="106"/>
    </row>
    <row r="2269" spans="1:1">
      <c r="A2269" s="106"/>
    </row>
    <row r="2270" spans="1:1">
      <c r="A2270" s="106"/>
    </row>
    <row r="2271" spans="1:1">
      <c r="A2271" s="106"/>
    </row>
    <row r="2272" spans="1:1">
      <c r="A2272" s="106"/>
    </row>
    <row r="2273" spans="1:1">
      <c r="A2273" s="106"/>
    </row>
    <row r="2274" spans="1:1">
      <c r="A2274" s="106"/>
    </row>
    <row r="2275" spans="1:1">
      <c r="A2275" s="106"/>
    </row>
    <row r="2276" spans="1:1">
      <c r="A2276" s="106"/>
    </row>
    <row r="2277" spans="1:1">
      <c r="A2277" s="106"/>
    </row>
    <row r="2278" spans="1:1">
      <c r="A2278" s="106"/>
    </row>
    <row r="2279" spans="1:1">
      <c r="A2279" s="106"/>
    </row>
    <row r="2280" spans="1:1">
      <c r="A2280" s="106"/>
    </row>
    <row r="2281" spans="1:1">
      <c r="A2281" s="106"/>
    </row>
    <row r="2282" spans="1:1">
      <c r="A2282" s="106"/>
    </row>
    <row r="2283" spans="1:1">
      <c r="A2283" s="106"/>
    </row>
    <row r="2284" spans="1:1">
      <c r="A2284" s="106"/>
    </row>
    <row r="2285" spans="1:1">
      <c r="A2285" s="106"/>
    </row>
    <row r="2286" spans="1:1">
      <c r="A2286" s="106"/>
    </row>
    <row r="2287" spans="1:1">
      <c r="A2287" s="106"/>
    </row>
    <row r="2288" spans="1:1">
      <c r="A2288" s="106"/>
    </row>
    <row r="2289" spans="1:1">
      <c r="A2289" s="106"/>
    </row>
    <row r="2290" spans="1:1">
      <c r="A2290" s="106"/>
    </row>
    <row r="2291" spans="1:1">
      <c r="A2291" s="106"/>
    </row>
    <row r="2292" spans="1:1">
      <c r="A2292" s="106"/>
    </row>
    <row r="2293" spans="1:1">
      <c r="A2293" s="106"/>
    </row>
    <row r="2294" spans="1:1">
      <c r="A2294" s="106"/>
    </row>
    <row r="2295" spans="1:1">
      <c r="A2295" s="106"/>
    </row>
    <row r="2296" spans="1:1">
      <c r="A2296" s="106"/>
    </row>
    <row r="2297" spans="1:1">
      <c r="A2297" s="106"/>
    </row>
    <row r="2298" spans="1:1">
      <c r="A2298" s="106"/>
    </row>
    <row r="2299" spans="1:1">
      <c r="A2299" s="106"/>
    </row>
    <row r="2300" spans="1:1">
      <c r="A2300" s="106"/>
    </row>
    <row r="2301" spans="1:1">
      <c r="A2301" s="106"/>
    </row>
    <row r="2302" spans="1:1">
      <c r="A2302" s="106"/>
    </row>
    <row r="2303" spans="1:1">
      <c r="A2303" s="106"/>
    </row>
    <row r="2304" spans="1:1">
      <c r="A2304" s="106"/>
    </row>
    <row r="2305" spans="1:1">
      <c r="A2305" s="106"/>
    </row>
    <row r="2306" spans="1:1">
      <c r="A2306" s="106"/>
    </row>
    <row r="2307" spans="1:1">
      <c r="A2307" s="106"/>
    </row>
    <row r="2308" spans="1:1">
      <c r="A2308" s="106"/>
    </row>
    <row r="2309" spans="1:1">
      <c r="A2309" s="106"/>
    </row>
    <row r="2310" spans="1:1">
      <c r="A2310" s="106"/>
    </row>
    <row r="2311" spans="1:1">
      <c r="A2311" s="106"/>
    </row>
    <row r="2312" spans="1:1">
      <c r="A2312" s="106"/>
    </row>
    <row r="2313" spans="1:1">
      <c r="A2313" s="106"/>
    </row>
    <row r="2314" spans="1:1">
      <c r="A2314" s="106"/>
    </row>
    <row r="2315" spans="1:1">
      <c r="A2315" s="106"/>
    </row>
    <row r="2316" spans="1:1">
      <c r="A2316" s="106"/>
    </row>
    <row r="2317" spans="1:1">
      <c r="A2317" s="106"/>
    </row>
    <row r="2318" spans="1:1">
      <c r="A2318" s="106"/>
    </row>
    <row r="2319" spans="1:1">
      <c r="A2319" s="106"/>
    </row>
    <row r="2320" spans="1:1">
      <c r="A2320" s="106"/>
    </row>
    <row r="2321" spans="1:1">
      <c r="A2321" s="106"/>
    </row>
    <row r="2322" spans="1:1">
      <c r="A2322" s="106"/>
    </row>
    <row r="2323" spans="1:1">
      <c r="A2323" s="106"/>
    </row>
    <row r="2324" spans="1:1">
      <c r="A2324" s="106"/>
    </row>
    <row r="2325" spans="1:1">
      <c r="A2325" s="106"/>
    </row>
    <row r="2326" spans="1:1">
      <c r="A2326" s="106"/>
    </row>
    <row r="2327" spans="1:1">
      <c r="A2327" s="106"/>
    </row>
    <row r="2328" spans="1:1">
      <c r="A2328" s="106"/>
    </row>
    <row r="2329" spans="1:1">
      <c r="A2329" s="106"/>
    </row>
    <row r="2330" spans="1:1">
      <c r="A2330" s="106"/>
    </row>
    <row r="2331" spans="1:1">
      <c r="A2331" s="106"/>
    </row>
    <row r="2332" spans="1:1">
      <c r="A2332" s="106"/>
    </row>
    <row r="2333" spans="1:1">
      <c r="A2333" s="106"/>
    </row>
    <row r="2334" spans="1:1">
      <c r="A2334" s="106"/>
    </row>
    <row r="2335" spans="1:1">
      <c r="A2335" s="106"/>
    </row>
    <row r="2336" spans="1:1">
      <c r="A2336" s="106"/>
    </row>
    <row r="2337" spans="1:1">
      <c r="A2337" s="106"/>
    </row>
    <row r="2338" spans="1:1">
      <c r="A2338" s="106"/>
    </row>
    <row r="2339" spans="1:1">
      <c r="A2339" s="106"/>
    </row>
    <row r="2340" spans="1:1">
      <c r="A2340" s="106"/>
    </row>
    <row r="2341" spans="1:1">
      <c r="A2341" s="106"/>
    </row>
    <row r="2342" spans="1:1">
      <c r="A2342" s="106"/>
    </row>
    <row r="2343" spans="1:1">
      <c r="A2343" s="106"/>
    </row>
    <row r="2344" spans="1:1">
      <c r="A2344" s="106"/>
    </row>
    <row r="2345" spans="1:1">
      <c r="A2345" s="106"/>
    </row>
    <row r="2346" spans="1:1">
      <c r="A2346" s="106"/>
    </row>
    <row r="2347" spans="1:1">
      <c r="A2347" s="106"/>
    </row>
    <row r="2348" spans="1:1">
      <c r="A2348" s="106"/>
    </row>
    <row r="2349" spans="1:1">
      <c r="A2349" s="106"/>
    </row>
    <row r="2350" spans="1:1">
      <c r="A2350" s="106"/>
    </row>
    <row r="2351" spans="1:1">
      <c r="A2351" s="106"/>
    </row>
    <row r="2352" spans="1:1">
      <c r="A2352" s="106"/>
    </row>
    <row r="2353" spans="1:1">
      <c r="A2353" s="106"/>
    </row>
    <row r="2354" spans="1:1">
      <c r="A2354" s="106"/>
    </row>
    <row r="2355" spans="1:1">
      <c r="A2355" s="106"/>
    </row>
    <row r="2356" spans="1:1">
      <c r="A2356" s="106"/>
    </row>
    <row r="2357" spans="1:1">
      <c r="A2357" s="106"/>
    </row>
    <row r="2358" spans="1:1">
      <c r="A2358" s="106"/>
    </row>
    <row r="2359" spans="1:1">
      <c r="A2359" s="106"/>
    </row>
    <row r="2360" spans="1:1">
      <c r="A2360" s="106"/>
    </row>
    <row r="2361" spans="1:1">
      <c r="A2361" s="106"/>
    </row>
    <row r="2362" spans="1:1">
      <c r="A2362" s="106"/>
    </row>
    <row r="2363" spans="1:1">
      <c r="A2363" s="106"/>
    </row>
    <row r="2364" spans="1:1">
      <c r="A2364" s="106"/>
    </row>
    <row r="2365" spans="1:1">
      <c r="A2365" s="106"/>
    </row>
    <row r="2366" spans="1:1">
      <c r="A2366" s="106"/>
    </row>
    <row r="2367" spans="1:1">
      <c r="A2367" s="106"/>
    </row>
    <row r="2368" spans="1:1">
      <c r="A2368" s="106"/>
    </row>
    <row r="2369" spans="1:1">
      <c r="A2369" s="106"/>
    </row>
    <row r="2370" spans="1:1">
      <c r="A2370" s="106"/>
    </row>
    <row r="2371" spans="1:1">
      <c r="A2371" s="106"/>
    </row>
    <row r="2372" spans="1:1">
      <c r="A2372" s="106"/>
    </row>
    <row r="2373" spans="1:1">
      <c r="A2373" s="106"/>
    </row>
    <row r="2374" spans="1:1">
      <c r="A2374" s="106"/>
    </row>
    <row r="2375" spans="1:1">
      <c r="A2375" s="106"/>
    </row>
    <row r="2376" spans="1:1">
      <c r="A2376" s="106"/>
    </row>
    <row r="2377" spans="1:1">
      <c r="A2377" s="106"/>
    </row>
    <row r="2378" spans="1:1">
      <c r="A2378" s="106"/>
    </row>
    <row r="2379" spans="1:1">
      <c r="A2379" s="106"/>
    </row>
    <row r="2380" spans="1:1">
      <c r="A2380" s="106"/>
    </row>
    <row r="2381" spans="1:1">
      <c r="A2381" s="106"/>
    </row>
    <row r="2382" spans="1:1">
      <c r="A2382" s="106"/>
    </row>
    <row r="2383" spans="1:1">
      <c r="A2383" s="106"/>
    </row>
    <row r="2384" spans="1:1">
      <c r="A2384" s="106"/>
    </row>
    <row r="2385" spans="1:1">
      <c r="A2385" s="106"/>
    </row>
    <row r="2386" spans="1:1">
      <c r="A2386" s="106"/>
    </row>
    <row r="2387" spans="1:1">
      <c r="A2387" s="106"/>
    </row>
    <row r="2388" spans="1:1">
      <c r="A2388" s="106"/>
    </row>
    <row r="2389" spans="1:1">
      <c r="A2389" s="106"/>
    </row>
    <row r="2390" spans="1:1">
      <c r="A2390" s="106"/>
    </row>
    <row r="2391" spans="1:1">
      <c r="A2391" s="106"/>
    </row>
    <row r="2392" spans="1:1">
      <c r="A2392" s="106"/>
    </row>
    <row r="2393" spans="1:1">
      <c r="A2393" s="106"/>
    </row>
    <row r="2394" spans="1:1">
      <c r="A2394" s="106"/>
    </row>
    <row r="2395" spans="1:1">
      <c r="A2395" s="106"/>
    </row>
    <row r="2396" spans="1:1">
      <c r="A2396" s="106"/>
    </row>
    <row r="2397" spans="1:1">
      <c r="A2397" s="106"/>
    </row>
    <row r="2398" spans="1:1">
      <c r="A2398" s="106"/>
    </row>
    <row r="2399" spans="1:1">
      <c r="A2399" s="106"/>
    </row>
    <row r="2400" spans="1:1">
      <c r="A2400" s="106"/>
    </row>
    <row r="2401" spans="1:1">
      <c r="A2401" s="106"/>
    </row>
    <row r="2402" spans="1:1">
      <c r="A2402" s="106"/>
    </row>
    <row r="2403" spans="1:1">
      <c r="A2403" s="106"/>
    </row>
    <row r="2404" spans="1:1">
      <c r="A2404" s="106"/>
    </row>
    <row r="2405" spans="1:1">
      <c r="A2405" s="106"/>
    </row>
    <row r="2406" spans="1:1">
      <c r="A2406" s="106"/>
    </row>
    <row r="2407" spans="1:1">
      <c r="A2407" s="106"/>
    </row>
    <row r="2408" spans="1:1">
      <c r="A2408" s="106"/>
    </row>
    <row r="2409" spans="1:1">
      <c r="A2409" s="106"/>
    </row>
    <row r="2410" spans="1:1">
      <c r="A2410" s="106"/>
    </row>
    <row r="2411" spans="1:1">
      <c r="A2411" s="106"/>
    </row>
    <row r="2412" spans="1:1">
      <c r="A2412" s="106"/>
    </row>
    <row r="2413" spans="1:1">
      <c r="A2413" s="106"/>
    </row>
    <row r="2414" spans="1:1">
      <c r="A2414" s="106"/>
    </row>
    <row r="2415" spans="1:1">
      <c r="A2415" s="106"/>
    </row>
    <row r="2416" spans="1:1">
      <c r="A2416" s="106"/>
    </row>
    <row r="2417" spans="1:1">
      <c r="A2417" s="106"/>
    </row>
    <row r="2418" spans="1:1">
      <c r="A2418" s="106"/>
    </row>
    <row r="2419" spans="1:1">
      <c r="A2419" s="106"/>
    </row>
    <row r="2420" spans="1:1">
      <c r="A2420" s="106"/>
    </row>
    <row r="2421" spans="1:1">
      <c r="A2421" s="106"/>
    </row>
    <row r="2422" spans="1:1">
      <c r="A2422" s="106"/>
    </row>
    <row r="2423" spans="1:1">
      <c r="A2423" s="106"/>
    </row>
    <row r="2424" spans="1:1">
      <c r="A2424" s="106"/>
    </row>
    <row r="2425" spans="1:1">
      <c r="A2425" s="106"/>
    </row>
    <row r="2426" spans="1:1">
      <c r="A2426" s="106"/>
    </row>
    <row r="2427" spans="1:1">
      <c r="A2427" s="106"/>
    </row>
    <row r="2428" spans="1:1">
      <c r="A2428" s="106"/>
    </row>
    <row r="2429" spans="1:1">
      <c r="A2429" s="106"/>
    </row>
    <row r="2430" spans="1:1">
      <c r="A2430" s="106"/>
    </row>
    <row r="2431" spans="1:1">
      <c r="A2431" s="106"/>
    </row>
    <row r="2432" spans="1:1">
      <c r="A2432" s="106"/>
    </row>
    <row r="2433" spans="1:1">
      <c r="A2433" s="106"/>
    </row>
    <row r="2434" spans="1:1">
      <c r="A2434" s="106"/>
    </row>
    <row r="2435" spans="1:1">
      <c r="A2435" s="106"/>
    </row>
    <row r="2436" spans="1:1">
      <c r="A2436" s="106"/>
    </row>
    <row r="2437" spans="1:1">
      <c r="A2437" s="106"/>
    </row>
    <row r="2438" spans="1:1">
      <c r="A2438" s="106"/>
    </row>
    <row r="2439" spans="1:1">
      <c r="A2439" s="106"/>
    </row>
    <row r="2440" spans="1:1">
      <c r="A2440" s="106"/>
    </row>
    <row r="2441" spans="1:1">
      <c r="A2441" s="106"/>
    </row>
    <row r="2442" spans="1:1">
      <c r="A2442" s="106"/>
    </row>
    <row r="2443" spans="1:1">
      <c r="A2443" s="106"/>
    </row>
    <row r="2444" spans="1:1">
      <c r="A2444" s="106"/>
    </row>
    <row r="2445" spans="1:1">
      <c r="A2445" s="106"/>
    </row>
    <row r="2446" spans="1:1">
      <c r="A2446" s="106"/>
    </row>
    <row r="2447" spans="1:1">
      <c r="A2447" s="106"/>
    </row>
    <row r="2448" spans="1:1">
      <c r="A2448" s="106"/>
    </row>
    <row r="2449" spans="1:1">
      <c r="A2449" s="106"/>
    </row>
    <row r="2450" spans="1:1">
      <c r="A2450" s="106"/>
    </row>
    <row r="2451" spans="1:1">
      <c r="A2451" s="106"/>
    </row>
    <row r="2452" spans="1:1">
      <c r="A2452" s="106"/>
    </row>
    <row r="2453" spans="1:1">
      <c r="A2453" s="106"/>
    </row>
    <row r="2454" spans="1:1">
      <c r="A2454" s="106"/>
    </row>
    <row r="2455" spans="1:1">
      <c r="A2455" s="106"/>
    </row>
    <row r="2456" spans="1:1">
      <c r="A2456" s="106"/>
    </row>
    <row r="2457" spans="1:1">
      <c r="A2457" s="106"/>
    </row>
    <row r="2458" spans="1:1">
      <c r="A2458" s="106"/>
    </row>
    <row r="2459" spans="1:1">
      <c r="A2459" s="106"/>
    </row>
    <row r="2460" spans="1:1">
      <c r="A2460" s="106"/>
    </row>
    <row r="2461" spans="1:1">
      <c r="A2461" s="106"/>
    </row>
    <row r="2462" spans="1:1">
      <c r="A2462" s="106"/>
    </row>
    <row r="2463" spans="1:1">
      <c r="A2463" s="106"/>
    </row>
    <row r="2464" spans="1:1">
      <c r="A2464" s="106"/>
    </row>
    <row r="2465" spans="1:1">
      <c r="A2465" s="106"/>
    </row>
    <row r="2466" spans="1:1">
      <c r="A2466" s="106"/>
    </row>
    <row r="2467" spans="1:1">
      <c r="A2467" s="106"/>
    </row>
    <row r="2468" spans="1:1">
      <c r="A2468" s="106"/>
    </row>
    <row r="2469" spans="1:1">
      <c r="A2469" s="106"/>
    </row>
    <row r="2470" spans="1:1">
      <c r="A2470" s="106"/>
    </row>
    <row r="2471" spans="1:1">
      <c r="A2471" s="106"/>
    </row>
    <row r="2472" spans="1:1">
      <c r="A2472" s="106"/>
    </row>
    <row r="2473" spans="1:1">
      <c r="A2473" s="106"/>
    </row>
    <row r="2474" spans="1:1">
      <c r="A2474" s="106"/>
    </row>
    <row r="2475" spans="1:1">
      <c r="A2475" s="106"/>
    </row>
    <row r="2476" spans="1:1">
      <c r="A2476" s="106"/>
    </row>
    <row r="2477" spans="1:1">
      <c r="A2477" s="106"/>
    </row>
    <row r="2478" spans="1:1">
      <c r="A2478" s="106"/>
    </row>
    <row r="2479" spans="1:1">
      <c r="A2479" s="106"/>
    </row>
    <row r="2480" spans="1:1">
      <c r="A2480" s="106"/>
    </row>
    <row r="2481" spans="1:1">
      <c r="A2481" s="106"/>
    </row>
    <row r="2482" spans="1:1">
      <c r="A2482" s="106"/>
    </row>
    <row r="2483" spans="1:1">
      <c r="A2483" s="106"/>
    </row>
    <row r="2484" spans="1:1">
      <c r="A2484" s="106"/>
    </row>
    <row r="2485" spans="1:1">
      <c r="A2485" s="106"/>
    </row>
    <row r="2486" spans="1:1">
      <c r="A2486" s="106"/>
    </row>
    <row r="2487" spans="1:1">
      <c r="A2487" s="106"/>
    </row>
    <row r="2488" spans="1:1">
      <c r="A2488" s="106"/>
    </row>
    <row r="2489" spans="1:1">
      <c r="A2489" s="106"/>
    </row>
    <row r="2490" spans="1:1">
      <c r="A2490" s="106"/>
    </row>
    <row r="2491" spans="1:1">
      <c r="A2491" s="106"/>
    </row>
    <row r="2492" spans="1:1">
      <c r="A2492" s="106"/>
    </row>
    <row r="2493" spans="1:1">
      <c r="A2493" s="106"/>
    </row>
    <row r="2494" spans="1:1">
      <c r="A2494" s="106"/>
    </row>
    <row r="2495" spans="1:1">
      <c r="A2495" s="106"/>
    </row>
    <row r="2496" spans="1:1">
      <c r="A2496" s="106"/>
    </row>
    <row r="2497" spans="1:1">
      <c r="A2497" s="106"/>
    </row>
    <row r="2498" spans="1:1">
      <c r="A2498" s="106"/>
    </row>
    <row r="2499" spans="1:1">
      <c r="A2499" s="106"/>
    </row>
    <row r="2500" spans="1:1">
      <c r="A2500" s="106"/>
    </row>
    <row r="2501" spans="1:1">
      <c r="A2501" s="106"/>
    </row>
    <row r="2502" spans="1:1">
      <c r="A2502" s="106"/>
    </row>
    <row r="2503" spans="1:1">
      <c r="A2503" s="106"/>
    </row>
    <row r="2504" spans="1:1">
      <c r="A2504" s="106"/>
    </row>
    <row r="2505" spans="1:1">
      <c r="A2505" s="106"/>
    </row>
    <row r="2506" spans="1:1">
      <c r="A2506" s="106"/>
    </row>
    <row r="2507" spans="1:1">
      <c r="A2507" s="106"/>
    </row>
    <row r="2508" spans="1:1">
      <c r="A2508" s="106"/>
    </row>
    <row r="2509" spans="1:1">
      <c r="A2509" s="106"/>
    </row>
    <row r="2510" spans="1:1">
      <c r="A2510" s="106"/>
    </row>
    <row r="2511" spans="1:1">
      <c r="A2511" s="106"/>
    </row>
    <row r="2512" spans="1:1">
      <c r="A2512" s="106"/>
    </row>
    <row r="2513" spans="1:1">
      <c r="A2513" s="106"/>
    </row>
    <row r="2514" spans="1:1">
      <c r="A2514" s="106"/>
    </row>
    <row r="2515" spans="1:1">
      <c r="A2515" s="106"/>
    </row>
    <row r="2516" spans="1:1">
      <c r="A2516" s="106"/>
    </row>
    <row r="2517" spans="1:1">
      <c r="A2517" s="106"/>
    </row>
    <row r="2518" spans="1:1">
      <c r="A2518" s="106"/>
    </row>
    <row r="2519" spans="1:1">
      <c r="A2519" s="106"/>
    </row>
    <row r="2520" spans="1:1">
      <c r="A2520" s="106"/>
    </row>
    <row r="2521" spans="1:1">
      <c r="A2521" s="106"/>
    </row>
    <row r="2522" spans="1:1">
      <c r="A2522" s="106"/>
    </row>
    <row r="2523" spans="1:1">
      <c r="A2523" s="106"/>
    </row>
    <row r="2524" spans="1:1">
      <c r="A2524" s="106"/>
    </row>
    <row r="2525" spans="1:1">
      <c r="A2525" s="106"/>
    </row>
    <row r="2526" spans="1:1">
      <c r="A2526" s="106"/>
    </row>
    <row r="2527" spans="1:1">
      <c r="A2527" s="106"/>
    </row>
    <row r="2528" spans="1:1">
      <c r="A2528" s="106"/>
    </row>
    <row r="2529" spans="1:1">
      <c r="A2529" s="106"/>
    </row>
    <row r="2530" spans="1:1">
      <c r="A2530" s="106"/>
    </row>
    <row r="2531" spans="1:1">
      <c r="A2531" s="106"/>
    </row>
    <row r="2532" spans="1:1">
      <c r="A2532" s="106"/>
    </row>
    <row r="2533" spans="1:1">
      <c r="A2533" s="106"/>
    </row>
    <row r="2534" spans="1:1">
      <c r="A2534" s="106"/>
    </row>
    <row r="2535" spans="1:1">
      <c r="A2535" s="106"/>
    </row>
    <row r="2536" spans="1:1">
      <c r="A2536" s="106"/>
    </row>
    <row r="2537" spans="1:1">
      <c r="A2537" s="106"/>
    </row>
    <row r="2538" spans="1:1">
      <c r="A2538" s="106"/>
    </row>
    <row r="2539" spans="1:1">
      <c r="A2539" s="106"/>
    </row>
    <row r="2540" spans="1:1">
      <c r="A2540" s="106"/>
    </row>
    <row r="2541" spans="1:1">
      <c r="A2541" s="106"/>
    </row>
    <row r="2542" spans="1:1">
      <c r="A2542" s="106"/>
    </row>
    <row r="2543" spans="1:1">
      <c r="A2543" s="106"/>
    </row>
    <row r="2544" spans="1:1">
      <c r="A2544" s="106"/>
    </row>
    <row r="2545" spans="1:1">
      <c r="A2545" s="106"/>
    </row>
    <row r="2546" spans="1:1">
      <c r="A2546" s="106"/>
    </row>
    <row r="2547" spans="1:1">
      <c r="A2547" s="106"/>
    </row>
    <row r="2548" spans="1:1">
      <c r="A2548" s="106"/>
    </row>
    <row r="2549" spans="1:1">
      <c r="A2549" s="106"/>
    </row>
    <row r="2550" spans="1:1">
      <c r="A2550" s="106"/>
    </row>
    <row r="2551" spans="1:1">
      <c r="A2551" s="106"/>
    </row>
    <row r="2552" spans="1:1">
      <c r="A2552" s="106"/>
    </row>
    <row r="2553" spans="1:1">
      <c r="A2553" s="106"/>
    </row>
    <row r="2554" spans="1:1">
      <c r="A2554" s="106"/>
    </row>
    <row r="2555" spans="1:1">
      <c r="A2555" s="106"/>
    </row>
    <row r="2556" spans="1:1">
      <c r="A2556" s="106"/>
    </row>
    <row r="2557" spans="1:1">
      <c r="A2557" s="106"/>
    </row>
    <row r="2558" spans="1:1">
      <c r="A2558" s="106"/>
    </row>
    <row r="2559" spans="1:1">
      <c r="A2559" s="106"/>
    </row>
    <row r="2560" spans="1:1">
      <c r="A2560" s="106"/>
    </row>
    <row r="2561" spans="1:1">
      <c r="A2561" s="106"/>
    </row>
    <row r="2562" spans="1:1">
      <c r="A2562" s="106"/>
    </row>
    <row r="2563" spans="1:1">
      <c r="A2563" s="106"/>
    </row>
    <row r="2564" spans="1:1">
      <c r="A2564" s="106"/>
    </row>
    <row r="2565" spans="1:1">
      <c r="A2565" s="106"/>
    </row>
    <row r="2566" spans="1:1">
      <c r="A2566" s="106"/>
    </row>
    <row r="2567" spans="1:1">
      <c r="A2567" s="106"/>
    </row>
    <row r="2568" spans="1:1">
      <c r="A2568" s="106"/>
    </row>
    <row r="2569" spans="1:1">
      <c r="A2569" s="106"/>
    </row>
    <row r="2570" spans="1:1">
      <c r="A2570" s="106"/>
    </row>
    <row r="2571" spans="1:1">
      <c r="A2571" s="106"/>
    </row>
    <row r="2572" spans="1:1">
      <c r="A2572" s="106"/>
    </row>
    <row r="2573" spans="1:1">
      <c r="A2573" s="106"/>
    </row>
    <row r="2574" spans="1:1">
      <c r="A2574" s="106"/>
    </row>
    <row r="2575" spans="1:1">
      <c r="A2575" s="106"/>
    </row>
    <row r="2576" spans="1:1">
      <c r="A2576" s="106"/>
    </row>
    <row r="2577" spans="1:1">
      <c r="A2577" s="106"/>
    </row>
    <row r="2578" spans="1:1">
      <c r="A2578" s="106"/>
    </row>
    <row r="2579" spans="1:1">
      <c r="A2579" s="106"/>
    </row>
    <row r="2580" spans="1:1">
      <c r="A2580" s="106"/>
    </row>
    <row r="2581" spans="1:1">
      <c r="A2581" s="106"/>
    </row>
    <row r="2582" spans="1:1">
      <c r="A2582" s="106"/>
    </row>
    <row r="2583" spans="1:1">
      <c r="A2583" s="106"/>
    </row>
    <row r="2584" spans="1:1">
      <c r="A2584" s="106"/>
    </row>
    <row r="2585" spans="1:1">
      <c r="A2585" s="106"/>
    </row>
    <row r="2586" spans="1:1">
      <c r="A2586" s="106"/>
    </row>
    <row r="2587" spans="1:1">
      <c r="A2587" s="106"/>
    </row>
    <row r="2588" spans="1:1">
      <c r="A2588" s="106"/>
    </row>
    <row r="2589" spans="1:1">
      <c r="A2589" s="106"/>
    </row>
    <row r="2590" spans="1:1">
      <c r="A2590" s="106"/>
    </row>
    <row r="2591" spans="1:1">
      <c r="A2591" s="106"/>
    </row>
    <row r="2592" spans="1:1">
      <c r="A2592" s="106"/>
    </row>
    <row r="2593" spans="1:1">
      <c r="A2593" s="106"/>
    </row>
    <row r="2594" spans="1:1">
      <c r="A2594" s="106"/>
    </row>
    <row r="2595" spans="1:1">
      <c r="A2595" s="106"/>
    </row>
    <row r="2596" spans="1:1">
      <c r="A2596" s="106"/>
    </row>
    <row r="2597" spans="1:1">
      <c r="A2597" s="106"/>
    </row>
    <row r="2598" spans="1:1">
      <c r="A2598" s="106"/>
    </row>
    <row r="2599" spans="1:1">
      <c r="A2599" s="106"/>
    </row>
    <row r="2600" spans="1:1">
      <c r="A2600" s="106"/>
    </row>
    <row r="2601" spans="1:1">
      <c r="A2601" s="106"/>
    </row>
    <row r="2602" spans="1:1">
      <c r="A2602" s="106"/>
    </row>
    <row r="2603" spans="1:1">
      <c r="A2603" s="106"/>
    </row>
    <row r="2604" spans="1:1">
      <c r="A2604" s="106"/>
    </row>
    <row r="2605" spans="1:1">
      <c r="A2605" s="106"/>
    </row>
    <row r="2606" spans="1:1">
      <c r="A2606" s="106"/>
    </row>
    <row r="2607" spans="1:1">
      <c r="A2607" s="106"/>
    </row>
    <row r="2608" spans="1:1">
      <c r="A2608" s="106"/>
    </row>
    <row r="2609" spans="1:1">
      <c r="A2609" s="106"/>
    </row>
    <row r="2610" spans="1:1">
      <c r="A2610" s="106"/>
    </row>
    <row r="2611" spans="1:1">
      <c r="A2611" s="106"/>
    </row>
    <row r="2612" spans="1:1">
      <c r="A2612" s="106"/>
    </row>
    <row r="2613" spans="1:1">
      <c r="A2613" s="106"/>
    </row>
    <row r="2614" spans="1:1">
      <c r="A2614" s="106"/>
    </row>
    <row r="2615" spans="1:1">
      <c r="A2615" s="106"/>
    </row>
    <row r="2616" spans="1:1">
      <c r="A2616" s="106"/>
    </row>
    <row r="2617" spans="1:1">
      <c r="A2617" s="106"/>
    </row>
    <row r="2618" spans="1:1">
      <c r="A2618" s="106"/>
    </row>
    <row r="2619" spans="1:1">
      <c r="A2619" s="106"/>
    </row>
    <row r="2620" spans="1:1">
      <c r="A2620" s="106"/>
    </row>
    <row r="2621" spans="1:1">
      <c r="A2621" s="106"/>
    </row>
    <row r="2622" spans="1:1">
      <c r="A2622" s="106"/>
    </row>
    <row r="2623" spans="1:1">
      <c r="A2623" s="106"/>
    </row>
    <row r="2624" spans="1:1">
      <c r="A2624" s="106"/>
    </row>
    <row r="2625" spans="1:1">
      <c r="A2625" s="106"/>
    </row>
    <row r="2626" spans="1:1">
      <c r="A2626" s="106"/>
    </row>
    <row r="2627" spans="1:1">
      <c r="A2627" s="106"/>
    </row>
    <row r="2628" spans="1:1">
      <c r="A2628" s="106"/>
    </row>
    <row r="2629" spans="1:1">
      <c r="A2629" s="106"/>
    </row>
    <row r="2630" spans="1:1">
      <c r="A2630" s="106"/>
    </row>
    <row r="2631" spans="1:1">
      <c r="A2631" s="106"/>
    </row>
    <row r="2632" spans="1:1">
      <c r="A2632" s="106"/>
    </row>
    <row r="2633" spans="1:1">
      <c r="A2633" s="106"/>
    </row>
    <row r="2634" spans="1:1">
      <c r="A2634" s="106"/>
    </row>
    <row r="2635" spans="1:1">
      <c r="A2635" s="106"/>
    </row>
    <row r="2636" spans="1:1">
      <c r="A2636" s="106"/>
    </row>
    <row r="2637" spans="1:1">
      <c r="A2637" s="106"/>
    </row>
    <row r="2638" spans="1:1">
      <c r="A2638" s="106"/>
    </row>
    <row r="2639" spans="1:1">
      <c r="A2639" s="106"/>
    </row>
    <row r="2640" spans="1:1">
      <c r="A2640" s="106"/>
    </row>
    <row r="2641" spans="1:1">
      <c r="A2641" s="106"/>
    </row>
    <row r="2642" spans="1:1">
      <c r="A2642" s="106"/>
    </row>
    <row r="2643" spans="1:1">
      <c r="A2643" s="106"/>
    </row>
    <row r="2644" spans="1:1">
      <c r="A2644" s="106"/>
    </row>
    <row r="2645" spans="1:1">
      <c r="A2645" s="106"/>
    </row>
    <row r="2646" spans="1:1">
      <c r="A2646" s="106"/>
    </row>
    <row r="2647" spans="1:1">
      <c r="A2647" s="106"/>
    </row>
    <row r="2648" spans="1:1">
      <c r="A2648" s="106"/>
    </row>
    <row r="2649" spans="1:1">
      <c r="A2649" s="106"/>
    </row>
    <row r="2650" spans="1:1">
      <c r="A2650" s="106"/>
    </row>
    <row r="2651" spans="1:1">
      <c r="A2651" s="106"/>
    </row>
    <row r="2652" spans="1:1">
      <c r="A2652" s="106"/>
    </row>
    <row r="2653" spans="1:1">
      <c r="A2653" s="106"/>
    </row>
    <row r="2654" spans="1:1">
      <c r="A2654" s="106"/>
    </row>
    <row r="2655" spans="1:1">
      <c r="A2655" s="106"/>
    </row>
    <row r="2656" spans="1:1">
      <c r="A2656" s="106"/>
    </row>
    <row r="2657" spans="1:1">
      <c r="A2657" s="106"/>
    </row>
    <row r="2658" spans="1:1">
      <c r="A2658" s="106"/>
    </row>
    <row r="2659" spans="1:1">
      <c r="A2659" s="106"/>
    </row>
    <row r="2660" spans="1:1">
      <c r="A2660" s="106"/>
    </row>
    <row r="2661" spans="1:1">
      <c r="A2661" s="106"/>
    </row>
    <row r="2662" spans="1:1">
      <c r="A2662" s="106"/>
    </row>
    <row r="2663" spans="1:1">
      <c r="A2663" s="106"/>
    </row>
    <row r="2664" spans="1:1">
      <c r="A2664" s="106"/>
    </row>
    <row r="2665" spans="1:1">
      <c r="A2665" s="106"/>
    </row>
    <row r="2666" spans="1:1">
      <c r="A2666" s="106"/>
    </row>
    <row r="2667" spans="1:1">
      <c r="A2667" s="106"/>
    </row>
    <row r="2668" spans="1:1">
      <c r="A2668" s="106"/>
    </row>
    <row r="2669" spans="1:1">
      <c r="A2669" s="106"/>
    </row>
    <row r="2670" spans="1:1">
      <c r="A2670" s="106"/>
    </row>
    <row r="2671" spans="1:1">
      <c r="A2671" s="106"/>
    </row>
    <row r="2672" spans="1:1">
      <c r="A2672" s="106"/>
    </row>
    <row r="2673" spans="1:1">
      <c r="A2673" s="106"/>
    </row>
    <row r="2674" spans="1:1">
      <c r="A2674" s="106"/>
    </row>
    <row r="2675" spans="1:1">
      <c r="A2675" s="106"/>
    </row>
    <row r="2676" spans="1:1">
      <c r="A2676" s="106"/>
    </row>
    <row r="2677" spans="1:1">
      <c r="A2677" s="106"/>
    </row>
    <row r="2678" spans="1:1">
      <c r="A2678" s="106"/>
    </row>
    <row r="2679" spans="1:1">
      <c r="A2679" s="106"/>
    </row>
    <row r="2680" spans="1:1">
      <c r="A2680" s="106"/>
    </row>
    <row r="2681" spans="1:1">
      <c r="A2681" s="106"/>
    </row>
    <row r="2682" spans="1:1">
      <c r="A2682" s="106"/>
    </row>
    <row r="2683" spans="1:1">
      <c r="A2683" s="106"/>
    </row>
    <row r="2684" spans="1:1">
      <c r="A2684" s="106"/>
    </row>
    <row r="2685" spans="1:1">
      <c r="A2685" s="106"/>
    </row>
    <row r="2686" spans="1:1">
      <c r="A2686" s="106"/>
    </row>
    <row r="2687" spans="1:1">
      <c r="A2687" s="106"/>
    </row>
    <row r="2688" spans="1:1">
      <c r="A2688" s="106"/>
    </row>
    <row r="2689" spans="1:1">
      <c r="A2689" s="106"/>
    </row>
    <row r="2690" spans="1:1">
      <c r="A2690" s="106"/>
    </row>
    <row r="2691" spans="1:1">
      <c r="A2691" s="106"/>
    </row>
    <row r="2692" spans="1:1">
      <c r="A2692" s="106"/>
    </row>
    <row r="2693" spans="1:1">
      <c r="A2693" s="106"/>
    </row>
    <row r="2694" spans="1:1">
      <c r="A2694" s="106"/>
    </row>
    <row r="2695" spans="1:1">
      <c r="A2695" s="106"/>
    </row>
    <row r="2696" spans="1:1">
      <c r="A2696" s="106"/>
    </row>
    <row r="2697" spans="1:1">
      <c r="A2697" s="106"/>
    </row>
    <row r="2698" spans="1:1">
      <c r="A2698" s="106"/>
    </row>
    <row r="2699" spans="1:1">
      <c r="A2699" s="106"/>
    </row>
    <row r="2700" spans="1:1">
      <c r="A2700" s="106"/>
    </row>
    <row r="2701" spans="1:1">
      <c r="A2701" s="106"/>
    </row>
    <row r="2702" spans="1:1">
      <c r="A2702" s="106"/>
    </row>
    <row r="2703" spans="1:1">
      <c r="A2703" s="106"/>
    </row>
    <row r="2704" spans="1:1">
      <c r="A2704" s="106"/>
    </row>
    <row r="2705" spans="1:1">
      <c r="A2705" s="106"/>
    </row>
    <row r="2706" spans="1:1">
      <c r="A2706" s="106"/>
    </row>
    <row r="2707" spans="1:1">
      <c r="A2707" s="106"/>
    </row>
    <row r="2708" spans="1:1">
      <c r="A2708" s="106"/>
    </row>
    <row r="2709" spans="1:1">
      <c r="A2709" s="106"/>
    </row>
    <row r="2710" spans="1:1">
      <c r="A2710" s="106"/>
    </row>
    <row r="2711" spans="1:1">
      <c r="A2711" s="106"/>
    </row>
    <row r="2712" spans="1:1">
      <c r="A2712" s="106"/>
    </row>
    <row r="2713" spans="1:1">
      <c r="A2713" s="106"/>
    </row>
    <row r="2714" spans="1:1">
      <c r="A2714" s="106"/>
    </row>
    <row r="2715" spans="1:1">
      <c r="A2715" s="106"/>
    </row>
    <row r="2716" spans="1:1">
      <c r="A2716" s="106"/>
    </row>
    <row r="2717" spans="1:1">
      <c r="A2717" s="106"/>
    </row>
    <row r="2718" spans="1:1">
      <c r="A2718" s="106"/>
    </row>
    <row r="2719" spans="1:1">
      <c r="A2719" s="106"/>
    </row>
    <row r="2720" spans="1:1">
      <c r="A2720" s="106"/>
    </row>
    <row r="2721" spans="1:1">
      <c r="A2721" s="106"/>
    </row>
    <row r="2722" spans="1:1">
      <c r="A2722" s="106"/>
    </row>
    <row r="2723" spans="1:1">
      <c r="A2723" s="106"/>
    </row>
    <row r="2724" spans="1:1">
      <c r="A2724" s="106"/>
    </row>
    <row r="2725" spans="1:1">
      <c r="A2725" s="106"/>
    </row>
    <row r="2726" spans="1:1">
      <c r="A2726" s="106"/>
    </row>
    <row r="2727" spans="1:1">
      <c r="A2727" s="106"/>
    </row>
    <row r="2728" spans="1:1">
      <c r="A2728" s="106"/>
    </row>
    <row r="2729" spans="1:1">
      <c r="A2729" s="106"/>
    </row>
    <row r="2730" spans="1:1">
      <c r="A2730" s="106"/>
    </row>
    <row r="2731" spans="1:1">
      <c r="A2731" s="106"/>
    </row>
    <row r="2732" spans="1:1">
      <c r="A2732" s="106"/>
    </row>
    <row r="2733" spans="1:1">
      <c r="A2733" s="106"/>
    </row>
    <row r="2734" spans="1:1">
      <c r="A2734" s="106"/>
    </row>
    <row r="2735" spans="1:1">
      <c r="A2735" s="106"/>
    </row>
    <row r="2736" spans="1:1">
      <c r="A2736" s="106"/>
    </row>
    <row r="2737" spans="1:1">
      <c r="A2737" s="106"/>
    </row>
    <row r="2738" spans="1:1">
      <c r="A2738" s="106"/>
    </row>
    <row r="2739" spans="1:1">
      <c r="A2739" s="106"/>
    </row>
    <row r="2740" spans="1:1">
      <c r="A2740" s="106"/>
    </row>
    <row r="2741" spans="1:1">
      <c r="A2741" s="106"/>
    </row>
    <row r="2742" spans="1:1">
      <c r="A2742" s="106"/>
    </row>
    <row r="2743" spans="1:1">
      <c r="A2743" s="106"/>
    </row>
    <row r="2744" spans="1:1">
      <c r="A2744" s="106"/>
    </row>
    <row r="2745" spans="1:1">
      <c r="A2745" s="106"/>
    </row>
    <row r="2746" spans="1:1">
      <c r="A2746" s="106"/>
    </row>
    <row r="2747" spans="1:1">
      <c r="A2747" s="106"/>
    </row>
    <row r="2748" spans="1:1">
      <c r="A2748" s="106"/>
    </row>
    <row r="2749" spans="1:1">
      <c r="A2749" s="106"/>
    </row>
    <row r="2750" spans="1:1">
      <c r="A2750" s="106"/>
    </row>
    <row r="2751" spans="1:1">
      <c r="A2751" s="106"/>
    </row>
    <row r="2752" spans="1:1">
      <c r="A2752" s="106"/>
    </row>
    <row r="2753" spans="1:1">
      <c r="A2753" s="106"/>
    </row>
    <row r="2754" spans="1:1">
      <c r="A2754" s="106"/>
    </row>
    <row r="2755" spans="1:1">
      <c r="A2755" s="106"/>
    </row>
    <row r="2756" spans="1:1">
      <c r="A2756" s="106"/>
    </row>
    <row r="2757" spans="1:1">
      <c r="A2757" s="106"/>
    </row>
    <row r="2758" spans="1:1">
      <c r="A2758" s="106"/>
    </row>
    <row r="2759" spans="1:1">
      <c r="A2759" s="106"/>
    </row>
    <row r="2760" spans="1:1">
      <c r="A2760" s="106"/>
    </row>
    <row r="2761" spans="1:1">
      <c r="A2761" s="106"/>
    </row>
    <row r="2762" spans="1:1">
      <c r="A2762" s="106"/>
    </row>
    <row r="2763" spans="1:1">
      <c r="A2763" s="106"/>
    </row>
    <row r="2764" spans="1:1">
      <c r="A2764" s="106"/>
    </row>
    <row r="2765" spans="1:1">
      <c r="A2765" s="106"/>
    </row>
    <row r="2766" spans="1:1">
      <c r="A2766" s="106"/>
    </row>
    <row r="2767" spans="1:1">
      <c r="A2767" s="106"/>
    </row>
    <row r="2768" spans="1:1">
      <c r="A2768" s="106"/>
    </row>
    <row r="2769" spans="1:1">
      <c r="A2769" s="106"/>
    </row>
    <row r="2770" spans="1:1">
      <c r="A2770" s="106"/>
    </row>
    <row r="2771" spans="1:1">
      <c r="A2771" s="106"/>
    </row>
    <row r="2772" spans="1:1">
      <c r="A2772" s="106"/>
    </row>
    <row r="2773" spans="1:1">
      <c r="A2773" s="106"/>
    </row>
    <row r="2774" spans="1:1">
      <c r="A2774" s="106"/>
    </row>
    <row r="2775" spans="1:1">
      <c r="A2775" s="106"/>
    </row>
    <row r="2776" spans="1:1">
      <c r="A2776" s="106"/>
    </row>
    <row r="2777" spans="1:1">
      <c r="A2777" s="106"/>
    </row>
    <row r="2778" spans="1:1">
      <c r="A2778" s="106"/>
    </row>
    <row r="2779" spans="1:1">
      <c r="A2779" s="106"/>
    </row>
    <row r="2780" spans="1:1">
      <c r="A2780" s="106"/>
    </row>
    <row r="2781" spans="1:1">
      <c r="A2781" s="106"/>
    </row>
    <row r="2782" spans="1:1">
      <c r="A2782" s="106"/>
    </row>
    <row r="2783" spans="1:1">
      <c r="A2783" s="106"/>
    </row>
    <row r="2784" spans="1:1">
      <c r="A2784" s="106"/>
    </row>
    <row r="2785" spans="1:1">
      <c r="A2785" s="106"/>
    </row>
    <row r="2786" spans="1:1">
      <c r="A2786" s="106"/>
    </row>
    <row r="2787" spans="1:1">
      <c r="A2787" s="106"/>
    </row>
    <row r="2788" spans="1:1">
      <c r="A2788" s="106"/>
    </row>
    <row r="2789" spans="1:1">
      <c r="A2789" s="106"/>
    </row>
    <row r="2790" spans="1:1">
      <c r="A2790" s="106"/>
    </row>
    <row r="2791" spans="1:1">
      <c r="A2791" s="106"/>
    </row>
    <row r="2792" spans="1:1">
      <c r="A2792" s="106"/>
    </row>
    <row r="2793" spans="1:1">
      <c r="A2793" s="106"/>
    </row>
    <row r="2794" spans="1:1">
      <c r="A2794" s="106"/>
    </row>
    <row r="2795" spans="1:1">
      <c r="A2795" s="106"/>
    </row>
    <row r="2796" spans="1:1">
      <c r="A2796" s="106"/>
    </row>
    <row r="2797" spans="1:1">
      <c r="A2797" s="106"/>
    </row>
    <row r="2798" spans="1:1">
      <c r="A2798" s="106"/>
    </row>
    <row r="2799" spans="1:1">
      <c r="A2799" s="106"/>
    </row>
    <row r="2800" spans="1:1">
      <c r="A2800" s="106"/>
    </row>
    <row r="2801" spans="1:1">
      <c r="A2801" s="106"/>
    </row>
    <row r="2802" spans="1:1">
      <c r="A2802" s="106"/>
    </row>
    <row r="2803" spans="1:1">
      <c r="A2803" s="106"/>
    </row>
    <row r="2804" spans="1:1">
      <c r="A2804" s="106"/>
    </row>
    <row r="2805" spans="1:1">
      <c r="A2805" s="106"/>
    </row>
    <row r="2806" spans="1:1">
      <c r="A2806" s="106"/>
    </row>
    <row r="2807" spans="1:1">
      <c r="A2807" s="106"/>
    </row>
    <row r="2808" spans="1:1">
      <c r="A2808" s="106"/>
    </row>
    <row r="2809" spans="1:1">
      <c r="A2809" s="106"/>
    </row>
    <row r="2810" spans="1:1">
      <c r="A2810" s="106"/>
    </row>
    <row r="2811" spans="1:1">
      <c r="A2811" s="106"/>
    </row>
    <row r="2812" spans="1:1">
      <c r="A2812" s="106"/>
    </row>
    <row r="2813" spans="1:1">
      <c r="A2813" s="106"/>
    </row>
    <row r="2814" spans="1:1">
      <c r="A2814" s="106"/>
    </row>
    <row r="2815" spans="1:1">
      <c r="A2815" s="106"/>
    </row>
    <row r="2816" spans="1:1">
      <c r="A2816" s="106"/>
    </row>
    <row r="2817" spans="1:1">
      <c r="A2817" s="106"/>
    </row>
    <row r="2818" spans="1:1">
      <c r="A2818" s="106"/>
    </row>
    <row r="2819" spans="1:1">
      <c r="A2819" s="106"/>
    </row>
    <row r="2820" spans="1:1">
      <c r="A2820" s="106"/>
    </row>
    <row r="2821" spans="1:1">
      <c r="A2821" s="106"/>
    </row>
    <row r="2822" spans="1:1">
      <c r="A2822" s="106"/>
    </row>
    <row r="2823" spans="1:1">
      <c r="A2823" s="106"/>
    </row>
    <row r="2824" spans="1:1">
      <c r="A2824" s="106"/>
    </row>
    <row r="2825" spans="1:1">
      <c r="A2825" s="106"/>
    </row>
    <row r="2826" spans="1:1">
      <c r="A2826" s="106"/>
    </row>
    <row r="2827" spans="1:1">
      <c r="A2827" s="106"/>
    </row>
    <row r="2828" spans="1:1">
      <c r="A2828" s="106"/>
    </row>
    <row r="2829" spans="1:1">
      <c r="A2829" s="106"/>
    </row>
    <row r="2830" spans="1:1">
      <c r="A2830" s="106"/>
    </row>
    <row r="2831" spans="1:1">
      <c r="A2831" s="106"/>
    </row>
    <row r="2832" spans="1:1">
      <c r="A2832" s="106"/>
    </row>
    <row r="2833" spans="1:1">
      <c r="A2833" s="106"/>
    </row>
    <row r="2834" spans="1:1">
      <c r="A2834" s="106"/>
    </row>
    <row r="2835" spans="1:1">
      <c r="A2835" s="106"/>
    </row>
    <row r="2836" spans="1:1">
      <c r="A2836" s="106"/>
    </row>
    <row r="2837" spans="1:1">
      <c r="A2837" s="106"/>
    </row>
    <row r="2838" spans="1:1">
      <c r="A2838" s="106"/>
    </row>
    <row r="2839" spans="1:1">
      <c r="A2839" s="106"/>
    </row>
    <row r="2840" spans="1:1">
      <c r="A2840" s="106"/>
    </row>
    <row r="2841" spans="1:1">
      <c r="A2841" s="106"/>
    </row>
    <row r="2842" spans="1:1">
      <c r="A2842" s="106"/>
    </row>
    <row r="2843" spans="1:1">
      <c r="A2843" s="106"/>
    </row>
    <row r="2844" spans="1:1">
      <c r="A2844" s="106"/>
    </row>
    <row r="2845" spans="1:1">
      <c r="A2845" s="106"/>
    </row>
    <row r="2846" spans="1:1">
      <c r="A2846" s="106"/>
    </row>
    <row r="2847" spans="1:1">
      <c r="A2847" s="106"/>
    </row>
    <row r="2848" spans="1:1">
      <c r="A2848" s="106"/>
    </row>
    <row r="2849" spans="1:1">
      <c r="A2849" s="106"/>
    </row>
    <row r="2850" spans="1:1">
      <c r="A2850" s="106"/>
    </row>
    <row r="2851" spans="1:1">
      <c r="A2851" s="106"/>
    </row>
    <row r="2852" spans="1:1">
      <c r="A2852" s="106"/>
    </row>
    <row r="2853" spans="1:1">
      <c r="A2853" s="106"/>
    </row>
    <row r="2854" spans="1:1">
      <c r="A2854" s="106"/>
    </row>
    <row r="2855" spans="1:1">
      <c r="A2855" s="106"/>
    </row>
    <row r="2856" spans="1:1">
      <c r="A2856" s="106"/>
    </row>
    <row r="2857" spans="1:1">
      <c r="A2857" s="106"/>
    </row>
    <row r="2858" spans="1:1">
      <c r="A2858" s="106"/>
    </row>
    <row r="2859" spans="1:1">
      <c r="A2859" s="106"/>
    </row>
    <row r="2860" spans="1:1">
      <c r="A2860" s="106"/>
    </row>
    <row r="2861" spans="1:1">
      <c r="A2861" s="106"/>
    </row>
    <row r="2862" spans="1:1">
      <c r="A2862" s="106"/>
    </row>
    <row r="2863" spans="1:1">
      <c r="A2863" s="106"/>
    </row>
    <row r="2864" spans="1:1">
      <c r="A2864" s="106"/>
    </row>
    <row r="2865" spans="1:1">
      <c r="A2865" s="106"/>
    </row>
    <row r="2866" spans="1:1">
      <c r="A2866" s="106"/>
    </row>
    <row r="2867" spans="1:1">
      <c r="A2867" s="106"/>
    </row>
    <row r="2868" spans="1:1">
      <c r="A2868" s="106"/>
    </row>
    <row r="2869" spans="1:1">
      <c r="A2869" s="106"/>
    </row>
    <row r="2870" spans="1:1">
      <c r="A2870" s="106"/>
    </row>
    <row r="2871" spans="1:1">
      <c r="A2871" s="106"/>
    </row>
    <row r="2872" spans="1:1">
      <c r="A2872" s="106"/>
    </row>
    <row r="2873" spans="1:1">
      <c r="A2873" s="106"/>
    </row>
    <row r="2874" spans="1:1">
      <c r="A2874" s="106"/>
    </row>
    <row r="2875" spans="1:1">
      <c r="A2875" s="106"/>
    </row>
    <row r="2876" spans="1:1">
      <c r="A2876" s="106"/>
    </row>
    <row r="2877" spans="1:1">
      <c r="A2877" s="106"/>
    </row>
    <row r="2878" spans="1:1">
      <c r="A2878" s="106"/>
    </row>
    <row r="2879" spans="1:1">
      <c r="A2879" s="106"/>
    </row>
    <row r="2880" spans="1:1">
      <c r="A2880" s="106"/>
    </row>
    <row r="2881" spans="1:1">
      <c r="A2881" s="106"/>
    </row>
    <row r="2882" spans="1:1">
      <c r="A2882" s="106"/>
    </row>
    <row r="2883" spans="1:1">
      <c r="A2883" s="106"/>
    </row>
    <row r="2884" spans="1:1">
      <c r="A2884" s="106"/>
    </row>
    <row r="2885" spans="1:1">
      <c r="A2885" s="106"/>
    </row>
    <row r="2886" spans="1:1">
      <c r="A2886" s="106"/>
    </row>
    <row r="2887" spans="1:1">
      <c r="A2887" s="106"/>
    </row>
    <row r="2888" spans="1:1">
      <c r="A2888" s="106"/>
    </row>
    <row r="2889" spans="1:1">
      <c r="A2889" s="106"/>
    </row>
    <row r="2890" spans="1:1">
      <c r="A2890" s="106"/>
    </row>
    <row r="2891" spans="1:1">
      <c r="A2891" s="106"/>
    </row>
    <row r="2892" spans="1:1">
      <c r="A2892" s="106"/>
    </row>
    <row r="2893" spans="1:1">
      <c r="A2893" s="106"/>
    </row>
    <row r="2894" spans="1:1">
      <c r="A2894" s="106"/>
    </row>
    <row r="2895" spans="1:1">
      <c r="A2895" s="106"/>
    </row>
    <row r="2896" spans="1:1">
      <c r="A2896" s="106"/>
    </row>
    <row r="2897" spans="1:1">
      <c r="A2897" s="106"/>
    </row>
    <row r="2898" spans="1:1">
      <c r="A2898" s="106"/>
    </row>
    <row r="2899" spans="1:1">
      <c r="A2899" s="106"/>
    </row>
    <row r="2900" spans="1:1">
      <c r="A2900" s="106"/>
    </row>
    <row r="2901" spans="1:1">
      <c r="A2901" s="106"/>
    </row>
    <row r="2902" spans="1:1">
      <c r="A2902" s="106"/>
    </row>
    <row r="2903" spans="1:1">
      <c r="A2903" s="106"/>
    </row>
    <row r="2904" spans="1:1">
      <c r="A2904" s="106"/>
    </row>
    <row r="2905" spans="1:1">
      <c r="A2905" s="106"/>
    </row>
    <row r="2906" spans="1:1">
      <c r="A2906" s="106"/>
    </row>
    <row r="2907" spans="1:1">
      <c r="A2907" s="106"/>
    </row>
    <row r="2908" spans="1:1">
      <c r="A2908" s="106"/>
    </row>
    <row r="2909" spans="1:1">
      <c r="A2909" s="106"/>
    </row>
    <row r="2910" spans="1:1">
      <c r="A2910" s="106"/>
    </row>
    <row r="2911" spans="1:1">
      <c r="A2911" s="106"/>
    </row>
    <row r="2912" spans="1:1">
      <c r="A2912" s="106"/>
    </row>
    <row r="2913" spans="1:1">
      <c r="A2913" s="106"/>
    </row>
    <row r="2914" spans="1:1">
      <c r="A2914" s="106"/>
    </row>
    <row r="2915" spans="1:1">
      <c r="A2915" s="106"/>
    </row>
    <row r="2916" spans="1:1">
      <c r="A2916" s="106"/>
    </row>
    <row r="2917" spans="1:1">
      <c r="A2917" s="106"/>
    </row>
    <row r="2918" spans="1:1">
      <c r="A2918" s="106"/>
    </row>
    <row r="2919" spans="1:1">
      <c r="A2919" s="106"/>
    </row>
    <row r="2920" spans="1:1">
      <c r="A2920" s="106"/>
    </row>
    <row r="2921" spans="1:1">
      <c r="A2921" s="106"/>
    </row>
    <row r="2922" spans="1:1">
      <c r="A2922" s="106"/>
    </row>
    <row r="2923" spans="1:1">
      <c r="A2923" s="106"/>
    </row>
    <row r="2924" spans="1:1">
      <c r="A2924" s="106"/>
    </row>
    <row r="2925" spans="1:1">
      <c r="A2925" s="106"/>
    </row>
    <row r="2926" spans="1:1">
      <c r="A2926" s="106"/>
    </row>
    <row r="2927" spans="1:1">
      <c r="A2927" s="106"/>
    </row>
    <row r="2928" spans="1:1">
      <c r="A2928" s="106"/>
    </row>
    <row r="2929" spans="1:1">
      <c r="A2929" s="106"/>
    </row>
    <row r="2930" spans="1:1">
      <c r="A2930" s="106"/>
    </row>
    <row r="2931" spans="1:1">
      <c r="A2931" s="106"/>
    </row>
    <row r="2932" spans="1:1">
      <c r="A2932" s="106"/>
    </row>
    <row r="2933" spans="1:1">
      <c r="A2933" s="106"/>
    </row>
    <row r="2934" spans="1:1">
      <c r="A2934" s="106"/>
    </row>
    <row r="2935" spans="1:1">
      <c r="A2935" s="106"/>
    </row>
    <row r="2936" spans="1:1">
      <c r="A2936" s="106"/>
    </row>
    <row r="2937" spans="1:1">
      <c r="A2937" s="106"/>
    </row>
    <row r="2938" spans="1:1">
      <c r="A2938" s="106"/>
    </row>
    <row r="2939" spans="1:1">
      <c r="A2939" s="106"/>
    </row>
    <row r="2940" spans="1:1">
      <c r="A2940" s="106"/>
    </row>
    <row r="2941" spans="1:1">
      <c r="A2941" s="106"/>
    </row>
    <row r="2942" spans="1:1">
      <c r="A2942" s="106"/>
    </row>
    <row r="2943" spans="1:1">
      <c r="A2943" s="106"/>
    </row>
    <row r="2944" spans="1:1">
      <c r="A2944" s="106"/>
    </row>
    <row r="2945" spans="1:1">
      <c r="A2945" s="106"/>
    </row>
    <row r="2946" spans="1:1">
      <c r="A2946" s="106"/>
    </row>
    <row r="2947" spans="1:1">
      <c r="A2947" s="106"/>
    </row>
    <row r="2948" spans="1:1">
      <c r="A2948" s="106"/>
    </row>
    <row r="2949" spans="1:1">
      <c r="A2949" s="106"/>
    </row>
    <row r="2950" spans="1:1">
      <c r="A2950" s="106"/>
    </row>
    <row r="2951" spans="1:1">
      <c r="A2951" s="106"/>
    </row>
    <row r="2952" spans="1:1">
      <c r="A2952" s="106"/>
    </row>
    <row r="2953" spans="1:1">
      <c r="A2953" s="106"/>
    </row>
    <row r="2954" spans="1:1">
      <c r="A2954" s="106"/>
    </row>
    <row r="2955" spans="1:1">
      <c r="A2955" s="106"/>
    </row>
    <row r="2956" spans="1:1">
      <c r="A2956" s="106"/>
    </row>
    <row r="2957" spans="1:1">
      <c r="A2957" s="106"/>
    </row>
    <row r="2958" spans="1:1">
      <c r="A2958" s="106"/>
    </row>
    <row r="2959" spans="1:1">
      <c r="A2959" s="106"/>
    </row>
    <row r="2960" spans="1:1">
      <c r="A2960" s="106"/>
    </row>
    <row r="2961" spans="1:1">
      <c r="A2961" s="106"/>
    </row>
    <row r="2962" spans="1:1">
      <c r="A2962" s="106"/>
    </row>
    <row r="2963" spans="1:1">
      <c r="A2963" s="106"/>
    </row>
    <row r="2964" spans="1:1">
      <c r="A2964" s="106"/>
    </row>
    <row r="2965" spans="1:1">
      <c r="A2965" s="106"/>
    </row>
    <row r="2966" spans="1:1">
      <c r="A2966" s="106"/>
    </row>
    <row r="2967" spans="1:1">
      <c r="A2967" s="106"/>
    </row>
    <row r="2968" spans="1:1">
      <c r="A2968" s="106"/>
    </row>
    <row r="2969" spans="1:1">
      <c r="A2969" s="106"/>
    </row>
    <row r="2970" spans="1:1">
      <c r="A2970" s="106"/>
    </row>
    <row r="2971" spans="1:1">
      <c r="A2971" s="106"/>
    </row>
    <row r="2972" spans="1:1">
      <c r="A2972" s="106"/>
    </row>
    <row r="2973" spans="1:1">
      <c r="A2973" s="106"/>
    </row>
    <row r="2974" spans="1:1">
      <c r="A2974" s="106"/>
    </row>
    <row r="2975" spans="1:1">
      <c r="A2975" s="106"/>
    </row>
    <row r="2976" spans="1:1">
      <c r="A2976" s="106"/>
    </row>
    <row r="2977" spans="1:1">
      <c r="A2977" s="106"/>
    </row>
    <row r="2978" spans="1:1">
      <c r="A2978" s="106"/>
    </row>
    <row r="2979" spans="1:1">
      <c r="A2979" s="106"/>
    </row>
    <row r="2980" spans="1:1">
      <c r="A2980" s="106"/>
    </row>
    <row r="2981" spans="1:1">
      <c r="A2981" s="106"/>
    </row>
    <row r="2982" spans="1:1">
      <c r="A2982" s="106"/>
    </row>
    <row r="2983" spans="1:1">
      <c r="A2983" s="106"/>
    </row>
    <row r="2984" spans="1:1">
      <c r="A2984" s="106"/>
    </row>
    <row r="2985" spans="1:1">
      <c r="A2985" s="106"/>
    </row>
    <row r="2986" spans="1:1">
      <c r="A2986" s="106"/>
    </row>
    <row r="2987" spans="1:1">
      <c r="A2987" s="106"/>
    </row>
    <row r="2988" spans="1:1">
      <c r="A2988" s="106"/>
    </row>
    <row r="2989" spans="1:1">
      <c r="A2989" s="106"/>
    </row>
    <row r="2990" spans="1:1">
      <c r="A2990" s="106"/>
    </row>
    <row r="2991" spans="1:1">
      <c r="A2991" s="106"/>
    </row>
    <row r="2992" spans="1:1">
      <c r="A2992" s="106"/>
    </row>
    <row r="2993" spans="1:1">
      <c r="A2993" s="106"/>
    </row>
    <row r="2994" spans="1:1">
      <c r="A2994" s="106"/>
    </row>
    <row r="2995" spans="1:1">
      <c r="A2995" s="106"/>
    </row>
    <row r="2996" spans="1:1">
      <c r="A2996" s="106"/>
    </row>
    <row r="2997" spans="1:1">
      <c r="A2997" s="106"/>
    </row>
    <row r="2998" spans="1:1">
      <c r="A2998" s="106"/>
    </row>
    <row r="2999" spans="1:1">
      <c r="A2999" s="106"/>
    </row>
    <row r="3000" spans="1:1">
      <c r="A3000" s="106"/>
    </row>
    <row r="3001" spans="1:1">
      <c r="A3001" s="106"/>
    </row>
    <row r="3002" spans="1:1">
      <c r="A3002" s="106"/>
    </row>
    <row r="3003" spans="1:1">
      <c r="A3003" s="106"/>
    </row>
    <row r="3004" spans="1:1">
      <c r="A3004" s="106"/>
    </row>
    <row r="3005" spans="1:1">
      <c r="A3005" s="106"/>
    </row>
    <row r="3006" spans="1:1">
      <c r="A3006" s="106"/>
    </row>
    <row r="3007" spans="1:1">
      <c r="A3007" s="106"/>
    </row>
    <row r="3008" spans="1:1">
      <c r="A3008" s="106"/>
    </row>
    <row r="3009" spans="1:1">
      <c r="A3009" s="106"/>
    </row>
    <row r="3010" spans="1:1">
      <c r="A3010" s="106"/>
    </row>
    <row r="3011" spans="1:1">
      <c r="A3011" s="106"/>
    </row>
    <row r="3012" spans="1:1">
      <c r="A3012" s="106"/>
    </row>
    <row r="3013" spans="1:1">
      <c r="A3013" s="106"/>
    </row>
    <row r="3014" spans="1:1">
      <c r="A3014" s="106"/>
    </row>
    <row r="3015" spans="1:1">
      <c r="A3015" s="106"/>
    </row>
    <row r="3016" spans="1:1">
      <c r="A3016" s="106"/>
    </row>
    <row r="3017" spans="1:1">
      <c r="A3017" s="106"/>
    </row>
    <row r="3018" spans="1:1">
      <c r="A3018" s="106"/>
    </row>
    <row r="3019" spans="1:1">
      <c r="A3019" s="106"/>
    </row>
    <row r="3020" spans="1:1">
      <c r="A3020" s="106"/>
    </row>
    <row r="3021" spans="1:1">
      <c r="A3021" s="106"/>
    </row>
    <row r="3022" spans="1:1">
      <c r="A3022" s="106"/>
    </row>
    <row r="3023" spans="1:1">
      <c r="A3023" s="106"/>
    </row>
    <row r="3024" spans="1:1">
      <c r="A3024" s="106"/>
    </row>
    <row r="3025" spans="1:1">
      <c r="A3025" s="106"/>
    </row>
    <row r="3026" spans="1:1">
      <c r="A3026" s="106"/>
    </row>
    <row r="3027" spans="1:1">
      <c r="A3027" s="106"/>
    </row>
    <row r="3028" spans="1:1">
      <c r="A3028" s="106"/>
    </row>
    <row r="3029" spans="1:1">
      <c r="A3029" s="106"/>
    </row>
    <row r="3030" spans="1:1">
      <c r="A3030" s="106"/>
    </row>
    <row r="3031" spans="1:1">
      <c r="A3031" s="106"/>
    </row>
    <row r="3032" spans="1:1">
      <c r="A3032" s="106"/>
    </row>
    <row r="3033" spans="1:1">
      <c r="A3033" s="106"/>
    </row>
    <row r="3034" spans="1:1">
      <c r="A3034" s="106"/>
    </row>
    <row r="3035" spans="1:1">
      <c r="A3035" s="106"/>
    </row>
    <row r="3036" spans="1:1">
      <c r="A3036" s="106"/>
    </row>
    <row r="3037" spans="1:1">
      <c r="A3037" s="106"/>
    </row>
    <row r="3038" spans="1:1">
      <c r="A3038" s="106"/>
    </row>
    <row r="3039" spans="1:1">
      <c r="A3039" s="106"/>
    </row>
    <row r="3040" spans="1:1">
      <c r="A3040" s="106"/>
    </row>
    <row r="3041" spans="1:1">
      <c r="A3041" s="106"/>
    </row>
    <row r="3042" spans="1:1">
      <c r="A3042" s="106"/>
    </row>
    <row r="3043" spans="1:1">
      <c r="A3043" s="106"/>
    </row>
    <row r="3044" spans="1:1">
      <c r="A3044" s="106"/>
    </row>
    <row r="3045" spans="1:1">
      <c r="A3045" s="106"/>
    </row>
    <row r="3046" spans="1:1">
      <c r="A3046" s="106"/>
    </row>
    <row r="3047" spans="1:1">
      <c r="A3047" s="106"/>
    </row>
    <row r="3048" spans="1:1">
      <c r="A3048" s="106"/>
    </row>
    <row r="3049" spans="1:1">
      <c r="A3049" s="106"/>
    </row>
    <row r="3050" spans="1:1">
      <c r="A3050" s="106"/>
    </row>
    <row r="3051" spans="1:1">
      <c r="A3051" s="106"/>
    </row>
    <row r="3052" spans="1:1">
      <c r="A3052" s="106"/>
    </row>
    <row r="3053" spans="1:1">
      <c r="A3053" s="106"/>
    </row>
    <row r="3054" spans="1:1">
      <c r="A3054" s="106"/>
    </row>
    <row r="3055" spans="1:1">
      <c r="A3055" s="106"/>
    </row>
    <row r="3056" spans="1:1">
      <c r="A3056" s="106"/>
    </row>
    <row r="3057" spans="1:1">
      <c r="A3057" s="106"/>
    </row>
    <row r="3058" spans="1:1">
      <c r="A3058" s="106"/>
    </row>
    <row r="3059" spans="1:1">
      <c r="A3059" s="106"/>
    </row>
    <row r="3060" spans="1:1">
      <c r="A3060" s="106"/>
    </row>
    <row r="3061" spans="1:1">
      <c r="A3061" s="106"/>
    </row>
    <row r="3062" spans="1:1">
      <c r="A3062" s="106"/>
    </row>
    <row r="3063" spans="1:1">
      <c r="A3063" s="106"/>
    </row>
    <row r="3064" spans="1:1">
      <c r="A3064" s="106"/>
    </row>
    <row r="3065" spans="1:1">
      <c r="A3065" s="106"/>
    </row>
    <row r="3066" spans="1:1">
      <c r="A3066" s="106"/>
    </row>
    <row r="3067" spans="1:1">
      <c r="A3067" s="106"/>
    </row>
    <row r="3068" spans="1:1">
      <c r="A3068" s="106"/>
    </row>
    <row r="3069" spans="1:1">
      <c r="A3069" s="106"/>
    </row>
    <row r="3070" spans="1:1">
      <c r="A3070" s="106"/>
    </row>
    <row r="3071" spans="1:1">
      <c r="A3071" s="106"/>
    </row>
    <row r="3072" spans="1:1">
      <c r="A3072" s="106"/>
    </row>
    <row r="3073" spans="1:1">
      <c r="A3073" s="106"/>
    </row>
    <row r="3074" spans="1:1">
      <c r="A3074" s="106"/>
    </row>
    <row r="3075" spans="1:1">
      <c r="A3075" s="106"/>
    </row>
    <row r="3076" spans="1:1">
      <c r="A3076" s="106"/>
    </row>
    <row r="3077" spans="1:1">
      <c r="A3077" s="106"/>
    </row>
    <row r="3078" spans="1:1">
      <c r="A3078" s="106"/>
    </row>
    <row r="3079" spans="1:1">
      <c r="A3079" s="106"/>
    </row>
    <row r="3080" spans="1:1">
      <c r="A3080" s="106"/>
    </row>
    <row r="3081" spans="1:1">
      <c r="A3081" s="106"/>
    </row>
    <row r="3082" spans="1:1">
      <c r="A3082" s="106"/>
    </row>
    <row r="3083" spans="1:1">
      <c r="A3083" s="106"/>
    </row>
    <row r="3084" spans="1:1">
      <c r="A3084" s="106"/>
    </row>
    <row r="3085" spans="1:1">
      <c r="A3085" s="106"/>
    </row>
    <row r="3086" spans="1:1">
      <c r="A3086" s="106"/>
    </row>
    <row r="3087" spans="1:1">
      <c r="A3087" s="106"/>
    </row>
    <row r="3088" spans="1:1">
      <c r="A3088" s="106"/>
    </row>
    <row r="3089" spans="1:1">
      <c r="A3089" s="106"/>
    </row>
    <row r="3090" spans="1:1">
      <c r="A3090" s="106"/>
    </row>
    <row r="3091" spans="1:1">
      <c r="A3091" s="106"/>
    </row>
    <row r="3092" spans="1:1">
      <c r="A3092" s="106"/>
    </row>
    <row r="3093" spans="1:1">
      <c r="A3093" s="106"/>
    </row>
    <row r="3094" spans="1:1">
      <c r="A3094" s="106"/>
    </row>
    <row r="3095" spans="1:1">
      <c r="A3095" s="106"/>
    </row>
    <row r="3096" spans="1:1">
      <c r="A3096" s="106"/>
    </row>
    <row r="3097" spans="1:1">
      <c r="A3097" s="106"/>
    </row>
    <row r="3098" spans="1:1">
      <c r="A3098" s="106"/>
    </row>
    <row r="3099" spans="1:1">
      <c r="A3099" s="106"/>
    </row>
    <row r="3100" spans="1:1">
      <c r="A3100" s="106"/>
    </row>
    <row r="3101" spans="1:1">
      <c r="A3101" s="106"/>
    </row>
    <row r="3102" spans="1:1">
      <c r="A3102" s="106"/>
    </row>
    <row r="3103" spans="1:1">
      <c r="A3103" s="106"/>
    </row>
    <row r="3104" spans="1:1">
      <c r="A3104" s="106"/>
    </row>
    <row r="3105" spans="1:1">
      <c r="A3105" s="106"/>
    </row>
    <row r="3106" spans="1:1">
      <c r="A3106" s="106"/>
    </row>
    <row r="3107" spans="1:1">
      <c r="A3107" s="106"/>
    </row>
    <row r="3108" spans="1:1">
      <c r="A3108" s="106"/>
    </row>
    <row r="3109" spans="1:1">
      <c r="A3109" s="106"/>
    </row>
    <row r="3110" spans="1:1">
      <c r="A3110" s="106"/>
    </row>
    <row r="3111" spans="1:1">
      <c r="A3111" s="106"/>
    </row>
    <row r="3112" spans="1:1">
      <c r="A3112" s="106"/>
    </row>
    <row r="3113" spans="1:1">
      <c r="A3113" s="106"/>
    </row>
    <row r="3114" spans="1:1">
      <c r="A3114" s="106"/>
    </row>
    <row r="3115" spans="1:1">
      <c r="A3115" s="106"/>
    </row>
    <row r="3116" spans="1:1">
      <c r="A3116" s="106"/>
    </row>
    <row r="3117" spans="1:1">
      <c r="A3117" s="106"/>
    </row>
    <row r="3118" spans="1:1">
      <c r="A3118" s="106"/>
    </row>
    <row r="3119" spans="1:1">
      <c r="A3119" s="106"/>
    </row>
    <row r="3120" spans="1:1">
      <c r="A3120" s="106"/>
    </row>
    <row r="3121" spans="1:1">
      <c r="A3121" s="106"/>
    </row>
    <row r="3122" spans="1:1">
      <c r="A3122" s="106"/>
    </row>
    <row r="3123" spans="1:1">
      <c r="A3123" s="106"/>
    </row>
    <row r="3124" spans="1:1">
      <c r="A3124" s="106"/>
    </row>
    <row r="3125" spans="1:1">
      <c r="A3125" s="106"/>
    </row>
    <row r="3126" spans="1:1">
      <c r="A3126" s="106"/>
    </row>
    <row r="3127" spans="1:1">
      <c r="A3127" s="106"/>
    </row>
    <row r="3128" spans="1:1">
      <c r="A3128" s="106"/>
    </row>
    <row r="3129" spans="1:1">
      <c r="A3129" s="106"/>
    </row>
    <row r="3130" spans="1:1">
      <c r="A3130" s="106"/>
    </row>
    <row r="3131" spans="1:1">
      <c r="A3131" s="106"/>
    </row>
    <row r="3132" spans="1:1">
      <c r="A3132" s="106"/>
    </row>
    <row r="3133" spans="1:1">
      <c r="A3133" s="106"/>
    </row>
    <row r="3134" spans="1:1">
      <c r="A3134" s="106"/>
    </row>
    <row r="3135" spans="1:1">
      <c r="A3135" s="106"/>
    </row>
    <row r="3136" spans="1:1">
      <c r="A3136" s="106"/>
    </row>
    <row r="3137" spans="1:1">
      <c r="A3137" s="106"/>
    </row>
    <row r="3138" spans="1:1">
      <c r="A3138" s="106"/>
    </row>
    <row r="3139" spans="1:1">
      <c r="A3139" s="106"/>
    </row>
    <row r="3140" spans="1:1">
      <c r="A3140" s="106"/>
    </row>
    <row r="3141" spans="1:1">
      <c r="A3141" s="106"/>
    </row>
    <row r="3142" spans="1:1">
      <c r="A3142" s="106"/>
    </row>
    <row r="3143" spans="1:1">
      <c r="A3143" s="106"/>
    </row>
    <row r="3144" spans="1:1">
      <c r="A3144" s="106"/>
    </row>
    <row r="3145" spans="1:1">
      <c r="A3145" s="106"/>
    </row>
    <row r="3146" spans="1:1">
      <c r="A3146" s="106"/>
    </row>
    <row r="3147" spans="1:1">
      <c r="A3147" s="106"/>
    </row>
    <row r="3148" spans="1:1">
      <c r="A3148" s="106"/>
    </row>
    <row r="3149" spans="1:1">
      <c r="A3149" s="106"/>
    </row>
    <row r="3150" spans="1:1">
      <c r="A3150" s="106"/>
    </row>
    <row r="3151" spans="1:1">
      <c r="A3151" s="106"/>
    </row>
    <row r="3152" spans="1:1">
      <c r="A3152" s="106"/>
    </row>
    <row r="3153" spans="1:1">
      <c r="A3153" s="106"/>
    </row>
    <row r="3154" spans="1:1">
      <c r="A3154" s="106"/>
    </row>
    <row r="3155" spans="1:1">
      <c r="A3155" s="106"/>
    </row>
    <row r="3156" spans="1:1">
      <c r="A3156" s="106"/>
    </row>
    <row r="3157" spans="1:1">
      <c r="A3157" s="106"/>
    </row>
    <row r="3158" spans="1:1">
      <c r="A3158" s="106"/>
    </row>
    <row r="3159" spans="1:1">
      <c r="A3159" s="106"/>
    </row>
    <row r="3160" spans="1:1">
      <c r="A3160" s="106"/>
    </row>
    <row r="3161" spans="1:1">
      <c r="A3161" s="106"/>
    </row>
    <row r="3162" spans="1:1">
      <c r="A3162" s="106"/>
    </row>
    <row r="3163" spans="1:1">
      <c r="A3163" s="106"/>
    </row>
    <row r="3164" spans="1:1">
      <c r="A3164" s="106"/>
    </row>
    <row r="3165" spans="1:1">
      <c r="A3165" s="106"/>
    </row>
    <row r="3166" spans="1:1">
      <c r="A3166" s="106"/>
    </row>
    <row r="3167" spans="1:1">
      <c r="A3167" s="106"/>
    </row>
    <row r="3168" spans="1:1">
      <c r="A3168" s="106"/>
    </row>
    <row r="3169" spans="1:1">
      <c r="A3169" s="106"/>
    </row>
    <row r="3170" spans="1:1">
      <c r="A3170" s="106"/>
    </row>
    <row r="3171" spans="1:1">
      <c r="A3171" s="106"/>
    </row>
    <row r="3172" spans="1:1">
      <c r="A3172" s="106"/>
    </row>
    <row r="3173" spans="1:1">
      <c r="A3173" s="106"/>
    </row>
    <row r="3174" spans="1:1">
      <c r="A3174" s="106"/>
    </row>
    <row r="3175" spans="1:1">
      <c r="A3175" s="106"/>
    </row>
    <row r="3176" spans="1:1">
      <c r="A3176" s="106"/>
    </row>
    <row r="3177" spans="1:1">
      <c r="A3177" s="106"/>
    </row>
    <row r="3178" spans="1:1">
      <c r="A3178" s="106"/>
    </row>
    <row r="3179" spans="1:1">
      <c r="A3179" s="106"/>
    </row>
    <row r="3180" spans="1:1">
      <c r="A3180" s="106"/>
    </row>
    <row r="3181" spans="1:1">
      <c r="A3181" s="106"/>
    </row>
    <row r="3182" spans="1:1">
      <c r="A3182" s="106"/>
    </row>
    <row r="3183" spans="1:1">
      <c r="A3183" s="106"/>
    </row>
    <row r="3184" spans="1:1">
      <c r="A3184" s="106"/>
    </row>
    <row r="3185" spans="1:1">
      <c r="A3185" s="106"/>
    </row>
    <row r="3186" spans="1:1">
      <c r="A3186" s="106"/>
    </row>
    <row r="3187" spans="1:1">
      <c r="A3187" s="106"/>
    </row>
    <row r="3188" spans="1:1">
      <c r="A3188" s="106"/>
    </row>
    <row r="3189" spans="1:1">
      <c r="A3189" s="106"/>
    </row>
    <row r="3190" spans="1:1">
      <c r="A3190" s="106"/>
    </row>
    <row r="3191" spans="1:1">
      <c r="A3191" s="106"/>
    </row>
    <row r="3192" spans="1:1">
      <c r="A3192" s="106"/>
    </row>
    <row r="3193" spans="1:1">
      <c r="A3193" s="106"/>
    </row>
    <row r="3194" spans="1:1">
      <c r="A3194" s="106"/>
    </row>
    <row r="3195" spans="1:1">
      <c r="A3195" s="106"/>
    </row>
    <row r="3196" spans="1:1">
      <c r="A3196" s="106"/>
    </row>
    <row r="3197" spans="1:1">
      <c r="A3197" s="106"/>
    </row>
    <row r="3198" spans="1:1">
      <c r="A3198" s="106"/>
    </row>
    <row r="3199" spans="1:1">
      <c r="A3199" s="106"/>
    </row>
    <row r="3200" spans="1:1">
      <c r="A3200" s="106"/>
    </row>
    <row r="3201" spans="1:1">
      <c r="A3201" s="106"/>
    </row>
    <row r="3202" spans="1:1">
      <c r="A3202" s="106"/>
    </row>
    <row r="3203" spans="1:1">
      <c r="A3203" s="106"/>
    </row>
    <row r="3204" spans="1:1">
      <c r="A3204" s="106"/>
    </row>
    <row r="3205" spans="1:1">
      <c r="A3205" s="106"/>
    </row>
    <row r="3206" spans="1:1">
      <c r="A3206" s="106"/>
    </row>
    <row r="3207" spans="1:1">
      <c r="A3207" s="106"/>
    </row>
    <row r="3208" spans="1:1">
      <c r="A3208" s="106"/>
    </row>
    <row r="3209" spans="1:1">
      <c r="A3209" s="106"/>
    </row>
    <row r="3210" spans="1:1">
      <c r="A3210" s="106"/>
    </row>
    <row r="3211" spans="1:1">
      <c r="A3211" s="106"/>
    </row>
    <row r="3212" spans="1:1">
      <c r="A3212" s="106"/>
    </row>
    <row r="3213" spans="1:1">
      <c r="A3213" s="106"/>
    </row>
    <row r="3214" spans="1:1">
      <c r="A3214" s="106"/>
    </row>
    <row r="3215" spans="1:1">
      <c r="A3215" s="106"/>
    </row>
    <row r="3216" spans="1:1">
      <c r="A3216" s="106"/>
    </row>
    <row r="3217" spans="1:1">
      <c r="A3217" s="106"/>
    </row>
    <row r="3218" spans="1:1">
      <c r="A3218" s="106"/>
    </row>
    <row r="3219" spans="1:1">
      <c r="A3219" s="106"/>
    </row>
    <row r="3220" spans="1:1">
      <c r="A3220" s="106"/>
    </row>
    <row r="3221" spans="1:1">
      <c r="A3221" s="106"/>
    </row>
    <row r="3222" spans="1:1">
      <c r="A3222" s="106"/>
    </row>
    <row r="3223" spans="1:1">
      <c r="A3223" s="106"/>
    </row>
    <row r="3224" spans="1:1">
      <c r="A3224" s="106"/>
    </row>
    <row r="3225" spans="1:1">
      <c r="A3225" s="106"/>
    </row>
    <row r="3226" spans="1:1">
      <c r="A3226" s="106"/>
    </row>
    <row r="3227" spans="1:1">
      <c r="A3227" s="106"/>
    </row>
    <row r="3228" spans="1:1">
      <c r="A3228" s="106"/>
    </row>
    <row r="3229" spans="1:1">
      <c r="A3229" s="106"/>
    </row>
    <row r="3230" spans="1:1">
      <c r="A3230" s="106"/>
    </row>
    <row r="3231" spans="1:1">
      <c r="A3231" s="106"/>
    </row>
    <row r="3232" spans="1:1">
      <c r="A3232" s="106"/>
    </row>
    <row r="3233" spans="1:1">
      <c r="A3233" s="106"/>
    </row>
    <row r="3234" spans="1:1">
      <c r="A3234" s="106"/>
    </row>
    <row r="3235" spans="1:1">
      <c r="A3235" s="106"/>
    </row>
    <row r="3236" spans="1:1">
      <c r="A3236" s="106"/>
    </row>
    <row r="3237" spans="1:1">
      <c r="A3237" s="106"/>
    </row>
    <row r="3238" spans="1:1">
      <c r="A3238" s="106"/>
    </row>
    <row r="3239" spans="1:1">
      <c r="A3239" s="106"/>
    </row>
    <row r="3240" spans="1:1">
      <c r="A3240" s="106"/>
    </row>
    <row r="3241" spans="1:1">
      <c r="A3241" s="106"/>
    </row>
    <row r="3242" spans="1:1">
      <c r="A3242" s="106"/>
    </row>
    <row r="3243" spans="1:1">
      <c r="A3243" s="106"/>
    </row>
    <row r="3244" spans="1:1">
      <c r="A3244" s="106"/>
    </row>
    <row r="3245" spans="1:1">
      <c r="A3245" s="106"/>
    </row>
    <row r="3246" spans="1:1">
      <c r="A3246" s="106"/>
    </row>
    <row r="3247" spans="1:1">
      <c r="A3247" s="106"/>
    </row>
    <row r="3248" spans="1:1">
      <c r="A3248" s="106"/>
    </row>
    <row r="3249" spans="1:1">
      <c r="A3249" s="106"/>
    </row>
    <row r="3250" spans="1:1">
      <c r="A3250" s="106"/>
    </row>
    <row r="3251" spans="1:1">
      <c r="A3251" s="106"/>
    </row>
    <row r="3252" spans="1:1">
      <c r="A3252" s="106"/>
    </row>
    <row r="3253" spans="1:1">
      <c r="A3253" s="106"/>
    </row>
    <row r="3254" spans="1:1">
      <c r="A3254" s="106"/>
    </row>
    <row r="3255" spans="1:1">
      <c r="A3255" s="106"/>
    </row>
    <row r="3256" spans="1:1">
      <c r="A3256" s="106"/>
    </row>
    <row r="3257" spans="1:1">
      <c r="A3257" s="106"/>
    </row>
    <row r="3258" spans="1:1">
      <c r="A3258" s="106"/>
    </row>
    <row r="3259" spans="1:1">
      <c r="A3259" s="106"/>
    </row>
    <row r="3260" spans="1:1">
      <c r="A3260" s="106"/>
    </row>
    <row r="3261" spans="1:1">
      <c r="A3261" s="106"/>
    </row>
    <row r="3262" spans="1:1">
      <c r="A3262" s="106"/>
    </row>
    <row r="3263" spans="1:1">
      <c r="A3263" s="106"/>
    </row>
    <row r="3264" spans="1:1">
      <c r="A3264" s="106"/>
    </row>
    <row r="3265" spans="1:1">
      <c r="A3265" s="106"/>
    </row>
    <row r="3266" spans="1:1">
      <c r="A3266" s="106"/>
    </row>
    <row r="3267" spans="1:1">
      <c r="A3267" s="106"/>
    </row>
    <row r="3268" spans="1:1">
      <c r="A3268" s="106"/>
    </row>
    <row r="3269" spans="1:1">
      <c r="A3269" s="106"/>
    </row>
    <row r="3270" spans="1:1">
      <c r="A3270" s="106"/>
    </row>
    <row r="3271" spans="1:1">
      <c r="A3271" s="106"/>
    </row>
    <row r="3272" spans="1:1">
      <c r="A3272" s="106"/>
    </row>
    <row r="3273" spans="1:1">
      <c r="A3273" s="106"/>
    </row>
    <row r="3274" spans="1:1">
      <c r="A3274" s="106"/>
    </row>
    <row r="3275" spans="1:1">
      <c r="A3275" s="106"/>
    </row>
    <row r="3276" spans="1:1">
      <c r="A3276" s="106"/>
    </row>
    <row r="3277" spans="1:1">
      <c r="A3277" s="106"/>
    </row>
    <row r="3278" spans="1:1">
      <c r="A3278" s="106"/>
    </row>
    <row r="3279" spans="1:1">
      <c r="A3279" s="106"/>
    </row>
    <row r="3280" spans="1:1">
      <c r="A3280" s="106"/>
    </row>
    <row r="3281" spans="1:1">
      <c r="A3281" s="106"/>
    </row>
    <row r="3282" spans="1:1">
      <c r="A3282" s="106"/>
    </row>
    <row r="3283" spans="1:1">
      <c r="A3283" s="106"/>
    </row>
    <row r="3284" spans="1:1">
      <c r="A3284" s="106"/>
    </row>
    <row r="3285" spans="1:1">
      <c r="A3285" s="106"/>
    </row>
    <row r="3286" spans="1:1">
      <c r="A3286" s="106"/>
    </row>
    <row r="3287" spans="1:1">
      <c r="A3287" s="106"/>
    </row>
    <row r="3288" spans="1:1">
      <c r="A3288" s="106"/>
    </row>
    <row r="3289" spans="1:1">
      <c r="A3289" s="106"/>
    </row>
    <row r="3290" spans="1:1">
      <c r="A3290" s="106"/>
    </row>
    <row r="3291" spans="1:1">
      <c r="A3291" s="106"/>
    </row>
    <row r="3292" spans="1:1">
      <c r="A3292" s="106"/>
    </row>
    <row r="3293" spans="1:1">
      <c r="A3293" s="106"/>
    </row>
    <row r="3294" spans="1:1">
      <c r="A3294" s="106"/>
    </row>
    <row r="3295" spans="1:1">
      <c r="A3295" s="106"/>
    </row>
    <row r="3296" spans="1:1">
      <c r="A3296" s="106"/>
    </row>
    <row r="3297" spans="1:1">
      <c r="A3297" s="106"/>
    </row>
    <row r="3298" spans="1:1">
      <c r="A3298" s="106"/>
    </row>
    <row r="3299" spans="1:1">
      <c r="A3299" s="106"/>
    </row>
    <row r="3300" spans="1:1">
      <c r="A3300" s="106"/>
    </row>
    <row r="3301" spans="1:1">
      <c r="A3301" s="106"/>
    </row>
    <row r="3302" spans="1:1">
      <c r="A3302" s="106"/>
    </row>
    <row r="3303" spans="1:1">
      <c r="A3303" s="106"/>
    </row>
    <row r="3304" spans="1:1">
      <c r="A3304" s="106"/>
    </row>
    <row r="3305" spans="1:1">
      <c r="A3305" s="106"/>
    </row>
    <row r="3306" spans="1:1">
      <c r="A3306" s="106"/>
    </row>
    <row r="3307" spans="1:1">
      <c r="A3307" s="106"/>
    </row>
    <row r="3308" spans="1:1">
      <c r="A3308" s="106"/>
    </row>
    <row r="3309" spans="1:1">
      <c r="A3309" s="106"/>
    </row>
    <row r="3310" spans="1:1">
      <c r="A3310" s="106"/>
    </row>
    <row r="3311" spans="1:1">
      <c r="A3311" s="106"/>
    </row>
    <row r="3312" spans="1:1">
      <c r="A3312" s="106"/>
    </row>
    <row r="3313" spans="1:1">
      <c r="A3313" s="106"/>
    </row>
    <row r="3314" spans="1:1">
      <c r="A3314" s="106"/>
    </row>
    <row r="3315" spans="1:1">
      <c r="A3315" s="106"/>
    </row>
    <row r="3316" spans="1:1">
      <c r="A3316" s="106"/>
    </row>
    <row r="3317" spans="1:1">
      <c r="A3317" s="107"/>
    </row>
  </sheetData>
  <sheetProtection selectLockedCells="1"/>
  <dataConsolidate/>
  <hyperlinks>
    <hyperlink ref="B1" location="AClients2013!AA5" display="AClients2013"/>
    <hyperlink ref="B2" location="AProspects!AA5" display="AProspects"/>
    <hyperlink ref="B3" location="Battesti!AA5" display="Battesti"/>
    <hyperlink ref="B4" location="Modele!AA5" display="Modele"/>
    <hyperlink ref="B5" location="WelcomeRT!AA5" display="WelcomeRT"/>
    <hyperlink ref="B6" location="prospect!AA5" display="prospect"/>
    <hyperlink ref="C31" location="ACCUEIL!AA5" display="ACCUEIL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W3000"/>
  <sheetViews>
    <sheetView topLeftCell="A17" workbookViewId="0">
      <selection activeCell="C36" sqref="C36"/>
    </sheetView>
  </sheetViews>
  <sheetFormatPr baseColWidth="10" defaultRowHeight="12"/>
  <cols>
    <col min="1" max="1" width="1.5703125" style="5" customWidth="1"/>
    <col min="2" max="2" width="2.42578125" style="5" customWidth="1"/>
    <col min="3" max="3" width="16.28515625" style="5" customWidth="1"/>
    <col min="4" max="4" width="0.7109375" style="5" customWidth="1"/>
    <col min="5" max="5" width="7.5703125" style="5" customWidth="1"/>
    <col min="6" max="6" width="0.7109375" style="5" customWidth="1"/>
    <col min="7" max="7" width="14.5703125" style="13" customWidth="1"/>
    <col min="8" max="8" width="0.7109375" style="13" customWidth="1"/>
    <col min="9" max="9" width="9" style="5" customWidth="1"/>
    <col min="10" max="10" width="0.7109375" style="5" customWidth="1"/>
    <col min="11" max="11" width="9.28515625" style="10" customWidth="1"/>
    <col min="12" max="23" width="9.28515625" style="14" customWidth="1"/>
    <col min="24" max="16384" width="11.42578125" style="5"/>
  </cols>
  <sheetData>
    <row r="1" spans="2:23" ht="12.75">
      <c r="B1" s="163"/>
    </row>
    <row r="2" spans="2:23" ht="12.75">
      <c r="B2" s="195"/>
      <c r="C2" s="173" t="s">
        <v>121</v>
      </c>
      <c r="D2" s="173"/>
      <c r="E2" s="140">
        <f ca="1">TODAY()</f>
        <v>41581</v>
      </c>
      <c r="F2" s="141">
        <f>E3/F4</f>
        <v>6666.666666666667</v>
      </c>
      <c r="G2" s="227" t="s">
        <v>141</v>
      </c>
      <c r="H2" s="227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9"/>
    </row>
    <row r="3" spans="2:23" ht="12.75">
      <c r="B3" s="196"/>
      <c r="C3" s="174" t="s">
        <v>140</v>
      </c>
      <c r="D3" s="174"/>
      <c r="E3" s="165">
        <v>2000</v>
      </c>
      <c r="F3" s="142">
        <f ca="1">MONTH(E2)</f>
        <v>11</v>
      </c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1"/>
    </row>
    <row r="4" spans="2:23" ht="12.75">
      <c r="B4" s="197"/>
      <c r="C4" s="144" t="s">
        <v>136</v>
      </c>
      <c r="D4" s="144"/>
      <c r="E4" s="213">
        <f ca="1">ACCUEIL!I27</f>
        <v>1635.2527272727273</v>
      </c>
      <c r="F4" s="143">
        <v>0.3</v>
      </c>
      <c r="G4" s="144"/>
      <c r="H4" s="144"/>
      <c r="I4" s="145" t="s">
        <v>147</v>
      </c>
      <c r="J4" s="145"/>
      <c r="K4" s="146" t="s">
        <v>123</v>
      </c>
      <c r="L4" s="145" t="s">
        <v>109</v>
      </c>
      <c r="M4" s="145" t="s">
        <v>110</v>
      </c>
      <c r="N4" s="145" t="s">
        <v>104</v>
      </c>
      <c r="O4" s="145" t="s">
        <v>105</v>
      </c>
      <c r="P4" s="145" t="s">
        <v>106</v>
      </c>
      <c r="Q4" s="145" t="s">
        <v>107</v>
      </c>
      <c r="R4" s="145" t="s">
        <v>111</v>
      </c>
      <c r="S4" s="145" t="s">
        <v>108</v>
      </c>
      <c r="T4" s="145" t="s">
        <v>112</v>
      </c>
      <c r="U4" s="145" t="s">
        <v>113</v>
      </c>
      <c r="V4" s="145" t="s">
        <v>114</v>
      </c>
      <c r="W4" s="147" t="s">
        <v>115</v>
      </c>
    </row>
    <row r="5" spans="2:23" ht="3.75" customHeight="1">
      <c r="B5" s="163"/>
      <c r="C5" s="13"/>
      <c r="D5" s="13"/>
      <c r="E5" s="132"/>
      <c r="F5" s="12"/>
      <c r="I5" s="14"/>
      <c r="J5" s="14"/>
    </row>
    <row r="6" spans="2:23">
      <c r="B6" s="232" t="s">
        <v>145</v>
      </c>
      <c r="C6" s="148"/>
      <c r="D6" s="148"/>
      <c r="E6" s="148"/>
      <c r="F6" s="148"/>
      <c r="G6" s="149"/>
      <c r="H6" s="149"/>
      <c r="I6" s="148"/>
      <c r="J6" s="148"/>
      <c r="K6" s="36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</row>
    <row r="7" spans="2:23">
      <c r="B7" s="232"/>
      <c r="C7" s="150" t="s">
        <v>142</v>
      </c>
      <c r="D7" s="150"/>
      <c r="E7" s="150" t="s">
        <v>143</v>
      </c>
      <c r="F7" s="148"/>
      <c r="G7" s="149" t="s">
        <v>124</v>
      </c>
      <c r="H7" s="149"/>
      <c r="I7" s="152">
        <f ca="1">SUM(L7:W7)</f>
        <v>40586.71</v>
      </c>
      <c r="J7" s="152"/>
      <c r="K7" s="152">
        <f ca="1">SUM(L7:W7)/F3</f>
        <v>3689.7009090909091</v>
      </c>
      <c r="L7" s="152">
        <f ca="1">SUMPRODUCT(SUMIFS(INDIRECT(NomFeuilles&amp;"!H40"),INDIRECT(NomFeuilles&amp;"!A8"),"VRAI",INDIRECT(NomFeuilles&amp;"!D8"),"JANVIER",INDIRECT(NomFeuilles&amp;"!A9"),"2013"))</f>
        <v>0</v>
      </c>
      <c r="M7" s="152">
        <f ca="1">SUMPRODUCT(SUMIFS(INDIRECT(NomFeuilles&amp;"!H40"),INDIRECT(NomFeuilles&amp;"!A8"),"VRAI",INDIRECT(NomFeuilles&amp;"!D8"),"FEVRIER",INDIRECT(NomFeuilles&amp;"!A9"),"2013"))</f>
        <v>0</v>
      </c>
      <c r="N7" s="152">
        <f ca="1">SUMPRODUCT(SUMIFS(INDIRECT(NomFeuilles&amp;"!H40"),INDIRECT(NomFeuilles&amp;"!A8"),"VRAI",INDIRECT(NomFeuilles&amp;"!D8"),"MARS",INDIRECT(NomFeuilles&amp;"!A9"),"2013"))</f>
        <v>0</v>
      </c>
      <c r="O7" s="152">
        <f ca="1">SUMPRODUCT(SUMIFS(INDIRECT(NomFeuilles&amp;"!H40"),INDIRECT(NomFeuilles&amp;"!A8"),"VRAI",INDIRECT(NomFeuilles&amp;"!D8"),"AVRIL",INDIRECT(NomFeuilles&amp;"!A9"),"2013"))</f>
        <v>0</v>
      </c>
      <c r="P7" s="152">
        <f ca="1">SUMPRODUCT(SUMIFS(INDIRECT(NomFeuilles&amp;"!H40"),INDIRECT(NomFeuilles&amp;"!A8"),"VRAI",INDIRECT(NomFeuilles&amp;"!D8"),"MAI",INDIRECT(NomFeuilles&amp;"!A9"),"2013"))</f>
        <v>14000</v>
      </c>
      <c r="Q7" s="152">
        <f ca="1">SUMPRODUCT(SUMIFS(INDIRECT(NomFeuilles&amp;"!H40"),INDIRECT(NomFeuilles&amp;"!A8"),"VRAI",INDIRECT(NomFeuilles&amp;"!D8"),"JUIN",INDIRECT(NomFeuilles&amp;"!A9"),"2013"))</f>
        <v>0</v>
      </c>
      <c r="R7" s="152">
        <f ca="1">SUMPRODUCT(SUMIFS(INDIRECT(NomFeuilles&amp;"!H40"),INDIRECT(NomFeuilles&amp;"!A8"),"VRAI",INDIRECT(NomFeuilles&amp;"!D8"),"JUILLET",INDIRECT(NomFeuilles&amp;"!A9"),"2013"))</f>
        <v>0</v>
      </c>
      <c r="S7" s="152">
        <f ca="1">SUMPRODUCT(SUMIFS(INDIRECT(NomFeuilles&amp;"!H40"),INDIRECT(NomFeuilles&amp;"!A8"),"VRAI",INDIRECT(NomFeuilles&amp;"!D8"),"AOUT",INDIRECT(NomFeuilles&amp;"!A9"),"2013"))</f>
        <v>0</v>
      </c>
      <c r="T7" s="152">
        <f ca="1">SUMPRODUCT(SUMIFS(INDIRECT(NomFeuilles&amp;"!H40"),INDIRECT(NomFeuilles&amp;"!A8"),"VRAI",INDIRECT(NomFeuilles&amp;"!D8"),"SEPTEMBRE",INDIRECT(NomFeuilles&amp;"!A9"),"2013"))</f>
        <v>0</v>
      </c>
      <c r="U7" s="152">
        <f ca="1">SUMPRODUCT(SUMIFS(INDIRECT(NomFeuilles&amp;"!H40"),INDIRECT(NomFeuilles&amp;"!A8"),"VRAI",INDIRECT(NomFeuilles&amp;"!D8"),"OCTOBRE",INDIRECT(NomFeuilles&amp;"!A9"),"2013"))</f>
        <v>26586.71</v>
      </c>
      <c r="V7" s="152">
        <f ca="1">SUMPRODUCT(SUMIFS(INDIRECT(NomFeuilles&amp;"!H40"),INDIRECT(NomFeuilles&amp;"!A8"),"VRAI",INDIRECT(NomFeuilles&amp;"!D8"),"NOVEMBRE",INDIRECT(NomFeuilles&amp;"!A9"),"2013"))</f>
        <v>0</v>
      </c>
      <c r="W7" s="152">
        <f ca="1">SUMPRODUCT(SUMIFS(INDIRECT(NomFeuilles&amp;"!H40"),INDIRECT(NomFeuilles&amp;"!A8"),"VRAI",INDIRECT(NomFeuilles&amp;"!D8"),"DECEMBRE",INDIRECT(NomFeuilles&amp;"!A9"),"2013"))</f>
        <v>0</v>
      </c>
    </row>
    <row r="8" spans="2:23">
      <c r="B8" s="232"/>
      <c r="C8" s="150">
        <v>2014</v>
      </c>
      <c r="D8" s="150"/>
      <c r="E8" s="152">
        <f ca="1">SUMPRODUCT(SUMIFS(INDIRECT(NomFeuilles&amp;"!P27"),INDIRECT(NomFeuilles&amp;"!A8"),"VRAI",INDIRECT(NomFeuilles&amp;"!A9"),"2013"))</f>
        <v>2648.009</v>
      </c>
      <c r="F8" s="148"/>
      <c r="G8" s="149" t="s">
        <v>125</v>
      </c>
      <c r="H8" s="149"/>
      <c r="I8" s="152">
        <f ca="1">SUM(L8:W8)</f>
        <v>1694.2596301369863</v>
      </c>
      <c r="J8" s="152"/>
      <c r="K8" s="152">
        <f ca="1">SUM(L8:W8)/F3</f>
        <v>154.02360273972602</v>
      </c>
      <c r="L8" s="152">
        <f ca="1">SUMPRODUCT(SUMIFS(INDIRECT(NomFeuilles&amp;"!P26"),INDIRECT(NomFeuilles&amp;"!A8"),"VRAI",INDIRECT(NomFeuilles&amp;"!D8"),"JANVIER",INDIRECT(NomFeuilles&amp;"!A9"),"2013"))</f>
        <v>0</v>
      </c>
      <c r="M8" s="152">
        <f ca="1">SUMPRODUCT(SUMIFS(INDIRECT(NomFeuilles&amp;"!P26"),INDIRECT(NomFeuilles&amp;"!A8"),"VRAI",INDIRECT(NomFeuilles&amp;"!D8"),"FEVRIER",INDIRECT(NomFeuilles&amp;"!A9"),"2013"))</f>
        <v>0</v>
      </c>
      <c r="N8" s="152">
        <f ca="1">SUMPRODUCT(SUMIFS(INDIRECT(NomFeuilles&amp;"!P26"),INDIRECT(NomFeuilles&amp;"!A8"),"VRAI",INDIRECT(NomFeuilles&amp;"!D8"),"MARS",INDIRECT(NomFeuilles&amp;"!A9"),"2013"))</f>
        <v>0</v>
      </c>
      <c r="O8" s="152">
        <f ca="1">SUMPRODUCT(SUMIFS(INDIRECT(NomFeuilles&amp;"!P26"),INDIRECT(NomFeuilles&amp;"!A8"),"VRAI",INDIRECT(NomFeuilles&amp;"!D8"),"AVRIL",INDIRECT(NomFeuilles&amp;"!A9"),"2013"))</f>
        <v>0</v>
      </c>
      <c r="P8" s="152">
        <f ca="1">SUMPRODUCT(SUMIFS(INDIRECT(NomFeuilles&amp;"!P26"),INDIRECT(NomFeuilles&amp;"!A8"),"VRAI",INDIRECT(NomFeuilles&amp;"!D8"),"MAI",INDIRECT(NomFeuilles&amp;"!A9"),"2013"))</f>
        <v>1669.7095890410958</v>
      </c>
      <c r="Q8" s="152">
        <f ca="1">SUMPRODUCT(SUMIFS(INDIRECT(NomFeuilles&amp;"!P26"),INDIRECT(NomFeuilles&amp;"!A8"),"VRAI",INDIRECT(NomFeuilles&amp;"!D8"),"JUIN",INDIRECT(NomFeuilles&amp;"!A9"),"2013"))</f>
        <v>0</v>
      </c>
      <c r="R8" s="152">
        <f ca="1">SUMPRODUCT(SUMIFS(INDIRECT(NomFeuilles&amp;"!P26"),INDIRECT(NomFeuilles&amp;"!A8"),"VRAI",INDIRECT(NomFeuilles&amp;"!D8"),"JUILLET",INDIRECT(NomFeuilles&amp;"!A9"),"2013"))</f>
        <v>0</v>
      </c>
      <c r="S8" s="152">
        <f ca="1">SUMPRODUCT(SUMIFS(INDIRECT(NomFeuilles&amp;"!P26"),INDIRECT(NomFeuilles&amp;"!A8"),"VRAI",INDIRECT(NomFeuilles&amp;"!D8"),"AOUT",INDIRECT(NomFeuilles&amp;"!A9"),"2013"))</f>
        <v>0</v>
      </c>
      <c r="T8" s="152">
        <f ca="1">SUMPRODUCT(SUMIFS(INDIRECT(NomFeuilles&amp;"!P26"),INDIRECT(NomFeuilles&amp;"!A8"),"VRAI",INDIRECT(NomFeuilles&amp;"!D8"),"SEPTEMBRE",INDIRECT(NomFeuilles&amp;"!A9"),"2013"))</f>
        <v>0</v>
      </c>
      <c r="U8" s="152">
        <f ca="1">SUMPRODUCT(SUMIFS(INDIRECT(NomFeuilles&amp;"!P26"),INDIRECT(NomFeuilles&amp;"!A8"),"VRAI",INDIRECT(NomFeuilles&amp;"!D8"),"OCTOBRE",INDIRECT(NomFeuilles&amp;"!A9"),"2013"))</f>
        <v>24.550041095890411</v>
      </c>
      <c r="V8" s="152">
        <f ca="1">SUMPRODUCT(SUMIFS(INDIRECT(NomFeuilles&amp;"!P26"),INDIRECT(NomFeuilles&amp;"!A8"),"VRAI",INDIRECT(NomFeuilles&amp;"!D8"),"NOVEMBRE",INDIRECT(NomFeuilles&amp;"!A9"),"2013"))</f>
        <v>0</v>
      </c>
      <c r="W8" s="152">
        <f ca="1">SUMPRODUCT(SUMIFS(INDIRECT(NomFeuilles&amp;"!P26"),INDIRECT(NomFeuilles&amp;"!A8"),"VRAI",INDIRECT(NomFeuilles&amp;"!D8"),"DECEMBRE",INDIRECT(NomFeuilles&amp;"!A9"),"2013"))</f>
        <v>0</v>
      </c>
    </row>
    <row r="9" spans="2:23">
      <c r="B9" s="232"/>
      <c r="C9" s="150">
        <v>2015</v>
      </c>
      <c r="D9" s="150"/>
      <c r="E9" s="152">
        <f ca="1">SUMPRODUCT(SUMIFS(INDIRECT(NomFeuilles&amp;"!P28"),INDIRECT(NomFeuilles&amp;"!A8"),"VRAI",INDIRECT(NomFeuilles&amp;"!A9"),"2013"))</f>
        <v>2648.009</v>
      </c>
      <c r="F9" s="148"/>
      <c r="G9" s="153" t="s">
        <v>126</v>
      </c>
      <c r="H9" s="153"/>
      <c r="I9" s="154">
        <f ca="1">I7+I8</f>
        <v>42280.969630136984</v>
      </c>
      <c r="J9" s="154"/>
      <c r="K9" s="154">
        <f ca="1">SUM(L9:W9)/F3</f>
        <v>3843.724511830635</v>
      </c>
      <c r="L9" s="154">
        <f ca="1">L7+L8</f>
        <v>0</v>
      </c>
      <c r="M9" s="154">
        <f ca="1">M7+M8</f>
        <v>0</v>
      </c>
      <c r="N9" s="154">
        <f t="shared" ref="N9:W9" ca="1" si="0">N7+N8</f>
        <v>0</v>
      </c>
      <c r="O9" s="154">
        <f t="shared" ca="1" si="0"/>
        <v>0</v>
      </c>
      <c r="P9" s="154">
        <f t="shared" ca="1" si="0"/>
        <v>15669.709589041096</v>
      </c>
      <c r="Q9" s="154">
        <f t="shared" ca="1" si="0"/>
        <v>0</v>
      </c>
      <c r="R9" s="154">
        <f t="shared" ca="1" si="0"/>
        <v>0</v>
      </c>
      <c r="S9" s="154">
        <f t="shared" ca="1" si="0"/>
        <v>0</v>
      </c>
      <c r="T9" s="154">
        <f t="shared" ca="1" si="0"/>
        <v>0</v>
      </c>
      <c r="U9" s="154">
        <f t="shared" ca="1" si="0"/>
        <v>26611.260041095891</v>
      </c>
      <c r="V9" s="154">
        <f t="shared" ca="1" si="0"/>
        <v>0</v>
      </c>
      <c r="W9" s="154">
        <f t="shared" ca="1" si="0"/>
        <v>0</v>
      </c>
    </row>
    <row r="10" spans="2:23">
      <c r="B10" s="232"/>
      <c r="C10" s="150">
        <v>2016</v>
      </c>
      <c r="D10" s="150"/>
      <c r="E10" s="152">
        <f ca="1">SUMPRODUCT(SUMIFS(INDIRECT(NomFeuilles&amp;"!P29"),INDIRECT(NomFeuilles&amp;"!A8"),"VRAI",INDIRECT(NomFeuilles&amp;"!A9"),"2013"))</f>
        <v>978.29731506849316</v>
      </c>
      <c r="F10" s="148"/>
      <c r="G10" s="153"/>
      <c r="H10" s="153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</row>
    <row r="11" spans="2:23">
      <c r="B11" s="232"/>
      <c r="C11" s="150">
        <v>2017</v>
      </c>
      <c r="D11" s="150"/>
      <c r="E11" s="152">
        <f ca="1">SUMPRODUCT(SUMIFS(INDIRECT(NomFeuilles&amp;"!P30"),INDIRECT(NomFeuilles&amp;"!A8"),"VRAI",INDIRECT(NomFeuilles&amp;"!A9"),"2013"))</f>
        <v>140</v>
      </c>
      <c r="F11" s="148"/>
      <c r="G11" s="149" t="s">
        <v>134</v>
      </c>
      <c r="H11" s="149"/>
      <c r="I11" s="152">
        <f ca="1">SUM(L11:W11)</f>
        <v>10986</v>
      </c>
      <c r="J11" s="152"/>
      <c r="K11" s="152">
        <f ca="1">SUM(L11:W11)/F3</f>
        <v>998.72727272727275</v>
      </c>
      <c r="L11" s="152">
        <f ca="1">SUMPRODUCT(SUMIFS(INDIRECT(NomFeuilles&amp;"!H32"),INDIRECT(NomFeuilles&amp;"!A8"),"VRAI",INDIRECT(NomFeuilles&amp;"!D8"),"JANVIER",INDIRECT(NomFeuilles&amp;"!A9"),"2013"))</f>
        <v>0</v>
      </c>
      <c r="M11" s="152">
        <f ca="1">SUMPRODUCT(SUMIFS(INDIRECT(NomFeuilles&amp;"!H32"),INDIRECT(NomFeuilles&amp;"!A8"),"VRAI",INDIRECT(NomFeuilles&amp;"!D8"),"FEVRIER",INDIRECT(NomFeuilles&amp;"!A9"),"2013"))</f>
        <v>0</v>
      </c>
      <c r="N11" s="152">
        <f ca="1">SUMPRODUCT(SUMIFS(INDIRECT(NomFeuilles&amp;"!H32"),INDIRECT(NomFeuilles&amp;"!A8"),"VRAI",INDIRECT(NomFeuilles&amp;"!D8"),"MARS",INDIRECT(NomFeuilles&amp;"!A9"),"2013"))</f>
        <v>0</v>
      </c>
      <c r="O11" s="152">
        <f ca="1">SUMPRODUCT(SUMIFS(INDIRECT(NomFeuilles&amp;"!H32"),INDIRECT(NomFeuilles&amp;"!A8"),"VRAI",INDIRECT(NomFeuilles&amp;"!D8"),"AVRIL",INDIRECT(NomFeuilles&amp;"!A9"),"2013"))</f>
        <v>0</v>
      </c>
      <c r="P11" s="152">
        <f ca="1">SUMPRODUCT(SUMIFS(INDIRECT(NomFeuilles&amp;"!H32"),INDIRECT(NomFeuilles&amp;"!A8"),"VRAI",INDIRECT(NomFeuilles&amp;"!D8"),"MAI",INDIRECT(NomFeuilles&amp;"!A9"),"2013"))</f>
        <v>0</v>
      </c>
      <c r="Q11" s="152">
        <f ca="1">SUMPRODUCT(SUMIFS(INDIRECT(NomFeuilles&amp;"!H32"),INDIRECT(NomFeuilles&amp;"!A8"),"VRAI",INDIRECT(NomFeuilles&amp;"!D8"),"JUIN",INDIRECT(NomFeuilles&amp;"!A9"),"2013"))</f>
        <v>0</v>
      </c>
      <c r="R11" s="152">
        <f ca="1">SUMPRODUCT(SUMIFS(INDIRECT(NomFeuilles&amp;"!H32"),INDIRECT(NomFeuilles&amp;"!A8"),"VRAI",INDIRECT(NomFeuilles&amp;"!D8"),"JUILLET",INDIRECT(NomFeuilles&amp;"!A9"),"2013"))</f>
        <v>0</v>
      </c>
      <c r="S11" s="152">
        <f ca="1">SUMPRODUCT(SUMIFS(INDIRECT(NomFeuilles&amp;"!H32"),INDIRECT(NomFeuilles&amp;"!A8"),"VRAI",INDIRECT(NomFeuilles&amp;"!D8"),"AOUT",INDIRECT(NomFeuilles&amp;"!A9"),"2013"))</f>
        <v>0</v>
      </c>
      <c r="T11" s="152">
        <f ca="1">SUMPRODUCT(SUMIFS(INDIRECT(NomFeuilles&amp;"!H32"),INDIRECT(NomFeuilles&amp;"!A8"),"VRAI",INDIRECT(NomFeuilles&amp;"!D8"),"SEPTEMBRE",INDIRECT(NomFeuilles&amp;"!A9"),"2013"))</f>
        <v>0</v>
      </c>
      <c r="U11" s="152">
        <f ca="1">SUMPRODUCT(SUMIFS(INDIRECT(NomFeuilles&amp;"!H32"),INDIRECT(NomFeuilles&amp;"!A8"),"VRAI",INDIRECT(NomFeuilles&amp;"!D8"),"OCTOBRE",INDIRECT(NomFeuilles&amp;"!A9"),"2013"))</f>
        <v>10986</v>
      </c>
      <c r="V11" s="152">
        <f ca="1">SUMPRODUCT(SUMIFS(INDIRECT(NomFeuilles&amp;"!H39"),INDIRECT(NomFeuilles&amp;"!A8"),"VRAI",INDIRECT(NomFeuilles&amp;"!D8"),"NOVEMBRE",INDIRECT(NomFeuilles&amp;"!A9"),"2013"))</f>
        <v>0</v>
      </c>
      <c r="W11" s="152">
        <f ca="1">SUMPRODUCT(SUMIFS(INDIRECT(NomFeuilles&amp;"!H39"),INDIRECT(NomFeuilles&amp;"!A8"),"VRAI",INDIRECT(NomFeuilles&amp;"!D8"),"DECEMBRE",INDIRECT(NomFeuilles&amp;"!A9"),"2013"))</f>
        <v>0</v>
      </c>
    </row>
    <row r="12" spans="2:23">
      <c r="B12" s="232"/>
      <c r="C12" s="150">
        <v>2018</v>
      </c>
      <c r="D12" s="150"/>
      <c r="E12" s="152">
        <f ca="1">SUMPRODUCT(SUMIFS(INDIRECT(NomFeuilles&amp;"!P31"),INDIRECT(NomFeuilles&amp;"!A8"),"VRAI",INDIRECT(NomFeuilles&amp;"!A9"),"2013"))</f>
        <v>140</v>
      </c>
      <c r="F12" s="148"/>
      <c r="G12" s="153" t="s">
        <v>135</v>
      </c>
      <c r="H12" s="153"/>
      <c r="I12" s="154">
        <f t="shared" ref="I12:W12" ca="1" si="1">I9-I11</f>
        <v>31294.969630136984</v>
      </c>
      <c r="J12" s="154"/>
      <c r="K12" s="152">
        <f t="shared" ca="1" si="1"/>
        <v>2844.9972391033625</v>
      </c>
      <c r="L12" s="152">
        <f t="shared" ca="1" si="1"/>
        <v>0</v>
      </c>
      <c r="M12" s="152">
        <f t="shared" ca="1" si="1"/>
        <v>0</v>
      </c>
      <c r="N12" s="152">
        <f t="shared" ca="1" si="1"/>
        <v>0</v>
      </c>
      <c r="O12" s="152">
        <f t="shared" ca="1" si="1"/>
        <v>0</v>
      </c>
      <c r="P12" s="152">
        <f t="shared" ca="1" si="1"/>
        <v>15669.709589041096</v>
      </c>
      <c r="Q12" s="152">
        <f t="shared" ca="1" si="1"/>
        <v>0</v>
      </c>
      <c r="R12" s="152">
        <f t="shared" ca="1" si="1"/>
        <v>0</v>
      </c>
      <c r="S12" s="152">
        <f t="shared" ca="1" si="1"/>
        <v>0</v>
      </c>
      <c r="T12" s="152">
        <f t="shared" ca="1" si="1"/>
        <v>0</v>
      </c>
      <c r="U12" s="152">
        <f t="shared" ca="1" si="1"/>
        <v>15625.260041095891</v>
      </c>
      <c r="V12" s="152">
        <f t="shared" ca="1" si="1"/>
        <v>0</v>
      </c>
      <c r="W12" s="152">
        <f t="shared" ca="1" si="1"/>
        <v>0</v>
      </c>
    </row>
    <row r="13" spans="2:23">
      <c r="B13" s="232"/>
      <c r="C13" s="148"/>
      <c r="D13" s="148"/>
      <c r="E13" s="158"/>
      <c r="F13" s="148"/>
      <c r="G13" s="149"/>
      <c r="H13" s="149"/>
      <c r="I13" s="150"/>
      <c r="J13" s="150"/>
      <c r="K13" s="130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</row>
    <row r="14" spans="2:23">
      <c r="B14" s="232"/>
      <c r="C14" s="148"/>
      <c r="D14" s="148"/>
      <c r="E14" s="158"/>
      <c r="F14" s="148"/>
      <c r="G14" s="149" t="s">
        <v>127</v>
      </c>
      <c r="H14" s="149"/>
      <c r="I14" s="156">
        <f ca="1">I9/(F2*12)</f>
        <v>0.52851212037671225</v>
      </c>
      <c r="J14" s="156"/>
      <c r="K14" s="156">
        <f ca="1">SUM(L14:W14)/(F3*12)</f>
        <v>4.8046556397882946E-2</v>
      </c>
      <c r="L14" s="156">
        <f t="shared" ref="L14:W14" ca="1" si="2">L9/$F2</f>
        <v>0</v>
      </c>
      <c r="M14" s="156">
        <f t="shared" ca="1" si="2"/>
        <v>0</v>
      </c>
      <c r="N14" s="156">
        <f t="shared" ca="1" si="2"/>
        <v>0</v>
      </c>
      <c r="O14" s="156">
        <f t="shared" ca="1" si="2"/>
        <v>0</v>
      </c>
      <c r="P14" s="156">
        <f t="shared" ca="1" si="2"/>
        <v>2.3504564383561646</v>
      </c>
      <c r="Q14" s="156">
        <f t="shared" ca="1" si="2"/>
        <v>0</v>
      </c>
      <c r="R14" s="156">
        <f t="shared" ca="1" si="2"/>
        <v>0</v>
      </c>
      <c r="S14" s="156">
        <f t="shared" ca="1" si="2"/>
        <v>0</v>
      </c>
      <c r="T14" s="156">
        <f t="shared" ca="1" si="2"/>
        <v>0</v>
      </c>
      <c r="U14" s="156">
        <f t="shared" ca="1" si="2"/>
        <v>3.9916890061643837</v>
      </c>
      <c r="V14" s="156">
        <f t="shared" ca="1" si="2"/>
        <v>0</v>
      </c>
      <c r="W14" s="156">
        <f t="shared" ca="1" si="2"/>
        <v>0</v>
      </c>
    </row>
    <row r="15" spans="2:23">
      <c r="B15" s="232"/>
      <c r="C15" s="148"/>
      <c r="D15" s="148"/>
      <c r="E15" s="158"/>
      <c r="F15" s="148"/>
      <c r="G15" s="149" t="s">
        <v>128</v>
      </c>
      <c r="H15" s="149"/>
      <c r="I15" s="152">
        <f ca="1">(F2*12)-(I9)</f>
        <v>37719.030369863016</v>
      </c>
      <c r="J15" s="152"/>
      <c r="K15" s="152">
        <f ca="1">SUM(L15:W15)/F3</f>
        <v>-3429.0027608966379</v>
      </c>
      <c r="L15" s="152">
        <f t="shared" ref="L15:W15" ca="1" si="3">L9-$F2</f>
        <v>-6666.666666666667</v>
      </c>
      <c r="M15" s="152">
        <f t="shared" ca="1" si="3"/>
        <v>-6666.666666666667</v>
      </c>
      <c r="N15" s="152">
        <f t="shared" ca="1" si="3"/>
        <v>-6666.666666666667</v>
      </c>
      <c r="O15" s="152">
        <f t="shared" ca="1" si="3"/>
        <v>-6666.666666666667</v>
      </c>
      <c r="P15" s="152">
        <f t="shared" ca="1" si="3"/>
        <v>9003.0429223744286</v>
      </c>
      <c r="Q15" s="152">
        <f t="shared" ca="1" si="3"/>
        <v>-6666.666666666667</v>
      </c>
      <c r="R15" s="152">
        <f t="shared" ca="1" si="3"/>
        <v>-6666.666666666667</v>
      </c>
      <c r="S15" s="152">
        <f t="shared" ca="1" si="3"/>
        <v>-6666.666666666667</v>
      </c>
      <c r="T15" s="152">
        <f t="shared" ca="1" si="3"/>
        <v>-6666.666666666667</v>
      </c>
      <c r="U15" s="152">
        <f t="shared" ca="1" si="3"/>
        <v>19944.593374429223</v>
      </c>
      <c r="V15" s="152">
        <f t="shared" ca="1" si="3"/>
        <v>-6666.666666666667</v>
      </c>
      <c r="W15" s="152">
        <f t="shared" ca="1" si="3"/>
        <v>-6666.666666666667</v>
      </c>
    </row>
    <row r="16" spans="2:23">
      <c r="B16" s="232"/>
      <c r="C16" s="148"/>
      <c r="D16" s="148"/>
      <c r="E16" s="148"/>
      <c r="F16" s="148"/>
      <c r="G16" s="149"/>
      <c r="H16" s="149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</row>
    <row r="17" spans="2:23" ht="3.75" customHeight="1"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</row>
    <row r="18" spans="2:23">
      <c r="B18" s="232" t="s">
        <v>146</v>
      </c>
      <c r="C18" s="148"/>
      <c r="D18" s="148"/>
      <c r="E18" s="148"/>
      <c r="F18" s="148"/>
      <c r="G18" s="149"/>
      <c r="H18" s="149"/>
      <c r="I18" s="150"/>
      <c r="J18" s="150"/>
      <c r="K18" s="151"/>
      <c r="L18" s="150"/>
      <c r="M18" s="150"/>
      <c r="N18" s="150"/>
      <c r="O18" s="150"/>
      <c r="P18" s="150"/>
      <c r="Q18" s="150"/>
      <c r="R18" s="150"/>
      <c r="S18" s="150"/>
      <c r="T18" s="150"/>
      <c r="U18" s="150"/>
      <c r="V18" s="150"/>
      <c r="W18" s="150"/>
    </row>
    <row r="19" spans="2:23">
      <c r="B19" s="232"/>
      <c r="C19" s="150" t="s">
        <v>144</v>
      </c>
      <c r="D19" s="150"/>
      <c r="E19" s="150" t="s">
        <v>143</v>
      </c>
      <c r="F19" s="148"/>
      <c r="G19" s="149" t="s">
        <v>129</v>
      </c>
      <c r="H19" s="149"/>
      <c r="I19" s="152">
        <f ca="1">SUMPRODUCT(SUMIFS(INDIRECT(NomFeuilles&amp;"!H39"),INDIRECT(NomFeuilles&amp;"!A8"),"VRAI",INDIRECT(NomFeuilles&amp;"!A9"),"2013"))</f>
        <v>15201.25</v>
      </c>
      <c r="J19" s="152"/>
      <c r="K19" s="152">
        <f ca="1">SUM(L19:W19)/F3</f>
        <v>1381.9318181818182</v>
      </c>
      <c r="L19" s="152">
        <f ca="1">SUMPRODUCT(SUMIFS(INDIRECT(NomFeuilles&amp;"!H39"),INDIRECT(NomFeuilles&amp;"!A8"),"VRAI",INDIRECT(NomFeuilles&amp;"!D8"),"JANVIER",INDIRECT(NomFeuilles&amp;"!A9"),"2013"))</f>
        <v>0</v>
      </c>
      <c r="M19" s="152">
        <f ca="1">SUMPRODUCT(SUMIFS(INDIRECT(NomFeuilles&amp;"!H39"),INDIRECT(NomFeuilles&amp;"!A8"),"VRAI",INDIRECT(NomFeuilles&amp;"!D8"),"FEVRIER",INDIRECT(NomFeuilles&amp;"!A9"),"2013"))</f>
        <v>0</v>
      </c>
      <c r="N19" s="152">
        <f ca="1">SUMPRODUCT(SUMIFS(INDIRECT(NomFeuilles&amp;"!H39"),INDIRECT(NomFeuilles&amp;"!A8"),"VRAI",INDIRECT(NomFeuilles&amp;"!D8"),"MARS",INDIRECT(NomFeuilles&amp;"!A9"),"2013"))</f>
        <v>0</v>
      </c>
      <c r="O19" s="152">
        <f ca="1">SUMPRODUCT(SUMIFS(INDIRECT(NomFeuilles&amp;"!H39"),INDIRECT(NomFeuilles&amp;"!A8"),"VRAI",INDIRECT(NomFeuilles&amp;"!D8"),"AVRIL",INDIRECT(NomFeuilles&amp;"!A9"),"2013"))</f>
        <v>0</v>
      </c>
      <c r="P19" s="152">
        <f ca="1">SUMPRODUCT(SUMIFS(INDIRECT(NomFeuilles&amp;"!H39"),INDIRECT(NomFeuilles&amp;"!A8"),"VRAI",INDIRECT(NomFeuilles&amp;"!D8"),"MAI",INDIRECT(NomFeuilles&amp;"!A9"),"2013"))</f>
        <v>4140.5600000000004</v>
      </c>
      <c r="Q19" s="152">
        <f ca="1">SUMPRODUCT(SUMIFS(INDIRECT(NomFeuilles&amp;"!H39"),INDIRECT(NomFeuilles&amp;"!A8"),"VRAI",INDIRECT(NomFeuilles&amp;"!D8"),"JUIN",INDIRECT(NomFeuilles&amp;"!A9"),"2013"))</f>
        <v>0</v>
      </c>
      <c r="R19" s="152">
        <f ca="1">SUMPRODUCT(SUMIFS(INDIRECT(NomFeuilles&amp;"!H39"),INDIRECT(NomFeuilles&amp;"!A8"),"VRAI",INDIRECT(NomFeuilles&amp;"!D8"),"JUILLET",INDIRECT(NomFeuilles&amp;"!A9"),"2013"))</f>
        <v>0</v>
      </c>
      <c r="S19" s="152">
        <f ca="1">SUMPRODUCT(SUMIFS(INDIRECT(NomFeuilles&amp;"!H39"),INDIRECT(NomFeuilles&amp;"!A8"),"VRAI",INDIRECT(NomFeuilles&amp;"!D8"),"AOUT",INDIRECT(NomFeuilles&amp;"!A9"),"2013"))</f>
        <v>0</v>
      </c>
      <c r="T19" s="152">
        <f ca="1">SUMPRODUCT(SUMIFS(INDIRECT(NomFeuilles&amp;"!H39"),INDIRECT(NomFeuilles&amp;"!A8"),"VRAI",INDIRECT(NomFeuilles&amp;"!D8"),"SEPTEMBRE",INDIRECT(NomFeuilles&amp;"!A9"),"2013"))</f>
        <v>0</v>
      </c>
      <c r="U19" s="152">
        <f ca="1">SUMPRODUCT(SUMIFS(INDIRECT(NomFeuilles&amp;"!H39"),INDIRECT(NomFeuilles&amp;"!A8"),"VRAI",INDIRECT(NomFeuilles&amp;"!D8"),"OCTOBRE",INDIRECT(NomFeuilles&amp;"!A9"),"2013"))</f>
        <v>11060.69</v>
      </c>
      <c r="V19" s="152">
        <f ca="1">SUMPRODUCT(SUMIFS(INDIRECT(NomFeuilles&amp;"!H39"),INDIRECT(NomFeuilles&amp;"!A8"),"VRAI",INDIRECT(NomFeuilles&amp;"!D8"),"NOVEMBRE",INDIRECT(NomFeuilles&amp;"!A9"),"2013"))</f>
        <v>0</v>
      </c>
      <c r="W19" s="152">
        <f ca="1">SUMPRODUCT(SUMIFS(INDIRECT(NomFeuilles&amp;"!H39"),INDIRECT(NomFeuilles&amp;"!A8"),"VRAI",INDIRECT(NomFeuilles&amp;"!D8"),"DECEMBRE",INDIRECT(NomFeuilles&amp;"!A9"),"2013"))</f>
        <v>0</v>
      </c>
    </row>
    <row r="20" spans="2:23">
      <c r="B20" s="232"/>
      <c r="C20" s="150">
        <v>2014</v>
      </c>
      <c r="D20" s="150"/>
      <c r="E20" s="152">
        <f ca="1">SUMPRODUCT(SUMIFS(INDIRECT(NomFeuilles&amp;"!T27"),INDIRECT(NomFeuilles&amp;"!A8"),"VRAI",INDIRECT(NomFeuilles&amp;"!A9"),"2013"))</f>
        <v>481</v>
      </c>
      <c r="F20" s="148"/>
      <c r="G20" s="149" t="s">
        <v>130</v>
      </c>
      <c r="H20" s="149"/>
      <c r="I20" s="152">
        <f ca="1">SUMPRODUCT(SUMIFS(INDIRECT(NomFeuilles&amp;"!T26"),INDIRECT(NomFeuilles&amp;"!A8"),"VRAI",INDIRECT(NomFeuilles&amp;"!A9"),"2013"))</f>
        <v>299.13972602739722</v>
      </c>
      <c r="J20" s="152"/>
      <c r="K20" s="152">
        <f ca="1">SUM(L20:W20)/F3</f>
        <v>27.194520547945203</v>
      </c>
      <c r="L20" s="152">
        <f ca="1">SUMPRODUCT(SUMIFS(INDIRECT(NomFeuilles&amp;"!T26"),INDIRECT(NomFeuilles&amp;"!A8"),"VRAI",INDIRECT(NomFeuilles&amp;"!D8"),"JANVIER",INDIRECT(NomFeuilles&amp;"!A9"),"2013"))</f>
        <v>0</v>
      </c>
      <c r="M20" s="152">
        <f ca="1">SUMPRODUCT(SUMIFS(INDIRECT(NomFeuilles&amp;"!T26"),INDIRECT(NomFeuilles&amp;"!A8"),"VRAI",INDIRECT(NomFeuilles&amp;"!D8"),"FEVRIER",INDIRECT(NomFeuilles&amp;"!A9"),"2013"))</f>
        <v>0</v>
      </c>
      <c r="N20" s="152">
        <f ca="1">SUMPRODUCT(SUMIFS(INDIRECT(NomFeuilles&amp;"!T26"),INDIRECT(NomFeuilles&amp;"!A8"),"VRAI",INDIRECT(NomFeuilles&amp;"!D8"),"MARS",INDIRECT(NomFeuilles&amp;"!A9"),"2013"))</f>
        <v>0</v>
      </c>
      <c r="O20" s="152">
        <f ca="1">SUMPRODUCT(SUMIFS(INDIRECT(NomFeuilles&amp;"!T26"),INDIRECT(NomFeuilles&amp;"!A8"),"VRAI",INDIRECT(NomFeuilles&amp;"!D8"),"AVRIL",INDIRECT(NomFeuilles&amp;"!A9"),"2013"))</f>
        <v>0</v>
      </c>
      <c r="P20" s="152">
        <f ca="1">SUMPRODUCT(SUMIFS(INDIRECT(NomFeuilles&amp;"!T26"),INDIRECT(NomFeuilles&amp;"!A8"),"VRAI",INDIRECT(NomFeuilles&amp;"!D8"),"MAI",INDIRECT(NomFeuilles&amp;"!A9"),"2013"))</f>
        <v>291.59999999999997</v>
      </c>
      <c r="Q20" s="152">
        <f ca="1">SUMPRODUCT(SUMIFS(INDIRECT(NomFeuilles&amp;"!T26"),INDIRECT(NomFeuilles&amp;"!A8"),"VRAI",INDIRECT(NomFeuilles&amp;"!D8"),"JUIN",INDIRECT(NomFeuilles&amp;"!A9"),"2013"))</f>
        <v>0</v>
      </c>
      <c r="R20" s="152">
        <f ca="1">SUMPRODUCT(SUMIFS(INDIRECT(NomFeuilles&amp;"!T26"),INDIRECT(NomFeuilles&amp;"!A8"),"VRAI",INDIRECT(NomFeuilles&amp;"!D8"),"JUILLET",INDIRECT(NomFeuilles&amp;"!A9"),"2013"))</f>
        <v>0</v>
      </c>
      <c r="S20" s="152">
        <f ca="1">SUMPRODUCT(SUMIFS(INDIRECT(NomFeuilles&amp;"!T26"),INDIRECT(NomFeuilles&amp;"!A8"),"VRAI",INDIRECT(NomFeuilles&amp;"!D8"),"AOUT",INDIRECT(NomFeuilles&amp;"!A9"),"2013"))</f>
        <v>0</v>
      </c>
      <c r="T20" s="152">
        <f ca="1">SUMPRODUCT(SUMIFS(INDIRECT(NomFeuilles&amp;"!T26"),INDIRECT(NomFeuilles&amp;"!A8"),"VRAI",INDIRECT(NomFeuilles&amp;"!D8"),"SEPTEMBRE",INDIRECT(NomFeuilles&amp;"!A9"),"2013"))</f>
        <v>0</v>
      </c>
      <c r="U20" s="152">
        <f ca="1">SUMPRODUCT(SUMIFS(INDIRECT(NomFeuilles&amp;"!T26"),INDIRECT(NomFeuilles&amp;"!A8"),"VRAI",INDIRECT(NomFeuilles&amp;"!D8"),"OCTOBRE",INDIRECT(NomFeuilles&amp;"!A9"),"2013"))</f>
        <v>7.5397260273972604</v>
      </c>
      <c r="V20" s="152">
        <f ca="1">SUMPRODUCT(SUMIFS(INDIRECT(NomFeuilles&amp;"!T26"),INDIRECT(NomFeuilles&amp;"!A8"),"VRAI",INDIRECT(NomFeuilles&amp;"!D8"),"NOVEMBRE",INDIRECT(NomFeuilles&amp;"!A9"),"2013"))</f>
        <v>0</v>
      </c>
      <c r="W20" s="152">
        <f ca="1">SUMPRODUCT(SUMIFS(INDIRECT(NomFeuilles&amp;"!T26"),INDIRECT(NomFeuilles&amp;"!A8"),"VRAI",INDIRECT(NomFeuilles&amp;"!D8"),"DECEMBRE",INDIRECT(NomFeuilles&amp;"!A9"),"2013"))</f>
        <v>0</v>
      </c>
    </row>
    <row r="21" spans="2:23">
      <c r="B21" s="232"/>
      <c r="C21" s="150">
        <v>2015</v>
      </c>
      <c r="D21" s="150"/>
      <c r="E21" s="152">
        <f ca="1">SUMPRODUCT(SUMIFS(INDIRECT(NomFeuilles&amp;"!T28"),INDIRECT(NomFeuilles&amp;"!A8"),"VRAI",INDIRECT(NomFeuilles&amp;"!A9"),"2013"))</f>
        <v>481</v>
      </c>
      <c r="F21" s="148"/>
      <c r="G21" s="153" t="s">
        <v>131</v>
      </c>
      <c r="H21" s="153"/>
      <c r="I21" s="154">
        <f ca="1">I19+I20</f>
        <v>15500.389726027397</v>
      </c>
      <c r="J21" s="154"/>
      <c r="K21" s="154">
        <f ca="1">SUM(L21:W21)/F3</f>
        <v>1409.1263387297636</v>
      </c>
      <c r="L21" s="154">
        <f ca="1">L19+L20</f>
        <v>0</v>
      </c>
      <c r="M21" s="154">
        <f ca="1">M19+M20</f>
        <v>0</v>
      </c>
      <c r="N21" s="154">
        <f t="shared" ref="N21" ca="1" si="4">N19+N20</f>
        <v>0</v>
      </c>
      <c r="O21" s="154">
        <f t="shared" ref="O21" ca="1" si="5">O19+O20</f>
        <v>0</v>
      </c>
      <c r="P21" s="154">
        <f t="shared" ref="P21" ca="1" si="6">P19+P20</f>
        <v>4432.1600000000008</v>
      </c>
      <c r="Q21" s="154">
        <f t="shared" ref="Q21" ca="1" si="7">Q19+Q20</f>
        <v>0</v>
      </c>
      <c r="R21" s="154">
        <f t="shared" ref="R21" ca="1" si="8">R19+R20</f>
        <v>0</v>
      </c>
      <c r="S21" s="154">
        <f t="shared" ref="S21" ca="1" si="9">S19+S20</f>
        <v>0</v>
      </c>
      <c r="T21" s="154">
        <f t="shared" ref="T21" ca="1" si="10">T19+T20</f>
        <v>0</v>
      </c>
      <c r="U21" s="154">
        <f t="shared" ref="U21" ca="1" si="11">U19+U20</f>
        <v>11068.229726027397</v>
      </c>
      <c r="V21" s="154">
        <f t="shared" ref="V21" ca="1" si="12">V19+V20</f>
        <v>0</v>
      </c>
      <c r="W21" s="154">
        <f t="shared" ref="W21" ca="1" si="13">W19+W20</f>
        <v>0</v>
      </c>
    </row>
    <row r="22" spans="2:23">
      <c r="B22" s="232"/>
      <c r="C22" s="150">
        <v>2016</v>
      </c>
      <c r="D22" s="150"/>
      <c r="E22" s="152">
        <f ca="1">SUMPRODUCT(SUMIFS(INDIRECT(NomFeuilles&amp;"!T29"),INDIRECT(NomFeuilles&amp;"!A8"),"VRAI",INDIRECT(NomFeuilles&amp;"!A9"),"2013"))</f>
        <v>189.4</v>
      </c>
      <c r="F22" s="148"/>
      <c r="G22" s="155"/>
      <c r="H22" s="155"/>
      <c r="I22" s="150"/>
      <c r="J22" s="150"/>
      <c r="K22" s="130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</row>
    <row r="23" spans="2:23">
      <c r="B23" s="232"/>
      <c r="C23" s="150">
        <v>2017</v>
      </c>
      <c r="D23" s="150"/>
      <c r="E23" s="152">
        <f ca="1">SUMPRODUCT(SUMIFS(INDIRECT(NomFeuilles&amp;"!T30"),INDIRECT(NomFeuilles&amp;"!A8"),"VRAI",INDIRECT(NomFeuilles&amp;"!A9"),"2013"))</f>
        <v>43</v>
      </c>
      <c r="F23" s="148"/>
      <c r="G23" s="149" t="s">
        <v>132</v>
      </c>
      <c r="H23" s="149"/>
      <c r="I23" s="202">
        <f ca="1">I21/(E3*12)</f>
        <v>0.64584957191780823</v>
      </c>
      <c r="J23" s="156"/>
      <c r="K23" s="156">
        <f ca="1">SUM(L23:W23)/F3</f>
        <v>0.70456316936488161</v>
      </c>
      <c r="L23" s="156">
        <f t="shared" ref="L23:W23" ca="1" si="14">L21/$E3</f>
        <v>0</v>
      </c>
      <c r="M23" s="156">
        <f t="shared" ca="1" si="14"/>
        <v>0</v>
      </c>
      <c r="N23" s="156">
        <f t="shared" ca="1" si="14"/>
        <v>0</v>
      </c>
      <c r="O23" s="156">
        <f t="shared" ca="1" si="14"/>
        <v>0</v>
      </c>
      <c r="P23" s="156">
        <f t="shared" ca="1" si="14"/>
        <v>2.2160800000000003</v>
      </c>
      <c r="Q23" s="156">
        <f t="shared" ca="1" si="14"/>
        <v>0</v>
      </c>
      <c r="R23" s="156">
        <f t="shared" ca="1" si="14"/>
        <v>0</v>
      </c>
      <c r="S23" s="156">
        <f t="shared" ca="1" si="14"/>
        <v>0</v>
      </c>
      <c r="T23" s="156">
        <f t="shared" ca="1" si="14"/>
        <v>0</v>
      </c>
      <c r="U23" s="156">
        <f t="shared" ca="1" si="14"/>
        <v>5.5341148630136985</v>
      </c>
      <c r="V23" s="156">
        <f t="shared" ca="1" si="14"/>
        <v>0</v>
      </c>
      <c r="W23" s="156">
        <f t="shared" ca="1" si="14"/>
        <v>0</v>
      </c>
    </row>
    <row r="24" spans="2:23">
      <c r="B24" s="232"/>
      <c r="C24" s="150">
        <v>2018</v>
      </c>
      <c r="D24" s="150"/>
      <c r="E24" s="152">
        <f ca="1">SUMPRODUCT(SUMIFS(INDIRECT(NomFeuilles&amp;"!T31"),INDIRECT(NomFeuilles&amp;"!A8"),"VRAI",INDIRECT(NomFeuilles&amp;"!A9"),"2013"))</f>
        <v>43</v>
      </c>
      <c r="F24" s="148"/>
      <c r="G24" s="153" t="s">
        <v>133</v>
      </c>
      <c r="H24" s="153"/>
      <c r="I24" s="154">
        <f ca="1">(E3*12)-I21</f>
        <v>8499.610273972603</v>
      </c>
      <c r="J24" s="154"/>
      <c r="K24" s="154">
        <f ca="1">SUM(L24:W24)/F3</f>
        <v>-772.69184308841841</v>
      </c>
      <c r="L24" s="154">
        <f t="shared" ref="L24:W24" ca="1" si="15">L21-$E3</f>
        <v>-2000</v>
      </c>
      <c r="M24" s="154">
        <f t="shared" ca="1" si="15"/>
        <v>-2000</v>
      </c>
      <c r="N24" s="154">
        <f t="shared" ca="1" si="15"/>
        <v>-2000</v>
      </c>
      <c r="O24" s="154">
        <f t="shared" ca="1" si="15"/>
        <v>-2000</v>
      </c>
      <c r="P24" s="154">
        <f t="shared" ca="1" si="15"/>
        <v>2432.1600000000008</v>
      </c>
      <c r="Q24" s="154">
        <f t="shared" ca="1" si="15"/>
        <v>-2000</v>
      </c>
      <c r="R24" s="154">
        <f t="shared" ca="1" si="15"/>
        <v>-2000</v>
      </c>
      <c r="S24" s="154">
        <f t="shared" ca="1" si="15"/>
        <v>-2000</v>
      </c>
      <c r="T24" s="154">
        <f t="shared" ca="1" si="15"/>
        <v>-2000</v>
      </c>
      <c r="U24" s="154">
        <f t="shared" ca="1" si="15"/>
        <v>9068.2297260273972</v>
      </c>
      <c r="V24" s="154">
        <f t="shared" ca="1" si="15"/>
        <v>-2000</v>
      </c>
      <c r="W24" s="154">
        <f t="shared" ca="1" si="15"/>
        <v>-2000</v>
      </c>
    </row>
    <row r="25" spans="2:23">
      <c r="B25" s="232"/>
      <c r="C25" s="148"/>
      <c r="D25" s="148"/>
      <c r="E25" s="148"/>
      <c r="F25" s="148"/>
      <c r="G25" s="149"/>
      <c r="H25" s="149"/>
      <c r="I25" s="162"/>
      <c r="J25" s="162"/>
      <c r="K25" s="162"/>
      <c r="L25" s="162"/>
      <c r="M25" s="162"/>
      <c r="N25" s="162"/>
      <c r="O25" s="162"/>
      <c r="P25" s="162"/>
      <c r="Q25" s="162"/>
      <c r="R25" s="162"/>
      <c r="S25" s="162"/>
      <c r="T25" s="162"/>
      <c r="U25" s="162"/>
      <c r="V25" s="162"/>
      <c r="W25" s="162"/>
    </row>
    <row r="26" spans="2:23">
      <c r="B26" s="232"/>
      <c r="C26" s="148"/>
      <c r="D26" s="148"/>
      <c r="E26" s="148"/>
      <c r="F26" s="148"/>
      <c r="G26" s="149" t="s">
        <v>154</v>
      </c>
      <c r="H26" s="149"/>
      <c r="I26" s="202">
        <f ca="1">I21/(E4*12)</f>
        <v>0.78990795874709285</v>
      </c>
      <c r="J26" s="156"/>
      <c r="K26" s="156">
        <f ca="1">SUM(L26:W26)/F3</f>
        <v>0.86171777317864684</v>
      </c>
      <c r="L26" s="156">
        <f t="shared" ref="L26:W26" ca="1" si="16">L21/$E4</f>
        <v>0</v>
      </c>
      <c r="M26" s="156">
        <f t="shared" ca="1" si="16"/>
        <v>0</v>
      </c>
      <c r="N26" s="156">
        <f t="shared" ca="1" si="16"/>
        <v>0</v>
      </c>
      <c r="O26" s="156">
        <f t="shared" ca="1" si="16"/>
        <v>0</v>
      </c>
      <c r="P26" s="156">
        <f t="shared" ca="1" si="16"/>
        <v>2.7103822706303951</v>
      </c>
      <c r="Q26" s="156">
        <f t="shared" ca="1" si="16"/>
        <v>0</v>
      </c>
      <c r="R26" s="156">
        <f t="shared" ca="1" si="16"/>
        <v>0</v>
      </c>
      <c r="S26" s="156">
        <f t="shared" ca="1" si="16"/>
        <v>0</v>
      </c>
      <c r="T26" s="156">
        <f t="shared" ca="1" si="16"/>
        <v>0</v>
      </c>
      <c r="U26" s="156">
        <f t="shared" ca="1" si="16"/>
        <v>6.7685132343347192</v>
      </c>
      <c r="V26" s="156">
        <f t="shared" ca="1" si="16"/>
        <v>0</v>
      </c>
      <c r="W26" s="156">
        <f t="shared" ca="1" si="16"/>
        <v>0</v>
      </c>
    </row>
    <row r="27" spans="2:23">
      <c r="B27" s="232"/>
      <c r="C27" s="148"/>
      <c r="D27" s="148"/>
      <c r="E27" s="148"/>
      <c r="F27" s="148"/>
      <c r="G27" s="153" t="s">
        <v>155</v>
      </c>
      <c r="H27" s="153"/>
      <c r="I27" s="154">
        <f ca="1">(E4*12)-I21</f>
        <v>4122.6430012453293</v>
      </c>
      <c r="J27" s="154"/>
      <c r="K27" s="51">
        <f ca="1">SUM(L27:W27)/F3</f>
        <v>-374.7857273859392</v>
      </c>
      <c r="L27" s="154">
        <f t="shared" ref="L27:W27" ca="1" si="17">L21-$E4</f>
        <v>-1635.2527272727273</v>
      </c>
      <c r="M27" s="154">
        <f t="shared" ca="1" si="17"/>
        <v>-1635.2527272727273</v>
      </c>
      <c r="N27" s="154">
        <f t="shared" ca="1" si="17"/>
        <v>-1635.2527272727273</v>
      </c>
      <c r="O27" s="154">
        <f t="shared" ca="1" si="17"/>
        <v>-1635.2527272727273</v>
      </c>
      <c r="P27" s="154">
        <f t="shared" ca="1" si="17"/>
        <v>2796.9072727272733</v>
      </c>
      <c r="Q27" s="154">
        <f t="shared" ca="1" si="17"/>
        <v>-1635.2527272727273</v>
      </c>
      <c r="R27" s="154">
        <f t="shared" ca="1" si="17"/>
        <v>-1635.2527272727273</v>
      </c>
      <c r="S27" s="154">
        <f t="shared" ca="1" si="17"/>
        <v>-1635.2527272727273</v>
      </c>
      <c r="T27" s="154">
        <f t="shared" ca="1" si="17"/>
        <v>-1635.2527272727273</v>
      </c>
      <c r="U27" s="154">
        <f t="shared" ca="1" si="17"/>
        <v>9432.9769987546697</v>
      </c>
      <c r="V27" s="154">
        <f t="shared" ca="1" si="17"/>
        <v>-1635.2527272727273</v>
      </c>
      <c r="W27" s="154">
        <f t="shared" ca="1" si="17"/>
        <v>-1635.2527272727273</v>
      </c>
    </row>
    <row r="28" spans="2:23">
      <c r="B28" s="232"/>
      <c r="C28" s="149"/>
      <c r="D28" s="149"/>
      <c r="E28" s="157"/>
      <c r="F28" s="148"/>
      <c r="G28" s="153"/>
      <c r="H28" s="153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</row>
    <row r="29" spans="2:23" ht="3.75" customHeight="1">
      <c r="C29" s="13"/>
      <c r="D29" s="13"/>
      <c r="E29" s="137"/>
      <c r="G29" s="135"/>
      <c r="H29" s="135"/>
      <c r="I29" s="136"/>
      <c r="J29" s="136"/>
      <c r="K29" s="51"/>
      <c r="L29" s="154"/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154"/>
    </row>
    <row r="30" spans="2:23" ht="15.75">
      <c r="B30" s="233" t="s">
        <v>149</v>
      </c>
      <c r="C30" s="233"/>
      <c r="D30" s="175"/>
      <c r="E30" s="166" t="s">
        <v>151</v>
      </c>
      <c r="F30" s="200"/>
      <c r="G30" s="181" t="s">
        <v>153</v>
      </c>
      <c r="H30" s="7"/>
      <c r="I30" s="201" t="s">
        <v>152</v>
      </c>
      <c r="K30" s="234" t="s">
        <v>156</v>
      </c>
      <c r="L30" s="235"/>
      <c r="M30" s="159" t="s">
        <v>137</v>
      </c>
      <c r="N30" s="160">
        <f ca="1">(SUMPRODUCT(SUMIFS(INDIRECT(NomFeuilles&amp;"!P38"),INDIRECT(NomFeuilles&amp;"!A8"),"VRAI",INDIRECT(NomFeuilles&amp;"!A9"),"2013")))/W30</f>
        <v>0.53094007220171069</v>
      </c>
      <c r="O30" s="159"/>
      <c r="P30" s="159" t="s">
        <v>138</v>
      </c>
      <c r="Q30" s="160">
        <f ca="1">(SUMPRODUCT(SUMIFS(INDIRECT(NomFeuilles&amp;"!T38"),INDIRECT(NomFeuilles&amp;"!A8"),"VRAI",INDIRECT(NomFeuilles&amp;"!A9"),"2013")))/W30</f>
        <v>0.16059466848940532</v>
      </c>
      <c r="R30" s="159"/>
      <c r="S30" s="159" t="s">
        <v>139</v>
      </c>
      <c r="T30" s="160">
        <f ca="1">(SUMPRODUCT(SUMIFS(INDIRECT(NomFeuilles&amp;"!W38"),INDIRECT(NomFeuilles&amp;"!A8"),"VRAI",INDIRECT(NomFeuilles&amp;"!A9"),"2013")))/W30</f>
        <v>0.34576737034555799</v>
      </c>
      <c r="U30" s="159"/>
      <c r="V30" s="198" t="s">
        <v>148</v>
      </c>
      <c r="W30" s="199">
        <f ca="1">SUMPRODUCT(SUMIFS(INDIRECT(NomFeuilles&amp;"!A1"),INDIRECT(NomFeuilles&amp;"!A8"),"VRAI",INDIRECT(NomFeuilles&amp;"!A9"),"2013"))</f>
        <v>3</v>
      </c>
    </row>
    <row r="31" spans="2:23" ht="12.75">
      <c r="B31" s="148"/>
      <c r="C31" s="178" t="s">
        <v>122</v>
      </c>
      <c r="D31" s="176"/>
      <c r="E31" s="180">
        <f t="shared" ref="E31:E94" ca="1" si="18">SUMPRODUCT(SUMIFS(INDIRECT(NomFeuilles&amp;"!E8"),INDIRECT(NomFeuilles&amp;"!A8"),"VRAI",INDIRECT(NomFeuilles&amp;"!A9"),"2013",INDIRECT(NomFeuilles&amp;"!E1"),C31))</f>
        <v>0</v>
      </c>
      <c r="G31" s="180">
        <f t="shared" ref="G31:G94" ca="1" si="19">SUMPRODUCT(SUMIFS(INDIRECT(NomFeuilles&amp;"!A39"),INDIRECT(NomFeuilles&amp;"!A8"),"VRAI",INDIRECT(NomFeuilles&amp;"!A9"),"2013",INDIRECT(NomFeuilles&amp;"!A40"),C31))</f>
        <v>0</v>
      </c>
      <c r="I31" s="180">
        <f t="shared" ref="I31:I94" ca="1" si="20">SUMPRODUCT(SUMIFS(INDIRECT(NomFeuilles&amp;"!C42"),INDIRECT(NomFeuilles&amp;"!A8"),"VRAI",INDIRECT(NomFeuilles&amp;"!A9"),"2013",INDIRECT(NomFeuilles&amp;"!A40"),C31))</f>
        <v>0</v>
      </c>
      <c r="J31" s="13"/>
      <c r="K31" s="137"/>
    </row>
    <row r="32" spans="2:23" ht="15">
      <c r="B32" s="148"/>
      <c r="C32" s="178" t="s">
        <v>157</v>
      </c>
      <c r="D32" s="176"/>
      <c r="E32" s="180">
        <f t="shared" ca="1" si="18"/>
        <v>0</v>
      </c>
      <c r="G32" s="180">
        <f t="shared" ca="1" si="19"/>
        <v>0</v>
      </c>
      <c r="H32" s="167"/>
      <c r="I32" s="180">
        <f t="shared" ca="1" si="20"/>
        <v>0</v>
      </c>
    </row>
    <row r="33" spans="2:23" ht="12.75">
      <c r="B33" s="148"/>
      <c r="C33" s="178" t="s">
        <v>187</v>
      </c>
      <c r="D33" s="176"/>
      <c r="E33" s="180">
        <f t="shared" ca="1" si="18"/>
        <v>0</v>
      </c>
      <c r="G33" s="180">
        <f t="shared" ca="1" si="19"/>
        <v>0</v>
      </c>
      <c r="H33" s="168"/>
      <c r="I33" s="180">
        <f t="shared" ca="1" si="20"/>
        <v>0</v>
      </c>
    </row>
    <row r="34" spans="2:23" ht="12.75">
      <c r="B34" s="148"/>
      <c r="C34" s="178" t="s">
        <v>188</v>
      </c>
      <c r="D34" s="176"/>
      <c r="E34" s="180">
        <f t="shared" ca="1" si="18"/>
        <v>0</v>
      </c>
      <c r="G34" s="180">
        <f t="shared" ca="1" si="19"/>
        <v>0</v>
      </c>
      <c r="H34" s="168"/>
      <c r="I34" s="180">
        <f t="shared" ca="1" si="20"/>
        <v>0</v>
      </c>
      <c r="J34" s="13"/>
      <c r="K34" s="171"/>
    </row>
    <row r="35" spans="2:23" ht="12.75">
      <c r="B35" s="148"/>
      <c r="C35" s="178" t="s">
        <v>189</v>
      </c>
      <c r="D35" s="176"/>
      <c r="E35" s="180">
        <f t="shared" ca="1" si="18"/>
        <v>0</v>
      </c>
      <c r="G35" s="180">
        <f t="shared" ca="1" si="19"/>
        <v>0</v>
      </c>
      <c r="I35" s="180">
        <f t="shared" ca="1" si="20"/>
        <v>0</v>
      </c>
    </row>
    <row r="36" spans="2:23" ht="12.75">
      <c r="B36" s="148"/>
      <c r="C36" s="178" t="s">
        <v>120</v>
      </c>
      <c r="D36" s="176"/>
      <c r="E36" s="180">
        <f t="shared" ca="1" si="18"/>
        <v>0</v>
      </c>
      <c r="G36" s="180">
        <f t="shared" ca="1" si="19"/>
        <v>0</v>
      </c>
      <c r="I36" s="180">
        <f t="shared" ca="1" si="20"/>
        <v>0</v>
      </c>
    </row>
    <row r="37" spans="2:23" ht="12.75">
      <c r="B37" s="148"/>
      <c r="C37" s="178" t="s">
        <v>191</v>
      </c>
      <c r="D37" s="177"/>
      <c r="E37" s="180">
        <f t="shared" ca="1" si="18"/>
        <v>0</v>
      </c>
      <c r="G37" s="180">
        <f t="shared" ca="1" si="19"/>
        <v>0</v>
      </c>
      <c r="I37" s="180">
        <f t="shared" ca="1" si="20"/>
        <v>0</v>
      </c>
    </row>
    <row r="38" spans="2:23" ht="12.75">
      <c r="B38" s="148"/>
      <c r="C38" s="178"/>
      <c r="D38" s="177"/>
      <c r="E38" s="180">
        <f t="shared" ca="1" si="18"/>
        <v>0</v>
      </c>
      <c r="G38" s="180">
        <f t="shared" ca="1" si="19"/>
        <v>0</v>
      </c>
      <c r="I38" s="180">
        <f t="shared" ca="1" si="20"/>
        <v>0</v>
      </c>
    </row>
    <row r="39" spans="2:23" ht="12.75">
      <c r="B39" s="148"/>
      <c r="C39" s="178"/>
      <c r="D39" s="177"/>
      <c r="E39" s="180">
        <f t="shared" ca="1" si="18"/>
        <v>0</v>
      </c>
      <c r="G39" s="180">
        <f t="shared" ca="1" si="19"/>
        <v>0</v>
      </c>
      <c r="I39" s="180">
        <f t="shared" ca="1" si="20"/>
        <v>0</v>
      </c>
    </row>
    <row r="40" spans="2:23" hidden="1">
      <c r="B40" s="148"/>
      <c r="C40" s="179"/>
      <c r="D40" s="177"/>
      <c r="E40" s="180">
        <f t="shared" ca="1" si="18"/>
        <v>0</v>
      </c>
      <c r="G40" s="180">
        <f t="shared" ca="1" si="19"/>
        <v>0</v>
      </c>
      <c r="I40" s="180">
        <f t="shared" ca="1" si="20"/>
        <v>0</v>
      </c>
    </row>
    <row r="41" spans="2:23" hidden="1">
      <c r="B41" s="148"/>
      <c r="C41" s="179"/>
      <c r="D41" s="177"/>
      <c r="E41" s="180">
        <f t="shared" ca="1" si="18"/>
        <v>0</v>
      </c>
      <c r="G41" s="180">
        <f t="shared" ca="1" si="19"/>
        <v>0</v>
      </c>
      <c r="I41" s="180">
        <f t="shared" ca="1" si="20"/>
        <v>0</v>
      </c>
      <c r="J41" s="133"/>
      <c r="K41" s="138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</row>
    <row r="42" spans="2:23" hidden="1">
      <c r="B42" s="148"/>
      <c r="C42" s="179"/>
      <c r="D42" s="177"/>
      <c r="E42" s="180">
        <f t="shared" ca="1" si="18"/>
        <v>0</v>
      </c>
      <c r="G42" s="180">
        <f t="shared" ca="1" si="19"/>
        <v>0</v>
      </c>
      <c r="I42" s="180">
        <f t="shared" ca="1" si="20"/>
        <v>0</v>
      </c>
      <c r="J42" s="133"/>
      <c r="K42" s="138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</row>
    <row r="43" spans="2:23" hidden="1">
      <c r="B43" s="148"/>
      <c r="C43" s="179"/>
      <c r="D43" s="177"/>
      <c r="E43" s="180">
        <f t="shared" ca="1" si="18"/>
        <v>0</v>
      </c>
      <c r="G43" s="180">
        <f t="shared" ca="1" si="19"/>
        <v>0</v>
      </c>
      <c r="I43" s="180">
        <f t="shared" ca="1" si="20"/>
        <v>0</v>
      </c>
      <c r="J43" s="133"/>
      <c r="K43" s="138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</row>
    <row r="44" spans="2:23" hidden="1">
      <c r="B44" s="148"/>
      <c r="C44" s="179"/>
      <c r="D44" s="177"/>
      <c r="E44" s="180">
        <f t="shared" ca="1" si="18"/>
        <v>0</v>
      </c>
      <c r="G44" s="180">
        <f t="shared" ca="1" si="19"/>
        <v>0</v>
      </c>
      <c r="I44" s="180">
        <f t="shared" ca="1" si="20"/>
        <v>0</v>
      </c>
      <c r="J44" s="139"/>
      <c r="K44" s="138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</row>
    <row r="45" spans="2:23" hidden="1">
      <c r="B45" s="148"/>
      <c r="C45" s="179"/>
      <c r="D45" s="177"/>
      <c r="E45" s="180">
        <f t="shared" ca="1" si="18"/>
        <v>0</v>
      </c>
      <c r="G45" s="180">
        <f t="shared" ca="1" si="19"/>
        <v>0</v>
      </c>
      <c r="I45" s="180">
        <f t="shared" ca="1" si="20"/>
        <v>0</v>
      </c>
    </row>
    <row r="46" spans="2:23" hidden="1">
      <c r="B46" s="148"/>
      <c r="C46" s="179"/>
      <c r="D46" s="177"/>
      <c r="E46" s="180">
        <f t="shared" ca="1" si="18"/>
        <v>0</v>
      </c>
      <c r="G46" s="180">
        <f t="shared" ca="1" si="19"/>
        <v>0</v>
      </c>
      <c r="I46" s="180">
        <f t="shared" ca="1" si="20"/>
        <v>0</v>
      </c>
    </row>
    <row r="47" spans="2:23" hidden="1">
      <c r="B47" s="148"/>
      <c r="C47" s="179"/>
      <c r="D47" s="177"/>
      <c r="E47" s="180">
        <f t="shared" ca="1" si="18"/>
        <v>0</v>
      </c>
      <c r="G47" s="180">
        <f t="shared" ca="1" si="19"/>
        <v>0</v>
      </c>
      <c r="I47" s="180">
        <f t="shared" ca="1" si="20"/>
        <v>0</v>
      </c>
    </row>
    <row r="48" spans="2:23" hidden="1">
      <c r="B48" s="148"/>
      <c r="C48" s="179"/>
      <c r="D48" s="177"/>
      <c r="E48" s="180">
        <f t="shared" ca="1" si="18"/>
        <v>0</v>
      </c>
      <c r="G48" s="180">
        <f t="shared" ca="1" si="19"/>
        <v>0</v>
      </c>
      <c r="I48" s="180">
        <f t="shared" ca="1" si="20"/>
        <v>0</v>
      </c>
    </row>
    <row r="49" spans="2:23" hidden="1">
      <c r="B49" s="148"/>
      <c r="C49" s="179"/>
      <c r="D49" s="177"/>
      <c r="E49" s="180">
        <f t="shared" ca="1" si="18"/>
        <v>0</v>
      </c>
      <c r="G49" s="180">
        <f t="shared" ca="1" si="19"/>
        <v>0</v>
      </c>
      <c r="I49" s="180">
        <f t="shared" ca="1" si="20"/>
        <v>0</v>
      </c>
    </row>
    <row r="50" spans="2:23" hidden="1">
      <c r="B50" s="148"/>
      <c r="C50" s="179"/>
      <c r="D50" s="177"/>
      <c r="E50" s="180">
        <f t="shared" ca="1" si="18"/>
        <v>0</v>
      </c>
      <c r="G50" s="180">
        <f t="shared" ca="1" si="19"/>
        <v>0</v>
      </c>
      <c r="I50" s="180">
        <f t="shared" ca="1" si="20"/>
        <v>0</v>
      </c>
      <c r="J50" s="133"/>
      <c r="K50" s="138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</row>
    <row r="51" spans="2:23" hidden="1">
      <c r="B51" s="148"/>
      <c r="C51" s="179"/>
      <c r="D51" s="177"/>
      <c r="E51" s="180">
        <f t="shared" ca="1" si="18"/>
        <v>0</v>
      </c>
      <c r="G51" s="180">
        <f t="shared" ca="1" si="19"/>
        <v>0</v>
      </c>
      <c r="I51" s="180">
        <f t="shared" ca="1" si="20"/>
        <v>0</v>
      </c>
      <c r="K51" s="138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</row>
    <row r="52" spans="2:23" hidden="1">
      <c r="B52" s="148"/>
      <c r="C52" s="179"/>
      <c r="D52" s="177"/>
      <c r="E52" s="180">
        <f t="shared" ca="1" si="18"/>
        <v>0</v>
      </c>
      <c r="G52" s="180">
        <f t="shared" ca="1" si="19"/>
        <v>0</v>
      </c>
      <c r="I52" s="180">
        <f t="shared" ca="1" si="20"/>
        <v>0</v>
      </c>
      <c r="K52" s="138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</row>
    <row r="53" spans="2:23" hidden="1">
      <c r="B53" s="148"/>
      <c r="C53" s="179"/>
      <c r="D53" s="177"/>
      <c r="E53" s="180">
        <f t="shared" ca="1" si="18"/>
        <v>0</v>
      </c>
      <c r="G53" s="180">
        <f t="shared" ca="1" si="19"/>
        <v>0</v>
      </c>
      <c r="I53" s="180">
        <f t="shared" ca="1" si="20"/>
        <v>0</v>
      </c>
      <c r="K53" s="138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</row>
    <row r="54" spans="2:23" hidden="1">
      <c r="B54" s="148"/>
      <c r="C54" s="179"/>
      <c r="D54" s="177"/>
      <c r="E54" s="180">
        <f t="shared" ca="1" si="18"/>
        <v>0</v>
      </c>
      <c r="G54" s="180">
        <f t="shared" ca="1" si="19"/>
        <v>0</v>
      </c>
      <c r="I54" s="180">
        <f t="shared" ca="1" si="20"/>
        <v>0</v>
      </c>
      <c r="K54" s="138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</row>
    <row r="55" spans="2:23" hidden="1">
      <c r="B55" s="148"/>
      <c r="C55" s="179"/>
      <c r="D55" s="177"/>
      <c r="E55" s="180">
        <f t="shared" ca="1" si="18"/>
        <v>0</v>
      </c>
      <c r="G55" s="180">
        <f t="shared" ca="1" si="19"/>
        <v>0</v>
      </c>
      <c r="I55" s="180">
        <f t="shared" ca="1" si="20"/>
        <v>0</v>
      </c>
      <c r="K55" s="138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</row>
    <row r="56" spans="2:23" hidden="1">
      <c r="B56" s="148"/>
      <c r="C56" s="179"/>
      <c r="D56" s="177"/>
      <c r="E56" s="180">
        <f t="shared" ca="1" si="18"/>
        <v>0</v>
      </c>
      <c r="G56" s="180">
        <f t="shared" ca="1" si="19"/>
        <v>0</v>
      </c>
      <c r="I56" s="180">
        <f t="shared" ca="1" si="20"/>
        <v>0</v>
      </c>
    </row>
    <row r="57" spans="2:23" hidden="1">
      <c r="B57" s="148"/>
      <c r="C57" s="179"/>
      <c r="D57" s="177"/>
      <c r="E57" s="180">
        <f t="shared" ca="1" si="18"/>
        <v>0</v>
      </c>
      <c r="G57" s="180">
        <f t="shared" ca="1" si="19"/>
        <v>0</v>
      </c>
      <c r="I57" s="180">
        <f t="shared" ca="1" si="20"/>
        <v>0</v>
      </c>
    </row>
    <row r="58" spans="2:23" hidden="1">
      <c r="B58" s="148"/>
      <c r="C58" s="179"/>
      <c r="D58" s="177"/>
      <c r="E58" s="180">
        <f t="shared" ca="1" si="18"/>
        <v>0</v>
      </c>
      <c r="G58" s="180">
        <f t="shared" ca="1" si="19"/>
        <v>0</v>
      </c>
      <c r="I58" s="180">
        <f t="shared" ca="1" si="20"/>
        <v>0</v>
      </c>
    </row>
    <row r="59" spans="2:23" hidden="1">
      <c r="B59" s="148"/>
      <c r="C59" s="179"/>
      <c r="D59" s="177"/>
      <c r="E59" s="180">
        <f t="shared" ca="1" si="18"/>
        <v>0</v>
      </c>
      <c r="G59" s="180">
        <f t="shared" ca="1" si="19"/>
        <v>0</v>
      </c>
      <c r="I59" s="180">
        <f t="shared" ca="1" si="20"/>
        <v>0</v>
      </c>
    </row>
    <row r="60" spans="2:23" hidden="1">
      <c r="B60" s="148"/>
      <c r="C60" s="179"/>
      <c r="D60" s="177"/>
      <c r="E60" s="180">
        <f t="shared" ca="1" si="18"/>
        <v>0</v>
      </c>
      <c r="G60" s="180">
        <f t="shared" ca="1" si="19"/>
        <v>0</v>
      </c>
      <c r="I60" s="180">
        <f t="shared" ca="1" si="20"/>
        <v>0</v>
      </c>
    </row>
    <row r="61" spans="2:23" hidden="1">
      <c r="B61" s="148"/>
      <c r="C61" s="179"/>
      <c r="D61" s="177"/>
      <c r="E61" s="180">
        <f t="shared" ca="1" si="18"/>
        <v>0</v>
      </c>
      <c r="G61" s="180">
        <f t="shared" ca="1" si="19"/>
        <v>0</v>
      </c>
      <c r="I61" s="180">
        <f t="shared" ca="1" si="20"/>
        <v>0</v>
      </c>
    </row>
    <row r="62" spans="2:23" hidden="1">
      <c r="B62" s="148"/>
      <c r="C62" s="179"/>
      <c r="D62" s="177"/>
      <c r="E62" s="180">
        <f t="shared" ca="1" si="18"/>
        <v>0</v>
      </c>
      <c r="G62" s="180">
        <f t="shared" ca="1" si="19"/>
        <v>0</v>
      </c>
      <c r="I62" s="180">
        <f t="shared" ca="1" si="20"/>
        <v>0</v>
      </c>
    </row>
    <row r="63" spans="2:23" hidden="1">
      <c r="B63" s="148"/>
      <c r="C63" s="179"/>
      <c r="D63" s="177"/>
      <c r="E63" s="180">
        <f t="shared" ca="1" si="18"/>
        <v>0</v>
      </c>
      <c r="G63" s="180">
        <f t="shared" ca="1" si="19"/>
        <v>0</v>
      </c>
      <c r="I63" s="180">
        <f t="shared" ca="1" si="20"/>
        <v>0</v>
      </c>
      <c r="K63" s="138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</row>
    <row r="64" spans="2:23" hidden="1">
      <c r="B64" s="148"/>
      <c r="C64" s="179"/>
      <c r="D64" s="177"/>
      <c r="E64" s="180">
        <f t="shared" ca="1" si="18"/>
        <v>0</v>
      </c>
      <c r="G64" s="180">
        <f t="shared" ca="1" si="19"/>
        <v>0</v>
      </c>
      <c r="I64" s="180">
        <f t="shared" ca="1" si="20"/>
        <v>0</v>
      </c>
      <c r="J64" s="133"/>
      <c r="K64" s="138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</row>
    <row r="65" spans="2:9" hidden="1">
      <c r="B65" s="148"/>
      <c r="C65" s="179"/>
      <c r="D65" s="177"/>
      <c r="E65" s="180">
        <f t="shared" ca="1" si="18"/>
        <v>0</v>
      </c>
      <c r="G65" s="180">
        <f t="shared" ca="1" si="19"/>
        <v>0</v>
      </c>
      <c r="I65" s="180">
        <f t="shared" ca="1" si="20"/>
        <v>0</v>
      </c>
    </row>
    <row r="66" spans="2:9" hidden="1">
      <c r="B66" s="148"/>
      <c r="C66" s="179"/>
      <c r="D66" s="177"/>
      <c r="E66" s="180">
        <f t="shared" ca="1" si="18"/>
        <v>0</v>
      </c>
      <c r="G66" s="180">
        <f t="shared" ca="1" si="19"/>
        <v>0</v>
      </c>
      <c r="I66" s="180">
        <f t="shared" ca="1" si="20"/>
        <v>0</v>
      </c>
    </row>
    <row r="67" spans="2:9" hidden="1">
      <c r="B67" s="148"/>
      <c r="C67" s="179"/>
      <c r="D67" s="177"/>
      <c r="E67" s="180">
        <f t="shared" ca="1" si="18"/>
        <v>0</v>
      </c>
      <c r="G67" s="180">
        <f t="shared" ca="1" si="19"/>
        <v>0</v>
      </c>
      <c r="I67" s="180">
        <f t="shared" ca="1" si="20"/>
        <v>0</v>
      </c>
    </row>
    <row r="68" spans="2:9" hidden="1">
      <c r="B68" s="148"/>
      <c r="C68" s="179"/>
      <c r="D68" s="177"/>
      <c r="E68" s="180">
        <f t="shared" ca="1" si="18"/>
        <v>0</v>
      </c>
      <c r="G68" s="180">
        <f t="shared" ca="1" si="19"/>
        <v>0</v>
      </c>
      <c r="I68" s="180">
        <f t="shared" ca="1" si="20"/>
        <v>0</v>
      </c>
    </row>
    <row r="69" spans="2:9" hidden="1">
      <c r="B69" s="148"/>
      <c r="C69" s="179"/>
      <c r="D69" s="177"/>
      <c r="E69" s="180">
        <f t="shared" ca="1" si="18"/>
        <v>0</v>
      </c>
      <c r="G69" s="180">
        <f t="shared" ca="1" si="19"/>
        <v>0</v>
      </c>
      <c r="I69" s="180">
        <f t="shared" ca="1" si="20"/>
        <v>0</v>
      </c>
    </row>
    <row r="70" spans="2:9" hidden="1">
      <c r="B70" s="148"/>
      <c r="C70" s="179"/>
      <c r="D70" s="177"/>
      <c r="E70" s="180">
        <f t="shared" ca="1" si="18"/>
        <v>0</v>
      </c>
      <c r="G70" s="180">
        <f t="shared" ca="1" si="19"/>
        <v>0</v>
      </c>
      <c r="I70" s="180">
        <f t="shared" ca="1" si="20"/>
        <v>0</v>
      </c>
    </row>
    <row r="71" spans="2:9" hidden="1">
      <c r="B71" s="148"/>
      <c r="C71" s="179"/>
      <c r="D71" s="177"/>
      <c r="E71" s="180">
        <f t="shared" ca="1" si="18"/>
        <v>0</v>
      </c>
      <c r="G71" s="180">
        <f t="shared" ca="1" si="19"/>
        <v>0</v>
      </c>
      <c r="I71" s="180">
        <f t="shared" ca="1" si="20"/>
        <v>0</v>
      </c>
    </row>
    <row r="72" spans="2:9" hidden="1">
      <c r="B72" s="148"/>
      <c r="C72" s="179"/>
      <c r="D72" s="177"/>
      <c r="E72" s="180">
        <f t="shared" ca="1" si="18"/>
        <v>0</v>
      </c>
      <c r="G72" s="180">
        <f t="shared" ca="1" si="19"/>
        <v>0</v>
      </c>
      <c r="I72" s="180">
        <f t="shared" ca="1" si="20"/>
        <v>0</v>
      </c>
    </row>
    <row r="73" spans="2:9" hidden="1">
      <c r="B73" s="148"/>
      <c r="C73" s="179"/>
      <c r="D73" s="177"/>
      <c r="E73" s="180">
        <f t="shared" ca="1" si="18"/>
        <v>0</v>
      </c>
      <c r="G73" s="180">
        <f t="shared" ca="1" si="19"/>
        <v>0</v>
      </c>
      <c r="I73" s="180">
        <f t="shared" ca="1" si="20"/>
        <v>0</v>
      </c>
    </row>
    <row r="74" spans="2:9" hidden="1">
      <c r="B74" s="148"/>
      <c r="C74" s="179"/>
      <c r="D74" s="177"/>
      <c r="E74" s="180">
        <f t="shared" ca="1" si="18"/>
        <v>0</v>
      </c>
      <c r="G74" s="180">
        <f t="shared" ca="1" si="19"/>
        <v>0</v>
      </c>
      <c r="I74" s="180">
        <f t="shared" ca="1" si="20"/>
        <v>0</v>
      </c>
    </row>
    <row r="75" spans="2:9" hidden="1">
      <c r="B75" s="148"/>
      <c r="C75" s="179"/>
      <c r="D75" s="177"/>
      <c r="E75" s="180">
        <f t="shared" ca="1" si="18"/>
        <v>0</v>
      </c>
      <c r="G75" s="180">
        <f t="shared" ca="1" si="19"/>
        <v>0</v>
      </c>
      <c r="I75" s="180">
        <f t="shared" ca="1" si="20"/>
        <v>0</v>
      </c>
    </row>
    <row r="76" spans="2:9" hidden="1">
      <c r="B76" s="148"/>
      <c r="C76" s="179"/>
      <c r="D76" s="177"/>
      <c r="E76" s="180">
        <f t="shared" ca="1" si="18"/>
        <v>0</v>
      </c>
      <c r="G76" s="180">
        <f t="shared" ca="1" si="19"/>
        <v>0</v>
      </c>
      <c r="I76" s="180">
        <f t="shared" ca="1" si="20"/>
        <v>0</v>
      </c>
    </row>
    <row r="77" spans="2:9" hidden="1">
      <c r="B77" s="148"/>
      <c r="C77" s="179"/>
      <c r="D77" s="177"/>
      <c r="E77" s="180">
        <f t="shared" ca="1" si="18"/>
        <v>0</v>
      </c>
      <c r="G77" s="180">
        <f t="shared" ca="1" si="19"/>
        <v>0</v>
      </c>
      <c r="I77" s="180">
        <f t="shared" ca="1" si="20"/>
        <v>0</v>
      </c>
    </row>
    <row r="78" spans="2:9" hidden="1">
      <c r="B78" s="148"/>
      <c r="C78" s="179"/>
      <c r="D78" s="177"/>
      <c r="E78" s="180">
        <f t="shared" ca="1" si="18"/>
        <v>0</v>
      </c>
      <c r="G78" s="180">
        <f t="shared" ca="1" si="19"/>
        <v>0</v>
      </c>
      <c r="I78" s="180">
        <f t="shared" ca="1" si="20"/>
        <v>0</v>
      </c>
    </row>
    <row r="79" spans="2:9" hidden="1">
      <c r="B79" s="148"/>
      <c r="C79" s="179"/>
      <c r="D79" s="177"/>
      <c r="E79" s="180">
        <f t="shared" ca="1" si="18"/>
        <v>0</v>
      </c>
      <c r="G79" s="180">
        <f t="shared" ca="1" si="19"/>
        <v>0</v>
      </c>
      <c r="I79" s="180">
        <f t="shared" ca="1" si="20"/>
        <v>0</v>
      </c>
    </row>
    <row r="80" spans="2:9" hidden="1">
      <c r="B80" s="148"/>
      <c r="C80" s="179"/>
      <c r="D80" s="177"/>
      <c r="E80" s="180">
        <f t="shared" ca="1" si="18"/>
        <v>0</v>
      </c>
      <c r="G80" s="180">
        <f t="shared" ca="1" si="19"/>
        <v>0</v>
      </c>
      <c r="I80" s="180">
        <f t="shared" ca="1" si="20"/>
        <v>0</v>
      </c>
    </row>
    <row r="81" spans="2:9" hidden="1">
      <c r="B81" s="148"/>
      <c r="C81" s="179"/>
      <c r="D81" s="177"/>
      <c r="E81" s="180">
        <f t="shared" ca="1" si="18"/>
        <v>0</v>
      </c>
      <c r="G81" s="180">
        <f t="shared" ca="1" si="19"/>
        <v>0</v>
      </c>
      <c r="I81" s="180">
        <f t="shared" ca="1" si="20"/>
        <v>0</v>
      </c>
    </row>
    <row r="82" spans="2:9" hidden="1">
      <c r="B82" s="148"/>
      <c r="C82" s="179"/>
      <c r="D82" s="177"/>
      <c r="E82" s="180">
        <f t="shared" ca="1" si="18"/>
        <v>0</v>
      </c>
      <c r="G82" s="180">
        <f t="shared" ca="1" si="19"/>
        <v>0</v>
      </c>
      <c r="I82" s="180">
        <f t="shared" ca="1" si="20"/>
        <v>0</v>
      </c>
    </row>
    <row r="83" spans="2:9" hidden="1">
      <c r="B83" s="148"/>
      <c r="C83" s="179"/>
      <c r="D83" s="177"/>
      <c r="E83" s="180">
        <f t="shared" ca="1" si="18"/>
        <v>0</v>
      </c>
      <c r="G83" s="180">
        <f t="shared" ca="1" si="19"/>
        <v>0</v>
      </c>
      <c r="I83" s="180">
        <f t="shared" ca="1" si="20"/>
        <v>0</v>
      </c>
    </row>
    <row r="84" spans="2:9" hidden="1">
      <c r="B84" s="148"/>
      <c r="C84" s="179"/>
      <c r="D84" s="177"/>
      <c r="E84" s="180">
        <f t="shared" ca="1" si="18"/>
        <v>0</v>
      </c>
      <c r="G84" s="180">
        <f t="shared" ca="1" si="19"/>
        <v>0</v>
      </c>
      <c r="I84" s="180">
        <f t="shared" ca="1" si="20"/>
        <v>0</v>
      </c>
    </row>
    <row r="85" spans="2:9" hidden="1">
      <c r="B85" s="148"/>
      <c r="C85" s="179"/>
      <c r="D85" s="177"/>
      <c r="E85" s="180">
        <f t="shared" ca="1" si="18"/>
        <v>0</v>
      </c>
      <c r="G85" s="180">
        <f t="shared" ca="1" si="19"/>
        <v>0</v>
      </c>
      <c r="I85" s="180">
        <f t="shared" ca="1" si="20"/>
        <v>0</v>
      </c>
    </row>
    <row r="86" spans="2:9" hidden="1">
      <c r="B86" s="148"/>
      <c r="C86" s="179"/>
      <c r="D86" s="177"/>
      <c r="E86" s="180">
        <f t="shared" ca="1" si="18"/>
        <v>0</v>
      </c>
      <c r="G86" s="180">
        <f t="shared" ca="1" si="19"/>
        <v>0</v>
      </c>
      <c r="I86" s="180">
        <f t="shared" ca="1" si="20"/>
        <v>0</v>
      </c>
    </row>
    <row r="87" spans="2:9" hidden="1">
      <c r="B87" s="148"/>
      <c r="C87" s="179"/>
      <c r="D87" s="177"/>
      <c r="E87" s="180">
        <f t="shared" ca="1" si="18"/>
        <v>0</v>
      </c>
      <c r="G87" s="180">
        <f t="shared" ca="1" si="19"/>
        <v>0</v>
      </c>
      <c r="I87" s="180">
        <f t="shared" ca="1" si="20"/>
        <v>0</v>
      </c>
    </row>
    <row r="88" spans="2:9" hidden="1">
      <c r="B88" s="148"/>
      <c r="C88" s="179"/>
      <c r="D88" s="177"/>
      <c r="E88" s="180">
        <f t="shared" ca="1" si="18"/>
        <v>0</v>
      </c>
      <c r="G88" s="180">
        <f t="shared" ca="1" si="19"/>
        <v>0</v>
      </c>
      <c r="I88" s="180">
        <f t="shared" ca="1" si="20"/>
        <v>0</v>
      </c>
    </row>
    <row r="89" spans="2:9" hidden="1">
      <c r="B89" s="148"/>
      <c r="C89" s="179"/>
      <c r="D89" s="177"/>
      <c r="E89" s="180">
        <f t="shared" ca="1" si="18"/>
        <v>0</v>
      </c>
      <c r="G89" s="180">
        <f t="shared" ca="1" si="19"/>
        <v>0</v>
      </c>
      <c r="I89" s="180">
        <f t="shared" ca="1" si="20"/>
        <v>0</v>
      </c>
    </row>
    <row r="90" spans="2:9" hidden="1">
      <c r="B90" s="148"/>
      <c r="C90" s="179"/>
      <c r="D90" s="177"/>
      <c r="E90" s="180">
        <f t="shared" ca="1" si="18"/>
        <v>0</v>
      </c>
      <c r="G90" s="180">
        <f t="shared" ca="1" si="19"/>
        <v>0</v>
      </c>
      <c r="I90" s="180">
        <f t="shared" ca="1" si="20"/>
        <v>0</v>
      </c>
    </row>
    <row r="91" spans="2:9" hidden="1">
      <c r="B91" s="148"/>
      <c r="C91" s="179"/>
      <c r="D91" s="177"/>
      <c r="E91" s="180">
        <f t="shared" ca="1" si="18"/>
        <v>0</v>
      </c>
      <c r="G91" s="180">
        <f t="shared" ca="1" si="19"/>
        <v>0</v>
      </c>
      <c r="I91" s="180">
        <f t="shared" ca="1" si="20"/>
        <v>0</v>
      </c>
    </row>
    <row r="92" spans="2:9" hidden="1">
      <c r="B92" s="148"/>
      <c r="C92" s="179"/>
      <c r="D92" s="177"/>
      <c r="E92" s="180">
        <f t="shared" ca="1" si="18"/>
        <v>0</v>
      </c>
      <c r="G92" s="180">
        <f t="shared" ca="1" si="19"/>
        <v>0</v>
      </c>
      <c r="I92" s="180">
        <f t="shared" ca="1" si="20"/>
        <v>0</v>
      </c>
    </row>
    <row r="93" spans="2:9" hidden="1">
      <c r="B93" s="148"/>
      <c r="C93" s="179"/>
      <c r="D93" s="177"/>
      <c r="E93" s="180">
        <f t="shared" ca="1" si="18"/>
        <v>0</v>
      </c>
      <c r="G93" s="180">
        <f t="shared" ca="1" si="19"/>
        <v>0</v>
      </c>
      <c r="I93" s="180">
        <f t="shared" ca="1" si="20"/>
        <v>0</v>
      </c>
    </row>
    <row r="94" spans="2:9" hidden="1">
      <c r="B94" s="148"/>
      <c r="C94" s="179"/>
      <c r="D94" s="177"/>
      <c r="E94" s="180">
        <f t="shared" ca="1" si="18"/>
        <v>0</v>
      </c>
      <c r="G94" s="180">
        <f t="shared" ca="1" si="19"/>
        <v>0</v>
      </c>
      <c r="I94" s="180">
        <f t="shared" ca="1" si="20"/>
        <v>0</v>
      </c>
    </row>
    <row r="95" spans="2:9" hidden="1">
      <c r="B95" s="148"/>
      <c r="C95" s="179"/>
      <c r="D95" s="177"/>
      <c r="E95" s="180">
        <f t="shared" ref="E95:E158" ca="1" si="21">SUMPRODUCT(SUMIFS(INDIRECT(NomFeuilles&amp;"!E8"),INDIRECT(NomFeuilles&amp;"!A8"),"VRAI",INDIRECT(NomFeuilles&amp;"!A9"),"2013",INDIRECT(NomFeuilles&amp;"!E1"),C95))</f>
        <v>0</v>
      </c>
      <c r="G95" s="180">
        <f t="shared" ref="G95:G158" ca="1" si="22">SUMPRODUCT(SUMIFS(INDIRECT(NomFeuilles&amp;"!A39"),INDIRECT(NomFeuilles&amp;"!A8"),"VRAI",INDIRECT(NomFeuilles&amp;"!A9"),"2013",INDIRECT(NomFeuilles&amp;"!A40"),C95))</f>
        <v>0</v>
      </c>
      <c r="I95" s="180">
        <f t="shared" ref="I95:I158" ca="1" si="23">SUMPRODUCT(SUMIFS(INDIRECT(NomFeuilles&amp;"!C42"),INDIRECT(NomFeuilles&amp;"!A8"),"VRAI",INDIRECT(NomFeuilles&amp;"!A9"),"2013",INDIRECT(NomFeuilles&amp;"!A40"),C95))</f>
        <v>0</v>
      </c>
    </row>
    <row r="96" spans="2:9" hidden="1">
      <c r="B96" s="148"/>
      <c r="C96" s="179"/>
      <c r="D96" s="177"/>
      <c r="E96" s="180">
        <f t="shared" ca="1" si="21"/>
        <v>0</v>
      </c>
      <c r="G96" s="180">
        <f t="shared" ca="1" si="22"/>
        <v>0</v>
      </c>
      <c r="I96" s="180">
        <f t="shared" ca="1" si="23"/>
        <v>0</v>
      </c>
    </row>
    <row r="97" spans="2:9" hidden="1">
      <c r="B97" s="148"/>
      <c r="C97" s="179"/>
      <c r="D97" s="177"/>
      <c r="E97" s="180">
        <f t="shared" ca="1" si="21"/>
        <v>0</v>
      </c>
      <c r="G97" s="180">
        <f t="shared" ca="1" si="22"/>
        <v>0</v>
      </c>
      <c r="I97" s="180">
        <f t="shared" ca="1" si="23"/>
        <v>0</v>
      </c>
    </row>
    <row r="98" spans="2:9" hidden="1">
      <c r="B98" s="148"/>
      <c r="C98" s="179"/>
      <c r="D98" s="177"/>
      <c r="E98" s="180">
        <f t="shared" ca="1" si="21"/>
        <v>0</v>
      </c>
      <c r="G98" s="180">
        <f t="shared" ca="1" si="22"/>
        <v>0</v>
      </c>
      <c r="I98" s="180">
        <f t="shared" ca="1" si="23"/>
        <v>0</v>
      </c>
    </row>
    <row r="99" spans="2:9" hidden="1">
      <c r="B99" s="148"/>
      <c r="C99" s="179"/>
      <c r="D99" s="177"/>
      <c r="E99" s="180">
        <f t="shared" ca="1" si="21"/>
        <v>0</v>
      </c>
      <c r="G99" s="180">
        <f t="shared" ca="1" si="22"/>
        <v>0</v>
      </c>
      <c r="I99" s="180">
        <f t="shared" ca="1" si="23"/>
        <v>0</v>
      </c>
    </row>
    <row r="100" spans="2:9" hidden="1">
      <c r="B100" s="148"/>
      <c r="C100" s="179"/>
      <c r="D100" s="177"/>
      <c r="E100" s="180">
        <f t="shared" ca="1" si="21"/>
        <v>0</v>
      </c>
      <c r="G100" s="180">
        <f t="shared" ca="1" si="22"/>
        <v>0</v>
      </c>
      <c r="I100" s="180">
        <f t="shared" ca="1" si="23"/>
        <v>0</v>
      </c>
    </row>
    <row r="101" spans="2:9" hidden="1">
      <c r="B101" s="148"/>
      <c r="C101" s="179"/>
      <c r="D101" s="177"/>
      <c r="E101" s="180">
        <f t="shared" ca="1" si="21"/>
        <v>0</v>
      </c>
      <c r="G101" s="180">
        <f t="shared" ca="1" si="22"/>
        <v>0</v>
      </c>
      <c r="I101" s="180">
        <f t="shared" ca="1" si="23"/>
        <v>0</v>
      </c>
    </row>
    <row r="102" spans="2:9" hidden="1">
      <c r="B102" s="148"/>
      <c r="C102" s="179"/>
      <c r="D102" s="177"/>
      <c r="E102" s="180">
        <f t="shared" ca="1" si="21"/>
        <v>0</v>
      </c>
      <c r="G102" s="180">
        <f t="shared" ca="1" si="22"/>
        <v>0</v>
      </c>
      <c r="I102" s="180">
        <f t="shared" ca="1" si="23"/>
        <v>0</v>
      </c>
    </row>
    <row r="103" spans="2:9" hidden="1">
      <c r="B103" s="148"/>
      <c r="C103" s="179"/>
      <c r="D103" s="177"/>
      <c r="E103" s="180">
        <f t="shared" ca="1" si="21"/>
        <v>0</v>
      </c>
      <c r="G103" s="180">
        <f t="shared" ca="1" si="22"/>
        <v>0</v>
      </c>
      <c r="I103" s="180">
        <f t="shared" ca="1" si="23"/>
        <v>0</v>
      </c>
    </row>
    <row r="104" spans="2:9" hidden="1">
      <c r="B104" s="148"/>
      <c r="C104" s="179"/>
      <c r="D104" s="177"/>
      <c r="E104" s="180">
        <f t="shared" ca="1" si="21"/>
        <v>0</v>
      </c>
      <c r="G104" s="180">
        <f t="shared" ca="1" si="22"/>
        <v>0</v>
      </c>
      <c r="I104" s="180">
        <f t="shared" ca="1" si="23"/>
        <v>0</v>
      </c>
    </row>
    <row r="105" spans="2:9" hidden="1">
      <c r="B105" s="148"/>
      <c r="C105" s="179"/>
      <c r="D105" s="177"/>
      <c r="E105" s="180">
        <f t="shared" ca="1" si="21"/>
        <v>0</v>
      </c>
      <c r="G105" s="180">
        <f t="shared" ca="1" si="22"/>
        <v>0</v>
      </c>
      <c r="I105" s="180">
        <f t="shared" ca="1" si="23"/>
        <v>0</v>
      </c>
    </row>
    <row r="106" spans="2:9" hidden="1">
      <c r="B106" s="148"/>
      <c r="C106" s="179"/>
      <c r="D106" s="177"/>
      <c r="E106" s="180">
        <f t="shared" ca="1" si="21"/>
        <v>0</v>
      </c>
      <c r="G106" s="180">
        <f t="shared" ca="1" si="22"/>
        <v>0</v>
      </c>
      <c r="I106" s="180">
        <f t="shared" ca="1" si="23"/>
        <v>0</v>
      </c>
    </row>
    <row r="107" spans="2:9" hidden="1">
      <c r="B107" s="148"/>
      <c r="C107" s="179"/>
      <c r="D107" s="177"/>
      <c r="E107" s="180">
        <f t="shared" ca="1" si="21"/>
        <v>0</v>
      </c>
      <c r="G107" s="180">
        <f t="shared" ca="1" si="22"/>
        <v>0</v>
      </c>
      <c r="I107" s="180">
        <f t="shared" ca="1" si="23"/>
        <v>0</v>
      </c>
    </row>
    <row r="108" spans="2:9" hidden="1">
      <c r="B108" s="148"/>
      <c r="C108" s="179"/>
      <c r="D108" s="177"/>
      <c r="E108" s="180">
        <f t="shared" ca="1" si="21"/>
        <v>0</v>
      </c>
      <c r="G108" s="180">
        <f t="shared" ca="1" si="22"/>
        <v>0</v>
      </c>
      <c r="I108" s="180">
        <f t="shared" ca="1" si="23"/>
        <v>0</v>
      </c>
    </row>
    <row r="109" spans="2:9" hidden="1">
      <c r="B109" s="148"/>
      <c r="C109" s="179"/>
      <c r="D109" s="177"/>
      <c r="E109" s="180">
        <f t="shared" ca="1" si="21"/>
        <v>0</v>
      </c>
      <c r="G109" s="180">
        <f t="shared" ca="1" si="22"/>
        <v>0</v>
      </c>
      <c r="I109" s="180">
        <f t="shared" ca="1" si="23"/>
        <v>0</v>
      </c>
    </row>
    <row r="110" spans="2:9" hidden="1">
      <c r="B110" s="148"/>
      <c r="C110" s="179"/>
      <c r="D110" s="177"/>
      <c r="E110" s="180">
        <f t="shared" ca="1" si="21"/>
        <v>0</v>
      </c>
      <c r="G110" s="180">
        <f t="shared" ca="1" si="22"/>
        <v>0</v>
      </c>
      <c r="I110" s="180">
        <f t="shared" ca="1" si="23"/>
        <v>0</v>
      </c>
    </row>
    <row r="111" spans="2:9" hidden="1">
      <c r="B111" s="148"/>
      <c r="C111" s="179"/>
      <c r="D111" s="177"/>
      <c r="E111" s="180">
        <f t="shared" ca="1" si="21"/>
        <v>0</v>
      </c>
      <c r="G111" s="180">
        <f t="shared" ca="1" si="22"/>
        <v>0</v>
      </c>
      <c r="I111" s="180">
        <f t="shared" ca="1" si="23"/>
        <v>0</v>
      </c>
    </row>
    <row r="112" spans="2:9" hidden="1">
      <c r="B112" s="148"/>
      <c r="C112" s="179"/>
      <c r="D112" s="177"/>
      <c r="E112" s="180">
        <f t="shared" ca="1" si="21"/>
        <v>0</v>
      </c>
      <c r="G112" s="180">
        <f t="shared" ca="1" si="22"/>
        <v>0</v>
      </c>
      <c r="I112" s="180">
        <f t="shared" ca="1" si="23"/>
        <v>0</v>
      </c>
    </row>
    <row r="113" spans="2:9" hidden="1">
      <c r="B113" s="148"/>
      <c r="C113" s="179"/>
      <c r="D113" s="177"/>
      <c r="E113" s="180">
        <f t="shared" ca="1" si="21"/>
        <v>0</v>
      </c>
      <c r="G113" s="180">
        <f t="shared" ca="1" si="22"/>
        <v>0</v>
      </c>
      <c r="I113" s="180">
        <f t="shared" ca="1" si="23"/>
        <v>0</v>
      </c>
    </row>
    <row r="114" spans="2:9" hidden="1">
      <c r="B114" s="148"/>
      <c r="C114" s="179"/>
      <c r="D114" s="177"/>
      <c r="E114" s="180">
        <f t="shared" ca="1" si="21"/>
        <v>0</v>
      </c>
      <c r="G114" s="180">
        <f t="shared" ca="1" si="22"/>
        <v>0</v>
      </c>
      <c r="I114" s="180">
        <f t="shared" ca="1" si="23"/>
        <v>0</v>
      </c>
    </row>
    <row r="115" spans="2:9" hidden="1">
      <c r="B115" s="148"/>
      <c r="C115" s="179"/>
      <c r="D115" s="177"/>
      <c r="E115" s="180">
        <f t="shared" ca="1" si="21"/>
        <v>0</v>
      </c>
      <c r="G115" s="180">
        <f t="shared" ca="1" si="22"/>
        <v>0</v>
      </c>
      <c r="I115" s="180">
        <f t="shared" ca="1" si="23"/>
        <v>0</v>
      </c>
    </row>
    <row r="116" spans="2:9" hidden="1">
      <c r="B116" s="148"/>
      <c r="C116" s="179"/>
      <c r="D116" s="177"/>
      <c r="E116" s="180">
        <f t="shared" ca="1" si="21"/>
        <v>0</v>
      </c>
      <c r="G116" s="180">
        <f t="shared" ca="1" si="22"/>
        <v>0</v>
      </c>
      <c r="I116" s="180">
        <f t="shared" ca="1" si="23"/>
        <v>0</v>
      </c>
    </row>
    <row r="117" spans="2:9" hidden="1">
      <c r="B117" s="148"/>
      <c r="C117" s="179"/>
      <c r="D117" s="177"/>
      <c r="E117" s="180">
        <f t="shared" ca="1" si="21"/>
        <v>0</v>
      </c>
      <c r="G117" s="180">
        <f t="shared" ca="1" si="22"/>
        <v>0</v>
      </c>
      <c r="I117" s="180">
        <f t="shared" ca="1" si="23"/>
        <v>0</v>
      </c>
    </row>
    <row r="118" spans="2:9" hidden="1">
      <c r="B118" s="148"/>
      <c r="C118" s="179"/>
      <c r="D118" s="177"/>
      <c r="E118" s="180">
        <f t="shared" ca="1" si="21"/>
        <v>0</v>
      </c>
      <c r="G118" s="180">
        <f t="shared" ca="1" si="22"/>
        <v>0</v>
      </c>
      <c r="I118" s="180">
        <f t="shared" ca="1" si="23"/>
        <v>0</v>
      </c>
    </row>
    <row r="119" spans="2:9" hidden="1">
      <c r="B119" s="148"/>
      <c r="C119" s="179"/>
      <c r="D119" s="177"/>
      <c r="E119" s="180">
        <f t="shared" ca="1" si="21"/>
        <v>0</v>
      </c>
      <c r="G119" s="180">
        <f t="shared" ca="1" si="22"/>
        <v>0</v>
      </c>
      <c r="I119" s="180">
        <f t="shared" ca="1" si="23"/>
        <v>0</v>
      </c>
    </row>
    <row r="120" spans="2:9" hidden="1">
      <c r="B120" s="148"/>
      <c r="C120" s="179"/>
      <c r="D120" s="177"/>
      <c r="E120" s="180">
        <f t="shared" ca="1" si="21"/>
        <v>0</v>
      </c>
      <c r="G120" s="180">
        <f t="shared" ca="1" si="22"/>
        <v>0</v>
      </c>
      <c r="I120" s="180">
        <f t="shared" ca="1" si="23"/>
        <v>0</v>
      </c>
    </row>
    <row r="121" spans="2:9" hidden="1">
      <c r="B121" s="148"/>
      <c r="C121" s="179"/>
      <c r="D121" s="177"/>
      <c r="E121" s="180">
        <f t="shared" ca="1" si="21"/>
        <v>0</v>
      </c>
      <c r="G121" s="180">
        <f t="shared" ca="1" si="22"/>
        <v>0</v>
      </c>
      <c r="I121" s="180">
        <f t="shared" ca="1" si="23"/>
        <v>0</v>
      </c>
    </row>
    <row r="122" spans="2:9" hidden="1">
      <c r="B122" s="148"/>
      <c r="C122" s="179"/>
      <c r="D122" s="177"/>
      <c r="E122" s="180">
        <f t="shared" ca="1" si="21"/>
        <v>0</v>
      </c>
      <c r="G122" s="180">
        <f t="shared" ca="1" si="22"/>
        <v>0</v>
      </c>
      <c r="I122" s="180">
        <f t="shared" ca="1" si="23"/>
        <v>0</v>
      </c>
    </row>
    <row r="123" spans="2:9" hidden="1">
      <c r="B123" s="148"/>
      <c r="C123" s="179"/>
      <c r="D123" s="177"/>
      <c r="E123" s="180">
        <f t="shared" ca="1" si="21"/>
        <v>0</v>
      </c>
      <c r="G123" s="180">
        <f t="shared" ca="1" si="22"/>
        <v>0</v>
      </c>
      <c r="I123" s="180">
        <f t="shared" ca="1" si="23"/>
        <v>0</v>
      </c>
    </row>
    <row r="124" spans="2:9" hidden="1">
      <c r="B124" s="148"/>
      <c r="C124" s="179"/>
      <c r="D124" s="177"/>
      <c r="E124" s="180">
        <f t="shared" ca="1" si="21"/>
        <v>0</v>
      </c>
      <c r="G124" s="180">
        <f t="shared" ca="1" si="22"/>
        <v>0</v>
      </c>
      <c r="I124" s="180">
        <f t="shared" ca="1" si="23"/>
        <v>0</v>
      </c>
    </row>
    <row r="125" spans="2:9" hidden="1">
      <c r="B125" s="148"/>
      <c r="C125" s="179"/>
      <c r="D125" s="177"/>
      <c r="E125" s="180">
        <f t="shared" ca="1" si="21"/>
        <v>0</v>
      </c>
      <c r="G125" s="180">
        <f t="shared" ca="1" si="22"/>
        <v>0</v>
      </c>
      <c r="I125" s="180">
        <f t="shared" ca="1" si="23"/>
        <v>0</v>
      </c>
    </row>
    <row r="126" spans="2:9" hidden="1">
      <c r="B126" s="148"/>
      <c r="C126" s="179"/>
      <c r="D126" s="177"/>
      <c r="E126" s="180">
        <f t="shared" ca="1" si="21"/>
        <v>0</v>
      </c>
      <c r="G126" s="180">
        <f t="shared" ca="1" si="22"/>
        <v>0</v>
      </c>
      <c r="I126" s="180">
        <f t="shared" ca="1" si="23"/>
        <v>0</v>
      </c>
    </row>
    <row r="127" spans="2:9" hidden="1">
      <c r="B127" s="148"/>
      <c r="C127" s="179"/>
      <c r="D127" s="177"/>
      <c r="E127" s="180">
        <f t="shared" ca="1" si="21"/>
        <v>0</v>
      </c>
      <c r="G127" s="180">
        <f t="shared" ca="1" si="22"/>
        <v>0</v>
      </c>
      <c r="I127" s="180">
        <f t="shared" ca="1" si="23"/>
        <v>0</v>
      </c>
    </row>
    <row r="128" spans="2:9" hidden="1">
      <c r="B128" s="148"/>
      <c r="C128" s="179"/>
      <c r="D128" s="177"/>
      <c r="E128" s="180">
        <f t="shared" ca="1" si="21"/>
        <v>0</v>
      </c>
      <c r="G128" s="180">
        <f t="shared" ca="1" si="22"/>
        <v>0</v>
      </c>
      <c r="I128" s="180">
        <f t="shared" ca="1" si="23"/>
        <v>0</v>
      </c>
    </row>
    <row r="129" spans="2:9" hidden="1">
      <c r="B129" s="148"/>
      <c r="C129" s="179"/>
      <c r="D129" s="177"/>
      <c r="E129" s="180">
        <f t="shared" ca="1" si="21"/>
        <v>0</v>
      </c>
      <c r="G129" s="180">
        <f t="shared" ca="1" si="22"/>
        <v>0</v>
      </c>
      <c r="I129" s="180">
        <f t="shared" ca="1" si="23"/>
        <v>0</v>
      </c>
    </row>
    <row r="130" spans="2:9" hidden="1">
      <c r="B130" s="148"/>
      <c r="C130" s="179"/>
      <c r="D130" s="177"/>
      <c r="E130" s="180">
        <f t="shared" ca="1" si="21"/>
        <v>0</v>
      </c>
      <c r="G130" s="180">
        <f t="shared" ca="1" si="22"/>
        <v>0</v>
      </c>
      <c r="I130" s="180">
        <f t="shared" ca="1" si="23"/>
        <v>0</v>
      </c>
    </row>
    <row r="131" spans="2:9" hidden="1">
      <c r="B131" s="148"/>
      <c r="C131" s="179"/>
      <c r="D131" s="177"/>
      <c r="E131" s="180">
        <f t="shared" ca="1" si="21"/>
        <v>0</v>
      </c>
      <c r="G131" s="180">
        <f t="shared" ca="1" si="22"/>
        <v>0</v>
      </c>
      <c r="I131" s="180">
        <f t="shared" ca="1" si="23"/>
        <v>0</v>
      </c>
    </row>
    <row r="132" spans="2:9" hidden="1">
      <c r="B132" s="148"/>
      <c r="C132" s="179"/>
      <c r="D132" s="177"/>
      <c r="E132" s="180">
        <f t="shared" ca="1" si="21"/>
        <v>0</v>
      </c>
      <c r="G132" s="180">
        <f t="shared" ca="1" si="22"/>
        <v>0</v>
      </c>
      <c r="I132" s="180">
        <f t="shared" ca="1" si="23"/>
        <v>0</v>
      </c>
    </row>
    <row r="133" spans="2:9" hidden="1">
      <c r="B133" s="148"/>
      <c r="C133" s="179"/>
      <c r="D133" s="177"/>
      <c r="E133" s="180">
        <f t="shared" ca="1" si="21"/>
        <v>0</v>
      </c>
      <c r="G133" s="180">
        <f t="shared" ca="1" si="22"/>
        <v>0</v>
      </c>
      <c r="I133" s="180">
        <f t="shared" ca="1" si="23"/>
        <v>0</v>
      </c>
    </row>
    <row r="134" spans="2:9" hidden="1">
      <c r="B134" s="148"/>
      <c r="C134" s="179"/>
      <c r="D134" s="177"/>
      <c r="E134" s="180">
        <f t="shared" ca="1" si="21"/>
        <v>0</v>
      </c>
      <c r="G134" s="180">
        <f t="shared" ca="1" si="22"/>
        <v>0</v>
      </c>
      <c r="I134" s="180">
        <f t="shared" ca="1" si="23"/>
        <v>0</v>
      </c>
    </row>
    <row r="135" spans="2:9" hidden="1">
      <c r="B135" s="148"/>
      <c r="C135" s="179"/>
      <c r="D135" s="177"/>
      <c r="E135" s="180">
        <f t="shared" ca="1" si="21"/>
        <v>0</v>
      </c>
      <c r="G135" s="180">
        <f t="shared" ca="1" si="22"/>
        <v>0</v>
      </c>
      <c r="I135" s="180">
        <f t="shared" ca="1" si="23"/>
        <v>0</v>
      </c>
    </row>
    <row r="136" spans="2:9" hidden="1">
      <c r="B136" s="148"/>
      <c r="C136" s="179"/>
      <c r="D136" s="177"/>
      <c r="E136" s="180">
        <f t="shared" ca="1" si="21"/>
        <v>0</v>
      </c>
      <c r="G136" s="180">
        <f t="shared" ca="1" si="22"/>
        <v>0</v>
      </c>
      <c r="I136" s="180">
        <f t="shared" ca="1" si="23"/>
        <v>0</v>
      </c>
    </row>
    <row r="137" spans="2:9" hidden="1">
      <c r="B137" s="148"/>
      <c r="C137" s="179"/>
      <c r="D137" s="177"/>
      <c r="E137" s="180">
        <f t="shared" ca="1" si="21"/>
        <v>0</v>
      </c>
      <c r="G137" s="180">
        <f t="shared" ca="1" si="22"/>
        <v>0</v>
      </c>
      <c r="I137" s="180">
        <f t="shared" ca="1" si="23"/>
        <v>0</v>
      </c>
    </row>
    <row r="138" spans="2:9" hidden="1">
      <c r="B138" s="148"/>
      <c r="C138" s="179"/>
      <c r="D138" s="177"/>
      <c r="E138" s="180">
        <f t="shared" ca="1" si="21"/>
        <v>0</v>
      </c>
      <c r="G138" s="180">
        <f t="shared" ca="1" si="22"/>
        <v>0</v>
      </c>
      <c r="I138" s="180">
        <f t="shared" ca="1" si="23"/>
        <v>0</v>
      </c>
    </row>
    <row r="139" spans="2:9" hidden="1">
      <c r="B139" s="148"/>
      <c r="C139" s="179"/>
      <c r="D139" s="177"/>
      <c r="E139" s="180">
        <f t="shared" ca="1" si="21"/>
        <v>0</v>
      </c>
      <c r="G139" s="180">
        <f t="shared" ca="1" si="22"/>
        <v>0</v>
      </c>
      <c r="I139" s="180">
        <f t="shared" ca="1" si="23"/>
        <v>0</v>
      </c>
    </row>
    <row r="140" spans="2:9" hidden="1">
      <c r="B140" s="148"/>
      <c r="C140" s="179"/>
      <c r="D140" s="177"/>
      <c r="E140" s="180">
        <f t="shared" ca="1" si="21"/>
        <v>0</v>
      </c>
      <c r="G140" s="180">
        <f t="shared" ca="1" si="22"/>
        <v>0</v>
      </c>
      <c r="I140" s="180">
        <f t="shared" ca="1" si="23"/>
        <v>0</v>
      </c>
    </row>
    <row r="141" spans="2:9" hidden="1">
      <c r="B141" s="148"/>
      <c r="C141" s="179"/>
      <c r="D141" s="177"/>
      <c r="E141" s="180">
        <f t="shared" ca="1" si="21"/>
        <v>0</v>
      </c>
      <c r="G141" s="180">
        <f t="shared" ca="1" si="22"/>
        <v>0</v>
      </c>
      <c r="I141" s="180">
        <f t="shared" ca="1" si="23"/>
        <v>0</v>
      </c>
    </row>
    <row r="142" spans="2:9" hidden="1">
      <c r="B142" s="148"/>
      <c r="C142" s="179"/>
      <c r="D142" s="177"/>
      <c r="E142" s="180">
        <f t="shared" ca="1" si="21"/>
        <v>0</v>
      </c>
      <c r="G142" s="180">
        <f t="shared" ca="1" si="22"/>
        <v>0</v>
      </c>
      <c r="I142" s="180">
        <f t="shared" ca="1" si="23"/>
        <v>0</v>
      </c>
    </row>
    <row r="143" spans="2:9" hidden="1">
      <c r="B143" s="148"/>
      <c r="C143" s="179"/>
      <c r="D143" s="177"/>
      <c r="E143" s="180">
        <f t="shared" ca="1" si="21"/>
        <v>0</v>
      </c>
      <c r="G143" s="180">
        <f t="shared" ca="1" si="22"/>
        <v>0</v>
      </c>
      <c r="I143" s="180">
        <f t="shared" ca="1" si="23"/>
        <v>0</v>
      </c>
    </row>
    <row r="144" spans="2:9" hidden="1">
      <c r="B144" s="148"/>
      <c r="C144" s="179"/>
      <c r="D144" s="177"/>
      <c r="E144" s="180">
        <f t="shared" ca="1" si="21"/>
        <v>0</v>
      </c>
      <c r="G144" s="180">
        <f t="shared" ca="1" si="22"/>
        <v>0</v>
      </c>
      <c r="I144" s="180">
        <f t="shared" ca="1" si="23"/>
        <v>0</v>
      </c>
    </row>
    <row r="145" spans="2:9" hidden="1">
      <c r="B145" s="148"/>
      <c r="C145" s="179"/>
      <c r="D145" s="177"/>
      <c r="E145" s="180">
        <f t="shared" ca="1" si="21"/>
        <v>0</v>
      </c>
      <c r="G145" s="180">
        <f t="shared" ca="1" si="22"/>
        <v>0</v>
      </c>
      <c r="I145" s="180">
        <f t="shared" ca="1" si="23"/>
        <v>0</v>
      </c>
    </row>
    <row r="146" spans="2:9" hidden="1">
      <c r="B146" s="148"/>
      <c r="C146" s="179"/>
      <c r="D146" s="177"/>
      <c r="E146" s="180">
        <f t="shared" ca="1" si="21"/>
        <v>0</v>
      </c>
      <c r="G146" s="180">
        <f t="shared" ca="1" si="22"/>
        <v>0</v>
      </c>
      <c r="I146" s="180">
        <f t="shared" ca="1" si="23"/>
        <v>0</v>
      </c>
    </row>
    <row r="147" spans="2:9" hidden="1">
      <c r="B147" s="148"/>
      <c r="C147" s="179"/>
      <c r="D147" s="177"/>
      <c r="E147" s="180">
        <f t="shared" ca="1" si="21"/>
        <v>0</v>
      </c>
      <c r="G147" s="180">
        <f t="shared" ca="1" si="22"/>
        <v>0</v>
      </c>
      <c r="I147" s="180">
        <f t="shared" ca="1" si="23"/>
        <v>0</v>
      </c>
    </row>
    <row r="148" spans="2:9" hidden="1">
      <c r="B148" s="148"/>
      <c r="C148" s="179"/>
      <c r="D148" s="177"/>
      <c r="E148" s="180">
        <f t="shared" ca="1" si="21"/>
        <v>0</v>
      </c>
      <c r="G148" s="180">
        <f t="shared" ca="1" si="22"/>
        <v>0</v>
      </c>
      <c r="I148" s="180">
        <f t="shared" ca="1" si="23"/>
        <v>0</v>
      </c>
    </row>
    <row r="149" spans="2:9" hidden="1">
      <c r="B149" s="148"/>
      <c r="C149" s="179"/>
      <c r="D149" s="177"/>
      <c r="E149" s="180">
        <f t="shared" ca="1" si="21"/>
        <v>0</v>
      </c>
      <c r="G149" s="180">
        <f t="shared" ca="1" si="22"/>
        <v>0</v>
      </c>
      <c r="I149" s="180">
        <f t="shared" ca="1" si="23"/>
        <v>0</v>
      </c>
    </row>
    <row r="150" spans="2:9" hidden="1">
      <c r="B150" s="148"/>
      <c r="C150" s="179"/>
      <c r="D150" s="177"/>
      <c r="E150" s="180">
        <f t="shared" ca="1" si="21"/>
        <v>0</v>
      </c>
      <c r="G150" s="180">
        <f t="shared" ca="1" si="22"/>
        <v>0</v>
      </c>
      <c r="I150" s="180">
        <f t="shared" ca="1" si="23"/>
        <v>0</v>
      </c>
    </row>
    <row r="151" spans="2:9" hidden="1">
      <c r="B151" s="148"/>
      <c r="C151" s="179"/>
      <c r="D151" s="177"/>
      <c r="E151" s="180">
        <f t="shared" ca="1" si="21"/>
        <v>0</v>
      </c>
      <c r="G151" s="180">
        <f t="shared" ca="1" si="22"/>
        <v>0</v>
      </c>
      <c r="I151" s="180">
        <f t="shared" ca="1" si="23"/>
        <v>0</v>
      </c>
    </row>
    <row r="152" spans="2:9" hidden="1">
      <c r="B152" s="148"/>
      <c r="C152" s="179"/>
      <c r="D152" s="177"/>
      <c r="E152" s="180">
        <f t="shared" ca="1" si="21"/>
        <v>0</v>
      </c>
      <c r="G152" s="180">
        <f t="shared" ca="1" si="22"/>
        <v>0</v>
      </c>
      <c r="I152" s="180">
        <f t="shared" ca="1" si="23"/>
        <v>0</v>
      </c>
    </row>
    <row r="153" spans="2:9" hidden="1">
      <c r="B153" s="148"/>
      <c r="C153" s="179"/>
      <c r="D153" s="177"/>
      <c r="E153" s="180">
        <f t="shared" ca="1" si="21"/>
        <v>0</v>
      </c>
      <c r="G153" s="180">
        <f t="shared" ca="1" si="22"/>
        <v>0</v>
      </c>
      <c r="I153" s="180">
        <f t="shared" ca="1" si="23"/>
        <v>0</v>
      </c>
    </row>
    <row r="154" spans="2:9" hidden="1">
      <c r="B154" s="148"/>
      <c r="C154" s="179"/>
      <c r="D154" s="177"/>
      <c r="E154" s="180">
        <f t="shared" ca="1" si="21"/>
        <v>0</v>
      </c>
      <c r="G154" s="180">
        <f t="shared" ca="1" si="22"/>
        <v>0</v>
      </c>
      <c r="I154" s="180">
        <f t="shared" ca="1" si="23"/>
        <v>0</v>
      </c>
    </row>
    <row r="155" spans="2:9" hidden="1">
      <c r="B155" s="148"/>
      <c r="C155" s="179"/>
      <c r="D155" s="177"/>
      <c r="E155" s="180">
        <f t="shared" ca="1" si="21"/>
        <v>0</v>
      </c>
      <c r="G155" s="180">
        <f t="shared" ca="1" si="22"/>
        <v>0</v>
      </c>
      <c r="I155" s="180">
        <f t="shared" ca="1" si="23"/>
        <v>0</v>
      </c>
    </row>
    <row r="156" spans="2:9" hidden="1">
      <c r="B156" s="148"/>
      <c r="C156" s="179"/>
      <c r="D156" s="177"/>
      <c r="E156" s="180">
        <f t="shared" ca="1" si="21"/>
        <v>0</v>
      </c>
      <c r="G156" s="180">
        <f t="shared" ca="1" si="22"/>
        <v>0</v>
      </c>
      <c r="I156" s="180">
        <f t="shared" ca="1" si="23"/>
        <v>0</v>
      </c>
    </row>
    <row r="157" spans="2:9" hidden="1">
      <c r="B157" s="148"/>
      <c r="C157" s="179"/>
      <c r="D157" s="177"/>
      <c r="E157" s="180">
        <f t="shared" ca="1" si="21"/>
        <v>0</v>
      </c>
      <c r="G157" s="180">
        <f t="shared" ca="1" si="22"/>
        <v>0</v>
      </c>
      <c r="I157" s="180">
        <f t="shared" ca="1" si="23"/>
        <v>0</v>
      </c>
    </row>
    <row r="158" spans="2:9" hidden="1">
      <c r="B158" s="148"/>
      <c r="C158" s="179"/>
      <c r="D158" s="177"/>
      <c r="E158" s="180">
        <f t="shared" ca="1" si="21"/>
        <v>0</v>
      </c>
      <c r="G158" s="180">
        <f t="shared" ca="1" si="22"/>
        <v>0</v>
      </c>
      <c r="I158" s="180">
        <f t="shared" ca="1" si="23"/>
        <v>0</v>
      </c>
    </row>
    <row r="159" spans="2:9" hidden="1">
      <c r="B159" s="148"/>
      <c r="C159" s="179"/>
      <c r="D159" s="177"/>
      <c r="E159" s="180">
        <f t="shared" ref="E159:E222" ca="1" si="24">SUMPRODUCT(SUMIFS(INDIRECT(NomFeuilles&amp;"!E8"),INDIRECT(NomFeuilles&amp;"!A8"),"VRAI",INDIRECT(NomFeuilles&amp;"!A9"),"2013",INDIRECT(NomFeuilles&amp;"!E1"),C159))</f>
        <v>0</v>
      </c>
      <c r="G159" s="180">
        <f t="shared" ref="G159:G222" ca="1" si="25">SUMPRODUCT(SUMIFS(INDIRECT(NomFeuilles&amp;"!A39"),INDIRECT(NomFeuilles&amp;"!A8"),"VRAI",INDIRECT(NomFeuilles&amp;"!A9"),"2013",INDIRECT(NomFeuilles&amp;"!A40"),C159))</f>
        <v>0</v>
      </c>
      <c r="I159" s="180">
        <f t="shared" ref="I159:I222" ca="1" si="26">SUMPRODUCT(SUMIFS(INDIRECT(NomFeuilles&amp;"!C42"),INDIRECT(NomFeuilles&amp;"!A8"),"VRAI",INDIRECT(NomFeuilles&amp;"!A9"),"2013",INDIRECT(NomFeuilles&amp;"!A40"),C159))</f>
        <v>0</v>
      </c>
    </row>
    <row r="160" spans="2:9" hidden="1">
      <c r="B160" s="148"/>
      <c r="C160" s="179"/>
      <c r="D160" s="177"/>
      <c r="E160" s="180">
        <f t="shared" ca="1" si="24"/>
        <v>0</v>
      </c>
      <c r="G160" s="180">
        <f t="shared" ca="1" si="25"/>
        <v>0</v>
      </c>
      <c r="I160" s="180">
        <f t="shared" ca="1" si="26"/>
        <v>0</v>
      </c>
    </row>
    <row r="161" spans="2:9" hidden="1">
      <c r="B161" s="148"/>
      <c r="C161" s="179"/>
      <c r="D161" s="177"/>
      <c r="E161" s="180">
        <f t="shared" ca="1" si="24"/>
        <v>0</v>
      </c>
      <c r="G161" s="180">
        <f t="shared" ca="1" si="25"/>
        <v>0</v>
      </c>
      <c r="I161" s="180">
        <f t="shared" ca="1" si="26"/>
        <v>0</v>
      </c>
    </row>
    <row r="162" spans="2:9" hidden="1">
      <c r="B162" s="148"/>
      <c r="C162" s="179"/>
      <c r="D162" s="177"/>
      <c r="E162" s="180">
        <f t="shared" ca="1" si="24"/>
        <v>0</v>
      </c>
      <c r="G162" s="180">
        <f t="shared" ca="1" si="25"/>
        <v>0</v>
      </c>
      <c r="I162" s="180">
        <f t="shared" ca="1" si="26"/>
        <v>0</v>
      </c>
    </row>
    <row r="163" spans="2:9" hidden="1">
      <c r="B163" s="148"/>
      <c r="C163" s="179"/>
      <c r="D163" s="177"/>
      <c r="E163" s="180">
        <f t="shared" ca="1" si="24"/>
        <v>0</v>
      </c>
      <c r="G163" s="180">
        <f t="shared" ca="1" si="25"/>
        <v>0</v>
      </c>
      <c r="I163" s="180">
        <f t="shared" ca="1" si="26"/>
        <v>0</v>
      </c>
    </row>
    <row r="164" spans="2:9" hidden="1">
      <c r="B164" s="148"/>
      <c r="C164" s="179"/>
      <c r="D164" s="177"/>
      <c r="E164" s="180">
        <f t="shared" ca="1" si="24"/>
        <v>0</v>
      </c>
      <c r="G164" s="180">
        <f t="shared" ca="1" si="25"/>
        <v>0</v>
      </c>
      <c r="I164" s="180">
        <f t="shared" ca="1" si="26"/>
        <v>0</v>
      </c>
    </row>
    <row r="165" spans="2:9" hidden="1">
      <c r="B165" s="148"/>
      <c r="C165" s="179"/>
      <c r="D165" s="177"/>
      <c r="E165" s="180">
        <f t="shared" ca="1" si="24"/>
        <v>0</v>
      </c>
      <c r="G165" s="180">
        <f t="shared" ca="1" si="25"/>
        <v>0</v>
      </c>
      <c r="I165" s="180">
        <f t="shared" ca="1" si="26"/>
        <v>0</v>
      </c>
    </row>
    <row r="166" spans="2:9" hidden="1">
      <c r="B166" s="148"/>
      <c r="C166" s="179"/>
      <c r="D166" s="177"/>
      <c r="E166" s="180">
        <f t="shared" ca="1" si="24"/>
        <v>0</v>
      </c>
      <c r="G166" s="180">
        <f t="shared" ca="1" si="25"/>
        <v>0</v>
      </c>
      <c r="I166" s="180">
        <f t="shared" ca="1" si="26"/>
        <v>0</v>
      </c>
    </row>
    <row r="167" spans="2:9" hidden="1">
      <c r="B167" s="148"/>
      <c r="C167" s="179"/>
      <c r="D167" s="177"/>
      <c r="E167" s="180">
        <f t="shared" ca="1" si="24"/>
        <v>0</v>
      </c>
      <c r="G167" s="180">
        <f t="shared" ca="1" si="25"/>
        <v>0</v>
      </c>
      <c r="I167" s="180">
        <f t="shared" ca="1" si="26"/>
        <v>0</v>
      </c>
    </row>
    <row r="168" spans="2:9" hidden="1">
      <c r="B168" s="148"/>
      <c r="C168" s="179"/>
      <c r="D168" s="177"/>
      <c r="E168" s="180">
        <f t="shared" ca="1" si="24"/>
        <v>0</v>
      </c>
      <c r="G168" s="180">
        <f t="shared" ca="1" si="25"/>
        <v>0</v>
      </c>
      <c r="I168" s="180">
        <f t="shared" ca="1" si="26"/>
        <v>0</v>
      </c>
    </row>
    <row r="169" spans="2:9" hidden="1">
      <c r="B169" s="148"/>
      <c r="C169" s="179"/>
      <c r="D169" s="177"/>
      <c r="E169" s="180">
        <f t="shared" ca="1" si="24"/>
        <v>0</v>
      </c>
      <c r="G169" s="180">
        <f t="shared" ca="1" si="25"/>
        <v>0</v>
      </c>
      <c r="I169" s="180">
        <f t="shared" ca="1" si="26"/>
        <v>0</v>
      </c>
    </row>
    <row r="170" spans="2:9" hidden="1">
      <c r="B170" s="148"/>
      <c r="C170" s="179"/>
      <c r="D170" s="177"/>
      <c r="E170" s="180">
        <f t="shared" ca="1" si="24"/>
        <v>0</v>
      </c>
      <c r="G170" s="180">
        <f t="shared" ca="1" si="25"/>
        <v>0</v>
      </c>
      <c r="I170" s="180">
        <f t="shared" ca="1" si="26"/>
        <v>0</v>
      </c>
    </row>
    <row r="171" spans="2:9" hidden="1">
      <c r="B171" s="148"/>
      <c r="C171" s="179"/>
      <c r="D171" s="177"/>
      <c r="E171" s="180">
        <f t="shared" ca="1" si="24"/>
        <v>0</v>
      </c>
      <c r="G171" s="180">
        <f t="shared" ca="1" si="25"/>
        <v>0</v>
      </c>
      <c r="I171" s="180">
        <f t="shared" ca="1" si="26"/>
        <v>0</v>
      </c>
    </row>
    <row r="172" spans="2:9" hidden="1">
      <c r="B172" s="148"/>
      <c r="C172" s="179"/>
      <c r="D172" s="177"/>
      <c r="E172" s="180">
        <f t="shared" ca="1" si="24"/>
        <v>0</v>
      </c>
      <c r="G172" s="180">
        <f t="shared" ca="1" si="25"/>
        <v>0</v>
      </c>
      <c r="I172" s="180">
        <f t="shared" ca="1" si="26"/>
        <v>0</v>
      </c>
    </row>
    <row r="173" spans="2:9" hidden="1">
      <c r="B173" s="148"/>
      <c r="C173" s="179"/>
      <c r="D173" s="177"/>
      <c r="E173" s="180">
        <f t="shared" ca="1" si="24"/>
        <v>0</v>
      </c>
      <c r="G173" s="180">
        <f t="shared" ca="1" si="25"/>
        <v>0</v>
      </c>
      <c r="I173" s="180">
        <f t="shared" ca="1" si="26"/>
        <v>0</v>
      </c>
    </row>
    <row r="174" spans="2:9" hidden="1">
      <c r="B174" s="148"/>
      <c r="C174" s="179"/>
      <c r="D174" s="177"/>
      <c r="E174" s="180">
        <f t="shared" ca="1" si="24"/>
        <v>0</v>
      </c>
      <c r="G174" s="180">
        <f t="shared" ca="1" si="25"/>
        <v>0</v>
      </c>
      <c r="I174" s="180">
        <f t="shared" ca="1" si="26"/>
        <v>0</v>
      </c>
    </row>
    <row r="175" spans="2:9" hidden="1">
      <c r="B175" s="148"/>
      <c r="C175" s="179"/>
      <c r="D175" s="177"/>
      <c r="E175" s="180">
        <f t="shared" ca="1" si="24"/>
        <v>0</v>
      </c>
      <c r="G175" s="180">
        <f t="shared" ca="1" si="25"/>
        <v>0</v>
      </c>
      <c r="I175" s="180">
        <f t="shared" ca="1" si="26"/>
        <v>0</v>
      </c>
    </row>
    <row r="176" spans="2:9" hidden="1">
      <c r="B176" s="148"/>
      <c r="C176" s="179"/>
      <c r="D176" s="177"/>
      <c r="E176" s="180">
        <f t="shared" ca="1" si="24"/>
        <v>0</v>
      </c>
      <c r="G176" s="180">
        <f t="shared" ca="1" si="25"/>
        <v>0</v>
      </c>
      <c r="I176" s="180">
        <f t="shared" ca="1" si="26"/>
        <v>0</v>
      </c>
    </row>
    <row r="177" spans="2:9" hidden="1">
      <c r="B177" s="148"/>
      <c r="C177" s="179"/>
      <c r="D177" s="177"/>
      <c r="E177" s="180">
        <f t="shared" ca="1" si="24"/>
        <v>0</v>
      </c>
      <c r="G177" s="180">
        <f t="shared" ca="1" si="25"/>
        <v>0</v>
      </c>
      <c r="I177" s="180">
        <f t="shared" ca="1" si="26"/>
        <v>0</v>
      </c>
    </row>
    <row r="178" spans="2:9" hidden="1">
      <c r="B178" s="148"/>
      <c r="C178" s="179"/>
      <c r="D178" s="177"/>
      <c r="E178" s="180">
        <f t="shared" ca="1" si="24"/>
        <v>0</v>
      </c>
      <c r="G178" s="180">
        <f t="shared" ca="1" si="25"/>
        <v>0</v>
      </c>
      <c r="I178" s="180">
        <f t="shared" ca="1" si="26"/>
        <v>0</v>
      </c>
    </row>
    <row r="179" spans="2:9" hidden="1">
      <c r="B179" s="148"/>
      <c r="C179" s="179"/>
      <c r="D179" s="177"/>
      <c r="E179" s="180">
        <f t="shared" ca="1" si="24"/>
        <v>0</v>
      </c>
      <c r="G179" s="180">
        <f t="shared" ca="1" si="25"/>
        <v>0</v>
      </c>
      <c r="I179" s="180">
        <f t="shared" ca="1" si="26"/>
        <v>0</v>
      </c>
    </row>
    <row r="180" spans="2:9" hidden="1">
      <c r="B180" s="148"/>
      <c r="C180" s="179"/>
      <c r="D180" s="177"/>
      <c r="E180" s="180">
        <f t="shared" ca="1" si="24"/>
        <v>0</v>
      </c>
      <c r="G180" s="180">
        <f t="shared" ca="1" si="25"/>
        <v>0</v>
      </c>
      <c r="I180" s="180">
        <f t="shared" ca="1" si="26"/>
        <v>0</v>
      </c>
    </row>
    <row r="181" spans="2:9" hidden="1">
      <c r="B181" s="148"/>
      <c r="C181" s="179"/>
      <c r="D181" s="177"/>
      <c r="E181" s="180">
        <f t="shared" ca="1" si="24"/>
        <v>0</v>
      </c>
      <c r="G181" s="180">
        <f t="shared" ca="1" si="25"/>
        <v>0</v>
      </c>
      <c r="I181" s="180">
        <f t="shared" ca="1" si="26"/>
        <v>0</v>
      </c>
    </row>
    <row r="182" spans="2:9" hidden="1">
      <c r="B182" s="148"/>
      <c r="C182" s="179"/>
      <c r="D182" s="177"/>
      <c r="E182" s="180">
        <f t="shared" ca="1" si="24"/>
        <v>0</v>
      </c>
      <c r="G182" s="180">
        <f t="shared" ca="1" si="25"/>
        <v>0</v>
      </c>
      <c r="I182" s="180">
        <f t="shared" ca="1" si="26"/>
        <v>0</v>
      </c>
    </row>
    <row r="183" spans="2:9" hidden="1">
      <c r="B183" s="148"/>
      <c r="C183" s="179"/>
      <c r="D183" s="177"/>
      <c r="E183" s="180">
        <f t="shared" ca="1" si="24"/>
        <v>0</v>
      </c>
      <c r="G183" s="180">
        <f t="shared" ca="1" si="25"/>
        <v>0</v>
      </c>
      <c r="I183" s="180">
        <f t="shared" ca="1" si="26"/>
        <v>0</v>
      </c>
    </row>
    <row r="184" spans="2:9" hidden="1">
      <c r="B184" s="148"/>
      <c r="C184" s="179"/>
      <c r="D184" s="177"/>
      <c r="E184" s="180">
        <f t="shared" ca="1" si="24"/>
        <v>0</v>
      </c>
      <c r="G184" s="180">
        <f t="shared" ca="1" si="25"/>
        <v>0</v>
      </c>
      <c r="I184" s="180">
        <f t="shared" ca="1" si="26"/>
        <v>0</v>
      </c>
    </row>
    <row r="185" spans="2:9" hidden="1">
      <c r="B185" s="148"/>
      <c r="C185" s="179"/>
      <c r="D185" s="177"/>
      <c r="E185" s="180">
        <f t="shared" ca="1" si="24"/>
        <v>0</v>
      </c>
      <c r="G185" s="180">
        <f t="shared" ca="1" si="25"/>
        <v>0</v>
      </c>
      <c r="I185" s="180">
        <f t="shared" ca="1" si="26"/>
        <v>0</v>
      </c>
    </row>
    <row r="186" spans="2:9" hidden="1">
      <c r="B186" s="148"/>
      <c r="C186" s="179"/>
      <c r="D186" s="177"/>
      <c r="E186" s="180">
        <f t="shared" ca="1" si="24"/>
        <v>0</v>
      </c>
      <c r="G186" s="180">
        <f t="shared" ca="1" si="25"/>
        <v>0</v>
      </c>
      <c r="I186" s="180">
        <f t="shared" ca="1" si="26"/>
        <v>0</v>
      </c>
    </row>
    <row r="187" spans="2:9" hidden="1">
      <c r="B187" s="148"/>
      <c r="C187" s="179"/>
      <c r="D187" s="177"/>
      <c r="E187" s="180">
        <f t="shared" ca="1" si="24"/>
        <v>0</v>
      </c>
      <c r="G187" s="180">
        <f t="shared" ca="1" si="25"/>
        <v>0</v>
      </c>
      <c r="I187" s="180">
        <f t="shared" ca="1" si="26"/>
        <v>0</v>
      </c>
    </row>
    <row r="188" spans="2:9" hidden="1">
      <c r="B188" s="148"/>
      <c r="C188" s="179"/>
      <c r="D188" s="177"/>
      <c r="E188" s="180">
        <f t="shared" ca="1" si="24"/>
        <v>0</v>
      </c>
      <c r="G188" s="180">
        <f t="shared" ca="1" si="25"/>
        <v>0</v>
      </c>
      <c r="I188" s="180">
        <f t="shared" ca="1" si="26"/>
        <v>0</v>
      </c>
    </row>
    <row r="189" spans="2:9" hidden="1">
      <c r="B189" s="148"/>
      <c r="C189" s="179"/>
      <c r="D189" s="177"/>
      <c r="E189" s="180">
        <f t="shared" ca="1" si="24"/>
        <v>0</v>
      </c>
      <c r="G189" s="180">
        <f t="shared" ca="1" si="25"/>
        <v>0</v>
      </c>
      <c r="I189" s="180">
        <f t="shared" ca="1" si="26"/>
        <v>0</v>
      </c>
    </row>
    <row r="190" spans="2:9" hidden="1">
      <c r="B190" s="148"/>
      <c r="C190" s="179"/>
      <c r="D190" s="177"/>
      <c r="E190" s="180">
        <f t="shared" ca="1" si="24"/>
        <v>0</v>
      </c>
      <c r="G190" s="180">
        <f t="shared" ca="1" si="25"/>
        <v>0</v>
      </c>
      <c r="I190" s="180">
        <f t="shared" ca="1" si="26"/>
        <v>0</v>
      </c>
    </row>
    <row r="191" spans="2:9" hidden="1">
      <c r="B191" s="148"/>
      <c r="C191" s="179"/>
      <c r="D191" s="177"/>
      <c r="E191" s="180">
        <f t="shared" ca="1" si="24"/>
        <v>0</v>
      </c>
      <c r="G191" s="180">
        <f t="shared" ca="1" si="25"/>
        <v>0</v>
      </c>
      <c r="I191" s="180">
        <f t="shared" ca="1" si="26"/>
        <v>0</v>
      </c>
    </row>
    <row r="192" spans="2:9" hidden="1">
      <c r="B192" s="148"/>
      <c r="C192" s="179"/>
      <c r="D192" s="177"/>
      <c r="E192" s="180">
        <f t="shared" ca="1" si="24"/>
        <v>0</v>
      </c>
      <c r="G192" s="180">
        <f t="shared" ca="1" si="25"/>
        <v>0</v>
      </c>
      <c r="I192" s="180">
        <f t="shared" ca="1" si="26"/>
        <v>0</v>
      </c>
    </row>
    <row r="193" spans="2:9" hidden="1">
      <c r="B193" s="148"/>
      <c r="C193" s="179"/>
      <c r="D193" s="177"/>
      <c r="E193" s="180">
        <f t="shared" ca="1" si="24"/>
        <v>0</v>
      </c>
      <c r="G193" s="180">
        <f t="shared" ca="1" si="25"/>
        <v>0</v>
      </c>
      <c r="I193" s="180">
        <f t="shared" ca="1" si="26"/>
        <v>0</v>
      </c>
    </row>
    <row r="194" spans="2:9" hidden="1">
      <c r="B194" s="148"/>
      <c r="C194" s="179"/>
      <c r="D194" s="177"/>
      <c r="E194" s="180">
        <f t="shared" ca="1" si="24"/>
        <v>0</v>
      </c>
      <c r="G194" s="180">
        <f t="shared" ca="1" si="25"/>
        <v>0</v>
      </c>
      <c r="I194" s="180">
        <f t="shared" ca="1" si="26"/>
        <v>0</v>
      </c>
    </row>
    <row r="195" spans="2:9" hidden="1">
      <c r="B195" s="148"/>
      <c r="C195" s="179"/>
      <c r="D195" s="177"/>
      <c r="E195" s="180">
        <f t="shared" ca="1" si="24"/>
        <v>0</v>
      </c>
      <c r="G195" s="180">
        <f t="shared" ca="1" si="25"/>
        <v>0</v>
      </c>
      <c r="I195" s="180">
        <f t="shared" ca="1" si="26"/>
        <v>0</v>
      </c>
    </row>
    <row r="196" spans="2:9" hidden="1">
      <c r="B196" s="148"/>
      <c r="C196" s="179"/>
      <c r="D196" s="177"/>
      <c r="E196" s="180">
        <f t="shared" ca="1" si="24"/>
        <v>0</v>
      </c>
      <c r="G196" s="180">
        <f t="shared" ca="1" si="25"/>
        <v>0</v>
      </c>
      <c r="I196" s="180">
        <f t="shared" ca="1" si="26"/>
        <v>0</v>
      </c>
    </row>
    <row r="197" spans="2:9" hidden="1">
      <c r="B197" s="148"/>
      <c r="C197" s="179"/>
      <c r="D197" s="177"/>
      <c r="E197" s="180">
        <f t="shared" ca="1" si="24"/>
        <v>0</v>
      </c>
      <c r="G197" s="180">
        <f t="shared" ca="1" si="25"/>
        <v>0</v>
      </c>
      <c r="I197" s="180">
        <f t="shared" ca="1" si="26"/>
        <v>0</v>
      </c>
    </row>
    <row r="198" spans="2:9" hidden="1">
      <c r="B198" s="148"/>
      <c r="C198" s="179"/>
      <c r="D198" s="177"/>
      <c r="E198" s="180">
        <f t="shared" ca="1" si="24"/>
        <v>0</v>
      </c>
      <c r="G198" s="180">
        <f t="shared" ca="1" si="25"/>
        <v>0</v>
      </c>
      <c r="I198" s="180">
        <f t="shared" ca="1" si="26"/>
        <v>0</v>
      </c>
    </row>
    <row r="199" spans="2:9" hidden="1">
      <c r="B199" s="148"/>
      <c r="C199" s="179"/>
      <c r="D199" s="177"/>
      <c r="E199" s="180">
        <f t="shared" ca="1" si="24"/>
        <v>0</v>
      </c>
      <c r="G199" s="180">
        <f t="shared" ca="1" si="25"/>
        <v>0</v>
      </c>
      <c r="I199" s="180">
        <f t="shared" ca="1" si="26"/>
        <v>0</v>
      </c>
    </row>
    <row r="200" spans="2:9" hidden="1">
      <c r="B200" s="148"/>
      <c r="C200" s="179"/>
      <c r="D200" s="177"/>
      <c r="E200" s="180">
        <f t="shared" ca="1" si="24"/>
        <v>0</v>
      </c>
      <c r="G200" s="180">
        <f t="shared" ca="1" si="25"/>
        <v>0</v>
      </c>
      <c r="I200" s="180">
        <f t="shared" ca="1" si="26"/>
        <v>0</v>
      </c>
    </row>
    <row r="201" spans="2:9" hidden="1">
      <c r="B201" s="148"/>
      <c r="C201" s="179"/>
      <c r="D201" s="177"/>
      <c r="E201" s="180">
        <f t="shared" ca="1" si="24"/>
        <v>0</v>
      </c>
      <c r="G201" s="180">
        <f t="shared" ca="1" si="25"/>
        <v>0</v>
      </c>
      <c r="I201" s="180">
        <f t="shared" ca="1" si="26"/>
        <v>0</v>
      </c>
    </row>
    <row r="202" spans="2:9" hidden="1">
      <c r="B202" s="148"/>
      <c r="C202" s="179"/>
      <c r="D202" s="177"/>
      <c r="E202" s="180">
        <f t="shared" ca="1" si="24"/>
        <v>0</v>
      </c>
      <c r="G202" s="180">
        <f t="shared" ca="1" si="25"/>
        <v>0</v>
      </c>
      <c r="I202" s="180">
        <f t="shared" ca="1" si="26"/>
        <v>0</v>
      </c>
    </row>
    <row r="203" spans="2:9" hidden="1">
      <c r="B203" s="148"/>
      <c r="C203" s="179"/>
      <c r="D203" s="177"/>
      <c r="E203" s="180">
        <f t="shared" ca="1" si="24"/>
        <v>0</v>
      </c>
      <c r="G203" s="180">
        <f t="shared" ca="1" si="25"/>
        <v>0</v>
      </c>
      <c r="I203" s="180">
        <f t="shared" ca="1" si="26"/>
        <v>0</v>
      </c>
    </row>
    <row r="204" spans="2:9" hidden="1">
      <c r="B204" s="148"/>
      <c r="C204" s="179"/>
      <c r="D204" s="177"/>
      <c r="E204" s="180">
        <f t="shared" ca="1" si="24"/>
        <v>0</v>
      </c>
      <c r="G204" s="180">
        <f t="shared" ca="1" si="25"/>
        <v>0</v>
      </c>
      <c r="I204" s="180">
        <f t="shared" ca="1" si="26"/>
        <v>0</v>
      </c>
    </row>
    <row r="205" spans="2:9" hidden="1">
      <c r="B205" s="148"/>
      <c r="C205" s="179"/>
      <c r="D205" s="177"/>
      <c r="E205" s="180">
        <f t="shared" ca="1" si="24"/>
        <v>0</v>
      </c>
      <c r="G205" s="180">
        <f t="shared" ca="1" si="25"/>
        <v>0</v>
      </c>
      <c r="I205" s="180">
        <f t="shared" ca="1" si="26"/>
        <v>0</v>
      </c>
    </row>
    <row r="206" spans="2:9" hidden="1">
      <c r="B206" s="148"/>
      <c r="C206" s="179"/>
      <c r="D206" s="177"/>
      <c r="E206" s="180">
        <f t="shared" ca="1" si="24"/>
        <v>0</v>
      </c>
      <c r="G206" s="180">
        <f t="shared" ca="1" si="25"/>
        <v>0</v>
      </c>
      <c r="I206" s="180">
        <f t="shared" ca="1" si="26"/>
        <v>0</v>
      </c>
    </row>
    <row r="207" spans="2:9" hidden="1">
      <c r="B207" s="148"/>
      <c r="C207" s="179"/>
      <c r="D207" s="177"/>
      <c r="E207" s="180">
        <f t="shared" ca="1" si="24"/>
        <v>0</v>
      </c>
      <c r="G207" s="180">
        <f t="shared" ca="1" si="25"/>
        <v>0</v>
      </c>
      <c r="I207" s="180">
        <f t="shared" ca="1" si="26"/>
        <v>0</v>
      </c>
    </row>
    <row r="208" spans="2:9" hidden="1">
      <c r="B208" s="148"/>
      <c r="C208" s="179"/>
      <c r="D208" s="177"/>
      <c r="E208" s="180">
        <f t="shared" ca="1" si="24"/>
        <v>0</v>
      </c>
      <c r="G208" s="180">
        <f t="shared" ca="1" si="25"/>
        <v>0</v>
      </c>
      <c r="I208" s="180">
        <f t="shared" ca="1" si="26"/>
        <v>0</v>
      </c>
    </row>
    <row r="209" spans="2:9" hidden="1">
      <c r="B209" s="148"/>
      <c r="C209" s="179"/>
      <c r="D209" s="177"/>
      <c r="E209" s="180">
        <f t="shared" ca="1" si="24"/>
        <v>0</v>
      </c>
      <c r="G209" s="180">
        <f t="shared" ca="1" si="25"/>
        <v>0</v>
      </c>
      <c r="I209" s="180">
        <f t="shared" ca="1" si="26"/>
        <v>0</v>
      </c>
    </row>
    <row r="210" spans="2:9" hidden="1">
      <c r="B210" s="148"/>
      <c r="C210" s="179"/>
      <c r="D210" s="177"/>
      <c r="E210" s="180">
        <f t="shared" ca="1" si="24"/>
        <v>0</v>
      </c>
      <c r="G210" s="180">
        <f t="shared" ca="1" si="25"/>
        <v>0</v>
      </c>
      <c r="I210" s="180">
        <f t="shared" ca="1" si="26"/>
        <v>0</v>
      </c>
    </row>
    <row r="211" spans="2:9" hidden="1">
      <c r="B211" s="148"/>
      <c r="C211" s="179"/>
      <c r="D211" s="177"/>
      <c r="E211" s="180">
        <f t="shared" ca="1" si="24"/>
        <v>0</v>
      </c>
      <c r="G211" s="180">
        <f t="shared" ca="1" si="25"/>
        <v>0</v>
      </c>
      <c r="I211" s="180">
        <f t="shared" ca="1" si="26"/>
        <v>0</v>
      </c>
    </row>
    <row r="212" spans="2:9" hidden="1">
      <c r="B212" s="148"/>
      <c r="C212" s="179"/>
      <c r="D212" s="177"/>
      <c r="E212" s="180">
        <f t="shared" ca="1" si="24"/>
        <v>0</v>
      </c>
      <c r="G212" s="180">
        <f t="shared" ca="1" si="25"/>
        <v>0</v>
      </c>
      <c r="I212" s="180">
        <f t="shared" ca="1" si="26"/>
        <v>0</v>
      </c>
    </row>
    <row r="213" spans="2:9" hidden="1">
      <c r="B213" s="148"/>
      <c r="C213" s="179"/>
      <c r="D213" s="177"/>
      <c r="E213" s="180">
        <f t="shared" ca="1" si="24"/>
        <v>0</v>
      </c>
      <c r="G213" s="180">
        <f t="shared" ca="1" si="25"/>
        <v>0</v>
      </c>
      <c r="I213" s="180">
        <f t="shared" ca="1" si="26"/>
        <v>0</v>
      </c>
    </row>
    <row r="214" spans="2:9" hidden="1">
      <c r="B214" s="148"/>
      <c r="C214" s="179"/>
      <c r="D214" s="177"/>
      <c r="E214" s="180">
        <f t="shared" ca="1" si="24"/>
        <v>0</v>
      </c>
      <c r="G214" s="180">
        <f t="shared" ca="1" si="25"/>
        <v>0</v>
      </c>
      <c r="I214" s="180">
        <f t="shared" ca="1" si="26"/>
        <v>0</v>
      </c>
    </row>
    <row r="215" spans="2:9" hidden="1">
      <c r="B215" s="148"/>
      <c r="C215" s="179"/>
      <c r="D215" s="177"/>
      <c r="E215" s="180">
        <f t="shared" ca="1" si="24"/>
        <v>0</v>
      </c>
      <c r="G215" s="180">
        <f t="shared" ca="1" si="25"/>
        <v>0</v>
      </c>
      <c r="I215" s="180">
        <f t="shared" ca="1" si="26"/>
        <v>0</v>
      </c>
    </row>
    <row r="216" spans="2:9" hidden="1">
      <c r="B216" s="148"/>
      <c r="C216" s="179"/>
      <c r="D216" s="177"/>
      <c r="E216" s="180">
        <f t="shared" ca="1" si="24"/>
        <v>0</v>
      </c>
      <c r="G216" s="180">
        <f t="shared" ca="1" si="25"/>
        <v>0</v>
      </c>
      <c r="I216" s="180">
        <f t="shared" ca="1" si="26"/>
        <v>0</v>
      </c>
    </row>
    <row r="217" spans="2:9" hidden="1">
      <c r="B217" s="148"/>
      <c r="C217" s="179"/>
      <c r="D217" s="177"/>
      <c r="E217" s="180">
        <f t="shared" ca="1" si="24"/>
        <v>0</v>
      </c>
      <c r="G217" s="180">
        <f t="shared" ca="1" si="25"/>
        <v>0</v>
      </c>
      <c r="I217" s="180">
        <f t="shared" ca="1" si="26"/>
        <v>0</v>
      </c>
    </row>
    <row r="218" spans="2:9" hidden="1">
      <c r="B218" s="148"/>
      <c r="C218" s="179"/>
      <c r="D218" s="177"/>
      <c r="E218" s="180">
        <f t="shared" ca="1" si="24"/>
        <v>0</v>
      </c>
      <c r="G218" s="180">
        <f t="shared" ca="1" si="25"/>
        <v>0</v>
      </c>
      <c r="I218" s="180">
        <f t="shared" ca="1" si="26"/>
        <v>0</v>
      </c>
    </row>
    <row r="219" spans="2:9" hidden="1">
      <c r="B219" s="148"/>
      <c r="C219" s="179"/>
      <c r="D219" s="177"/>
      <c r="E219" s="180">
        <f t="shared" ca="1" si="24"/>
        <v>0</v>
      </c>
      <c r="G219" s="180">
        <f t="shared" ca="1" si="25"/>
        <v>0</v>
      </c>
      <c r="I219" s="180">
        <f t="shared" ca="1" si="26"/>
        <v>0</v>
      </c>
    </row>
    <row r="220" spans="2:9" hidden="1">
      <c r="B220" s="148"/>
      <c r="C220" s="179"/>
      <c r="D220" s="177"/>
      <c r="E220" s="180">
        <f t="shared" ca="1" si="24"/>
        <v>0</v>
      </c>
      <c r="G220" s="180">
        <f t="shared" ca="1" si="25"/>
        <v>0</v>
      </c>
      <c r="I220" s="180">
        <f t="shared" ca="1" si="26"/>
        <v>0</v>
      </c>
    </row>
    <row r="221" spans="2:9" hidden="1">
      <c r="B221" s="148"/>
      <c r="C221" s="179"/>
      <c r="D221" s="177"/>
      <c r="E221" s="180">
        <f t="shared" ca="1" si="24"/>
        <v>0</v>
      </c>
      <c r="G221" s="180">
        <f t="shared" ca="1" si="25"/>
        <v>0</v>
      </c>
      <c r="I221" s="180">
        <f t="shared" ca="1" si="26"/>
        <v>0</v>
      </c>
    </row>
    <row r="222" spans="2:9" hidden="1">
      <c r="B222" s="148"/>
      <c r="C222" s="179"/>
      <c r="D222" s="177"/>
      <c r="E222" s="180">
        <f t="shared" ca="1" si="24"/>
        <v>0</v>
      </c>
      <c r="G222" s="180">
        <f t="shared" ca="1" si="25"/>
        <v>0</v>
      </c>
      <c r="I222" s="180">
        <f t="shared" ca="1" si="26"/>
        <v>0</v>
      </c>
    </row>
    <row r="223" spans="2:9" hidden="1">
      <c r="B223" s="148"/>
      <c r="C223" s="179"/>
      <c r="D223" s="177"/>
      <c r="E223" s="180">
        <f t="shared" ref="E223:E286" ca="1" si="27">SUMPRODUCT(SUMIFS(INDIRECT(NomFeuilles&amp;"!E8"),INDIRECT(NomFeuilles&amp;"!A8"),"VRAI",INDIRECT(NomFeuilles&amp;"!A9"),"2013",INDIRECT(NomFeuilles&amp;"!E1"),C223))</f>
        <v>0</v>
      </c>
      <c r="G223" s="180">
        <f t="shared" ref="G223:G286" ca="1" si="28">SUMPRODUCT(SUMIFS(INDIRECT(NomFeuilles&amp;"!A39"),INDIRECT(NomFeuilles&amp;"!A8"),"VRAI",INDIRECT(NomFeuilles&amp;"!A9"),"2013",INDIRECT(NomFeuilles&amp;"!A40"),C223))</f>
        <v>0</v>
      </c>
      <c r="I223" s="180">
        <f t="shared" ref="I223:I286" ca="1" si="29">SUMPRODUCT(SUMIFS(INDIRECT(NomFeuilles&amp;"!C42"),INDIRECT(NomFeuilles&amp;"!A8"),"VRAI",INDIRECT(NomFeuilles&amp;"!A9"),"2013",INDIRECT(NomFeuilles&amp;"!A40"),C223))</f>
        <v>0</v>
      </c>
    </row>
    <row r="224" spans="2:9" hidden="1">
      <c r="B224" s="148"/>
      <c r="C224" s="179"/>
      <c r="D224" s="177"/>
      <c r="E224" s="180">
        <f t="shared" ca="1" si="27"/>
        <v>0</v>
      </c>
      <c r="G224" s="180">
        <f t="shared" ca="1" si="28"/>
        <v>0</v>
      </c>
      <c r="I224" s="180">
        <f t="shared" ca="1" si="29"/>
        <v>0</v>
      </c>
    </row>
    <row r="225" spans="2:9" hidden="1">
      <c r="B225" s="148"/>
      <c r="C225" s="179"/>
      <c r="D225" s="177"/>
      <c r="E225" s="180">
        <f t="shared" ca="1" si="27"/>
        <v>0</v>
      </c>
      <c r="G225" s="180">
        <f t="shared" ca="1" si="28"/>
        <v>0</v>
      </c>
      <c r="I225" s="180">
        <f t="shared" ca="1" si="29"/>
        <v>0</v>
      </c>
    </row>
    <row r="226" spans="2:9" hidden="1">
      <c r="B226" s="148"/>
      <c r="C226" s="179"/>
      <c r="D226" s="177"/>
      <c r="E226" s="180">
        <f t="shared" ca="1" si="27"/>
        <v>0</v>
      </c>
      <c r="G226" s="180">
        <f t="shared" ca="1" si="28"/>
        <v>0</v>
      </c>
      <c r="I226" s="180">
        <f t="shared" ca="1" si="29"/>
        <v>0</v>
      </c>
    </row>
    <row r="227" spans="2:9" hidden="1">
      <c r="B227" s="148"/>
      <c r="C227" s="179"/>
      <c r="D227" s="177"/>
      <c r="E227" s="180">
        <f t="shared" ca="1" si="27"/>
        <v>0</v>
      </c>
      <c r="G227" s="180">
        <f t="shared" ca="1" si="28"/>
        <v>0</v>
      </c>
      <c r="I227" s="180">
        <f t="shared" ca="1" si="29"/>
        <v>0</v>
      </c>
    </row>
    <row r="228" spans="2:9" hidden="1">
      <c r="B228" s="148"/>
      <c r="C228" s="179"/>
      <c r="D228" s="177"/>
      <c r="E228" s="180">
        <f t="shared" ca="1" si="27"/>
        <v>0</v>
      </c>
      <c r="G228" s="180">
        <f t="shared" ca="1" si="28"/>
        <v>0</v>
      </c>
      <c r="I228" s="180">
        <f t="shared" ca="1" si="29"/>
        <v>0</v>
      </c>
    </row>
    <row r="229" spans="2:9" hidden="1">
      <c r="B229" s="148"/>
      <c r="C229" s="179"/>
      <c r="D229" s="177"/>
      <c r="E229" s="180">
        <f t="shared" ca="1" si="27"/>
        <v>0</v>
      </c>
      <c r="G229" s="180">
        <f t="shared" ca="1" si="28"/>
        <v>0</v>
      </c>
      <c r="I229" s="180">
        <f t="shared" ca="1" si="29"/>
        <v>0</v>
      </c>
    </row>
    <row r="230" spans="2:9" hidden="1">
      <c r="B230" s="148"/>
      <c r="C230" s="179"/>
      <c r="D230" s="177"/>
      <c r="E230" s="180">
        <f t="shared" ca="1" si="27"/>
        <v>0</v>
      </c>
      <c r="G230" s="180">
        <f t="shared" ca="1" si="28"/>
        <v>0</v>
      </c>
      <c r="I230" s="180">
        <f t="shared" ca="1" si="29"/>
        <v>0</v>
      </c>
    </row>
    <row r="231" spans="2:9" hidden="1">
      <c r="B231" s="148"/>
      <c r="C231" s="179"/>
      <c r="D231" s="177"/>
      <c r="E231" s="180">
        <f t="shared" ca="1" si="27"/>
        <v>0</v>
      </c>
      <c r="G231" s="180">
        <f t="shared" ca="1" si="28"/>
        <v>0</v>
      </c>
      <c r="I231" s="180">
        <f t="shared" ca="1" si="29"/>
        <v>0</v>
      </c>
    </row>
    <row r="232" spans="2:9" hidden="1">
      <c r="B232" s="148"/>
      <c r="C232" s="179"/>
      <c r="D232" s="177"/>
      <c r="E232" s="180">
        <f t="shared" ca="1" si="27"/>
        <v>0</v>
      </c>
      <c r="G232" s="180">
        <f t="shared" ca="1" si="28"/>
        <v>0</v>
      </c>
      <c r="I232" s="180">
        <f t="shared" ca="1" si="29"/>
        <v>0</v>
      </c>
    </row>
    <row r="233" spans="2:9" hidden="1">
      <c r="B233" s="148"/>
      <c r="C233" s="179"/>
      <c r="D233" s="177"/>
      <c r="E233" s="180">
        <f t="shared" ca="1" si="27"/>
        <v>0</v>
      </c>
      <c r="G233" s="180">
        <f t="shared" ca="1" si="28"/>
        <v>0</v>
      </c>
      <c r="I233" s="180">
        <f t="shared" ca="1" si="29"/>
        <v>0</v>
      </c>
    </row>
    <row r="234" spans="2:9" hidden="1">
      <c r="B234" s="148"/>
      <c r="C234" s="179"/>
      <c r="D234" s="177"/>
      <c r="E234" s="180">
        <f t="shared" ca="1" si="27"/>
        <v>0</v>
      </c>
      <c r="G234" s="180">
        <f t="shared" ca="1" si="28"/>
        <v>0</v>
      </c>
      <c r="I234" s="180">
        <f t="shared" ca="1" si="29"/>
        <v>0</v>
      </c>
    </row>
    <row r="235" spans="2:9" hidden="1">
      <c r="B235" s="148"/>
      <c r="C235" s="179"/>
      <c r="D235" s="177"/>
      <c r="E235" s="180">
        <f t="shared" ca="1" si="27"/>
        <v>0</v>
      </c>
      <c r="G235" s="180">
        <f t="shared" ca="1" si="28"/>
        <v>0</v>
      </c>
      <c r="I235" s="180">
        <f t="shared" ca="1" si="29"/>
        <v>0</v>
      </c>
    </row>
    <row r="236" spans="2:9" hidden="1">
      <c r="B236" s="148"/>
      <c r="C236" s="179"/>
      <c r="D236" s="177"/>
      <c r="E236" s="180">
        <f t="shared" ca="1" si="27"/>
        <v>0</v>
      </c>
      <c r="G236" s="180">
        <f t="shared" ca="1" si="28"/>
        <v>0</v>
      </c>
      <c r="I236" s="180">
        <f t="shared" ca="1" si="29"/>
        <v>0</v>
      </c>
    </row>
    <row r="237" spans="2:9" hidden="1">
      <c r="B237" s="148"/>
      <c r="C237" s="179"/>
      <c r="D237" s="177"/>
      <c r="E237" s="180">
        <f t="shared" ca="1" si="27"/>
        <v>0</v>
      </c>
      <c r="G237" s="180">
        <f t="shared" ca="1" si="28"/>
        <v>0</v>
      </c>
      <c r="I237" s="180">
        <f t="shared" ca="1" si="29"/>
        <v>0</v>
      </c>
    </row>
    <row r="238" spans="2:9" hidden="1">
      <c r="B238" s="148"/>
      <c r="C238" s="179"/>
      <c r="D238" s="177"/>
      <c r="E238" s="180">
        <f t="shared" ca="1" si="27"/>
        <v>0</v>
      </c>
      <c r="G238" s="180">
        <f t="shared" ca="1" si="28"/>
        <v>0</v>
      </c>
      <c r="I238" s="180">
        <f t="shared" ca="1" si="29"/>
        <v>0</v>
      </c>
    </row>
    <row r="239" spans="2:9" hidden="1">
      <c r="B239" s="148"/>
      <c r="C239" s="179"/>
      <c r="D239" s="177"/>
      <c r="E239" s="180">
        <f t="shared" ca="1" si="27"/>
        <v>0</v>
      </c>
      <c r="G239" s="180">
        <f t="shared" ca="1" si="28"/>
        <v>0</v>
      </c>
      <c r="I239" s="180">
        <f t="shared" ca="1" si="29"/>
        <v>0</v>
      </c>
    </row>
    <row r="240" spans="2:9" hidden="1">
      <c r="B240" s="148"/>
      <c r="C240" s="179"/>
      <c r="D240" s="177"/>
      <c r="E240" s="180">
        <f t="shared" ca="1" si="27"/>
        <v>0</v>
      </c>
      <c r="G240" s="180">
        <f t="shared" ca="1" si="28"/>
        <v>0</v>
      </c>
      <c r="I240" s="180">
        <f t="shared" ca="1" si="29"/>
        <v>0</v>
      </c>
    </row>
    <row r="241" spans="2:9" hidden="1">
      <c r="B241" s="148"/>
      <c r="C241" s="179"/>
      <c r="D241" s="177"/>
      <c r="E241" s="180">
        <f t="shared" ca="1" si="27"/>
        <v>0</v>
      </c>
      <c r="G241" s="180">
        <f t="shared" ca="1" si="28"/>
        <v>0</v>
      </c>
      <c r="I241" s="180">
        <f t="shared" ca="1" si="29"/>
        <v>0</v>
      </c>
    </row>
    <row r="242" spans="2:9" hidden="1">
      <c r="B242" s="148"/>
      <c r="C242" s="179"/>
      <c r="D242" s="177"/>
      <c r="E242" s="180">
        <f t="shared" ca="1" si="27"/>
        <v>0</v>
      </c>
      <c r="G242" s="180">
        <f t="shared" ca="1" si="28"/>
        <v>0</v>
      </c>
      <c r="I242" s="180">
        <f t="shared" ca="1" si="29"/>
        <v>0</v>
      </c>
    </row>
    <row r="243" spans="2:9" hidden="1">
      <c r="B243" s="148"/>
      <c r="C243" s="179"/>
      <c r="D243" s="177"/>
      <c r="E243" s="180">
        <f t="shared" ca="1" si="27"/>
        <v>0</v>
      </c>
      <c r="G243" s="180">
        <f t="shared" ca="1" si="28"/>
        <v>0</v>
      </c>
      <c r="I243" s="180">
        <f t="shared" ca="1" si="29"/>
        <v>0</v>
      </c>
    </row>
    <row r="244" spans="2:9" hidden="1">
      <c r="B244" s="148"/>
      <c r="C244" s="179"/>
      <c r="D244" s="177"/>
      <c r="E244" s="180">
        <f t="shared" ca="1" si="27"/>
        <v>0</v>
      </c>
      <c r="G244" s="180">
        <f t="shared" ca="1" si="28"/>
        <v>0</v>
      </c>
      <c r="I244" s="180">
        <f t="shared" ca="1" si="29"/>
        <v>0</v>
      </c>
    </row>
    <row r="245" spans="2:9" hidden="1">
      <c r="B245" s="148"/>
      <c r="C245" s="179"/>
      <c r="D245" s="177"/>
      <c r="E245" s="180">
        <f t="shared" ca="1" si="27"/>
        <v>0</v>
      </c>
      <c r="G245" s="180">
        <f t="shared" ca="1" si="28"/>
        <v>0</v>
      </c>
      <c r="I245" s="180">
        <f t="shared" ca="1" si="29"/>
        <v>0</v>
      </c>
    </row>
    <row r="246" spans="2:9" hidden="1">
      <c r="B246" s="148"/>
      <c r="C246" s="179"/>
      <c r="D246" s="177"/>
      <c r="E246" s="180">
        <f t="shared" ca="1" si="27"/>
        <v>0</v>
      </c>
      <c r="G246" s="180">
        <f t="shared" ca="1" si="28"/>
        <v>0</v>
      </c>
      <c r="I246" s="180">
        <f t="shared" ca="1" si="29"/>
        <v>0</v>
      </c>
    </row>
    <row r="247" spans="2:9" hidden="1">
      <c r="B247" s="148"/>
      <c r="C247" s="179"/>
      <c r="D247" s="177"/>
      <c r="E247" s="180">
        <f t="shared" ca="1" si="27"/>
        <v>0</v>
      </c>
      <c r="G247" s="180">
        <f t="shared" ca="1" si="28"/>
        <v>0</v>
      </c>
      <c r="I247" s="180">
        <f t="shared" ca="1" si="29"/>
        <v>0</v>
      </c>
    </row>
    <row r="248" spans="2:9" hidden="1">
      <c r="B248" s="148"/>
      <c r="C248" s="179"/>
      <c r="D248" s="177"/>
      <c r="E248" s="180">
        <f t="shared" ca="1" si="27"/>
        <v>0</v>
      </c>
      <c r="G248" s="180">
        <f t="shared" ca="1" si="28"/>
        <v>0</v>
      </c>
      <c r="I248" s="180">
        <f t="shared" ca="1" si="29"/>
        <v>0</v>
      </c>
    </row>
    <row r="249" spans="2:9" hidden="1">
      <c r="B249" s="148"/>
      <c r="C249" s="179"/>
      <c r="D249" s="177"/>
      <c r="E249" s="180">
        <f t="shared" ca="1" si="27"/>
        <v>0</v>
      </c>
      <c r="G249" s="180">
        <f t="shared" ca="1" si="28"/>
        <v>0</v>
      </c>
      <c r="I249" s="180">
        <f t="shared" ca="1" si="29"/>
        <v>0</v>
      </c>
    </row>
    <row r="250" spans="2:9" hidden="1">
      <c r="B250" s="148"/>
      <c r="C250" s="179"/>
      <c r="D250" s="177"/>
      <c r="E250" s="180">
        <f t="shared" ca="1" si="27"/>
        <v>0</v>
      </c>
      <c r="G250" s="180">
        <f t="shared" ca="1" si="28"/>
        <v>0</v>
      </c>
      <c r="I250" s="180">
        <f t="shared" ca="1" si="29"/>
        <v>0</v>
      </c>
    </row>
    <row r="251" spans="2:9" hidden="1">
      <c r="B251" s="148"/>
      <c r="C251" s="179"/>
      <c r="D251" s="177"/>
      <c r="E251" s="180">
        <f t="shared" ca="1" si="27"/>
        <v>0</v>
      </c>
      <c r="G251" s="180">
        <f t="shared" ca="1" si="28"/>
        <v>0</v>
      </c>
      <c r="I251" s="180">
        <f t="shared" ca="1" si="29"/>
        <v>0</v>
      </c>
    </row>
    <row r="252" spans="2:9" hidden="1">
      <c r="B252" s="148"/>
      <c r="C252" s="179"/>
      <c r="D252" s="177"/>
      <c r="E252" s="180">
        <f t="shared" ca="1" si="27"/>
        <v>0</v>
      </c>
      <c r="G252" s="180">
        <f t="shared" ca="1" si="28"/>
        <v>0</v>
      </c>
      <c r="I252" s="180">
        <f t="shared" ca="1" si="29"/>
        <v>0</v>
      </c>
    </row>
    <row r="253" spans="2:9" hidden="1">
      <c r="B253" s="148"/>
      <c r="C253" s="179"/>
      <c r="D253" s="177"/>
      <c r="E253" s="180">
        <f t="shared" ca="1" si="27"/>
        <v>0</v>
      </c>
      <c r="G253" s="180">
        <f t="shared" ca="1" si="28"/>
        <v>0</v>
      </c>
      <c r="I253" s="180">
        <f t="shared" ca="1" si="29"/>
        <v>0</v>
      </c>
    </row>
    <row r="254" spans="2:9" hidden="1">
      <c r="B254" s="148"/>
      <c r="C254" s="179"/>
      <c r="D254" s="177"/>
      <c r="E254" s="180">
        <f t="shared" ca="1" si="27"/>
        <v>0</v>
      </c>
      <c r="G254" s="180">
        <f t="shared" ca="1" si="28"/>
        <v>0</v>
      </c>
      <c r="I254" s="180">
        <f t="shared" ca="1" si="29"/>
        <v>0</v>
      </c>
    </row>
    <row r="255" spans="2:9" hidden="1">
      <c r="B255" s="148"/>
      <c r="C255" s="179"/>
      <c r="D255" s="177"/>
      <c r="E255" s="180">
        <f t="shared" ca="1" si="27"/>
        <v>0</v>
      </c>
      <c r="G255" s="180">
        <f t="shared" ca="1" si="28"/>
        <v>0</v>
      </c>
      <c r="I255" s="180">
        <f t="shared" ca="1" si="29"/>
        <v>0</v>
      </c>
    </row>
    <row r="256" spans="2:9" hidden="1">
      <c r="B256" s="148"/>
      <c r="C256" s="179"/>
      <c r="D256" s="177"/>
      <c r="E256" s="180">
        <f t="shared" ca="1" si="27"/>
        <v>0</v>
      </c>
      <c r="G256" s="180">
        <f t="shared" ca="1" si="28"/>
        <v>0</v>
      </c>
      <c r="I256" s="180">
        <f t="shared" ca="1" si="29"/>
        <v>0</v>
      </c>
    </row>
    <row r="257" spans="2:9" hidden="1">
      <c r="B257" s="148"/>
      <c r="C257" s="179"/>
      <c r="D257" s="177"/>
      <c r="E257" s="180">
        <f t="shared" ca="1" si="27"/>
        <v>0</v>
      </c>
      <c r="G257" s="180">
        <f t="shared" ca="1" si="28"/>
        <v>0</v>
      </c>
      <c r="I257" s="180">
        <f t="shared" ca="1" si="29"/>
        <v>0</v>
      </c>
    </row>
    <row r="258" spans="2:9" hidden="1">
      <c r="B258" s="148"/>
      <c r="C258" s="179"/>
      <c r="D258" s="177"/>
      <c r="E258" s="180">
        <f t="shared" ca="1" si="27"/>
        <v>0</v>
      </c>
      <c r="G258" s="180">
        <f t="shared" ca="1" si="28"/>
        <v>0</v>
      </c>
      <c r="I258" s="180">
        <f t="shared" ca="1" si="29"/>
        <v>0</v>
      </c>
    </row>
    <row r="259" spans="2:9" hidden="1">
      <c r="B259" s="148"/>
      <c r="C259" s="179"/>
      <c r="D259" s="177"/>
      <c r="E259" s="180">
        <f t="shared" ca="1" si="27"/>
        <v>0</v>
      </c>
      <c r="G259" s="180">
        <f t="shared" ca="1" si="28"/>
        <v>0</v>
      </c>
      <c r="I259" s="180">
        <f t="shared" ca="1" si="29"/>
        <v>0</v>
      </c>
    </row>
    <row r="260" spans="2:9" hidden="1">
      <c r="B260" s="148"/>
      <c r="C260" s="179"/>
      <c r="D260" s="177"/>
      <c r="E260" s="180">
        <f t="shared" ca="1" si="27"/>
        <v>0</v>
      </c>
      <c r="G260" s="180">
        <f t="shared" ca="1" si="28"/>
        <v>0</v>
      </c>
      <c r="I260" s="180">
        <f t="shared" ca="1" si="29"/>
        <v>0</v>
      </c>
    </row>
    <row r="261" spans="2:9" hidden="1">
      <c r="B261" s="148"/>
      <c r="C261" s="179"/>
      <c r="D261" s="177"/>
      <c r="E261" s="180">
        <f t="shared" ca="1" si="27"/>
        <v>0</v>
      </c>
      <c r="G261" s="180">
        <f t="shared" ca="1" si="28"/>
        <v>0</v>
      </c>
      <c r="I261" s="180">
        <f t="shared" ca="1" si="29"/>
        <v>0</v>
      </c>
    </row>
    <row r="262" spans="2:9" hidden="1">
      <c r="B262" s="148"/>
      <c r="C262" s="179"/>
      <c r="D262" s="177"/>
      <c r="E262" s="180">
        <f t="shared" ca="1" si="27"/>
        <v>0</v>
      </c>
      <c r="G262" s="180">
        <f t="shared" ca="1" si="28"/>
        <v>0</v>
      </c>
      <c r="I262" s="180">
        <f t="shared" ca="1" si="29"/>
        <v>0</v>
      </c>
    </row>
    <row r="263" spans="2:9" hidden="1">
      <c r="B263" s="148"/>
      <c r="C263" s="179"/>
      <c r="D263" s="177"/>
      <c r="E263" s="180">
        <f t="shared" ca="1" si="27"/>
        <v>0</v>
      </c>
      <c r="G263" s="180">
        <f t="shared" ca="1" si="28"/>
        <v>0</v>
      </c>
      <c r="I263" s="180">
        <f t="shared" ca="1" si="29"/>
        <v>0</v>
      </c>
    </row>
    <row r="264" spans="2:9" hidden="1">
      <c r="B264" s="148"/>
      <c r="C264" s="179"/>
      <c r="D264" s="177"/>
      <c r="E264" s="180">
        <f t="shared" ca="1" si="27"/>
        <v>0</v>
      </c>
      <c r="G264" s="180">
        <f t="shared" ca="1" si="28"/>
        <v>0</v>
      </c>
      <c r="I264" s="180">
        <f t="shared" ca="1" si="29"/>
        <v>0</v>
      </c>
    </row>
    <row r="265" spans="2:9" hidden="1">
      <c r="B265" s="148"/>
      <c r="C265" s="179"/>
      <c r="D265" s="177"/>
      <c r="E265" s="180">
        <f t="shared" ca="1" si="27"/>
        <v>0</v>
      </c>
      <c r="G265" s="180">
        <f t="shared" ca="1" si="28"/>
        <v>0</v>
      </c>
      <c r="I265" s="180">
        <f t="shared" ca="1" si="29"/>
        <v>0</v>
      </c>
    </row>
    <row r="266" spans="2:9" hidden="1">
      <c r="B266" s="148"/>
      <c r="C266" s="179"/>
      <c r="D266" s="177"/>
      <c r="E266" s="180">
        <f t="shared" ca="1" si="27"/>
        <v>0</v>
      </c>
      <c r="G266" s="180">
        <f t="shared" ca="1" si="28"/>
        <v>0</v>
      </c>
      <c r="I266" s="180">
        <f t="shared" ca="1" si="29"/>
        <v>0</v>
      </c>
    </row>
    <row r="267" spans="2:9" hidden="1">
      <c r="B267" s="148"/>
      <c r="C267" s="179"/>
      <c r="D267" s="177"/>
      <c r="E267" s="180">
        <f t="shared" ca="1" si="27"/>
        <v>0</v>
      </c>
      <c r="G267" s="180">
        <f t="shared" ca="1" si="28"/>
        <v>0</v>
      </c>
      <c r="I267" s="180">
        <f t="shared" ca="1" si="29"/>
        <v>0</v>
      </c>
    </row>
    <row r="268" spans="2:9" hidden="1">
      <c r="B268" s="148"/>
      <c r="C268" s="179"/>
      <c r="D268" s="177"/>
      <c r="E268" s="180">
        <f t="shared" ca="1" si="27"/>
        <v>0</v>
      </c>
      <c r="G268" s="180">
        <f t="shared" ca="1" si="28"/>
        <v>0</v>
      </c>
      <c r="I268" s="180">
        <f t="shared" ca="1" si="29"/>
        <v>0</v>
      </c>
    </row>
    <row r="269" spans="2:9" hidden="1">
      <c r="B269" s="148"/>
      <c r="C269" s="179"/>
      <c r="D269" s="177"/>
      <c r="E269" s="180">
        <f t="shared" ca="1" si="27"/>
        <v>0</v>
      </c>
      <c r="G269" s="180">
        <f t="shared" ca="1" si="28"/>
        <v>0</v>
      </c>
      <c r="I269" s="180">
        <f t="shared" ca="1" si="29"/>
        <v>0</v>
      </c>
    </row>
    <row r="270" spans="2:9" hidden="1">
      <c r="B270" s="148"/>
      <c r="C270" s="179"/>
      <c r="D270" s="177"/>
      <c r="E270" s="180">
        <f t="shared" ca="1" si="27"/>
        <v>0</v>
      </c>
      <c r="G270" s="180">
        <f t="shared" ca="1" si="28"/>
        <v>0</v>
      </c>
      <c r="I270" s="180">
        <f t="shared" ca="1" si="29"/>
        <v>0</v>
      </c>
    </row>
    <row r="271" spans="2:9" hidden="1">
      <c r="B271" s="148"/>
      <c r="C271" s="179"/>
      <c r="D271" s="177"/>
      <c r="E271" s="180">
        <f t="shared" ca="1" si="27"/>
        <v>0</v>
      </c>
      <c r="G271" s="180">
        <f t="shared" ca="1" si="28"/>
        <v>0</v>
      </c>
      <c r="I271" s="180">
        <f t="shared" ca="1" si="29"/>
        <v>0</v>
      </c>
    </row>
    <row r="272" spans="2:9" hidden="1">
      <c r="B272" s="148"/>
      <c r="C272" s="179"/>
      <c r="D272" s="177"/>
      <c r="E272" s="180">
        <f t="shared" ca="1" si="27"/>
        <v>0</v>
      </c>
      <c r="G272" s="180">
        <f t="shared" ca="1" si="28"/>
        <v>0</v>
      </c>
      <c r="I272" s="180">
        <f t="shared" ca="1" si="29"/>
        <v>0</v>
      </c>
    </row>
    <row r="273" spans="2:9" hidden="1">
      <c r="B273" s="148"/>
      <c r="C273" s="179"/>
      <c r="D273" s="177"/>
      <c r="E273" s="180">
        <f t="shared" ca="1" si="27"/>
        <v>0</v>
      </c>
      <c r="G273" s="180">
        <f t="shared" ca="1" si="28"/>
        <v>0</v>
      </c>
      <c r="I273" s="180">
        <f t="shared" ca="1" si="29"/>
        <v>0</v>
      </c>
    </row>
    <row r="274" spans="2:9" hidden="1">
      <c r="B274" s="148"/>
      <c r="C274" s="179"/>
      <c r="D274" s="177"/>
      <c r="E274" s="180">
        <f t="shared" ca="1" si="27"/>
        <v>0</v>
      </c>
      <c r="G274" s="180">
        <f t="shared" ca="1" si="28"/>
        <v>0</v>
      </c>
      <c r="I274" s="180">
        <f t="shared" ca="1" si="29"/>
        <v>0</v>
      </c>
    </row>
    <row r="275" spans="2:9" hidden="1">
      <c r="B275" s="148"/>
      <c r="C275" s="179"/>
      <c r="D275" s="177"/>
      <c r="E275" s="180">
        <f t="shared" ca="1" si="27"/>
        <v>0</v>
      </c>
      <c r="G275" s="180">
        <f t="shared" ca="1" si="28"/>
        <v>0</v>
      </c>
      <c r="I275" s="180">
        <f t="shared" ca="1" si="29"/>
        <v>0</v>
      </c>
    </row>
    <row r="276" spans="2:9" hidden="1">
      <c r="B276" s="148"/>
      <c r="C276" s="179"/>
      <c r="D276" s="177"/>
      <c r="E276" s="180">
        <f t="shared" ca="1" si="27"/>
        <v>0</v>
      </c>
      <c r="G276" s="180">
        <f t="shared" ca="1" si="28"/>
        <v>0</v>
      </c>
      <c r="I276" s="180">
        <f t="shared" ca="1" si="29"/>
        <v>0</v>
      </c>
    </row>
    <row r="277" spans="2:9" hidden="1">
      <c r="B277" s="148"/>
      <c r="C277" s="179"/>
      <c r="D277" s="177"/>
      <c r="E277" s="180">
        <f t="shared" ca="1" si="27"/>
        <v>0</v>
      </c>
      <c r="G277" s="180">
        <f t="shared" ca="1" si="28"/>
        <v>0</v>
      </c>
      <c r="I277" s="180">
        <f t="shared" ca="1" si="29"/>
        <v>0</v>
      </c>
    </row>
    <row r="278" spans="2:9" hidden="1">
      <c r="B278" s="148"/>
      <c r="C278" s="179"/>
      <c r="D278" s="177"/>
      <c r="E278" s="180">
        <f t="shared" ca="1" si="27"/>
        <v>0</v>
      </c>
      <c r="G278" s="180">
        <f t="shared" ca="1" si="28"/>
        <v>0</v>
      </c>
      <c r="I278" s="180">
        <f t="shared" ca="1" si="29"/>
        <v>0</v>
      </c>
    </row>
    <row r="279" spans="2:9" hidden="1">
      <c r="B279" s="148"/>
      <c r="C279" s="179"/>
      <c r="D279" s="177"/>
      <c r="E279" s="180">
        <f t="shared" ca="1" si="27"/>
        <v>0</v>
      </c>
      <c r="G279" s="180">
        <f t="shared" ca="1" si="28"/>
        <v>0</v>
      </c>
      <c r="I279" s="180">
        <f t="shared" ca="1" si="29"/>
        <v>0</v>
      </c>
    </row>
    <row r="280" spans="2:9" hidden="1">
      <c r="B280" s="148"/>
      <c r="C280" s="179"/>
      <c r="D280" s="177"/>
      <c r="E280" s="180">
        <f t="shared" ca="1" si="27"/>
        <v>0</v>
      </c>
      <c r="G280" s="180">
        <f t="shared" ca="1" si="28"/>
        <v>0</v>
      </c>
      <c r="I280" s="180">
        <f t="shared" ca="1" si="29"/>
        <v>0</v>
      </c>
    </row>
    <row r="281" spans="2:9" hidden="1">
      <c r="B281" s="148"/>
      <c r="C281" s="179"/>
      <c r="D281" s="177"/>
      <c r="E281" s="180">
        <f t="shared" ca="1" si="27"/>
        <v>0</v>
      </c>
      <c r="G281" s="180">
        <f t="shared" ca="1" si="28"/>
        <v>0</v>
      </c>
      <c r="I281" s="180">
        <f t="shared" ca="1" si="29"/>
        <v>0</v>
      </c>
    </row>
    <row r="282" spans="2:9" hidden="1">
      <c r="B282" s="148"/>
      <c r="C282" s="179"/>
      <c r="D282" s="177"/>
      <c r="E282" s="180">
        <f t="shared" ca="1" si="27"/>
        <v>0</v>
      </c>
      <c r="G282" s="180">
        <f t="shared" ca="1" si="28"/>
        <v>0</v>
      </c>
      <c r="I282" s="180">
        <f t="shared" ca="1" si="29"/>
        <v>0</v>
      </c>
    </row>
    <row r="283" spans="2:9" hidden="1">
      <c r="B283" s="148"/>
      <c r="C283" s="179"/>
      <c r="D283" s="177"/>
      <c r="E283" s="180">
        <f t="shared" ca="1" si="27"/>
        <v>0</v>
      </c>
      <c r="G283" s="180">
        <f t="shared" ca="1" si="28"/>
        <v>0</v>
      </c>
      <c r="I283" s="180">
        <f t="shared" ca="1" si="29"/>
        <v>0</v>
      </c>
    </row>
    <row r="284" spans="2:9" hidden="1">
      <c r="B284" s="148"/>
      <c r="C284" s="179"/>
      <c r="D284" s="177"/>
      <c r="E284" s="180">
        <f t="shared" ca="1" si="27"/>
        <v>0</v>
      </c>
      <c r="G284" s="180">
        <f t="shared" ca="1" si="28"/>
        <v>0</v>
      </c>
      <c r="I284" s="180">
        <f t="shared" ca="1" si="29"/>
        <v>0</v>
      </c>
    </row>
    <row r="285" spans="2:9" hidden="1">
      <c r="B285" s="148"/>
      <c r="C285" s="179"/>
      <c r="D285" s="177"/>
      <c r="E285" s="180">
        <f t="shared" ca="1" si="27"/>
        <v>0</v>
      </c>
      <c r="G285" s="180">
        <f t="shared" ca="1" si="28"/>
        <v>0</v>
      </c>
      <c r="I285" s="180">
        <f t="shared" ca="1" si="29"/>
        <v>0</v>
      </c>
    </row>
    <row r="286" spans="2:9" hidden="1">
      <c r="B286" s="148"/>
      <c r="C286" s="179"/>
      <c r="D286" s="177"/>
      <c r="E286" s="180">
        <f t="shared" ca="1" si="27"/>
        <v>0</v>
      </c>
      <c r="G286" s="180">
        <f t="shared" ca="1" si="28"/>
        <v>0</v>
      </c>
      <c r="I286" s="180">
        <f t="shared" ca="1" si="29"/>
        <v>0</v>
      </c>
    </row>
    <row r="287" spans="2:9" hidden="1">
      <c r="B287" s="148"/>
      <c r="C287" s="179"/>
      <c r="D287" s="177"/>
      <c r="E287" s="180">
        <f t="shared" ref="E287:E350" ca="1" si="30">SUMPRODUCT(SUMIFS(INDIRECT(NomFeuilles&amp;"!E8"),INDIRECT(NomFeuilles&amp;"!A8"),"VRAI",INDIRECT(NomFeuilles&amp;"!A9"),"2013",INDIRECT(NomFeuilles&amp;"!E1"),C287))</f>
        <v>0</v>
      </c>
      <c r="G287" s="180">
        <f t="shared" ref="G287:G350" ca="1" si="31">SUMPRODUCT(SUMIFS(INDIRECT(NomFeuilles&amp;"!A39"),INDIRECT(NomFeuilles&amp;"!A8"),"VRAI",INDIRECT(NomFeuilles&amp;"!A9"),"2013",INDIRECT(NomFeuilles&amp;"!A40"),C287))</f>
        <v>0</v>
      </c>
      <c r="I287" s="180">
        <f t="shared" ref="I287:I350" ca="1" si="32">SUMPRODUCT(SUMIFS(INDIRECT(NomFeuilles&amp;"!C42"),INDIRECT(NomFeuilles&amp;"!A8"),"VRAI",INDIRECT(NomFeuilles&amp;"!A9"),"2013",INDIRECT(NomFeuilles&amp;"!A40"),C287))</f>
        <v>0</v>
      </c>
    </row>
    <row r="288" spans="2:9" hidden="1">
      <c r="B288" s="148"/>
      <c r="C288" s="179"/>
      <c r="D288" s="177"/>
      <c r="E288" s="180">
        <f t="shared" ca="1" si="30"/>
        <v>0</v>
      </c>
      <c r="G288" s="180">
        <f t="shared" ca="1" si="31"/>
        <v>0</v>
      </c>
      <c r="I288" s="180">
        <f t="shared" ca="1" si="32"/>
        <v>0</v>
      </c>
    </row>
    <row r="289" spans="2:9" hidden="1">
      <c r="B289" s="148"/>
      <c r="C289" s="179"/>
      <c r="D289" s="177"/>
      <c r="E289" s="180">
        <f t="shared" ca="1" si="30"/>
        <v>0</v>
      </c>
      <c r="G289" s="180">
        <f t="shared" ca="1" si="31"/>
        <v>0</v>
      </c>
      <c r="I289" s="180">
        <f t="shared" ca="1" si="32"/>
        <v>0</v>
      </c>
    </row>
    <row r="290" spans="2:9" hidden="1">
      <c r="B290" s="148"/>
      <c r="C290" s="179"/>
      <c r="D290" s="177"/>
      <c r="E290" s="180">
        <f t="shared" ca="1" si="30"/>
        <v>0</v>
      </c>
      <c r="G290" s="180">
        <f t="shared" ca="1" si="31"/>
        <v>0</v>
      </c>
      <c r="I290" s="180">
        <f t="shared" ca="1" si="32"/>
        <v>0</v>
      </c>
    </row>
    <row r="291" spans="2:9" hidden="1">
      <c r="B291" s="148"/>
      <c r="C291" s="179"/>
      <c r="D291" s="177"/>
      <c r="E291" s="180">
        <f t="shared" ca="1" si="30"/>
        <v>0</v>
      </c>
      <c r="G291" s="180">
        <f t="shared" ca="1" si="31"/>
        <v>0</v>
      </c>
      <c r="I291" s="180">
        <f t="shared" ca="1" si="32"/>
        <v>0</v>
      </c>
    </row>
    <row r="292" spans="2:9" hidden="1">
      <c r="B292" s="148"/>
      <c r="C292" s="179"/>
      <c r="D292" s="177"/>
      <c r="E292" s="180">
        <f t="shared" ca="1" si="30"/>
        <v>0</v>
      </c>
      <c r="G292" s="180">
        <f t="shared" ca="1" si="31"/>
        <v>0</v>
      </c>
      <c r="I292" s="180">
        <f t="shared" ca="1" si="32"/>
        <v>0</v>
      </c>
    </row>
    <row r="293" spans="2:9" hidden="1">
      <c r="B293" s="148"/>
      <c r="C293" s="179"/>
      <c r="D293" s="177"/>
      <c r="E293" s="180">
        <f t="shared" ca="1" si="30"/>
        <v>0</v>
      </c>
      <c r="G293" s="180">
        <f t="shared" ca="1" si="31"/>
        <v>0</v>
      </c>
      <c r="I293" s="180">
        <f t="shared" ca="1" si="32"/>
        <v>0</v>
      </c>
    </row>
    <row r="294" spans="2:9" hidden="1">
      <c r="B294" s="148"/>
      <c r="C294" s="179"/>
      <c r="D294" s="177"/>
      <c r="E294" s="180">
        <f t="shared" ca="1" si="30"/>
        <v>0</v>
      </c>
      <c r="G294" s="180">
        <f t="shared" ca="1" si="31"/>
        <v>0</v>
      </c>
      <c r="I294" s="180">
        <f t="shared" ca="1" si="32"/>
        <v>0</v>
      </c>
    </row>
    <row r="295" spans="2:9" hidden="1">
      <c r="B295" s="148"/>
      <c r="C295" s="179"/>
      <c r="D295" s="177"/>
      <c r="E295" s="180">
        <f t="shared" ca="1" si="30"/>
        <v>0</v>
      </c>
      <c r="G295" s="180">
        <f t="shared" ca="1" si="31"/>
        <v>0</v>
      </c>
      <c r="I295" s="180">
        <f t="shared" ca="1" si="32"/>
        <v>0</v>
      </c>
    </row>
    <row r="296" spans="2:9" hidden="1">
      <c r="B296" s="148"/>
      <c r="C296" s="179"/>
      <c r="D296" s="177"/>
      <c r="E296" s="180">
        <f t="shared" ca="1" si="30"/>
        <v>0</v>
      </c>
      <c r="G296" s="180">
        <f t="shared" ca="1" si="31"/>
        <v>0</v>
      </c>
      <c r="I296" s="180">
        <f t="shared" ca="1" si="32"/>
        <v>0</v>
      </c>
    </row>
    <row r="297" spans="2:9" hidden="1">
      <c r="B297" s="148"/>
      <c r="C297" s="179"/>
      <c r="D297" s="177"/>
      <c r="E297" s="180">
        <f t="shared" ca="1" si="30"/>
        <v>0</v>
      </c>
      <c r="G297" s="180">
        <f t="shared" ca="1" si="31"/>
        <v>0</v>
      </c>
      <c r="I297" s="180">
        <f t="shared" ca="1" si="32"/>
        <v>0</v>
      </c>
    </row>
    <row r="298" spans="2:9" hidden="1">
      <c r="B298" s="148"/>
      <c r="C298" s="179"/>
      <c r="D298" s="177"/>
      <c r="E298" s="180">
        <f t="shared" ca="1" si="30"/>
        <v>0</v>
      </c>
      <c r="G298" s="180">
        <f t="shared" ca="1" si="31"/>
        <v>0</v>
      </c>
      <c r="I298" s="180">
        <f t="shared" ca="1" si="32"/>
        <v>0</v>
      </c>
    </row>
    <row r="299" spans="2:9" hidden="1">
      <c r="B299" s="148"/>
      <c r="C299" s="179"/>
      <c r="D299" s="177"/>
      <c r="E299" s="180">
        <f t="shared" ca="1" si="30"/>
        <v>0</v>
      </c>
      <c r="G299" s="180">
        <f t="shared" ca="1" si="31"/>
        <v>0</v>
      </c>
      <c r="I299" s="180">
        <f t="shared" ca="1" si="32"/>
        <v>0</v>
      </c>
    </row>
    <row r="300" spans="2:9" hidden="1">
      <c r="B300" s="148"/>
      <c r="C300" s="179"/>
      <c r="D300" s="177"/>
      <c r="E300" s="180">
        <f t="shared" ca="1" si="30"/>
        <v>0</v>
      </c>
      <c r="G300" s="180">
        <f t="shared" ca="1" si="31"/>
        <v>0</v>
      </c>
      <c r="I300" s="180">
        <f t="shared" ca="1" si="32"/>
        <v>0</v>
      </c>
    </row>
    <row r="301" spans="2:9" hidden="1">
      <c r="B301" s="179"/>
      <c r="C301" s="179"/>
      <c r="E301" s="180">
        <f t="shared" ca="1" si="30"/>
        <v>0</v>
      </c>
      <c r="G301" s="180">
        <f t="shared" ca="1" si="31"/>
        <v>0</v>
      </c>
      <c r="I301" s="180">
        <f t="shared" ca="1" si="32"/>
        <v>0</v>
      </c>
    </row>
    <row r="302" spans="2:9" hidden="1">
      <c r="B302" s="179"/>
      <c r="C302" s="179"/>
      <c r="E302" s="180">
        <f t="shared" ca="1" si="30"/>
        <v>0</v>
      </c>
      <c r="G302" s="180">
        <f t="shared" ca="1" si="31"/>
        <v>0</v>
      </c>
      <c r="I302" s="180">
        <f t="shared" ca="1" si="32"/>
        <v>0</v>
      </c>
    </row>
    <row r="303" spans="2:9" hidden="1">
      <c r="B303" s="179"/>
      <c r="C303" s="179"/>
      <c r="E303" s="180">
        <f t="shared" ca="1" si="30"/>
        <v>0</v>
      </c>
      <c r="G303" s="180">
        <f t="shared" ca="1" si="31"/>
        <v>0</v>
      </c>
      <c r="I303" s="180">
        <f t="shared" ca="1" si="32"/>
        <v>0</v>
      </c>
    </row>
    <row r="304" spans="2:9" hidden="1">
      <c r="B304" s="179"/>
      <c r="C304" s="179"/>
      <c r="E304" s="180">
        <f t="shared" ca="1" si="30"/>
        <v>0</v>
      </c>
      <c r="G304" s="180">
        <f t="shared" ca="1" si="31"/>
        <v>0</v>
      </c>
      <c r="I304" s="180">
        <f t="shared" ca="1" si="32"/>
        <v>0</v>
      </c>
    </row>
    <row r="305" spans="2:9" hidden="1">
      <c r="B305" s="179"/>
      <c r="C305" s="179"/>
      <c r="E305" s="180">
        <f t="shared" ca="1" si="30"/>
        <v>0</v>
      </c>
      <c r="G305" s="180">
        <f t="shared" ca="1" si="31"/>
        <v>0</v>
      </c>
      <c r="I305" s="180">
        <f t="shared" ca="1" si="32"/>
        <v>0</v>
      </c>
    </row>
    <row r="306" spans="2:9" hidden="1">
      <c r="B306" s="179"/>
      <c r="C306" s="179"/>
      <c r="E306" s="180">
        <f t="shared" ca="1" si="30"/>
        <v>0</v>
      </c>
      <c r="G306" s="180">
        <f t="shared" ca="1" si="31"/>
        <v>0</v>
      </c>
      <c r="I306" s="180">
        <f t="shared" ca="1" si="32"/>
        <v>0</v>
      </c>
    </row>
    <row r="307" spans="2:9" hidden="1">
      <c r="B307" s="179"/>
      <c r="C307" s="179"/>
      <c r="E307" s="180">
        <f t="shared" ca="1" si="30"/>
        <v>0</v>
      </c>
      <c r="G307" s="180">
        <f t="shared" ca="1" si="31"/>
        <v>0</v>
      </c>
      <c r="I307" s="180">
        <f t="shared" ca="1" si="32"/>
        <v>0</v>
      </c>
    </row>
    <row r="308" spans="2:9" hidden="1">
      <c r="B308" s="179"/>
      <c r="C308" s="179"/>
      <c r="E308" s="180">
        <f t="shared" ca="1" si="30"/>
        <v>0</v>
      </c>
      <c r="G308" s="180">
        <f t="shared" ca="1" si="31"/>
        <v>0</v>
      </c>
      <c r="I308" s="180">
        <f t="shared" ca="1" si="32"/>
        <v>0</v>
      </c>
    </row>
    <row r="309" spans="2:9" hidden="1">
      <c r="B309" s="179"/>
      <c r="C309" s="179"/>
      <c r="E309" s="180">
        <f t="shared" ca="1" si="30"/>
        <v>0</v>
      </c>
      <c r="G309" s="180">
        <f t="shared" ca="1" si="31"/>
        <v>0</v>
      </c>
      <c r="I309" s="180">
        <f t="shared" ca="1" si="32"/>
        <v>0</v>
      </c>
    </row>
    <row r="310" spans="2:9" ht="12.75">
      <c r="B310" s="179"/>
      <c r="C310" s="178"/>
      <c r="E310" s="180">
        <f t="shared" ca="1" si="30"/>
        <v>0</v>
      </c>
      <c r="G310" s="180">
        <f t="shared" ca="1" si="31"/>
        <v>0</v>
      </c>
      <c r="I310" s="180">
        <f t="shared" ca="1" si="32"/>
        <v>0</v>
      </c>
    </row>
    <row r="311" spans="2:9">
      <c r="B311" s="179"/>
      <c r="C311" s="179"/>
      <c r="E311" s="180">
        <f t="shared" ca="1" si="30"/>
        <v>0</v>
      </c>
      <c r="G311" s="180">
        <f t="shared" ca="1" si="31"/>
        <v>0</v>
      </c>
      <c r="I311" s="180">
        <f t="shared" ca="1" si="32"/>
        <v>0</v>
      </c>
    </row>
    <row r="312" spans="2:9">
      <c r="B312" s="179"/>
      <c r="C312" s="179"/>
      <c r="E312" s="180">
        <f t="shared" ca="1" si="30"/>
        <v>0</v>
      </c>
      <c r="G312" s="180">
        <f t="shared" ca="1" si="31"/>
        <v>0</v>
      </c>
      <c r="I312" s="180">
        <f t="shared" ca="1" si="32"/>
        <v>0</v>
      </c>
    </row>
    <row r="313" spans="2:9">
      <c r="B313" s="179"/>
      <c r="C313" s="179"/>
      <c r="E313" s="180">
        <f t="shared" ca="1" si="30"/>
        <v>0</v>
      </c>
      <c r="G313" s="180">
        <f t="shared" ca="1" si="31"/>
        <v>0</v>
      </c>
      <c r="I313" s="180">
        <f t="shared" ca="1" si="32"/>
        <v>0</v>
      </c>
    </row>
    <row r="314" spans="2:9">
      <c r="B314" s="179"/>
      <c r="C314" s="179"/>
      <c r="E314" s="180">
        <f t="shared" ca="1" si="30"/>
        <v>0</v>
      </c>
      <c r="G314" s="180">
        <f t="shared" ca="1" si="31"/>
        <v>0</v>
      </c>
      <c r="I314" s="180">
        <f t="shared" ca="1" si="32"/>
        <v>0</v>
      </c>
    </row>
    <row r="315" spans="2:9">
      <c r="B315" s="179"/>
      <c r="C315" s="179"/>
      <c r="E315" s="180">
        <f t="shared" ca="1" si="30"/>
        <v>0</v>
      </c>
      <c r="G315" s="180">
        <f t="shared" ca="1" si="31"/>
        <v>0</v>
      </c>
      <c r="I315" s="180">
        <f t="shared" ca="1" si="32"/>
        <v>0</v>
      </c>
    </row>
    <row r="316" spans="2:9">
      <c r="B316" s="179"/>
      <c r="C316" s="179"/>
      <c r="E316" s="180">
        <f t="shared" ca="1" si="30"/>
        <v>0</v>
      </c>
      <c r="G316" s="180">
        <f t="shared" ca="1" si="31"/>
        <v>0</v>
      </c>
      <c r="I316" s="180">
        <f t="shared" ca="1" si="32"/>
        <v>0</v>
      </c>
    </row>
    <row r="317" spans="2:9">
      <c r="B317" s="179"/>
      <c r="C317" s="179"/>
      <c r="E317" s="180">
        <f t="shared" ca="1" si="30"/>
        <v>0</v>
      </c>
      <c r="G317" s="180">
        <f t="shared" ca="1" si="31"/>
        <v>0</v>
      </c>
      <c r="I317" s="180">
        <f t="shared" ca="1" si="32"/>
        <v>0</v>
      </c>
    </row>
    <row r="318" spans="2:9">
      <c r="B318" s="179"/>
      <c r="C318" s="179"/>
      <c r="E318" s="180">
        <f t="shared" ca="1" si="30"/>
        <v>0</v>
      </c>
      <c r="G318" s="180">
        <f t="shared" ca="1" si="31"/>
        <v>0</v>
      </c>
      <c r="I318" s="180">
        <f t="shared" ca="1" si="32"/>
        <v>0</v>
      </c>
    </row>
    <row r="319" spans="2:9">
      <c r="B319" s="179"/>
      <c r="C319" s="179"/>
      <c r="E319" s="180">
        <f t="shared" ca="1" si="30"/>
        <v>0</v>
      </c>
      <c r="G319" s="180">
        <f t="shared" ca="1" si="31"/>
        <v>0</v>
      </c>
      <c r="I319" s="180">
        <f t="shared" ca="1" si="32"/>
        <v>0</v>
      </c>
    </row>
    <row r="320" spans="2:9">
      <c r="B320" s="179"/>
      <c r="C320" s="179"/>
      <c r="E320" s="180">
        <f t="shared" ca="1" si="30"/>
        <v>0</v>
      </c>
      <c r="G320" s="180">
        <f t="shared" ca="1" si="31"/>
        <v>0</v>
      </c>
      <c r="I320" s="180">
        <f t="shared" ca="1" si="32"/>
        <v>0</v>
      </c>
    </row>
    <row r="321" spans="2:9">
      <c r="B321" s="179"/>
      <c r="C321" s="179"/>
      <c r="E321" s="180">
        <f t="shared" ca="1" si="30"/>
        <v>0</v>
      </c>
      <c r="G321" s="180">
        <f t="shared" ca="1" si="31"/>
        <v>0</v>
      </c>
      <c r="I321" s="180">
        <f t="shared" ca="1" si="32"/>
        <v>0</v>
      </c>
    </row>
    <row r="322" spans="2:9">
      <c r="B322" s="179"/>
      <c r="C322" s="179"/>
      <c r="E322" s="180">
        <f t="shared" ca="1" si="30"/>
        <v>0</v>
      </c>
      <c r="G322" s="180">
        <f t="shared" ca="1" si="31"/>
        <v>0</v>
      </c>
      <c r="I322" s="180">
        <f t="shared" ca="1" si="32"/>
        <v>0</v>
      </c>
    </row>
    <row r="323" spans="2:9">
      <c r="B323" s="179"/>
      <c r="C323" s="179"/>
      <c r="E323" s="180">
        <f t="shared" ca="1" si="30"/>
        <v>0</v>
      </c>
      <c r="G323" s="180">
        <f t="shared" ca="1" si="31"/>
        <v>0</v>
      </c>
      <c r="I323" s="180">
        <f t="shared" ca="1" si="32"/>
        <v>0</v>
      </c>
    </row>
    <row r="324" spans="2:9">
      <c r="B324" s="179"/>
      <c r="C324" s="179"/>
      <c r="E324" s="180">
        <f t="shared" ca="1" si="30"/>
        <v>0</v>
      </c>
      <c r="G324" s="180">
        <f t="shared" ca="1" si="31"/>
        <v>0</v>
      </c>
      <c r="I324" s="180">
        <f t="shared" ca="1" si="32"/>
        <v>0</v>
      </c>
    </row>
    <row r="325" spans="2:9">
      <c r="B325" s="179"/>
      <c r="C325" s="179"/>
      <c r="E325" s="180">
        <f t="shared" ca="1" si="30"/>
        <v>0</v>
      </c>
      <c r="G325" s="180">
        <f t="shared" ca="1" si="31"/>
        <v>0</v>
      </c>
      <c r="I325" s="180">
        <f t="shared" ca="1" si="32"/>
        <v>0</v>
      </c>
    </row>
    <row r="326" spans="2:9">
      <c r="B326" s="179"/>
      <c r="C326" s="179"/>
      <c r="E326" s="180">
        <f t="shared" ca="1" si="30"/>
        <v>0</v>
      </c>
      <c r="G326" s="180">
        <f t="shared" ca="1" si="31"/>
        <v>0</v>
      </c>
      <c r="I326" s="180">
        <f t="shared" ca="1" si="32"/>
        <v>0</v>
      </c>
    </row>
    <row r="327" spans="2:9">
      <c r="B327" s="179"/>
      <c r="C327" s="179"/>
      <c r="E327" s="180">
        <f t="shared" ca="1" si="30"/>
        <v>0</v>
      </c>
      <c r="G327" s="180">
        <f t="shared" ca="1" si="31"/>
        <v>0</v>
      </c>
      <c r="I327" s="180">
        <f t="shared" ca="1" si="32"/>
        <v>0</v>
      </c>
    </row>
    <row r="328" spans="2:9">
      <c r="B328" s="179"/>
      <c r="C328" s="179"/>
      <c r="E328" s="180">
        <f t="shared" ca="1" si="30"/>
        <v>0</v>
      </c>
      <c r="G328" s="180">
        <f t="shared" ca="1" si="31"/>
        <v>0</v>
      </c>
      <c r="I328" s="180">
        <f t="shared" ca="1" si="32"/>
        <v>0</v>
      </c>
    </row>
    <row r="329" spans="2:9">
      <c r="B329" s="179"/>
      <c r="C329" s="179"/>
      <c r="E329" s="180">
        <f t="shared" ca="1" si="30"/>
        <v>0</v>
      </c>
      <c r="G329" s="180">
        <f t="shared" ca="1" si="31"/>
        <v>0</v>
      </c>
      <c r="I329" s="180">
        <f t="shared" ca="1" si="32"/>
        <v>0</v>
      </c>
    </row>
    <row r="330" spans="2:9">
      <c r="B330" s="179"/>
      <c r="C330" s="179"/>
      <c r="E330" s="180">
        <f t="shared" ca="1" si="30"/>
        <v>0</v>
      </c>
      <c r="G330" s="180">
        <f t="shared" ca="1" si="31"/>
        <v>0</v>
      </c>
      <c r="I330" s="180">
        <f t="shared" ca="1" si="32"/>
        <v>0</v>
      </c>
    </row>
    <row r="331" spans="2:9">
      <c r="B331" s="179"/>
      <c r="C331" s="179"/>
      <c r="E331" s="180">
        <f t="shared" ca="1" si="30"/>
        <v>0</v>
      </c>
      <c r="G331" s="180">
        <f t="shared" ca="1" si="31"/>
        <v>0</v>
      </c>
      <c r="I331" s="180">
        <f t="shared" ca="1" si="32"/>
        <v>0</v>
      </c>
    </row>
    <row r="332" spans="2:9">
      <c r="B332" s="179"/>
      <c r="C332" s="179"/>
      <c r="E332" s="180">
        <f t="shared" ca="1" si="30"/>
        <v>0</v>
      </c>
      <c r="G332" s="180">
        <f t="shared" ca="1" si="31"/>
        <v>0</v>
      </c>
      <c r="I332" s="180">
        <f t="shared" ca="1" si="32"/>
        <v>0</v>
      </c>
    </row>
    <row r="333" spans="2:9">
      <c r="B333" s="179"/>
      <c r="C333" s="179"/>
      <c r="E333" s="180">
        <f t="shared" ca="1" si="30"/>
        <v>0</v>
      </c>
      <c r="G333" s="180">
        <f t="shared" ca="1" si="31"/>
        <v>0</v>
      </c>
      <c r="I333" s="180">
        <f t="shared" ca="1" si="32"/>
        <v>0</v>
      </c>
    </row>
    <row r="334" spans="2:9">
      <c r="B334" s="179"/>
      <c r="C334" s="179"/>
      <c r="E334" s="180">
        <f t="shared" ca="1" si="30"/>
        <v>0</v>
      </c>
      <c r="G334" s="180">
        <f t="shared" ca="1" si="31"/>
        <v>0</v>
      </c>
      <c r="I334" s="180">
        <f t="shared" ca="1" si="32"/>
        <v>0</v>
      </c>
    </row>
    <row r="335" spans="2:9">
      <c r="B335" s="179"/>
      <c r="C335" s="179"/>
      <c r="E335" s="180">
        <f t="shared" ca="1" si="30"/>
        <v>0</v>
      </c>
      <c r="G335" s="180">
        <f t="shared" ca="1" si="31"/>
        <v>0</v>
      </c>
      <c r="I335" s="180">
        <f t="shared" ca="1" si="32"/>
        <v>0</v>
      </c>
    </row>
    <row r="336" spans="2:9">
      <c r="B336" s="179"/>
      <c r="C336" s="179"/>
      <c r="E336" s="180">
        <f t="shared" ca="1" si="30"/>
        <v>0</v>
      </c>
      <c r="G336" s="180">
        <f t="shared" ca="1" si="31"/>
        <v>0</v>
      </c>
      <c r="I336" s="180">
        <f t="shared" ca="1" si="32"/>
        <v>0</v>
      </c>
    </row>
    <row r="337" spans="2:9">
      <c r="B337" s="179"/>
      <c r="C337" s="179"/>
      <c r="E337" s="180">
        <f t="shared" ca="1" si="30"/>
        <v>0</v>
      </c>
      <c r="G337" s="180">
        <f t="shared" ca="1" si="31"/>
        <v>0</v>
      </c>
      <c r="I337" s="180">
        <f t="shared" ca="1" si="32"/>
        <v>0</v>
      </c>
    </row>
    <row r="338" spans="2:9">
      <c r="B338" s="179"/>
      <c r="C338" s="179"/>
      <c r="E338" s="180">
        <f t="shared" ca="1" si="30"/>
        <v>0</v>
      </c>
      <c r="G338" s="180">
        <f t="shared" ca="1" si="31"/>
        <v>0</v>
      </c>
      <c r="I338" s="180">
        <f t="shared" ca="1" si="32"/>
        <v>0</v>
      </c>
    </row>
    <row r="339" spans="2:9">
      <c r="B339" s="179"/>
      <c r="C339" s="179"/>
      <c r="E339" s="180">
        <f t="shared" ca="1" si="30"/>
        <v>0</v>
      </c>
      <c r="G339" s="180">
        <f t="shared" ca="1" si="31"/>
        <v>0</v>
      </c>
      <c r="I339" s="180">
        <f t="shared" ca="1" si="32"/>
        <v>0</v>
      </c>
    </row>
    <row r="340" spans="2:9">
      <c r="B340" s="179"/>
      <c r="C340" s="179"/>
      <c r="E340" s="180">
        <f t="shared" ca="1" si="30"/>
        <v>0</v>
      </c>
      <c r="G340" s="180">
        <f t="shared" ca="1" si="31"/>
        <v>0</v>
      </c>
      <c r="I340" s="180">
        <f t="shared" ca="1" si="32"/>
        <v>0</v>
      </c>
    </row>
    <row r="341" spans="2:9">
      <c r="B341" s="179"/>
      <c r="C341" s="179"/>
      <c r="E341" s="180">
        <f t="shared" ca="1" si="30"/>
        <v>0</v>
      </c>
      <c r="G341" s="180">
        <f t="shared" ca="1" si="31"/>
        <v>0</v>
      </c>
      <c r="I341" s="180">
        <f t="shared" ca="1" si="32"/>
        <v>0</v>
      </c>
    </row>
    <row r="342" spans="2:9">
      <c r="B342" s="179"/>
      <c r="C342" s="179"/>
      <c r="E342" s="180">
        <f t="shared" ca="1" si="30"/>
        <v>0</v>
      </c>
      <c r="G342" s="180">
        <f t="shared" ca="1" si="31"/>
        <v>0</v>
      </c>
      <c r="I342" s="180">
        <f t="shared" ca="1" si="32"/>
        <v>0</v>
      </c>
    </row>
    <row r="343" spans="2:9">
      <c r="B343" s="179"/>
      <c r="C343" s="179"/>
      <c r="E343" s="180">
        <f t="shared" ca="1" si="30"/>
        <v>0</v>
      </c>
      <c r="G343" s="180">
        <f t="shared" ca="1" si="31"/>
        <v>0</v>
      </c>
      <c r="I343" s="180">
        <f t="shared" ca="1" si="32"/>
        <v>0</v>
      </c>
    </row>
    <row r="344" spans="2:9">
      <c r="B344" s="179"/>
      <c r="C344" s="179"/>
      <c r="E344" s="180">
        <f t="shared" ca="1" si="30"/>
        <v>0</v>
      </c>
      <c r="G344" s="180">
        <f t="shared" ca="1" si="31"/>
        <v>0</v>
      </c>
      <c r="I344" s="180">
        <f t="shared" ca="1" si="32"/>
        <v>0</v>
      </c>
    </row>
    <row r="345" spans="2:9">
      <c r="B345" s="179"/>
      <c r="C345" s="179"/>
      <c r="E345" s="180">
        <f t="shared" ca="1" si="30"/>
        <v>0</v>
      </c>
      <c r="G345" s="180">
        <f t="shared" ca="1" si="31"/>
        <v>0</v>
      </c>
      <c r="I345" s="180">
        <f t="shared" ca="1" si="32"/>
        <v>0</v>
      </c>
    </row>
    <row r="346" spans="2:9">
      <c r="B346" s="179"/>
      <c r="C346" s="179"/>
      <c r="E346" s="180">
        <f t="shared" ca="1" si="30"/>
        <v>0</v>
      </c>
      <c r="G346" s="180">
        <f t="shared" ca="1" si="31"/>
        <v>0</v>
      </c>
      <c r="I346" s="180">
        <f t="shared" ca="1" si="32"/>
        <v>0</v>
      </c>
    </row>
    <row r="347" spans="2:9">
      <c r="B347" s="179"/>
      <c r="C347" s="179"/>
      <c r="E347" s="180">
        <f t="shared" ca="1" si="30"/>
        <v>0</v>
      </c>
      <c r="G347" s="180">
        <f t="shared" ca="1" si="31"/>
        <v>0</v>
      </c>
      <c r="I347" s="180">
        <f t="shared" ca="1" si="32"/>
        <v>0</v>
      </c>
    </row>
    <row r="348" spans="2:9">
      <c r="B348" s="179"/>
      <c r="C348" s="179"/>
      <c r="E348" s="180">
        <f t="shared" ca="1" si="30"/>
        <v>0</v>
      </c>
      <c r="G348" s="180">
        <f t="shared" ca="1" si="31"/>
        <v>0</v>
      </c>
      <c r="I348" s="180">
        <f t="shared" ca="1" si="32"/>
        <v>0</v>
      </c>
    </row>
    <row r="349" spans="2:9">
      <c r="B349" s="179"/>
      <c r="C349" s="179"/>
      <c r="E349" s="180">
        <f t="shared" ca="1" si="30"/>
        <v>0</v>
      </c>
      <c r="G349" s="180">
        <f t="shared" ca="1" si="31"/>
        <v>0</v>
      </c>
      <c r="I349" s="180">
        <f t="shared" ca="1" si="32"/>
        <v>0</v>
      </c>
    </row>
    <row r="350" spans="2:9">
      <c r="B350" s="179"/>
      <c r="C350" s="179"/>
      <c r="E350" s="180">
        <f t="shared" ca="1" si="30"/>
        <v>0</v>
      </c>
      <c r="G350" s="180">
        <f t="shared" ca="1" si="31"/>
        <v>0</v>
      </c>
      <c r="I350" s="180">
        <f t="shared" ca="1" si="32"/>
        <v>0</v>
      </c>
    </row>
    <row r="351" spans="2:9">
      <c r="B351" s="179"/>
      <c r="C351" s="179"/>
      <c r="E351" s="180">
        <f t="shared" ref="E351:E414" ca="1" si="33">SUMPRODUCT(SUMIFS(INDIRECT(NomFeuilles&amp;"!E8"),INDIRECT(NomFeuilles&amp;"!A8"),"VRAI",INDIRECT(NomFeuilles&amp;"!A9"),"2013",INDIRECT(NomFeuilles&amp;"!E1"),C351))</f>
        <v>0</v>
      </c>
      <c r="G351" s="180">
        <f t="shared" ref="G351:G414" ca="1" si="34">SUMPRODUCT(SUMIFS(INDIRECT(NomFeuilles&amp;"!A39"),INDIRECT(NomFeuilles&amp;"!A8"),"VRAI",INDIRECT(NomFeuilles&amp;"!A9"),"2013",INDIRECT(NomFeuilles&amp;"!A40"),C351))</f>
        <v>0</v>
      </c>
      <c r="I351" s="180">
        <f t="shared" ref="I351:I414" ca="1" si="35">SUMPRODUCT(SUMIFS(INDIRECT(NomFeuilles&amp;"!C42"),INDIRECT(NomFeuilles&amp;"!A8"),"VRAI",INDIRECT(NomFeuilles&amp;"!A9"),"2013",INDIRECT(NomFeuilles&amp;"!A40"),C351))</f>
        <v>0</v>
      </c>
    </row>
    <row r="352" spans="2:9">
      <c r="B352" s="179"/>
      <c r="C352" s="179"/>
      <c r="E352" s="180">
        <f t="shared" ca="1" si="33"/>
        <v>0</v>
      </c>
      <c r="G352" s="180">
        <f t="shared" ca="1" si="34"/>
        <v>0</v>
      </c>
      <c r="I352" s="180">
        <f t="shared" ca="1" si="35"/>
        <v>0</v>
      </c>
    </row>
    <row r="353" spans="2:9">
      <c r="B353" s="179"/>
      <c r="C353" s="179"/>
      <c r="E353" s="180">
        <f t="shared" ca="1" si="33"/>
        <v>0</v>
      </c>
      <c r="G353" s="180">
        <f t="shared" ca="1" si="34"/>
        <v>0</v>
      </c>
      <c r="I353" s="180">
        <f t="shared" ca="1" si="35"/>
        <v>0</v>
      </c>
    </row>
    <row r="354" spans="2:9">
      <c r="B354" s="179"/>
      <c r="C354" s="179"/>
      <c r="E354" s="180">
        <f t="shared" ca="1" si="33"/>
        <v>0</v>
      </c>
      <c r="G354" s="180">
        <f t="shared" ca="1" si="34"/>
        <v>0</v>
      </c>
      <c r="I354" s="180">
        <f t="shared" ca="1" si="35"/>
        <v>0</v>
      </c>
    </row>
    <row r="355" spans="2:9">
      <c r="B355" s="179"/>
      <c r="C355" s="179"/>
      <c r="E355" s="180">
        <f t="shared" ca="1" si="33"/>
        <v>0</v>
      </c>
      <c r="G355" s="180">
        <f t="shared" ca="1" si="34"/>
        <v>0</v>
      </c>
      <c r="I355" s="180">
        <f t="shared" ca="1" si="35"/>
        <v>0</v>
      </c>
    </row>
    <row r="356" spans="2:9">
      <c r="B356" s="179"/>
      <c r="C356" s="179"/>
      <c r="E356" s="180">
        <f t="shared" ca="1" si="33"/>
        <v>0</v>
      </c>
      <c r="G356" s="180">
        <f t="shared" ca="1" si="34"/>
        <v>0</v>
      </c>
      <c r="I356" s="180">
        <f t="shared" ca="1" si="35"/>
        <v>0</v>
      </c>
    </row>
    <row r="357" spans="2:9">
      <c r="B357" s="179"/>
      <c r="C357" s="179"/>
      <c r="E357" s="180">
        <f t="shared" ca="1" si="33"/>
        <v>0</v>
      </c>
      <c r="G357" s="180">
        <f t="shared" ca="1" si="34"/>
        <v>0</v>
      </c>
      <c r="I357" s="180">
        <f t="shared" ca="1" si="35"/>
        <v>0</v>
      </c>
    </row>
    <row r="358" spans="2:9">
      <c r="B358" s="179"/>
      <c r="C358" s="179"/>
      <c r="E358" s="180">
        <f t="shared" ca="1" si="33"/>
        <v>0</v>
      </c>
      <c r="G358" s="180">
        <f t="shared" ca="1" si="34"/>
        <v>0</v>
      </c>
      <c r="I358" s="180">
        <f t="shared" ca="1" si="35"/>
        <v>0</v>
      </c>
    </row>
    <row r="359" spans="2:9">
      <c r="B359" s="179"/>
      <c r="C359" s="179"/>
      <c r="E359" s="180">
        <f t="shared" ca="1" si="33"/>
        <v>0</v>
      </c>
      <c r="G359" s="180">
        <f t="shared" ca="1" si="34"/>
        <v>0</v>
      </c>
      <c r="I359" s="180">
        <f t="shared" ca="1" si="35"/>
        <v>0</v>
      </c>
    </row>
    <row r="360" spans="2:9">
      <c r="B360" s="179"/>
      <c r="C360" s="179"/>
      <c r="E360" s="180">
        <f t="shared" ca="1" si="33"/>
        <v>0</v>
      </c>
      <c r="G360" s="180">
        <f t="shared" ca="1" si="34"/>
        <v>0</v>
      </c>
      <c r="I360" s="180">
        <f t="shared" ca="1" si="35"/>
        <v>0</v>
      </c>
    </row>
    <row r="361" spans="2:9">
      <c r="B361" s="179"/>
      <c r="C361" s="179"/>
      <c r="E361" s="180">
        <f t="shared" ca="1" si="33"/>
        <v>0</v>
      </c>
      <c r="G361" s="180">
        <f t="shared" ca="1" si="34"/>
        <v>0</v>
      </c>
      <c r="I361" s="180">
        <f t="shared" ca="1" si="35"/>
        <v>0</v>
      </c>
    </row>
    <row r="362" spans="2:9">
      <c r="B362" s="179"/>
      <c r="C362" s="179"/>
      <c r="E362" s="180">
        <f t="shared" ca="1" si="33"/>
        <v>0</v>
      </c>
      <c r="G362" s="180">
        <f t="shared" ca="1" si="34"/>
        <v>0</v>
      </c>
      <c r="I362" s="180">
        <f t="shared" ca="1" si="35"/>
        <v>0</v>
      </c>
    </row>
    <row r="363" spans="2:9">
      <c r="B363" s="179"/>
      <c r="C363" s="179"/>
      <c r="E363" s="180">
        <f t="shared" ca="1" si="33"/>
        <v>0</v>
      </c>
      <c r="G363" s="180">
        <f t="shared" ca="1" si="34"/>
        <v>0</v>
      </c>
      <c r="I363" s="180">
        <f t="shared" ca="1" si="35"/>
        <v>0</v>
      </c>
    </row>
    <row r="364" spans="2:9">
      <c r="B364" s="179"/>
      <c r="C364" s="179"/>
      <c r="E364" s="180">
        <f t="shared" ca="1" si="33"/>
        <v>0</v>
      </c>
      <c r="G364" s="180">
        <f t="shared" ca="1" si="34"/>
        <v>0</v>
      </c>
      <c r="I364" s="180">
        <f t="shared" ca="1" si="35"/>
        <v>0</v>
      </c>
    </row>
    <row r="365" spans="2:9">
      <c r="B365" s="179"/>
      <c r="C365" s="179"/>
      <c r="E365" s="180">
        <f t="shared" ca="1" si="33"/>
        <v>0</v>
      </c>
      <c r="G365" s="180">
        <f t="shared" ca="1" si="34"/>
        <v>0</v>
      </c>
      <c r="I365" s="180">
        <f t="shared" ca="1" si="35"/>
        <v>0</v>
      </c>
    </row>
    <row r="366" spans="2:9">
      <c r="B366" s="179"/>
      <c r="C366" s="179"/>
      <c r="E366" s="180">
        <f t="shared" ca="1" si="33"/>
        <v>0</v>
      </c>
      <c r="G366" s="180">
        <f t="shared" ca="1" si="34"/>
        <v>0</v>
      </c>
      <c r="I366" s="180">
        <f t="shared" ca="1" si="35"/>
        <v>0</v>
      </c>
    </row>
    <row r="367" spans="2:9">
      <c r="B367" s="179"/>
      <c r="C367" s="179"/>
      <c r="E367" s="180">
        <f t="shared" ca="1" si="33"/>
        <v>0</v>
      </c>
      <c r="G367" s="180">
        <f t="shared" ca="1" si="34"/>
        <v>0</v>
      </c>
      <c r="I367" s="180">
        <f t="shared" ca="1" si="35"/>
        <v>0</v>
      </c>
    </row>
    <row r="368" spans="2:9">
      <c r="B368" s="179"/>
      <c r="C368" s="179"/>
      <c r="E368" s="180">
        <f t="shared" ca="1" si="33"/>
        <v>0</v>
      </c>
      <c r="G368" s="180">
        <f t="shared" ca="1" si="34"/>
        <v>0</v>
      </c>
      <c r="I368" s="180">
        <f t="shared" ca="1" si="35"/>
        <v>0</v>
      </c>
    </row>
    <row r="369" spans="2:9">
      <c r="B369" s="179"/>
      <c r="C369" s="179"/>
      <c r="E369" s="180">
        <f t="shared" ca="1" si="33"/>
        <v>0</v>
      </c>
      <c r="G369" s="180">
        <f t="shared" ca="1" si="34"/>
        <v>0</v>
      </c>
      <c r="I369" s="180">
        <f t="shared" ca="1" si="35"/>
        <v>0</v>
      </c>
    </row>
    <row r="370" spans="2:9">
      <c r="B370" s="179"/>
      <c r="C370" s="179"/>
      <c r="E370" s="180">
        <f t="shared" ca="1" si="33"/>
        <v>0</v>
      </c>
      <c r="G370" s="180">
        <f t="shared" ca="1" si="34"/>
        <v>0</v>
      </c>
      <c r="I370" s="180">
        <f t="shared" ca="1" si="35"/>
        <v>0</v>
      </c>
    </row>
    <row r="371" spans="2:9">
      <c r="B371" s="179"/>
      <c r="C371" s="179"/>
      <c r="E371" s="180">
        <f t="shared" ca="1" si="33"/>
        <v>0</v>
      </c>
      <c r="G371" s="180">
        <f t="shared" ca="1" si="34"/>
        <v>0</v>
      </c>
      <c r="I371" s="180">
        <f t="shared" ca="1" si="35"/>
        <v>0</v>
      </c>
    </row>
    <row r="372" spans="2:9">
      <c r="B372" s="179"/>
      <c r="C372" s="179"/>
      <c r="E372" s="180">
        <f t="shared" ca="1" si="33"/>
        <v>0</v>
      </c>
      <c r="G372" s="180">
        <f t="shared" ca="1" si="34"/>
        <v>0</v>
      </c>
      <c r="I372" s="180">
        <f t="shared" ca="1" si="35"/>
        <v>0</v>
      </c>
    </row>
    <row r="373" spans="2:9">
      <c r="B373" s="179"/>
      <c r="C373" s="179"/>
      <c r="E373" s="180">
        <f t="shared" ca="1" si="33"/>
        <v>0</v>
      </c>
      <c r="G373" s="180">
        <f t="shared" ca="1" si="34"/>
        <v>0</v>
      </c>
      <c r="I373" s="180">
        <f t="shared" ca="1" si="35"/>
        <v>0</v>
      </c>
    </row>
    <row r="374" spans="2:9">
      <c r="B374" s="179"/>
      <c r="C374" s="179"/>
      <c r="E374" s="180">
        <f t="shared" ca="1" si="33"/>
        <v>0</v>
      </c>
      <c r="G374" s="180">
        <f t="shared" ca="1" si="34"/>
        <v>0</v>
      </c>
      <c r="I374" s="180">
        <f t="shared" ca="1" si="35"/>
        <v>0</v>
      </c>
    </row>
    <row r="375" spans="2:9">
      <c r="B375" s="179"/>
      <c r="C375" s="179"/>
      <c r="E375" s="180">
        <f t="shared" ca="1" si="33"/>
        <v>0</v>
      </c>
      <c r="G375" s="180">
        <f t="shared" ca="1" si="34"/>
        <v>0</v>
      </c>
      <c r="I375" s="180">
        <f t="shared" ca="1" si="35"/>
        <v>0</v>
      </c>
    </row>
    <row r="376" spans="2:9">
      <c r="B376" s="179"/>
      <c r="C376" s="179"/>
      <c r="E376" s="180">
        <f t="shared" ca="1" si="33"/>
        <v>0</v>
      </c>
      <c r="G376" s="180">
        <f t="shared" ca="1" si="34"/>
        <v>0</v>
      </c>
      <c r="I376" s="180">
        <f t="shared" ca="1" si="35"/>
        <v>0</v>
      </c>
    </row>
    <row r="377" spans="2:9">
      <c r="B377" s="179"/>
      <c r="C377" s="179"/>
      <c r="E377" s="180">
        <f t="shared" ca="1" si="33"/>
        <v>0</v>
      </c>
      <c r="G377" s="180">
        <f t="shared" ca="1" si="34"/>
        <v>0</v>
      </c>
      <c r="I377" s="180">
        <f t="shared" ca="1" si="35"/>
        <v>0</v>
      </c>
    </row>
    <row r="378" spans="2:9">
      <c r="B378" s="179"/>
      <c r="C378" s="179"/>
      <c r="E378" s="180">
        <f t="shared" ca="1" si="33"/>
        <v>0</v>
      </c>
      <c r="G378" s="180">
        <f t="shared" ca="1" si="34"/>
        <v>0</v>
      </c>
      <c r="I378" s="180">
        <f t="shared" ca="1" si="35"/>
        <v>0</v>
      </c>
    </row>
    <row r="379" spans="2:9">
      <c r="B379" s="179"/>
      <c r="C379" s="179"/>
      <c r="E379" s="180">
        <f t="shared" ca="1" si="33"/>
        <v>0</v>
      </c>
      <c r="G379" s="180">
        <f t="shared" ca="1" si="34"/>
        <v>0</v>
      </c>
      <c r="I379" s="180">
        <f t="shared" ca="1" si="35"/>
        <v>0</v>
      </c>
    </row>
    <row r="380" spans="2:9">
      <c r="B380" s="179"/>
      <c r="C380" s="179"/>
      <c r="E380" s="180">
        <f t="shared" ca="1" si="33"/>
        <v>0</v>
      </c>
      <c r="G380" s="180">
        <f t="shared" ca="1" si="34"/>
        <v>0</v>
      </c>
      <c r="I380" s="180">
        <f t="shared" ca="1" si="35"/>
        <v>0</v>
      </c>
    </row>
    <row r="381" spans="2:9">
      <c r="B381" s="179"/>
      <c r="C381" s="179"/>
      <c r="E381" s="180">
        <f t="shared" ca="1" si="33"/>
        <v>0</v>
      </c>
      <c r="G381" s="180">
        <f t="shared" ca="1" si="34"/>
        <v>0</v>
      </c>
      <c r="I381" s="180">
        <f t="shared" ca="1" si="35"/>
        <v>0</v>
      </c>
    </row>
    <row r="382" spans="2:9">
      <c r="B382" s="179"/>
      <c r="C382" s="179"/>
      <c r="E382" s="180">
        <f t="shared" ca="1" si="33"/>
        <v>0</v>
      </c>
      <c r="G382" s="180">
        <f t="shared" ca="1" si="34"/>
        <v>0</v>
      </c>
      <c r="I382" s="180">
        <f t="shared" ca="1" si="35"/>
        <v>0</v>
      </c>
    </row>
    <row r="383" spans="2:9">
      <c r="B383" s="179"/>
      <c r="C383" s="179"/>
      <c r="E383" s="180">
        <f t="shared" ca="1" si="33"/>
        <v>0</v>
      </c>
      <c r="G383" s="180">
        <f t="shared" ca="1" si="34"/>
        <v>0</v>
      </c>
      <c r="I383" s="180">
        <f t="shared" ca="1" si="35"/>
        <v>0</v>
      </c>
    </row>
    <row r="384" spans="2:9">
      <c r="B384" s="179"/>
      <c r="C384" s="179"/>
      <c r="E384" s="180">
        <f t="shared" ca="1" si="33"/>
        <v>0</v>
      </c>
      <c r="G384" s="180">
        <f t="shared" ca="1" si="34"/>
        <v>0</v>
      </c>
      <c r="I384" s="180">
        <f t="shared" ca="1" si="35"/>
        <v>0</v>
      </c>
    </row>
    <row r="385" spans="2:9">
      <c r="B385" s="179"/>
      <c r="C385" s="179"/>
      <c r="E385" s="180">
        <f t="shared" ca="1" si="33"/>
        <v>0</v>
      </c>
      <c r="G385" s="180">
        <f t="shared" ca="1" si="34"/>
        <v>0</v>
      </c>
      <c r="I385" s="180">
        <f t="shared" ca="1" si="35"/>
        <v>0</v>
      </c>
    </row>
    <row r="386" spans="2:9">
      <c r="B386" s="179"/>
      <c r="C386" s="179"/>
      <c r="E386" s="180">
        <f t="shared" ca="1" si="33"/>
        <v>0</v>
      </c>
      <c r="G386" s="180">
        <f t="shared" ca="1" si="34"/>
        <v>0</v>
      </c>
      <c r="I386" s="180">
        <f t="shared" ca="1" si="35"/>
        <v>0</v>
      </c>
    </row>
    <row r="387" spans="2:9">
      <c r="B387" s="179"/>
      <c r="C387" s="179"/>
      <c r="E387" s="180">
        <f t="shared" ca="1" si="33"/>
        <v>0</v>
      </c>
      <c r="G387" s="180">
        <f t="shared" ca="1" si="34"/>
        <v>0</v>
      </c>
      <c r="I387" s="180">
        <f t="shared" ca="1" si="35"/>
        <v>0</v>
      </c>
    </row>
    <row r="388" spans="2:9">
      <c r="B388" s="179"/>
      <c r="C388" s="179"/>
      <c r="E388" s="180">
        <f t="shared" ca="1" si="33"/>
        <v>0</v>
      </c>
      <c r="G388" s="180">
        <f t="shared" ca="1" si="34"/>
        <v>0</v>
      </c>
      <c r="I388" s="180">
        <f t="shared" ca="1" si="35"/>
        <v>0</v>
      </c>
    </row>
    <row r="389" spans="2:9">
      <c r="B389" s="179"/>
      <c r="C389" s="179"/>
      <c r="E389" s="180">
        <f t="shared" ca="1" si="33"/>
        <v>0</v>
      </c>
      <c r="G389" s="180">
        <f t="shared" ca="1" si="34"/>
        <v>0</v>
      </c>
      <c r="I389" s="180">
        <f t="shared" ca="1" si="35"/>
        <v>0</v>
      </c>
    </row>
    <row r="390" spans="2:9">
      <c r="B390" s="179"/>
      <c r="C390" s="179"/>
      <c r="E390" s="180">
        <f t="shared" ca="1" si="33"/>
        <v>0</v>
      </c>
      <c r="G390" s="180">
        <f t="shared" ca="1" si="34"/>
        <v>0</v>
      </c>
      <c r="I390" s="180">
        <f t="shared" ca="1" si="35"/>
        <v>0</v>
      </c>
    </row>
    <row r="391" spans="2:9">
      <c r="B391" s="179"/>
      <c r="C391" s="179"/>
      <c r="E391" s="180">
        <f t="shared" ca="1" si="33"/>
        <v>0</v>
      </c>
      <c r="G391" s="180">
        <f t="shared" ca="1" si="34"/>
        <v>0</v>
      </c>
      <c r="I391" s="180">
        <f t="shared" ca="1" si="35"/>
        <v>0</v>
      </c>
    </row>
    <row r="392" spans="2:9">
      <c r="B392" s="179"/>
      <c r="C392" s="179"/>
      <c r="E392" s="180">
        <f t="shared" ca="1" si="33"/>
        <v>0</v>
      </c>
      <c r="G392" s="180">
        <f t="shared" ca="1" si="34"/>
        <v>0</v>
      </c>
      <c r="I392" s="180">
        <f t="shared" ca="1" si="35"/>
        <v>0</v>
      </c>
    </row>
    <row r="393" spans="2:9">
      <c r="B393" s="179"/>
      <c r="C393" s="179"/>
      <c r="E393" s="180">
        <f t="shared" ca="1" si="33"/>
        <v>0</v>
      </c>
      <c r="G393" s="180">
        <f t="shared" ca="1" si="34"/>
        <v>0</v>
      </c>
      <c r="I393" s="180">
        <f t="shared" ca="1" si="35"/>
        <v>0</v>
      </c>
    </row>
    <row r="394" spans="2:9">
      <c r="B394" s="179"/>
      <c r="C394" s="179"/>
      <c r="E394" s="180">
        <f t="shared" ca="1" si="33"/>
        <v>0</v>
      </c>
      <c r="G394" s="180">
        <f t="shared" ca="1" si="34"/>
        <v>0</v>
      </c>
      <c r="I394" s="180">
        <f t="shared" ca="1" si="35"/>
        <v>0</v>
      </c>
    </row>
    <row r="395" spans="2:9">
      <c r="B395" s="179"/>
      <c r="C395" s="179"/>
      <c r="E395" s="180">
        <f t="shared" ca="1" si="33"/>
        <v>0</v>
      </c>
      <c r="G395" s="180">
        <f t="shared" ca="1" si="34"/>
        <v>0</v>
      </c>
      <c r="I395" s="180">
        <f t="shared" ca="1" si="35"/>
        <v>0</v>
      </c>
    </row>
    <row r="396" spans="2:9">
      <c r="B396" s="179"/>
      <c r="C396" s="179"/>
      <c r="E396" s="180">
        <f t="shared" ca="1" si="33"/>
        <v>0</v>
      </c>
      <c r="G396" s="180">
        <f t="shared" ca="1" si="34"/>
        <v>0</v>
      </c>
      <c r="I396" s="180">
        <f t="shared" ca="1" si="35"/>
        <v>0</v>
      </c>
    </row>
    <row r="397" spans="2:9">
      <c r="B397" s="179"/>
      <c r="C397" s="179"/>
      <c r="E397" s="180">
        <f t="shared" ca="1" si="33"/>
        <v>0</v>
      </c>
      <c r="G397" s="180">
        <f t="shared" ca="1" si="34"/>
        <v>0</v>
      </c>
      <c r="I397" s="180">
        <f t="shared" ca="1" si="35"/>
        <v>0</v>
      </c>
    </row>
    <row r="398" spans="2:9">
      <c r="B398" s="179"/>
      <c r="C398" s="179"/>
      <c r="E398" s="180">
        <f t="shared" ca="1" si="33"/>
        <v>0</v>
      </c>
      <c r="G398" s="180">
        <f t="shared" ca="1" si="34"/>
        <v>0</v>
      </c>
      <c r="I398" s="180">
        <f t="shared" ca="1" si="35"/>
        <v>0</v>
      </c>
    </row>
    <row r="399" spans="2:9">
      <c r="B399" s="179"/>
      <c r="C399" s="179"/>
      <c r="E399" s="180">
        <f t="shared" ca="1" si="33"/>
        <v>0</v>
      </c>
      <c r="G399" s="180">
        <f t="shared" ca="1" si="34"/>
        <v>0</v>
      </c>
      <c r="I399" s="180">
        <f t="shared" ca="1" si="35"/>
        <v>0</v>
      </c>
    </row>
    <row r="400" spans="2:9">
      <c r="B400" s="179"/>
      <c r="C400" s="179"/>
      <c r="E400" s="180">
        <f t="shared" ca="1" si="33"/>
        <v>0</v>
      </c>
      <c r="G400" s="180">
        <f t="shared" ca="1" si="34"/>
        <v>0</v>
      </c>
      <c r="I400" s="180">
        <f t="shared" ca="1" si="35"/>
        <v>0</v>
      </c>
    </row>
    <row r="401" spans="2:9">
      <c r="B401" s="179"/>
      <c r="C401" s="179"/>
      <c r="E401" s="180">
        <f t="shared" ca="1" si="33"/>
        <v>0</v>
      </c>
      <c r="G401" s="180">
        <f t="shared" ca="1" si="34"/>
        <v>0</v>
      </c>
      <c r="I401" s="180">
        <f t="shared" ca="1" si="35"/>
        <v>0</v>
      </c>
    </row>
    <row r="402" spans="2:9">
      <c r="B402" s="179"/>
      <c r="C402" s="179"/>
      <c r="E402" s="180">
        <f t="shared" ca="1" si="33"/>
        <v>0</v>
      </c>
      <c r="G402" s="180">
        <f t="shared" ca="1" si="34"/>
        <v>0</v>
      </c>
      <c r="I402" s="180">
        <f t="shared" ca="1" si="35"/>
        <v>0</v>
      </c>
    </row>
    <row r="403" spans="2:9">
      <c r="B403" s="179"/>
      <c r="C403" s="179"/>
      <c r="E403" s="180">
        <f t="shared" ca="1" si="33"/>
        <v>0</v>
      </c>
      <c r="G403" s="180">
        <f t="shared" ca="1" si="34"/>
        <v>0</v>
      </c>
      <c r="I403" s="180">
        <f t="shared" ca="1" si="35"/>
        <v>0</v>
      </c>
    </row>
    <row r="404" spans="2:9">
      <c r="B404" s="179"/>
      <c r="C404" s="179"/>
      <c r="E404" s="180">
        <f t="shared" ca="1" si="33"/>
        <v>0</v>
      </c>
      <c r="G404" s="180">
        <f t="shared" ca="1" si="34"/>
        <v>0</v>
      </c>
      <c r="I404" s="180">
        <f t="shared" ca="1" si="35"/>
        <v>0</v>
      </c>
    </row>
    <row r="405" spans="2:9">
      <c r="B405" s="179"/>
      <c r="C405" s="179"/>
      <c r="E405" s="180">
        <f t="shared" ca="1" si="33"/>
        <v>0</v>
      </c>
      <c r="G405" s="180">
        <f t="shared" ca="1" si="34"/>
        <v>0</v>
      </c>
      <c r="I405" s="180">
        <f t="shared" ca="1" si="35"/>
        <v>0</v>
      </c>
    </row>
    <row r="406" spans="2:9">
      <c r="B406" s="179"/>
      <c r="C406" s="179"/>
      <c r="E406" s="180">
        <f t="shared" ca="1" si="33"/>
        <v>0</v>
      </c>
      <c r="G406" s="180">
        <f t="shared" ca="1" si="34"/>
        <v>0</v>
      </c>
      <c r="I406" s="180">
        <f t="shared" ca="1" si="35"/>
        <v>0</v>
      </c>
    </row>
    <row r="407" spans="2:9">
      <c r="B407" s="179"/>
      <c r="C407" s="179"/>
      <c r="E407" s="180">
        <f t="shared" ca="1" si="33"/>
        <v>0</v>
      </c>
      <c r="G407" s="180">
        <f t="shared" ca="1" si="34"/>
        <v>0</v>
      </c>
      <c r="I407" s="180">
        <f t="shared" ca="1" si="35"/>
        <v>0</v>
      </c>
    </row>
    <row r="408" spans="2:9">
      <c r="B408" s="179"/>
      <c r="C408" s="179"/>
      <c r="E408" s="180">
        <f t="shared" ca="1" si="33"/>
        <v>0</v>
      </c>
      <c r="G408" s="180">
        <f t="shared" ca="1" si="34"/>
        <v>0</v>
      </c>
      <c r="I408" s="180">
        <f t="shared" ca="1" si="35"/>
        <v>0</v>
      </c>
    </row>
    <row r="409" spans="2:9">
      <c r="B409" s="179"/>
      <c r="C409" s="179"/>
      <c r="E409" s="180">
        <f t="shared" ca="1" si="33"/>
        <v>0</v>
      </c>
      <c r="G409" s="180">
        <f t="shared" ca="1" si="34"/>
        <v>0</v>
      </c>
      <c r="I409" s="180">
        <f t="shared" ca="1" si="35"/>
        <v>0</v>
      </c>
    </row>
    <row r="410" spans="2:9">
      <c r="B410" s="179"/>
      <c r="C410" s="179"/>
      <c r="E410" s="180">
        <f t="shared" ca="1" si="33"/>
        <v>0</v>
      </c>
      <c r="G410" s="180">
        <f t="shared" ca="1" si="34"/>
        <v>0</v>
      </c>
      <c r="I410" s="180">
        <f t="shared" ca="1" si="35"/>
        <v>0</v>
      </c>
    </row>
    <row r="411" spans="2:9">
      <c r="B411" s="179"/>
      <c r="C411" s="179"/>
      <c r="E411" s="180">
        <f t="shared" ca="1" si="33"/>
        <v>0</v>
      </c>
      <c r="G411" s="180">
        <f t="shared" ca="1" si="34"/>
        <v>0</v>
      </c>
      <c r="I411" s="180">
        <f t="shared" ca="1" si="35"/>
        <v>0</v>
      </c>
    </row>
    <row r="412" spans="2:9">
      <c r="B412" s="179"/>
      <c r="C412" s="179"/>
      <c r="E412" s="180">
        <f t="shared" ca="1" si="33"/>
        <v>0</v>
      </c>
      <c r="G412" s="180">
        <f t="shared" ca="1" si="34"/>
        <v>0</v>
      </c>
      <c r="I412" s="180">
        <f t="shared" ca="1" si="35"/>
        <v>0</v>
      </c>
    </row>
    <row r="413" spans="2:9">
      <c r="B413" s="179"/>
      <c r="C413" s="179"/>
      <c r="E413" s="180">
        <f t="shared" ca="1" si="33"/>
        <v>0</v>
      </c>
      <c r="G413" s="180">
        <f t="shared" ca="1" si="34"/>
        <v>0</v>
      </c>
      <c r="I413" s="180">
        <f t="shared" ca="1" si="35"/>
        <v>0</v>
      </c>
    </row>
    <row r="414" spans="2:9">
      <c r="B414" s="179"/>
      <c r="C414" s="179"/>
      <c r="E414" s="180">
        <f t="shared" ca="1" si="33"/>
        <v>0</v>
      </c>
      <c r="G414" s="180">
        <f t="shared" ca="1" si="34"/>
        <v>0</v>
      </c>
      <c r="I414" s="180">
        <f t="shared" ca="1" si="35"/>
        <v>0</v>
      </c>
    </row>
    <row r="415" spans="2:9">
      <c r="B415" s="179"/>
      <c r="C415" s="179"/>
      <c r="E415" s="180">
        <f t="shared" ref="E415:E478" ca="1" si="36">SUMPRODUCT(SUMIFS(INDIRECT(NomFeuilles&amp;"!E8"),INDIRECT(NomFeuilles&amp;"!A8"),"VRAI",INDIRECT(NomFeuilles&amp;"!A9"),"2013",INDIRECT(NomFeuilles&amp;"!E1"),C415))</f>
        <v>0</v>
      </c>
      <c r="G415" s="180">
        <f t="shared" ref="G415:G478" ca="1" si="37">SUMPRODUCT(SUMIFS(INDIRECT(NomFeuilles&amp;"!A39"),INDIRECT(NomFeuilles&amp;"!A8"),"VRAI",INDIRECT(NomFeuilles&amp;"!A9"),"2013",INDIRECT(NomFeuilles&amp;"!A40"),C415))</f>
        <v>0</v>
      </c>
      <c r="I415" s="180">
        <f t="shared" ref="I415:I478" ca="1" si="38">SUMPRODUCT(SUMIFS(INDIRECT(NomFeuilles&amp;"!C42"),INDIRECT(NomFeuilles&amp;"!A8"),"VRAI",INDIRECT(NomFeuilles&amp;"!A9"),"2013",INDIRECT(NomFeuilles&amp;"!A40"),C415))</f>
        <v>0</v>
      </c>
    </row>
    <row r="416" spans="2:9">
      <c r="B416" s="179"/>
      <c r="C416" s="179"/>
      <c r="E416" s="180">
        <f t="shared" ca="1" si="36"/>
        <v>0</v>
      </c>
      <c r="G416" s="180">
        <f t="shared" ca="1" si="37"/>
        <v>0</v>
      </c>
      <c r="I416" s="180">
        <f t="shared" ca="1" si="38"/>
        <v>0</v>
      </c>
    </row>
    <row r="417" spans="2:9">
      <c r="B417" s="179"/>
      <c r="C417" s="179"/>
      <c r="E417" s="180">
        <f t="shared" ca="1" si="36"/>
        <v>0</v>
      </c>
      <c r="G417" s="180">
        <f t="shared" ca="1" si="37"/>
        <v>0</v>
      </c>
      <c r="I417" s="180">
        <f t="shared" ca="1" si="38"/>
        <v>0</v>
      </c>
    </row>
    <row r="418" spans="2:9">
      <c r="B418" s="179"/>
      <c r="C418" s="179"/>
      <c r="E418" s="180">
        <f t="shared" ca="1" si="36"/>
        <v>0</v>
      </c>
      <c r="G418" s="180">
        <f t="shared" ca="1" si="37"/>
        <v>0</v>
      </c>
      <c r="I418" s="180">
        <f t="shared" ca="1" si="38"/>
        <v>0</v>
      </c>
    </row>
    <row r="419" spans="2:9">
      <c r="B419" s="179"/>
      <c r="C419" s="179"/>
      <c r="E419" s="180">
        <f t="shared" ca="1" si="36"/>
        <v>0</v>
      </c>
      <c r="G419" s="180">
        <f t="shared" ca="1" si="37"/>
        <v>0</v>
      </c>
      <c r="I419" s="180">
        <f t="shared" ca="1" si="38"/>
        <v>0</v>
      </c>
    </row>
    <row r="420" spans="2:9">
      <c r="B420" s="179"/>
      <c r="C420" s="179"/>
      <c r="E420" s="180">
        <f t="shared" ca="1" si="36"/>
        <v>0</v>
      </c>
      <c r="G420" s="180">
        <f t="shared" ca="1" si="37"/>
        <v>0</v>
      </c>
      <c r="I420" s="180">
        <f t="shared" ca="1" si="38"/>
        <v>0</v>
      </c>
    </row>
    <row r="421" spans="2:9">
      <c r="B421" s="179"/>
      <c r="C421" s="179"/>
      <c r="E421" s="180">
        <f t="shared" ca="1" si="36"/>
        <v>0</v>
      </c>
      <c r="G421" s="180">
        <f t="shared" ca="1" si="37"/>
        <v>0</v>
      </c>
      <c r="I421" s="180">
        <f t="shared" ca="1" si="38"/>
        <v>0</v>
      </c>
    </row>
    <row r="422" spans="2:9">
      <c r="B422" s="179"/>
      <c r="C422" s="179"/>
      <c r="E422" s="180">
        <f t="shared" ca="1" si="36"/>
        <v>0</v>
      </c>
      <c r="G422" s="180">
        <f t="shared" ca="1" si="37"/>
        <v>0</v>
      </c>
      <c r="I422" s="180">
        <f t="shared" ca="1" si="38"/>
        <v>0</v>
      </c>
    </row>
    <row r="423" spans="2:9">
      <c r="B423" s="179"/>
      <c r="C423" s="179"/>
      <c r="E423" s="180">
        <f t="shared" ca="1" si="36"/>
        <v>0</v>
      </c>
      <c r="G423" s="180">
        <f t="shared" ca="1" si="37"/>
        <v>0</v>
      </c>
      <c r="I423" s="180">
        <f t="shared" ca="1" si="38"/>
        <v>0</v>
      </c>
    </row>
    <row r="424" spans="2:9">
      <c r="B424" s="179"/>
      <c r="C424" s="179"/>
      <c r="E424" s="180">
        <f t="shared" ca="1" si="36"/>
        <v>0</v>
      </c>
      <c r="G424" s="180">
        <f t="shared" ca="1" si="37"/>
        <v>0</v>
      </c>
      <c r="I424" s="180">
        <f t="shared" ca="1" si="38"/>
        <v>0</v>
      </c>
    </row>
    <row r="425" spans="2:9">
      <c r="B425" s="179"/>
      <c r="C425" s="179"/>
      <c r="E425" s="180">
        <f t="shared" ca="1" si="36"/>
        <v>0</v>
      </c>
      <c r="G425" s="180">
        <f t="shared" ca="1" si="37"/>
        <v>0</v>
      </c>
      <c r="I425" s="180">
        <f t="shared" ca="1" si="38"/>
        <v>0</v>
      </c>
    </row>
    <row r="426" spans="2:9">
      <c r="B426" s="179"/>
      <c r="C426" s="179"/>
      <c r="E426" s="180">
        <f t="shared" ca="1" si="36"/>
        <v>0</v>
      </c>
      <c r="G426" s="180">
        <f t="shared" ca="1" si="37"/>
        <v>0</v>
      </c>
      <c r="I426" s="180">
        <f t="shared" ca="1" si="38"/>
        <v>0</v>
      </c>
    </row>
    <row r="427" spans="2:9">
      <c r="B427" s="179"/>
      <c r="C427" s="179"/>
      <c r="E427" s="180">
        <f t="shared" ca="1" si="36"/>
        <v>0</v>
      </c>
      <c r="G427" s="180">
        <f t="shared" ca="1" si="37"/>
        <v>0</v>
      </c>
      <c r="I427" s="180">
        <f t="shared" ca="1" si="38"/>
        <v>0</v>
      </c>
    </row>
    <row r="428" spans="2:9">
      <c r="B428" s="179"/>
      <c r="C428" s="179"/>
      <c r="E428" s="180">
        <f t="shared" ca="1" si="36"/>
        <v>0</v>
      </c>
      <c r="G428" s="180">
        <f t="shared" ca="1" si="37"/>
        <v>0</v>
      </c>
      <c r="I428" s="180">
        <f t="shared" ca="1" si="38"/>
        <v>0</v>
      </c>
    </row>
    <row r="429" spans="2:9">
      <c r="B429" s="179"/>
      <c r="C429" s="179"/>
      <c r="E429" s="180">
        <f t="shared" ca="1" si="36"/>
        <v>0</v>
      </c>
      <c r="G429" s="180">
        <f t="shared" ca="1" si="37"/>
        <v>0</v>
      </c>
      <c r="I429" s="180">
        <f t="shared" ca="1" si="38"/>
        <v>0</v>
      </c>
    </row>
    <row r="430" spans="2:9">
      <c r="B430" s="179"/>
      <c r="C430" s="179"/>
      <c r="E430" s="180">
        <f t="shared" ca="1" si="36"/>
        <v>0</v>
      </c>
      <c r="G430" s="180">
        <f t="shared" ca="1" si="37"/>
        <v>0</v>
      </c>
      <c r="I430" s="180">
        <f t="shared" ca="1" si="38"/>
        <v>0</v>
      </c>
    </row>
    <row r="431" spans="2:9">
      <c r="B431" s="179"/>
      <c r="C431" s="179"/>
      <c r="E431" s="180">
        <f t="shared" ca="1" si="36"/>
        <v>0</v>
      </c>
      <c r="G431" s="180">
        <f t="shared" ca="1" si="37"/>
        <v>0</v>
      </c>
      <c r="I431" s="180">
        <f t="shared" ca="1" si="38"/>
        <v>0</v>
      </c>
    </row>
    <row r="432" spans="2:9">
      <c r="B432" s="179"/>
      <c r="C432" s="179"/>
      <c r="E432" s="180">
        <f t="shared" ca="1" si="36"/>
        <v>0</v>
      </c>
      <c r="G432" s="180">
        <f t="shared" ca="1" si="37"/>
        <v>0</v>
      </c>
      <c r="I432" s="180">
        <f t="shared" ca="1" si="38"/>
        <v>0</v>
      </c>
    </row>
    <row r="433" spans="2:9">
      <c r="B433" s="179"/>
      <c r="C433" s="179"/>
      <c r="E433" s="180">
        <f t="shared" ca="1" si="36"/>
        <v>0</v>
      </c>
      <c r="G433" s="180">
        <f t="shared" ca="1" si="37"/>
        <v>0</v>
      </c>
      <c r="I433" s="180">
        <f t="shared" ca="1" si="38"/>
        <v>0</v>
      </c>
    </row>
    <row r="434" spans="2:9">
      <c r="B434" s="179"/>
      <c r="C434" s="179"/>
      <c r="E434" s="180">
        <f t="shared" ca="1" si="36"/>
        <v>0</v>
      </c>
      <c r="G434" s="180">
        <f t="shared" ca="1" si="37"/>
        <v>0</v>
      </c>
      <c r="I434" s="180">
        <f t="shared" ca="1" si="38"/>
        <v>0</v>
      </c>
    </row>
    <row r="435" spans="2:9">
      <c r="B435" s="179"/>
      <c r="C435" s="179"/>
      <c r="E435" s="180">
        <f t="shared" ca="1" si="36"/>
        <v>0</v>
      </c>
      <c r="G435" s="180">
        <f t="shared" ca="1" si="37"/>
        <v>0</v>
      </c>
      <c r="I435" s="180">
        <f t="shared" ca="1" si="38"/>
        <v>0</v>
      </c>
    </row>
    <row r="436" spans="2:9">
      <c r="B436" s="179"/>
      <c r="C436" s="179"/>
      <c r="E436" s="180">
        <f t="shared" ca="1" si="36"/>
        <v>0</v>
      </c>
      <c r="G436" s="180">
        <f t="shared" ca="1" si="37"/>
        <v>0</v>
      </c>
      <c r="I436" s="180">
        <f t="shared" ca="1" si="38"/>
        <v>0</v>
      </c>
    </row>
    <row r="437" spans="2:9">
      <c r="B437" s="179"/>
      <c r="C437" s="179"/>
      <c r="E437" s="180">
        <f t="shared" ca="1" si="36"/>
        <v>0</v>
      </c>
      <c r="G437" s="180">
        <f t="shared" ca="1" si="37"/>
        <v>0</v>
      </c>
      <c r="I437" s="180">
        <f t="shared" ca="1" si="38"/>
        <v>0</v>
      </c>
    </row>
    <row r="438" spans="2:9">
      <c r="B438" s="179"/>
      <c r="C438" s="179"/>
      <c r="E438" s="180">
        <f t="shared" ca="1" si="36"/>
        <v>0</v>
      </c>
      <c r="G438" s="180">
        <f t="shared" ca="1" si="37"/>
        <v>0</v>
      </c>
      <c r="I438" s="180">
        <f t="shared" ca="1" si="38"/>
        <v>0</v>
      </c>
    </row>
    <row r="439" spans="2:9">
      <c r="B439" s="179"/>
      <c r="C439" s="179"/>
      <c r="E439" s="180">
        <f t="shared" ca="1" si="36"/>
        <v>0</v>
      </c>
      <c r="G439" s="180">
        <f t="shared" ca="1" si="37"/>
        <v>0</v>
      </c>
      <c r="I439" s="180">
        <f t="shared" ca="1" si="38"/>
        <v>0</v>
      </c>
    </row>
    <row r="440" spans="2:9">
      <c r="B440" s="179"/>
      <c r="C440" s="179"/>
      <c r="E440" s="180">
        <f t="shared" ca="1" si="36"/>
        <v>0</v>
      </c>
      <c r="G440" s="180">
        <f t="shared" ca="1" si="37"/>
        <v>0</v>
      </c>
      <c r="I440" s="180">
        <f t="shared" ca="1" si="38"/>
        <v>0</v>
      </c>
    </row>
    <row r="441" spans="2:9">
      <c r="B441" s="179"/>
      <c r="C441" s="179"/>
      <c r="E441" s="180">
        <f t="shared" ca="1" si="36"/>
        <v>0</v>
      </c>
      <c r="G441" s="180">
        <f t="shared" ca="1" si="37"/>
        <v>0</v>
      </c>
      <c r="I441" s="180">
        <f t="shared" ca="1" si="38"/>
        <v>0</v>
      </c>
    </row>
    <row r="442" spans="2:9">
      <c r="B442" s="179"/>
      <c r="C442" s="179"/>
      <c r="E442" s="180">
        <f t="shared" ca="1" si="36"/>
        <v>0</v>
      </c>
      <c r="G442" s="180">
        <f t="shared" ca="1" si="37"/>
        <v>0</v>
      </c>
      <c r="I442" s="180">
        <f t="shared" ca="1" si="38"/>
        <v>0</v>
      </c>
    </row>
    <row r="443" spans="2:9">
      <c r="B443" s="179"/>
      <c r="C443" s="179"/>
      <c r="E443" s="180">
        <f t="shared" ca="1" si="36"/>
        <v>0</v>
      </c>
      <c r="G443" s="180">
        <f t="shared" ca="1" si="37"/>
        <v>0</v>
      </c>
      <c r="I443" s="180">
        <f t="shared" ca="1" si="38"/>
        <v>0</v>
      </c>
    </row>
    <row r="444" spans="2:9">
      <c r="B444" s="179"/>
      <c r="C444" s="179"/>
      <c r="E444" s="180">
        <f t="shared" ca="1" si="36"/>
        <v>0</v>
      </c>
      <c r="G444" s="180">
        <f t="shared" ca="1" si="37"/>
        <v>0</v>
      </c>
      <c r="I444" s="180">
        <f t="shared" ca="1" si="38"/>
        <v>0</v>
      </c>
    </row>
    <row r="445" spans="2:9">
      <c r="B445" s="179"/>
      <c r="C445" s="179"/>
      <c r="E445" s="180">
        <f t="shared" ca="1" si="36"/>
        <v>0</v>
      </c>
      <c r="G445" s="180">
        <f t="shared" ca="1" si="37"/>
        <v>0</v>
      </c>
      <c r="I445" s="180">
        <f t="shared" ca="1" si="38"/>
        <v>0</v>
      </c>
    </row>
    <row r="446" spans="2:9">
      <c r="B446" s="179"/>
      <c r="C446" s="179"/>
      <c r="E446" s="180">
        <f t="shared" ca="1" si="36"/>
        <v>0</v>
      </c>
      <c r="G446" s="180">
        <f t="shared" ca="1" si="37"/>
        <v>0</v>
      </c>
      <c r="I446" s="180">
        <f t="shared" ca="1" si="38"/>
        <v>0</v>
      </c>
    </row>
    <row r="447" spans="2:9">
      <c r="B447" s="179"/>
      <c r="C447" s="179"/>
      <c r="E447" s="180">
        <f t="shared" ca="1" si="36"/>
        <v>0</v>
      </c>
      <c r="G447" s="180">
        <f t="shared" ca="1" si="37"/>
        <v>0</v>
      </c>
      <c r="I447" s="180">
        <f t="shared" ca="1" si="38"/>
        <v>0</v>
      </c>
    </row>
    <row r="448" spans="2:9">
      <c r="B448" s="179"/>
      <c r="C448" s="179"/>
      <c r="E448" s="180">
        <f t="shared" ca="1" si="36"/>
        <v>0</v>
      </c>
      <c r="G448" s="180">
        <f t="shared" ca="1" si="37"/>
        <v>0</v>
      </c>
      <c r="I448" s="180">
        <f t="shared" ca="1" si="38"/>
        <v>0</v>
      </c>
    </row>
    <row r="449" spans="2:9">
      <c r="B449" s="179"/>
      <c r="C449" s="179"/>
      <c r="E449" s="180">
        <f t="shared" ca="1" si="36"/>
        <v>0</v>
      </c>
      <c r="G449" s="180">
        <f t="shared" ca="1" si="37"/>
        <v>0</v>
      </c>
      <c r="I449" s="180">
        <f t="shared" ca="1" si="38"/>
        <v>0</v>
      </c>
    </row>
    <row r="450" spans="2:9">
      <c r="B450" s="179"/>
      <c r="C450" s="179"/>
      <c r="E450" s="180">
        <f t="shared" ca="1" si="36"/>
        <v>0</v>
      </c>
      <c r="G450" s="180">
        <f t="shared" ca="1" si="37"/>
        <v>0</v>
      </c>
      <c r="I450" s="180">
        <f t="shared" ca="1" si="38"/>
        <v>0</v>
      </c>
    </row>
    <row r="451" spans="2:9">
      <c r="B451" s="179"/>
      <c r="C451" s="179"/>
      <c r="E451" s="180">
        <f t="shared" ca="1" si="36"/>
        <v>0</v>
      </c>
      <c r="G451" s="180">
        <f t="shared" ca="1" si="37"/>
        <v>0</v>
      </c>
      <c r="I451" s="180">
        <f t="shared" ca="1" si="38"/>
        <v>0</v>
      </c>
    </row>
    <row r="452" spans="2:9">
      <c r="B452" s="179"/>
      <c r="C452" s="179"/>
      <c r="E452" s="180">
        <f t="shared" ca="1" si="36"/>
        <v>0</v>
      </c>
      <c r="G452" s="180">
        <f t="shared" ca="1" si="37"/>
        <v>0</v>
      </c>
      <c r="I452" s="180">
        <f t="shared" ca="1" si="38"/>
        <v>0</v>
      </c>
    </row>
    <row r="453" spans="2:9">
      <c r="B453" s="179"/>
      <c r="C453" s="179"/>
      <c r="E453" s="180">
        <f t="shared" ca="1" si="36"/>
        <v>0</v>
      </c>
      <c r="G453" s="180">
        <f t="shared" ca="1" si="37"/>
        <v>0</v>
      </c>
      <c r="I453" s="180">
        <f t="shared" ca="1" si="38"/>
        <v>0</v>
      </c>
    </row>
    <row r="454" spans="2:9">
      <c r="B454" s="179"/>
      <c r="C454" s="179"/>
      <c r="E454" s="180">
        <f t="shared" ca="1" si="36"/>
        <v>0</v>
      </c>
      <c r="G454" s="180">
        <f t="shared" ca="1" si="37"/>
        <v>0</v>
      </c>
      <c r="I454" s="180">
        <f t="shared" ca="1" si="38"/>
        <v>0</v>
      </c>
    </row>
    <row r="455" spans="2:9">
      <c r="B455" s="179"/>
      <c r="C455" s="179"/>
      <c r="E455" s="180">
        <f t="shared" ca="1" si="36"/>
        <v>0</v>
      </c>
      <c r="G455" s="180">
        <f t="shared" ca="1" si="37"/>
        <v>0</v>
      </c>
      <c r="I455" s="180">
        <f t="shared" ca="1" si="38"/>
        <v>0</v>
      </c>
    </row>
    <row r="456" spans="2:9">
      <c r="B456" s="179"/>
      <c r="C456" s="179"/>
      <c r="E456" s="180">
        <f t="shared" ca="1" si="36"/>
        <v>0</v>
      </c>
      <c r="G456" s="180">
        <f t="shared" ca="1" si="37"/>
        <v>0</v>
      </c>
      <c r="I456" s="180">
        <f t="shared" ca="1" si="38"/>
        <v>0</v>
      </c>
    </row>
    <row r="457" spans="2:9">
      <c r="B457" s="179"/>
      <c r="C457" s="179"/>
      <c r="E457" s="180">
        <f t="shared" ca="1" si="36"/>
        <v>0</v>
      </c>
      <c r="G457" s="180">
        <f t="shared" ca="1" si="37"/>
        <v>0</v>
      </c>
      <c r="I457" s="180">
        <f t="shared" ca="1" si="38"/>
        <v>0</v>
      </c>
    </row>
    <row r="458" spans="2:9">
      <c r="B458" s="179"/>
      <c r="C458" s="179"/>
      <c r="E458" s="180">
        <f t="shared" ca="1" si="36"/>
        <v>0</v>
      </c>
      <c r="G458" s="180">
        <f t="shared" ca="1" si="37"/>
        <v>0</v>
      </c>
      <c r="I458" s="180">
        <f t="shared" ca="1" si="38"/>
        <v>0</v>
      </c>
    </row>
    <row r="459" spans="2:9">
      <c r="B459" s="179"/>
      <c r="C459" s="179"/>
      <c r="E459" s="180">
        <f t="shared" ca="1" si="36"/>
        <v>0</v>
      </c>
      <c r="G459" s="180">
        <f t="shared" ca="1" si="37"/>
        <v>0</v>
      </c>
      <c r="I459" s="180">
        <f t="shared" ca="1" si="38"/>
        <v>0</v>
      </c>
    </row>
    <row r="460" spans="2:9">
      <c r="B460" s="179"/>
      <c r="C460" s="179"/>
      <c r="E460" s="180">
        <f t="shared" ca="1" si="36"/>
        <v>0</v>
      </c>
      <c r="G460" s="180">
        <f t="shared" ca="1" si="37"/>
        <v>0</v>
      </c>
      <c r="I460" s="180">
        <f t="shared" ca="1" si="38"/>
        <v>0</v>
      </c>
    </row>
    <row r="461" spans="2:9">
      <c r="B461" s="179"/>
      <c r="C461" s="179"/>
      <c r="E461" s="180">
        <f t="shared" ca="1" si="36"/>
        <v>0</v>
      </c>
      <c r="G461" s="180">
        <f t="shared" ca="1" si="37"/>
        <v>0</v>
      </c>
      <c r="I461" s="180">
        <f t="shared" ca="1" si="38"/>
        <v>0</v>
      </c>
    </row>
    <row r="462" spans="2:9">
      <c r="B462" s="179"/>
      <c r="C462" s="179"/>
      <c r="E462" s="180">
        <f t="shared" ca="1" si="36"/>
        <v>0</v>
      </c>
      <c r="G462" s="180">
        <f t="shared" ca="1" si="37"/>
        <v>0</v>
      </c>
      <c r="I462" s="180">
        <f t="shared" ca="1" si="38"/>
        <v>0</v>
      </c>
    </row>
    <row r="463" spans="2:9">
      <c r="B463" s="179"/>
      <c r="C463" s="179"/>
      <c r="E463" s="180">
        <f t="shared" ca="1" si="36"/>
        <v>0</v>
      </c>
      <c r="G463" s="180">
        <f t="shared" ca="1" si="37"/>
        <v>0</v>
      </c>
      <c r="I463" s="180">
        <f t="shared" ca="1" si="38"/>
        <v>0</v>
      </c>
    </row>
    <row r="464" spans="2:9">
      <c r="B464" s="179"/>
      <c r="C464" s="179"/>
      <c r="E464" s="180">
        <f t="shared" ca="1" si="36"/>
        <v>0</v>
      </c>
      <c r="G464" s="180">
        <f t="shared" ca="1" si="37"/>
        <v>0</v>
      </c>
      <c r="I464" s="180">
        <f t="shared" ca="1" si="38"/>
        <v>0</v>
      </c>
    </row>
    <row r="465" spans="2:9">
      <c r="B465" s="179"/>
      <c r="C465" s="179"/>
      <c r="E465" s="180">
        <f t="shared" ca="1" si="36"/>
        <v>0</v>
      </c>
      <c r="G465" s="180">
        <f t="shared" ca="1" si="37"/>
        <v>0</v>
      </c>
      <c r="I465" s="180">
        <f t="shared" ca="1" si="38"/>
        <v>0</v>
      </c>
    </row>
    <row r="466" spans="2:9">
      <c r="B466" s="179"/>
      <c r="C466" s="179"/>
      <c r="E466" s="180">
        <f t="shared" ca="1" si="36"/>
        <v>0</v>
      </c>
      <c r="G466" s="180">
        <f t="shared" ca="1" si="37"/>
        <v>0</v>
      </c>
      <c r="I466" s="180">
        <f t="shared" ca="1" si="38"/>
        <v>0</v>
      </c>
    </row>
    <row r="467" spans="2:9">
      <c r="B467" s="179"/>
      <c r="C467" s="179"/>
      <c r="E467" s="180">
        <f t="shared" ca="1" si="36"/>
        <v>0</v>
      </c>
      <c r="G467" s="180">
        <f t="shared" ca="1" si="37"/>
        <v>0</v>
      </c>
      <c r="I467" s="180">
        <f t="shared" ca="1" si="38"/>
        <v>0</v>
      </c>
    </row>
    <row r="468" spans="2:9">
      <c r="B468" s="179"/>
      <c r="C468" s="179"/>
      <c r="E468" s="180">
        <f t="shared" ca="1" si="36"/>
        <v>0</v>
      </c>
      <c r="G468" s="180">
        <f t="shared" ca="1" si="37"/>
        <v>0</v>
      </c>
      <c r="I468" s="180">
        <f t="shared" ca="1" si="38"/>
        <v>0</v>
      </c>
    </row>
    <row r="469" spans="2:9">
      <c r="B469" s="179"/>
      <c r="C469" s="179"/>
      <c r="E469" s="180">
        <f t="shared" ca="1" si="36"/>
        <v>0</v>
      </c>
      <c r="G469" s="180">
        <f t="shared" ca="1" si="37"/>
        <v>0</v>
      </c>
      <c r="I469" s="180">
        <f t="shared" ca="1" si="38"/>
        <v>0</v>
      </c>
    </row>
    <row r="470" spans="2:9">
      <c r="B470" s="179"/>
      <c r="C470" s="179"/>
      <c r="E470" s="180">
        <f t="shared" ca="1" si="36"/>
        <v>0</v>
      </c>
      <c r="G470" s="180">
        <f t="shared" ca="1" si="37"/>
        <v>0</v>
      </c>
      <c r="I470" s="180">
        <f t="shared" ca="1" si="38"/>
        <v>0</v>
      </c>
    </row>
    <row r="471" spans="2:9">
      <c r="B471" s="179"/>
      <c r="C471" s="179"/>
      <c r="E471" s="180">
        <f t="shared" ca="1" si="36"/>
        <v>0</v>
      </c>
      <c r="G471" s="180">
        <f t="shared" ca="1" si="37"/>
        <v>0</v>
      </c>
      <c r="I471" s="180">
        <f t="shared" ca="1" si="38"/>
        <v>0</v>
      </c>
    </row>
    <row r="472" spans="2:9">
      <c r="B472" s="179"/>
      <c r="C472" s="179"/>
      <c r="E472" s="180">
        <f t="shared" ca="1" si="36"/>
        <v>0</v>
      </c>
      <c r="G472" s="180">
        <f t="shared" ca="1" si="37"/>
        <v>0</v>
      </c>
      <c r="I472" s="180">
        <f t="shared" ca="1" si="38"/>
        <v>0</v>
      </c>
    </row>
    <row r="473" spans="2:9">
      <c r="B473" s="179"/>
      <c r="C473" s="179"/>
      <c r="E473" s="180">
        <f t="shared" ca="1" si="36"/>
        <v>0</v>
      </c>
      <c r="G473" s="180">
        <f t="shared" ca="1" si="37"/>
        <v>0</v>
      </c>
      <c r="I473" s="180">
        <f t="shared" ca="1" si="38"/>
        <v>0</v>
      </c>
    </row>
    <row r="474" spans="2:9">
      <c r="B474" s="179"/>
      <c r="C474" s="179"/>
      <c r="E474" s="180">
        <f t="shared" ca="1" si="36"/>
        <v>0</v>
      </c>
      <c r="G474" s="180">
        <f t="shared" ca="1" si="37"/>
        <v>0</v>
      </c>
      <c r="I474" s="180">
        <f t="shared" ca="1" si="38"/>
        <v>0</v>
      </c>
    </row>
    <row r="475" spans="2:9">
      <c r="B475" s="179"/>
      <c r="C475" s="179"/>
      <c r="E475" s="180">
        <f t="shared" ca="1" si="36"/>
        <v>0</v>
      </c>
      <c r="G475" s="180">
        <f t="shared" ca="1" si="37"/>
        <v>0</v>
      </c>
      <c r="I475" s="180">
        <f t="shared" ca="1" si="38"/>
        <v>0</v>
      </c>
    </row>
    <row r="476" spans="2:9">
      <c r="B476" s="179"/>
      <c r="C476" s="179"/>
      <c r="E476" s="180">
        <f t="shared" ca="1" si="36"/>
        <v>0</v>
      </c>
      <c r="G476" s="180">
        <f t="shared" ca="1" si="37"/>
        <v>0</v>
      </c>
      <c r="I476" s="180">
        <f t="shared" ca="1" si="38"/>
        <v>0</v>
      </c>
    </row>
    <row r="477" spans="2:9">
      <c r="B477" s="179"/>
      <c r="C477" s="179"/>
      <c r="E477" s="180">
        <f t="shared" ca="1" si="36"/>
        <v>0</v>
      </c>
      <c r="G477" s="180">
        <f t="shared" ca="1" si="37"/>
        <v>0</v>
      </c>
      <c r="I477" s="180">
        <f t="shared" ca="1" si="38"/>
        <v>0</v>
      </c>
    </row>
    <row r="478" spans="2:9">
      <c r="B478" s="179"/>
      <c r="C478" s="179"/>
      <c r="E478" s="180">
        <f t="shared" ca="1" si="36"/>
        <v>0</v>
      </c>
      <c r="G478" s="180">
        <f t="shared" ca="1" si="37"/>
        <v>0</v>
      </c>
      <c r="I478" s="180">
        <f t="shared" ca="1" si="38"/>
        <v>0</v>
      </c>
    </row>
    <row r="479" spans="2:9">
      <c r="B479" s="179"/>
      <c r="C479" s="179"/>
      <c r="E479" s="180">
        <f t="shared" ref="E479:E542" ca="1" si="39">SUMPRODUCT(SUMIFS(INDIRECT(NomFeuilles&amp;"!E8"),INDIRECT(NomFeuilles&amp;"!A8"),"VRAI",INDIRECT(NomFeuilles&amp;"!A9"),"2013",INDIRECT(NomFeuilles&amp;"!E1"),C479))</f>
        <v>0</v>
      </c>
      <c r="G479" s="180">
        <f t="shared" ref="G479:G542" ca="1" si="40">SUMPRODUCT(SUMIFS(INDIRECT(NomFeuilles&amp;"!A39"),INDIRECT(NomFeuilles&amp;"!A8"),"VRAI",INDIRECT(NomFeuilles&amp;"!A9"),"2013",INDIRECT(NomFeuilles&amp;"!A40"),C479))</f>
        <v>0</v>
      </c>
      <c r="I479" s="180">
        <f t="shared" ref="I479:I542" ca="1" si="41">SUMPRODUCT(SUMIFS(INDIRECT(NomFeuilles&amp;"!C42"),INDIRECT(NomFeuilles&amp;"!A8"),"VRAI",INDIRECT(NomFeuilles&amp;"!A9"),"2013",INDIRECT(NomFeuilles&amp;"!A40"),C479))</f>
        <v>0</v>
      </c>
    </row>
    <row r="480" spans="2:9">
      <c r="B480" s="179"/>
      <c r="C480" s="179"/>
      <c r="E480" s="180">
        <f t="shared" ca="1" si="39"/>
        <v>0</v>
      </c>
      <c r="G480" s="180">
        <f t="shared" ca="1" si="40"/>
        <v>0</v>
      </c>
      <c r="I480" s="180">
        <f t="shared" ca="1" si="41"/>
        <v>0</v>
      </c>
    </row>
    <row r="481" spans="2:9">
      <c r="B481" s="179"/>
      <c r="C481" s="179"/>
      <c r="E481" s="180">
        <f t="shared" ca="1" si="39"/>
        <v>0</v>
      </c>
      <c r="G481" s="180">
        <f t="shared" ca="1" si="40"/>
        <v>0</v>
      </c>
      <c r="I481" s="180">
        <f t="shared" ca="1" si="41"/>
        <v>0</v>
      </c>
    </row>
    <row r="482" spans="2:9">
      <c r="B482" s="179"/>
      <c r="C482" s="179"/>
      <c r="E482" s="180">
        <f t="shared" ca="1" si="39"/>
        <v>0</v>
      </c>
      <c r="G482" s="180">
        <f t="shared" ca="1" si="40"/>
        <v>0</v>
      </c>
      <c r="I482" s="180">
        <f t="shared" ca="1" si="41"/>
        <v>0</v>
      </c>
    </row>
    <row r="483" spans="2:9">
      <c r="B483" s="179"/>
      <c r="C483" s="179"/>
      <c r="E483" s="180">
        <f t="shared" ca="1" si="39"/>
        <v>0</v>
      </c>
      <c r="G483" s="180">
        <f t="shared" ca="1" si="40"/>
        <v>0</v>
      </c>
      <c r="I483" s="180">
        <f t="shared" ca="1" si="41"/>
        <v>0</v>
      </c>
    </row>
    <row r="484" spans="2:9">
      <c r="B484" s="179"/>
      <c r="C484" s="179"/>
      <c r="E484" s="180">
        <f t="shared" ca="1" si="39"/>
        <v>0</v>
      </c>
      <c r="G484" s="180">
        <f t="shared" ca="1" si="40"/>
        <v>0</v>
      </c>
      <c r="I484" s="180">
        <f t="shared" ca="1" si="41"/>
        <v>0</v>
      </c>
    </row>
    <row r="485" spans="2:9">
      <c r="B485" s="179"/>
      <c r="C485" s="179"/>
      <c r="E485" s="180">
        <f t="shared" ca="1" si="39"/>
        <v>0</v>
      </c>
      <c r="G485" s="180">
        <f t="shared" ca="1" si="40"/>
        <v>0</v>
      </c>
      <c r="I485" s="180">
        <f t="shared" ca="1" si="41"/>
        <v>0</v>
      </c>
    </row>
    <row r="486" spans="2:9">
      <c r="B486" s="179"/>
      <c r="C486" s="179"/>
      <c r="E486" s="180">
        <f t="shared" ca="1" si="39"/>
        <v>0</v>
      </c>
      <c r="G486" s="180">
        <f t="shared" ca="1" si="40"/>
        <v>0</v>
      </c>
      <c r="I486" s="180">
        <f t="shared" ca="1" si="41"/>
        <v>0</v>
      </c>
    </row>
    <row r="487" spans="2:9">
      <c r="B487" s="179"/>
      <c r="C487" s="179"/>
      <c r="E487" s="180">
        <f t="shared" ca="1" si="39"/>
        <v>0</v>
      </c>
      <c r="G487" s="180">
        <f t="shared" ca="1" si="40"/>
        <v>0</v>
      </c>
      <c r="I487" s="180">
        <f t="shared" ca="1" si="41"/>
        <v>0</v>
      </c>
    </row>
    <row r="488" spans="2:9">
      <c r="B488" s="179"/>
      <c r="C488" s="179"/>
      <c r="E488" s="180">
        <f t="shared" ca="1" si="39"/>
        <v>0</v>
      </c>
      <c r="G488" s="180">
        <f t="shared" ca="1" si="40"/>
        <v>0</v>
      </c>
      <c r="I488" s="180">
        <f t="shared" ca="1" si="41"/>
        <v>0</v>
      </c>
    </row>
    <row r="489" spans="2:9">
      <c r="B489" s="179"/>
      <c r="C489" s="179"/>
      <c r="E489" s="180">
        <f t="shared" ca="1" si="39"/>
        <v>0</v>
      </c>
      <c r="G489" s="180">
        <f t="shared" ca="1" si="40"/>
        <v>0</v>
      </c>
      <c r="I489" s="180">
        <f t="shared" ca="1" si="41"/>
        <v>0</v>
      </c>
    </row>
    <row r="490" spans="2:9">
      <c r="B490" s="179"/>
      <c r="C490" s="179"/>
      <c r="E490" s="180">
        <f t="shared" ca="1" si="39"/>
        <v>0</v>
      </c>
      <c r="G490" s="180">
        <f t="shared" ca="1" si="40"/>
        <v>0</v>
      </c>
      <c r="I490" s="180">
        <f t="shared" ca="1" si="41"/>
        <v>0</v>
      </c>
    </row>
    <row r="491" spans="2:9">
      <c r="B491" s="179"/>
      <c r="C491" s="179"/>
      <c r="E491" s="180">
        <f t="shared" ca="1" si="39"/>
        <v>0</v>
      </c>
      <c r="G491" s="180">
        <f t="shared" ca="1" si="40"/>
        <v>0</v>
      </c>
      <c r="I491" s="180">
        <f t="shared" ca="1" si="41"/>
        <v>0</v>
      </c>
    </row>
    <row r="492" spans="2:9">
      <c r="B492" s="179"/>
      <c r="C492" s="179"/>
      <c r="E492" s="180">
        <f t="shared" ca="1" si="39"/>
        <v>0</v>
      </c>
      <c r="G492" s="180">
        <f t="shared" ca="1" si="40"/>
        <v>0</v>
      </c>
      <c r="I492" s="180">
        <f t="shared" ca="1" si="41"/>
        <v>0</v>
      </c>
    </row>
    <row r="493" spans="2:9">
      <c r="B493" s="179"/>
      <c r="C493" s="179"/>
      <c r="E493" s="180">
        <f t="shared" ca="1" si="39"/>
        <v>0</v>
      </c>
      <c r="G493" s="180">
        <f t="shared" ca="1" si="40"/>
        <v>0</v>
      </c>
      <c r="I493" s="180">
        <f t="shared" ca="1" si="41"/>
        <v>0</v>
      </c>
    </row>
    <row r="494" spans="2:9">
      <c r="B494" s="179"/>
      <c r="C494" s="179"/>
      <c r="E494" s="180">
        <f t="shared" ca="1" si="39"/>
        <v>0</v>
      </c>
      <c r="G494" s="180">
        <f t="shared" ca="1" si="40"/>
        <v>0</v>
      </c>
      <c r="I494" s="180">
        <f t="shared" ca="1" si="41"/>
        <v>0</v>
      </c>
    </row>
    <row r="495" spans="2:9">
      <c r="B495" s="179"/>
      <c r="C495" s="179"/>
      <c r="E495" s="180">
        <f t="shared" ca="1" si="39"/>
        <v>0</v>
      </c>
      <c r="G495" s="180">
        <f t="shared" ca="1" si="40"/>
        <v>0</v>
      </c>
      <c r="I495" s="180">
        <f t="shared" ca="1" si="41"/>
        <v>0</v>
      </c>
    </row>
    <row r="496" spans="2:9">
      <c r="B496" s="179"/>
      <c r="C496" s="179"/>
      <c r="E496" s="180">
        <f t="shared" ca="1" si="39"/>
        <v>0</v>
      </c>
      <c r="G496" s="180">
        <f t="shared" ca="1" si="40"/>
        <v>0</v>
      </c>
      <c r="I496" s="180">
        <f t="shared" ca="1" si="41"/>
        <v>0</v>
      </c>
    </row>
    <row r="497" spans="2:9">
      <c r="B497" s="179"/>
      <c r="C497" s="179"/>
      <c r="E497" s="180">
        <f t="shared" ca="1" si="39"/>
        <v>0</v>
      </c>
      <c r="G497" s="180">
        <f t="shared" ca="1" si="40"/>
        <v>0</v>
      </c>
      <c r="I497" s="180">
        <f t="shared" ca="1" si="41"/>
        <v>0</v>
      </c>
    </row>
    <row r="498" spans="2:9">
      <c r="B498" s="179"/>
      <c r="C498" s="179"/>
      <c r="E498" s="180">
        <f t="shared" ca="1" si="39"/>
        <v>0</v>
      </c>
      <c r="G498" s="180">
        <f t="shared" ca="1" si="40"/>
        <v>0</v>
      </c>
      <c r="I498" s="180">
        <f t="shared" ca="1" si="41"/>
        <v>0</v>
      </c>
    </row>
    <row r="499" spans="2:9">
      <c r="B499" s="179"/>
      <c r="C499" s="179"/>
      <c r="E499" s="180">
        <f t="shared" ca="1" si="39"/>
        <v>0</v>
      </c>
      <c r="G499" s="180">
        <f t="shared" ca="1" si="40"/>
        <v>0</v>
      </c>
      <c r="I499" s="180">
        <f t="shared" ca="1" si="41"/>
        <v>0</v>
      </c>
    </row>
    <row r="500" spans="2:9">
      <c r="B500" s="179"/>
      <c r="C500" s="179"/>
      <c r="E500" s="180">
        <f t="shared" ca="1" si="39"/>
        <v>0</v>
      </c>
      <c r="G500" s="180">
        <f t="shared" ca="1" si="40"/>
        <v>0</v>
      </c>
      <c r="I500" s="180">
        <f t="shared" ca="1" si="41"/>
        <v>0</v>
      </c>
    </row>
    <row r="501" spans="2:9">
      <c r="B501" s="179"/>
      <c r="C501" s="179"/>
      <c r="E501" s="180">
        <f t="shared" ca="1" si="39"/>
        <v>0</v>
      </c>
      <c r="G501" s="180">
        <f t="shared" ca="1" si="40"/>
        <v>0</v>
      </c>
      <c r="I501" s="180">
        <f t="shared" ca="1" si="41"/>
        <v>0</v>
      </c>
    </row>
    <row r="502" spans="2:9">
      <c r="B502" s="179"/>
      <c r="C502" s="179"/>
      <c r="E502" s="180">
        <f t="shared" ca="1" si="39"/>
        <v>0</v>
      </c>
      <c r="G502" s="180">
        <f t="shared" ca="1" si="40"/>
        <v>0</v>
      </c>
      <c r="I502" s="180">
        <f t="shared" ca="1" si="41"/>
        <v>0</v>
      </c>
    </row>
    <row r="503" spans="2:9">
      <c r="B503" s="179"/>
      <c r="C503" s="179"/>
      <c r="E503" s="180">
        <f t="shared" ca="1" si="39"/>
        <v>0</v>
      </c>
      <c r="G503" s="180">
        <f t="shared" ca="1" si="40"/>
        <v>0</v>
      </c>
      <c r="I503" s="180">
        <f t="shared" ca="1" si="41"/>
        <v>0</v>
      </c>
    </row>
    <row r="504" spans="2:9">
      <c r="B504" s="179"/>
      <c r="C504" s="179"/>
      <c r="E504" s="180">
        <f t="shared" ca="1" si="39"/>
        <v>0</v>
      </c>
      <c r="G504" s="180">
        <f t="shared" ca="1" si="40"/>
        <v>0</v>
      </c>
      <c r="I504" s="180">
        <f t="shared" ca="1" si="41"/>
        <v>0</v>
      </c>
    </row>
    <row r="505" spans="2:9">
      <c r="B505" s="179"/>
      <c r="C505" s="179"/>
      <c r="E505" s="180">
        <f t="shared" ca="1" si="39"/>
        <v>0</v>
      </c>
      <c r="G505" s="180">
        <f t="shared" ca="1" si="40"/>
        <v>0</v>
      </c>
      <c r="I505" s="180">
        <f t="shared" ca="1" si="41"/>
        <v>0</v>
      </c>
    </row>
    <row r="506" spans="2:9">
      <c r="B506" s="179"/>
      <c r="C506" s="179"/>
      <c r="E506" s="180">
        <f t="shared" ca="1" si="39"/>
        <v>0</v>
      </c>
      <c r="G506" s="180">
        <f t="shared" ca="1" si="40"/>
        <v>0</v>
      </c>
      <c r="I506" s="180">
        <f t="shared" ca="1" si="41"/>
        <v>0</v>
      </c>
    </row>
    <row r="507" spans="2:9">
      <c r="B507" s="179"/>
      <c r="C507" s="179"/>
      <c r="E507" s="180">
        <f t="shared" ca="1" si="39"/>
        <v>0</v>
      </c>
      <c r="G507" s="180">
        <f t="shared" ca="1" si="40"/>
        <v>0</v>
      </c>
      <c r="I507" s="180">
        <f t="shared" ca="1" si="41"/>
        <v>0</v>
      </c>
    </row>
    <row r="508" spans="2:9">
      <c r="B508" s="179"/>
      <c r="C508" s="179"/>
      <c r="E508" s="180">
        <f t="shared" ca="1" si="39"/>
        <v>0</v>
      </c>
      <c r="G508" s="180">
        <f t="shared" ca="1" si="40"/>
        <v>0</v>
      </c>
      <c r="I508" s="180">
        <f t="shared" ca="1" si="41"/>
        <v>0</v>
      </c>
    </row>
    <row r="509" spans="2:9">
      <c r="B509" s="179"/>
      <c r="C509" s="179"/>
      <c r="E509" s="180">
        <f t="shared" ca="1" si="39"/>
        <v>0</v>
      </c>
      <c r="G509" s="180">
        <f t="shared" ca="1" si="40"/>
        <v>0</v>
      </c>
      <c r="I509" s="180">
        <f t="shared" ca="1" si="41"/>
        <v>0</v>
      </c>
    </row>
    <row r="510" spans="2:9">
      <c r="B510" s="179"/>
      <c r="C510" s="179"/>
      <c r="E510" s="180">
        <f t="shared" ca="1" si="39"/>
        <v>0</v>
      </c>
      <c r="G510" s="180">
        <f t="shared" ca="1" si="40"/>
        <v>0</v>
      </c>
      <c r="I510" s="180">
        <f t="shared" ca="1" si="41"/>
        <v>0</v>
      </c>
    </row>
    <row r="511" spans="2:9">
      <c r="B511" s="179"/>
      <c r="C511" s="179"/>
      <c r="E511" s="180">
        <f t="shared" ca="1" si="39"/>
        <v>0</v>
      </c>
      <c r="G511" s="180">
        <f t="shared" ca="1" si="40"/>
        <v>0</v>
      </c>
      <c r="I511" s="180">
        <f t="shared" ca="1" si="41"/>
        <v>0</v>
      </c>
    </row>
    <row r="512" spans="2:9">
      <c r="B512" s="179"/>
      <c r="C512" s="179"/>
      <c r="E512" s="180">
        <f t="shared" ca="1" si="39"/>
        <v>0</v>
      </c>
      <c r="G512" s="180">
        <f t="shared" ca="1" si="40"/>
        <v>0</v>
      </c>
      <c r="I512" s="180">
        <f t="shared" ca="1" si="41"/>
        <v>0</v>
      </c>
    </row>
    <row r="513" spans="2:9">
      <c r="B513" s="179"/>
      <c r="C513" s="179"/>
      <c r="E513" s="180">
        <f t="shared" ca="1" si="39"/>
        <v>0</v>
      </c>
      <c r="G513" s="180">
        <f t="shared" ca="1" si="40"/>
        <v>0</v>
      </c>
      <c r="I513" s="180">
        <f t="shared" ca="1" si="41"/>
        <v>0</v>
      </c>
    </row>
    <row r="514" spans="2:9">
      <c r="B514" s="179"/>
      <c r="C514" s="179"/>
      <c r="E514" s="180">
        <f t="shared" ca="1" si="39"/>
        <v>0</v>
      </c>
      <c r="G514" s="180">
        <f t="shared" ca="1" si="40"/>
        <v>0</v>
      </c>
      <c r="I514" s="180">
        <f t="shared" ca="1" si="41"/>
        <v>0</v>
      </c>
    </row>
    <row r="515" spans="2:9">
      <c r="B515" s="179"/>
      <c r="C515" s="179"/>
      <c r="E515" s="180">
        <f t="shared" ca="1" si="39"/>
        <v>0</v>
      </c>
      <c r="G515" s="180">
        <f t="shared" ca="1" si="40"/>
        <v>0</v>
      </c>
      <c r="I515" s="180">
        <f t="shared" ca="1" si="41"/>
        <v>0</v>
      </c>
    </row>
    <row r="516" spans="2:9">
      <c r="B516" s="179"/>
      <c r="C516" s="179"/>
      <c r="E516" s="180">
        <f t="shared" ca="1" si="39"/>
        <v>0</v>
      </c>
      <c r="G516" s="180">
        <f t="shared" ca="1" si="40"/>
        <v>0</v>
      </c>
      <c r="I516" s="180">
        <f t="shared" ca="1" si="41"/>
        <v>0</v>
      </c>
    </row>
    <row r="517" spans="2:9">
      <c r="B517" s="179"/>
      <c r="C517" s="179"/>
      <c r="E517" s="180">
        <f t="shared" ca="1" si="39"/>
        <v>0</v>
      </c>
      <c r="G517" s="180">
        <f t="shared" ca="1" si="40"/>
        <v>0</v>
      </c>
      <c r="I517" s="180">
        <f t="shared" ca="1" si="41"/>
        <v>0</v>
      </c>
    </row>
    <row r="518" spans="2:9">
      <c r="B518" s="179"/>
      <c r="C518" s="179"/>
      <c r="E518" s="180">
        <f t="shared" ca="1" si="39"/>
        <v>0</v>
      </c>
      <c r="G518" s="180">
        <f t="shared" ca="1" si="40"/>
        <v>0</v>
      </c>
      <c r="I518" s="180">
        <f t="shared" ca="1" si="41"/>
        <v>0</v>
      </c>
    </row>
    <row r="519" spans="2:9">
      <c r="B519" s="179"/>
      <c r="C519" s="179"/>
      <c r="E519" s="180">
        <f t="shared" ca="1" si="39"/>
        <v>0</v>
      </c>
      <c r="G519" s="180">
        <f t="shared" ca="1" si="40"/>
        <v>0</v>
      </c>
      <c r="I519" s="180">
        <f t="shared" ca="1" si="41"/>
        <v>0</v>
      </c>
    </row>
    <row r="520" spans="2:9">
      <c r="B520" s="179"/>
      <c r="C520" s="179"/>
      <c r="E520" s="180">
        <f t="shared" ca="1" si="39"/>
        <v>0</v>
      </c>
      <c r="G520" s="180">
        <f t="shared" ca="1" si="40"/>
        <v>0</v>
      </c>
      <c r="I520" s="180">
        <f t="shared" ca="1" si="41"/>
        <v>0</v>
      </c>
    </row>
    <row r="521" spans="2:9">
      <c r="B521" s="179"/>
      <c r="C521" s="179"/>
      <c r="E521" s="180">
        <f t="shared" ca="1" si="39"/>
        <v>0</v>
      </c>
      <c r="G521" s="180">
        <f t="shared" ca="1" si="40"/>
        <v>0</v>
      </c>
      <c r="I521" s="180">
        <f t="shared" ca="1" si="41"/>
        <v>0</v>
      </c>
    </row>
    <row r="522" spans="2:9">
      <c r="B522" s="179"/>
      <c r="C522" s="179"/>
      <c r="E522" s="180">
        <f t="shared" ca="1" si="39"/>
        <v>0</v>
      </c>
      <c r="G522" s="180">
        <f t="shared" ca="1" si="40"/>
        <v>0</v>
      </c>
      <c r="I522" s="180">
        <f t="shared" ca="1" si="41"/>
        <v>0</v>
      </c>
    </row>
    <row r="523" spans="2:9">
      <c r="B523" s="179"/>
      <c r="C523" s="179"/>
      <c r="E523" s="180">
        <f t="shared" ca="1" si="39"/>
        <v>0</v>
      </c>
      <c r="G523" s="180">
        <f t="shared" ca="1" si="40"/>
        <v>0</v>
      </c>
      <c r="I523" s="180">
        <f t="shared" ca="1" si="41"/>
        <v>0</v>
      </c>
    </row>
    <row r="524" spans="2:9">
      <c r="B524" s="179"/>
      <c r="C524" s="179"/>
      <c r="E524" s="180">
        <f t="shared" ca="1" si="39"/>
        <v>0</v>
      </c>
      <c r="G524" s="180">
        <f t="shared" ca="1" si="40"/>
        <v>0</v>
      </c>
      <c r="I524" s="180">
        <f t="shared" ca="1" si="41"/>
        <v>0</v>
      </c>
    </row>
    <row r="525" spans="2:9">
      <c r="B525" s="179"/>
      <c r="C525" s="179"/>
      <c r="E525" s="180">
        <f t="shared" ca="1" si="39"/>
        <v>0</v>
      </c>
      <c r="G525" s="180">
        <f t="shared" ca="1" si="40"/>
        <v>0</v>
      </c>
      <c r="I525" s="180">
        <f t="shared" ca="1" si="41"/>
        <v>0</v>
      </c>
    </row>
    <row r="526" spans="2:9">
      <c r="B526" s="179"/>
      <c r="C526" s="179"/>
      <c r="E526" s="180">
        <f t="shared" ca="1" si="39"/>
        <v>0</v>
      </c>
      <c r="G526" s="180">
        <f t="shared" ca="1" si="40"/>
        <v>0</v>
      </c>
      <c r="I526" s="180">
        <f t="shared" ca="1" si="41"/>
        <v>0</v>
      </c>
    </row>
    <row r="527" spans="2:9">
      <c r="B527" s="179"/>
      <c r="C527" s="179"/>
      <c r="E527" s="180">
        <f t="shared" ca="1" si="39"/>
        <v>0</v>
      </c>
      <c r="G527" s="180">
        <f t="shared" ca="1" si="40"/>
        <v>0</v>
      </c>
      <c r="I527" s="180">
        <f t="shared" ca="1" si="41"/>
        <v>0</v>
      </c>
    </row>
    <row r="528" spans="2:9">
      <c r="B528" s="179"/>
      <c r="C528" s="179"/>
      <c r="E528" s="180">
        <f t="shared" ca="1" si="39"/>
        <v>0</v>
      </c>
      <c r="G528" s="180">
        <f t="shared" ca="1" si="40"/>
        <v>0</v>
      </c>
      <c r="I528" s="180">
        <f t="shared" ca="1" si="41"/>
        <v>0</v>
      </c>
    </row>
    <row r="529" spans="2:9">
      <c r="B529" s="179"/>
      <c r="C529" s="179"/>
      <c r="E529" s="180">
        <f t="shared" ca="1" si="39"/>
        <v>0</v>
      </c>
      <c r="G529" s="180">
        <f t="shared" ca="1" si="40"/>
        <v>0</v>
      </c>
      <c r="I529" s="180">
        <f t="shared" ca="1" si="41"/>
        <v>0</v>
      </c>
    </row>
    <row r="530" spans="2:9">
      <c r="B530" s="179"/>
      <c r="C530" s="179"/>
      <c r="E530" s="180">
        <f t="shared" ca="1" si="39"/>
        <v>0</v>
      </c>
      <c r="G530" s="180">
        <f t="shared" ca="1" si="40"/>
        <v>0</v>
      </c>
      <c r="I530" s="180">
        <f t="shared" ca="1" si="41"/>
        <v>0</v>
      </c>
    </row>
    <row r="531" spans="2:9">
      <c r="B531" s="179"/>
      <c r="C531" s="179"/>
      <c r="E531" s="180">
        <f t="shared" ca="1" si="39"/>
        <v>0</v>
      </c>
      <c r="G531" s="180">
        <f t="shared" ca="1" si="40"/>
        <v>0</v>
      </c>
      <c r="I531" s="180">
        <f t="shared" ca="1" si="41"/>
        <v>0</v>
      </c>
    </row>
    <row r="532" spans="2:9">
      <c r="B532" s="179"/>
      <c r="C532" s="179"/>
      <c r="E532" s="180">
        <f t="shared" ca="1" si="39"/>
        <v>0</v>
      </c>
      <c r="G532" s="180">
        <f t="shared" ca="1" si="40"/>
        <v>0</v>
      </c>
      <c r="I532" s="180">
        <f t="shared" ca="1" si="41"/>
        <v>0</v>
      </c>
    </row>
    <row r="533" spans="2:9">
      <c r="B533" s="179"/>
      <c r="C533" s="179"/>
      <c r="E533" s="180">
        <f t="shared" ca="1" si="39"/>
        <v>0</v>
      </c>
      <c r="G533" s="180">
        <f t="shared" ca="1" si="40"/>
        <v>0</v>
      </c>
      <c r="I533" s="180">
        <f t="shared" ca="1" si="41"/>
        <v>0</v>
      </c>
    </row>
    <row r="534" spans="2:9">
      <c r="B534" s="179"/>
      <c r="C534" s="179"/>
      <c r="E534" s="180">
        <f t="shared" ca="1" si="39"/>
        <v>0</v>
      </c>
      <c r="G534" s="180">
        <f t="shared" ca="1" si="40"/>
        <v>0</v>
      </c>
      <c r="I534" s="180">
        <f t="shared" ca="1" si="41"/>
        <v>0</v>
      </c>
    </row>
    <row r="535" spans="2:9">
      <c r="B535" s="179"/>
      <c r="C535" s="179"/>
      <c r="E535" s="180">
        <f t="shared" ca="1" si="39"/>
        <v>0</v>
      </c>
      <c r="G535" s="180">
        <f t="shared" ca="1" si="40"/>
        <v>0</v>
      </c>
      <c r="I535" s="180">
        <f t="shared" ca="1" si="41"/>
        <v>0</v>
      </c>
    </row>
    <row r="536" spans="2:9">
      <c r="B536" s="179"/>
      <c r="C536" s="179"/>
      <c r="E536" s="180">
        <f t="shared" ca="1" si="39"/>
        <v>0</v>
      </c>
      <c r="G536" s="180">
        <f t="shared" ca="1" si="40"/>
        <v>0</v>
      </c>
      <c r="I536" s="180">
        <f t="shared" ca="1" si="41"/>
        <v>0</v>
      </c>
    </row>
    <row r="537" spans="2:9">
      <c r="B537" s="179"/>
      <c r="C537" s="179"/>
      <c r="E537" s="180">
        <f t="shared" ca="1" si="39"/>
        <v>0</v>
      </c>
      <c r="G537" s="180">
        <f t="shared" ca="1" si="40"/>
        <v>0</v>
      </c>
      <c r="I537" s="180">
        <f t="shared" ca="1" si="41"/>
        <v>0</v>
      </c>
    </row>
    <row r="538" spans="2:9">
      <c r="B538" s="179"/>
      <c r="C538" s="179"/>
      <c r="E538" s="180">
        <f t="shared" ca="1" si="39"/>
        <v>0</v>
      </c>
      <c r="G538" s="180">
        <f t="shared" ca="1" si="40"/>
        <v>0</v>
      </c>
      <c r="I538" s="180">
        <f t="shared" ca="1" si="41"/>
        <v>0</v>
      </c>
    </row>
    <row r="539" spans="2:9">
      <c r="B539" s="179"/>
      <c r="C539" s="179"/>
      <c r="E539" s="180">
        <f t="shared" ca="1" si="39"/>
        <v>0</v>
      </c>
      <c r="G539" s="180">
        <f t="shared" ca="1" si="40"/>
        <v>0</v>
      </c>
      <c r="I539" s="180">
        <f t="shared" ca="1" si="41"/>
        <v>0</v>
      </c>
    </row>
    <row r="540" spans="2:9">
      <c r="B540" s="179"/>
      <c r="C540" s="179"/>
      <c r="E540" s="180">
        <f t="shared" ca="1" si="39"/>
        <v>0</v>
      </c>
      <c r="G540" s="180">
        <f t="shared" ca="1" si="40"/>
        <v>0</v>
      </c>
      <c r="I540" s="180">
        <f t="shared" ca="1" si="41"/>
        <v>0</v>
      </c>
    </row>
    <row r="541" spans="2:9">
      <c r="B541" s="179"/>
      <c r="C541" s="179"/>
      <c r="E541" s="180">
        <f t="shared" ca="1" si="39"/>
        <v>0</v>
      </c>
      <c r="G541" s="180">
        <f t="shared" ca="1" si="40"/>
        <v>0</v>
      </c>
      <c r="I541" s="180">
        <f t="shared" ca="1" si="41"/>
        <v>0</v>
      </c>
    </row>
    <row r="542" spans="2:9">
      <c r="B542" s="179"/>
      <c r="C542" s="179"/>
      <c r="E542" s="180">
        <f t="shared" ca="1" si="39"/>
        <v>0</v>
      </c>
      <c r="G542" s="180">
        <f t="shared" ca="1" si="40"/>
        <v>0</v>
      </c>
      <c r="I542" s="180">
        <f t="shared" ca="1" si="41"/>
        <v>0</v>
      </c>
    </row>
    <row r="543" spans="2:9">
      <c r="B543" s="179"/>
      <c r="C543" s="179"/>
      <c r="E543" s="180">
        <f t="shared" ref="E543:E606" ca="1" si="42">SUMPRODUCT(SUMIFS(INDIRECT(NomFeuilles&amp;"!E8"),INDIRECT(NomFeuilles&amp;"!A8"),"VRAI",INDIRECT(NomFeuilles&amp;"!A9"),"2013",INDIRECT(NomFeuilles&amp;"!E1"),C543))</f>
        <v>0</v>
      </c>
      <c r="G543" s="180">
        <f t="shared" ref="G543:G606" ca="1" si="43">SUMPRODUCT(SUMIFS(INDIRECT(NomFeuilles&amp;"!A39"),INDIRECT(NomFeuilles&amp;"!A8"),"VRAI",INDIRECT(NomFeuilles&amp;"!A9"),"2013",INDIRECT(NomFeuilles&amp;"!A40"),C543))</f>
        <v>0</v>
      </c>
      <c r="I543" s="180">
        <f t="shared" ref="I543:I606" ca="1" si="44">SUMPRODUCT(SUMIFS(INDIRECT(NomFeuilles&amp;"!C42"),INDIRECT(NomFeuilles&amp;"!A8"),"VRAI",INDIRECT(NomFeuilles&amp;"!A9"),"2013",INDIRECT(NomFeuilles&amp;"!A40"),C543))</f>
        <v>0</v>
      </c>
    </row>
    <row r="544" spans="2:9">
      <c r="B544" s="179"/>
      <c r="C544" s="179"/>
      <c r="E544" s="180">
        <f t="shared" ca="1" si="42"/>
        <v>0</v>
      </c>
      <c r="G544" s="180">
        <f t="shared" ca="1" si="43"/>
        <v>0</v>
      </c>
      <c r="I544" s="180">
        <f t="shared" ca="1" si="44"/>
        <v>0</v>
      </c>
    </row>
    <row r="545" spans="2:9">
      <c r="B545" s="179"/>
      <c r="C545" s="179"/>
      <c r="E545" s="180">
        <f t="shared" ca="1" si="42"/>
        <v>0</v>
      </c>
      <c r="G545" s="180">
        <f t="shared" ca="1" si="43"/>
        <v>0</v>
      </c>
      <c r="I545" s="180">
        <f t="shared" ca="1" si="44"/>
        <v>0</v>
      </c>
    </row>
    <row r="546" spans="2:9">
      <c r="B546" s="179"/>
      <c r="C546" s="179"/>
      <c r="E546" s="180">
        <f t="shared" ca="1" si="42"/>
        <v>0</v>
      </c>
      <c r="G546" s="180">
        <f t="shared" ca="1" si="43"/>
        <v>0</v>
      </c>
      <c r="I546" s="180">
        <f t="shared" ca="1" si="44"/>
        <v>0</v>
      </c>
    </row>
    <row r="547" spans="2:9">
      <c r="B547" s="179"/>
      <c r="C547" s="179"/>
      <c r="E547" s="180">
        <f t="shared" ca="1" si="42"/>
        <v>0</v>
      </c>
      <c r="G547" s="180">
        <f t="shared" ca="1" si="43"/>
        <v>0</v>
      </c>
      <c r="I547" s="180">
        <f t="shared" ca="1" si="44"/>
        <v>0</v>
      </c>
    </row>
    <row r="548" spans="2:9">
      <c r="B548" s="179"/>
      <c r="C548" s="179"/>
      <c r="E548" s="180">
        <f t="shared" ca="1" si="42"/>
        <v>0</v>
      </c>
      <c r="G548" s="180">
        <f t="shared" ca="1" si="43"/>
        <v>0</v>
      </c>
      <c r="I548" s="180">
        <f t="shared" ca="1" si="44"/>
        <v>0</v>
      </c>
    </row>
    <row r="549" spans="2:9">
      <c r="B549" s="179"/>
      <c r="C549" s="179"/>
      <c r="E549" s="180">
        <f t="shared" ca="1" si="42"/>
        <v>0</v>
      </c>
      <c r="G549" s="180">
        <f t="shared" ca="1" si="43"/>
        <v>0</v>
      </c>
      <c r="I549" s="180">
        <f t="shared" ca="1" si="44"/>
        <v>0</v>
      </c>
    </row>
    <row r="550" spans="2:9">
      <c r="B550" s="179"/>
      <c r="C550" s="179"/>
      <c r="E550" s="180">
        <f t="shared" ca="1" si="42"/>
        <v>0</v>
      </c>
      <c r="G550" s="180">
        <f t="shared" ca="1" si="43"/>
        <v>0</v>
      </c>
      <c r="I550" s="180">
        <f t="shared" ca="1" si="44"/>
        <v>0</v>
      </c>
    </row>
    <row r="551" spans="2:9">
      <c r="B551" s="179"/>
      <c r="C551" s="179"/>
      <c r="E551" s="180">
        <f t="shared" ca="1" si="42"/>
        <v>0</v>
      </c>
      <c r="G551" s="180">
        <f t="shared" ca="1" si="43"/>
        <v>0</v>
      </c>
      <c r="I551" s="180">
        <f t="shared" ca="1" si="44"/>
        <v>0</v>
      </c>
    </row>
    <row r="552" spans="2:9">
      <c r="B552" s="179"/>
      <c r="C552" s="179"/>
      <c r="E552" s="180">
        <f t="shared" ca="1" si="42"/>
        <v>0</v>
      </c>
      <c r="G552" s="180">
        <f t="shared" ca="1" si="43"/>
        <v>0</v>
      </c>
      <c r="I552" s="180">
        <f t="shared" ca="1" si="44"/>
        <v>0</v>
      </c>
    </row>
    <row r="553" spans="2:9">
      <c r="B553" s="179"/>
      <c r="C553" s="179"/>
      <c r="E553" s="180">
        <f t="shared" ca="1" si="42"/>
        <v>0</v>
      </c>
      <c r="G553" s="180">
        <f t="shared" ca="1" si="43"/>
        <v>0</v>
      </c>
      <c r="I553" s="180">
        <f t="shared" ca="1" si="44"/>
        <v>0</v>
      </c>
    </row>
    <row r="554" spans="2:9">
      <c r="B554" s="179"/>
      <c r="C554" s="179"/>
      <c r="E554" s="180">
        <f t="shared" ca="1" si="42"/>
        <v>0</v>
      </c>
      <c r="G554" s="180">
        <f t="shared" ca="1" si="43"/>
        <v>0</v>
      </c>
      <c r="I554" s="180">
        <f t="shared" ca="1" si="44"/>
        <v>0</v>
      </c>
    </row>
    <row r="555" spans="2:9">
      <c r="B555" s="179"/>
      <c r="C555" s="179"/>
      <c r="E555" s="180">
        <f t="shared" ca="1" si="42"/>
        <v>0</v>
      </c>
      <c r="G555" s="180">
        <f t="shared" ca="1" si="43"/>
        <v>0</v>
      </c>
      <c r="I555" s="180">
        <f t="shared" ca="1" si="44"/>
        <v>0</v>
      </c>
    </row>
    <row r="556" spans="2:9">
      <c r="B556" s="179"/>
      <c r="C556" s="179"/>
      <c r="E556" s="180">
        <f t="shared" ca="1" si="42"/>
        <v>0</v>
      </c>
      <c r="G556" s="180">
        <f t="shared" ca="1" si="43"/>
        <v>0</v>
      </c>
      <c r="I556" s="180">
        <f t="shared" ca="1" si="44"/>
        <v>0</v>
      </c>
    </row>
    <row r="557" spans="2:9">
      <c r="B557" s="179"/>
      <c r="C557" s="179"/>
      <c r="E557" s="180">
        <f t="shared" ca="1" si="42"/>
        <v>0</v>
      </c>
      <c r="G557" s="180">
        <f t="shared" ca="1" si="43"/>
        <v>0</v>
      </c>
      <c r="I557" s="180">
        <f t="shared" ca="1" si="44"/>
        <v>0</v>
      </c>
    </row>
    <row r="558" spans="2:9">
      <c r="B558" s="179"/>
      <c r="C558" s="179"/>
      <c r="E558" s="180">
        <f t="shared" ca="1" si="42"/>
        <v>0</v>
      </c>
      <c r="G558" s="180">
        <f t="shared" ca="1" si="43"/>
        <v>0</v>
      </c>
      <c r="I558" s="180">
        <f t="shared" ca="1" si="44"/>
        <v>0</v>
      </c>
    </row>
    <row r="559" spans="2:9">
      <c r="B559" s="179"/>
      <c r="C559" s="179"/>
      <c r="E559" s="180">
        <f t="shared" ca="1" si="42"/>
        <v>0</v>
      </c>
      <c r="G559" s="180">
        <f t="shared" ca="1" si="43"/>
        <v>0</v>
      </c>
      <c r="I559" s="180">
        <f t="shared" ca="1" si="44"/>
        <v>0</v>
      </c>
    </row>
    <row r="560" spans="2:9">
      <c r="B560" s="179"/>
      <c r="C560" s="179"/>
      <c r="E560" s="180">
        <f t="shared" ca="1" si="42"/>
        <v>0</v>
      </c>
      <c r="G560" s="180">
        <f t="shared" ca="1" si="43"/>
        <v>0</v>
      </c>
      <c r="I560" s="180">
        <f t="shared" ca="1" si="44"/>
        <v>0</v>
      </c>
    </row>
    <row r="561" spans="2:9">
      <c r="B561" s="179"/>
      <c r="C561" s="179"/>
      <c r="E561" s="180">
        <f t="shared" ca="1" si="42"/>
        <v>0</v>
      </c>
      <c r="G561" s="180">
        <f t="shared" ca="1" si="43"/>
        <v>0</v>
      </c>
      <c r="I561" s="180">
        <f t="shared" ca="1" si="44"/>
        <v>0</v>
      </c>
    </row>
    <row r="562" spans="2:9">
      <c r="B562" s="179"/>
      <c r="C562" s="179"/>
      <c r="E562" s="180">
        <f t="shared" ca="1" si="42"/>
        <v>0</v>
      </c>
      <c r="G562" s="180">
        <f t="shared" ca="1" si="43"/>
        <v>0</v>
      </c>
      <c r="I562" s="180">
        <f t="shared" ca="1" si="44"/>
        <v>0</v>
      </c>
    </row>
    <row r="563" spans="2:9">
      <c r="B563" s="179"/>
      <c r="C563" s="179"/>
      <c r="E563" s="180">
        <f t="shared" ca="1" si="42"/>
        <v>0</v>
      </c>
      <c r="G563" s="180">
        <f t="shared" ca="1" si="43"/>
        <v>0</v>
      </c>
      <c r="I563" s="180">
        <f t="shared" ca="1" si="44"/>
        <v>0</v>
      </c>
    </row>
    <row r="564" spans="2:9">
      <c r="B564" s="179"/>
      <c r="C564" s="179"/>
      <c r="E564" s="180">
        <f t="shared" ca="1" si="42"/>
        <v>0</v>
      </c>
      <c r="G564" s="180">
        <f t="shared" ca="1" si="43"/>
        <v>0</v>
      </c>
      <c r="I564" s="180">
        <f t="shared" ca="1" si="44"/>
        <v>0</v>
      </c>
    </row>
    <row r="565" spans="2:9">
      <c r="B565" s="179"/>
      <c r="C565" s="179"/>
      <c r="E565" s="180">
        <f t="shared" ca="1" si="42"/>
        <v>0</v>
      </c>
      <c r="G565" s="180">
        <f t="shared" ca="1" si="43"/>
        <v>0</v>
      </c>
      <c r="I565" s="180">
        <f t="shared" ca="1" si="44"/>
        <v>0</v>
      </c>
    </row>
    <row r="566" spans="2:9">
      <c r="B566" s="179"/>
      <c r="C566" s="179"/>
      <c r="E566" s="180">
        <f t="shared" ca="1" si="42"/>
        <v>0</v>
      </c>
      <c r="G566" s="180">
        <f t="shared" ca="1" si="43"/>
        <v>0</v>
      </c>
      <c r="I566" s="180">
        <f t="shared" ca="1" si="44"/>
        <v>0</v>
      </c>
    </row>
    <row r="567" spans="2:9">
      <c r="B567" s="179"/>
      <c r="C567" s="179"/>
      <c r="E567" s="180">
        <f t="shared" ca="1" si="42"/>
        <v>0</v>
      </c>
      <c r="G567" s="180">
        <f t="shared" ca="1" si="43"/>
        <v>0</v>
      </c>
      <c r="I567" s="180">
        <f t="shared" ca="1" si="44"/>
        <v>0</v>
      </c>
    </row>
    <row r="568" spans="2:9">
      <c r="B568" s="179"/>
      <c r="C568" s="179"/>
      <c r="E568" s="180">
        <f t="shared" ca="1" si="42"/>
        <v>0</v>
      </c>
      <c r="G568" s="180">
        <f t="shared" ca="1" si="43"/>
        <v>0</v>
      </c>
      <c r="I568" s="180">
        <f t="shared" ca="1" si="44"/>
        <v>0</v>
      </c>
    </row>
    <row r="569" spans="2:9">
      <c r="B569" s="179"/>
      <c r="C569" s="179"/>
      <c r="E569" s="180">
        <f t="shared" ca="1" si="42"/>
        <v>0</v>
      </c>
      <c r="G569" s="180">
        <f t="shared" ca="1" si="43"/>
        <v>0</v>
      </c>
      <c r="I569" s="180">
        <f t="shared" ca="1" si="44"/>
        <v>0</v>
      </c>
    </row>
    <row r="570" spans="2:9">
      <c r="B570" s="179"/>
      <c r="C570" s="179"/>
      <c r="E570" s="180">
        <f t="shared" ca="1" si="42"/>
        <v>0</v>
      </c>
      <c r="G570" s="180">
        <f t="shared" ca="1" si="43"/>
        <v>0</v>
      </c>
      <c r="I570" s="180">
        <f t="shared" ca="1" si="44"/>
        <v>0</v>
      </c>
    </row>
    <row r="571" spans="2:9">
      <c r="B571" s="179"/>
      <c r="C571" s="179"/>
      <c r="E571" s="180">
        <f t="shared" ca="1" si="42"/>
        <v>0</v>
      </c>
      <c r="G571" s="180">
        <f t="shared" ca="1" si="43"/>
        <v>0</v>
      </c>
      <c r="I571" s="180">
        <f t="shared" ca="1" si="44"/>
        <v>0</v>
      </c>
    </row>
    <row r="572" spans="2:9">
      <c r="B572" s="179"/>
      <c r="C572" s="179"/>
      <c r="E572" s="180">
        <f t="shared" ca="1" si="42"/>
        <v>0</v>
      </c>
      <c r="G572" s="180">
        <f t="shared" ca="1" si="43"/>
        <v>0</v>
      </c>
      <c r="I572" s="180">
        <f t="shared" ca="1" si="44"/>
        <v>0</v>
      </c>
    </row>
    <row r="573" spans="2:9">
      <c r="B573" s="179"/>
      <c r="C573" s="179"/>
      <c r="E573" s="180">
        <f t="shared" ca="1" si="42"/>
        <v>0</v>
      </c>
      <c r="G573" s="180">
        <f t="shared" ca="1" si="43"/>
        <v>0</v>
      </c>
      <c r="I573" s="180">
        <f t="shared" ca="1" si="44"/>
        <v>0</v>
      </c>
    </row>
    <row r="574" spans="2:9">
      <c r="B574" s="179"/>
      <c r="C574" s="179"/>
      <c r="E574" s="180">
        <f t="shared" ca="1" si="42"/>
        <v>0</v>
      </c>
      <c r="G574" s="180">
        <f t="shared" ca="1" si="43"/>
        <v>0</v>
      </c>
      <c r="I574" s="180">
        <f t="shared" ca="1" si="44"/>
        <v>0</v>
      </c>
    </row>
    <row r="575" spans="2:9">
      <c r="B575" s="179"/>
      <c r="C575" s="179"/>
      <c r="E575" s="180">
        <f t="shared" ca="1" si="42"/>
        <v>0</v>
      </c>
      <c r="G575" s="180">
        <f t="shared" ca="1" si="43"/>
        <v>0</v>
      </c>
      <c r="I575" s="180">
        <f t="shared" ca="1" si="44"/>
        <v>0</v>
      </c>
    </row>
    <row r="576" spans="2:9">
      <c r="B576" s="179"/>
      <c r="C576" s="179"/>
      <c r="E576" s="180">
        <f t="shared" ca="1" si="42"/>
        <v>0</v>
      </c>
      <c r="G576" s="180">
        <f t="shared" ca="1" si="43"/>
        <v>0</v>
      </c>
      <c r="I576" s="180">
        <f t="shared" ca="1" si="44"/>
        <v>0</v>
      </c>
    </row>
    <row r="577" spans="2:9">
      <c r="B577" s="179"/>
      <c r="C577" s="179"/>
      <c r="E577" s="180">
        <f t="shared" ca="1" si="42"/>
        <v>0</v>
      </c>
      <c r="G577" s="180">
        <f t="shared" ca="1" si="43"/>
        <v>0</v>
      </c>
      <c r="I577" s="180">
        <f t="shared" ca="1" si="44"/>
        <v>0</v>
      </c>
    </row>
    <row r="578" spans="2:9">
      <c r="B578" s="179"/>
      <c r="C578" s="179"/>
      <c r="E578" s="180">
        <f t="shared" ca="1" si="42"/>
        <v>0</v>
      </c>
      <c r="G578" s="180">
        <f t="shared" ca="1" si="43"/>
        <v>0</v>
      </c>
      <c r="I578" s="180">
        <f t="shared" ca="1" si="44"/>
        <v>0</v>
      </c>
    </row>
    <row r="579" spans="2:9">
      <c r="B579" s="179"/>
      <c r="C579" s="179"/>
      <c r="E579" s="180">
        <f t="shared" ca="1" si="42"/>
        <v>0</v>
      </c>
      <c r="G579" s="180">
        <f t="shared" ca="1" si="43"/>
        <v>0</v>
      </c>
      <c r="I579" s="180">
        <f t="shared" ca="1" si="44"/>
        <v>0</v>
      </c>
    </row>
    <row r="580" spans="2:9">
      <c r="B580" s="179"/>
      <c r="C580" s="179"/>
      <c r="E580" s="180">
        <f t="shared" ca="1" si="42"/>
        <v>0</v>
      </c>
      <c r="G580" s="180">
        <f t="shared" ca="1" si="43"/>
        <v>0</v>
      </c>
      <c r="I580" s="180">
        <f t="shared" ca="1" si="44"/>
        <v>0</v>
      </c>
    </row>
    <row r="581" spans="2:9">
      <c r="B581" s="179"/>
      <c r="C581" s="179"/>
      <c r="E581" s="180">
        <f t="shared" ca="1" si="42"/>
        <v>0</v>
      </c>
      <c r="G581" s="180">
        <f t="shared" ca="1" si="43"/>
        <v>0</v>
      </c>
      <c r="I581" s="180">
        <f t="shared" ca="1" si="44"/>
        <v>0</v>
      </c>
    </row>
    <row r="582" spans="2:9">
      <c r="B582" s="179"/>
      <c r="C582" s="179"/>
      <c r="E582" s="180">
        <f t="shared" ca="1" si="42"/>
        <v>0</v>
      </c>
      <c r="G582" s="180">
        <f t="shared" ca="1" si="43"/>
        <v>0</v>
      </c>
      <c r="I582" s="180">
        <f t="shared" ca="1" si="44"/>
        <v>0</v>
      </c>
    </row>
    <row r="583" spans="2:9">
      <c r="B583" s="179"/>
      <c r="C583" s="179"/>
      <c r="E583" s="180">
        <f t="shared" ca="1" si="42"/>
        <v>0</v>
      </c>
      <c r="G583" s="180">
        <f t="shared" ca="1" si="43"/>
        <v>0</v>
      </c>
      <c r="I583" s="180">
        <f t="shared" ca="1" si="44"/>
        <v>0</v>
      </c>
    </row>
    <row r="584" spans="2:9">
      <c r="B584" s="179"/>
      <c r="C584" s="179"/>
      <c r="E584" s="180">
        <f t="shared" ca="1" si="42"/>
        <v>0</v>
      </c>
      <c r="G584" s="180">
        <f t="shared" ca="1" si="43"/>
        <v>0</v>
      </c>
      <c r="I584" s="180">
        <f t="shared" ca="1" si="44"/>
        <v>0</v>
      </c>
    </row>
    <row r="585" spans="2:9">
      <c r="B585" s="179"/>
      <c r="C585" s="179"/>
      <c r="E585" s="180">
        <f t="shared" ca="1" si="42"/>
        <v>0</v>
      </c>
      <c r="G585" s="180">
        <f t="shared" ca="1" si="43"/>
        <v>0</v>
      </c>
      <c r="I585" s="180">
        <f t="shared" ca="1" si="44"/>
        <v>0</v>
      </c>
    </row>
    <row r="586" spans="2:9">
      <c r="B586" s="179"/>
      <c r="C586" s="179"/>
      <c r="E586" s="180">
        <f t="shared" ca="1" si="42"/>
        <v>0</v>
      </c>
      <c r="G586" s="180">
        <f t="shared" ca="1" si="43"/>
        <v>0</v>
      </c>
      <c r="I586" s="180">
        <f t="shared" ca="1" si="44"/>
        <v>0</v>
      </c>
    </row>
    <row r="587" spans="2:9">
      <c r="B587" s="179"/>
      <c r="C587" s="179"/>
      <c r="E587" s="180">
        <f t="shared" ca="1" si="42"/>
        <v>0</v>
      </c>
      <c r="G587" s="180">
        <f t="shared" ca="1" si="43"/>
        <v>0</v>
      </c>
      <c r="I587" s="180">
        <f t="shared" ca="1" si="44"/>
        <v>0</v>
      </c>
    </row>
    <row r="588" spans="2:9">
      <c r="B588" s="179"/>
      <c r="C588" s="179"/>
      <c r="E588" s="180">
        <f t="shared" ca="1" si="42"/>
        <v>0</v>
      </c>
      <c r="G588" s="180">
        <f t="shared" ca="1" si="43"/>
        <v>0</v>
      </c>
      <c r="I588" s="180">
        <f t="shared" ca="1" si="44"/>
        <v>0</v>
      </c>
    </row>
    <row r="589" spans="2:9">
      <c r="B589" s="179"/>
      <c r="C589" s="179"/>
      <c r="E589" s="180">
        <f t="shared" ca="1" si="42"/>
        <v>0</v>
      </c>
      <c r="G589" s="180">
        <f t="shared" ca="1" si="43"/>
        <v>0</v>
      </c>
      <c r="I589" s="180">
        <f t="shared" ca="1" si="44"/>
        <v>0</v>
      </c>
    </row>
    <row r="590" spans="2:9">
      <c r="B590" s="179"/>
      <c r="C590" s="179"/>
      <c r="E590" s="180">
        <f t="shared" ca="1" si="42"/>
        <v>0</v>
      </c>
      <c r="G590" s="180">
        <f t="shared" ca="1" si="43"/>
        <v>0</v>
      </c>
      <c r="I590" s="180">
        <f t="shared" ca="1" si="44"/>
        <v>0</v>
      </c>
    </row>
    <row r="591" spans="2:9">
      <c r="B591" s="179"/>
      <c r="C591" s="179"/>
      <c r="E591" s="180">
        <f t="shared" ca="1" si="42"/>
        <v>0</v>
      </c>
      <c r="G591" s="180">
        <f t="shared" ca="1" si="43"/>
        <v>0</v>
      </c>
      <c r="I591" s="180">
        <f t="shared" ca="1" si="44"/>
        <v>0</v>
      </c>
    </row>
    <row r="592" spans="2:9">
      <c r="B592" s="179"/>
      <c r="C592" s="179"/>
      <c r="E592" s="180">
        <f t="shared" ca="1" si="42"/>
        <v>0</v>
      </c>
      <c r="G592" s="180">
        <f t="shared" ca="1" si="43"/>
        <v>0</v>
      </c>
      <c r="I592" s="180">
        <f t="shared" ca="1" si="44"/>
        <v>0</v>
      </c>
    </row>
    <row r="593" spans="2:9">
      <c r="B593" s="179"/>
      <c r="C593" s="179"/>
      <c r="E593" s="180">
        <f t="shared" ca="1" si="42"/>
        <v>0</v>
      </c>
      <c r="G593" s="180">
        <f t="shared" ca="1" si="43"/>
        <v>0</v>
      </c>
      <c r="I593" s="180">
        <f t="shared" ca="1" si="44"/>
        <v>0</v>
      </c>
    </row>
    <row r="594" spans="2:9">
      <c r="B594" s="179"/>
      <c r="C594" s="179"/>
      <c r="E594" s="180">
        <f t="shared" ca="1" si="42"/>
        <v>0</v>
      </c>
      <c r="G594" s="180">
        <f t="shared" ca="1" si="43"/>
        <v>0</v>
      </c>
      <c r="I594" s="180">
        <f t="shared" ca="1" si="44"/>
        <v>0</v>
      </c>
    </row>
    <row r="595" spans="2:9">
      <c r="B595" s="179"/>
      <c r="C595" s="179"/>
      <c r="E595" s="180">
        <f t="shared" ca="1" si="42"/>
        <v>0</v>
      </c>
      <c r="G595" s="180">
        <f t="shared" ca="1" si="43"/>
        <v>0</v>
      </c>
      <c r="I595" s="180">
        <f t="shared" ca="1" si="44"/>
        <v>0</v>
      </c>
    </row>
    <row r="596" spans="2:9">
      <c r="B596" s="179"/>
      <c r="C596" s="179"/>
      <c r="E596" s="180">
        <f t="shared" ca="1" si="42"/>
        <v>0</v>
      </c>
      <c r="G596" s="180">
        <f t="shared" ca="1" si="43"/>
        <v>0</v>
      </c>
      <c r="I596" s="180">
        <f t="shared" ca="1" si="44"/>
        <v>0</v>
      </c>
    </row>
    <row r="597" spans="2:9">
      <c r="B597" s="179"/>
      <c r="C597" s="179"/>
      <c r="E597" s="180">
        <f t="shared" ca="1" si="42"/>
        <v>0</v>
      </c>
      <c r="G597" s="180">
        <f t="shared" ca="1" si="43"/>
        <v>0</v>
      </c>
      <c r="I597" s="180">
        <f t="shared" ca="1" si="44"/>
        <v>0</v>
      </c>
    </row>
    <row r="598" spans="2:9">
      <c r="B598" s="179"/>
      <c r="C598" s="179"/>
      <c r="E598" s="180">
        <f t="shared" ca="1" si="42"/>
        <v>0</v>
      </c>
      <c r="G598" s="180">
        <f t="shared" ca="1" si="43"/>
        <v>0</v>
      </c>
      <c r="I598" s="180">
        <f t="shared" ca="1" si="44"/>
        <v>0</v>
      </c>
    </row>
    <row r="599" spans="2:9">
      <c r="B599" s="179"/>
      <c r="C599" s="179"/>
      <c r="E599" s="180">
        <f t="shared" ca="1" si="42"/>
        <v>0</v>
      </c>
      <c r="G599" s="180">
        <f t="shared" ca="1" si="43"/>
        <v>0</v>
      </c>
      <c r="I599" s="180">
        <f t="shared" ca="1" si="44"/>
        <v>0</v>
      </c>
    </row>
    <row r="600" spans="2:9">
      <c r="B600" s="179"/>
      <c r="C600" s="179"/>
      <c r="E600" s="180">
        <f t="shared" ca="1" si="42"/>
        <v>0</v>
      </c>
      <c r="G600" s="180">
        <f t="shared" ca="1" si="43"/>
        <v>0</v>
      </c>
      <c r="I600" s="180">
        <f t="shared" ca="1" si="44"/>
        <v>0</v>
      </c>
    </row>
    <row r="601" spans="2:9">
      <c r="B601" s="179"/>
      <c r="C601" s="179"/>
      <c r="E601" s="180">
        <f t="shared" ca="1" si="42"/>
        <v>0</v>
      </c>
      <c r="G601" s="180">
        <f t="shared" ca="1" si="43"/>
        <v>0</v>
      </c>
      <c r="I601" s="180">
        <f t="shared" ca="1" si="44"/>
        <v>0</v>
      </c>
    </row>
    <row r="602" spans="2:9">
      <c r="B602" s="179"/>
      <c r="C602" s="179"/>
      <c r="E602" s="180">
        <f t="shared" ca="1" si="42"/>
        <v>0</v>
      </c>
      <c r="G602" s="180">
        <f t="shared" ca="1" si="43"/>
        <v>0</v>
      </c>
      <c r="I602" s="180">
        <f t="shared" ca="1" si="44"/>
        <v>0</v>
      </c>
    </row>
    <row r="603" spans="2:9">
      <c r="B603" s="179"/>
      <c r="C603" s="179"/>
      <c r="E603" s="180">
        <f t="shared" ca="1" si="42"/>
        <v>0</v>
      </c>
      <c r="G603" s="180">
        <f t="shared" ca="1" si="43"/>
        <v>0</v>
      </c>
      <c r="I603" s="180">
        <f t="shared" ca="1" si="44"/>
        <v>0</v>
      </c>
    </row>
    <row r="604" spans="2:9">
      <c r="B604" s="179"/>
      <c r="C604" s="179"/>
      <c r="E604" s="180">
        <f t="shared" ca="1" si="42"/>
        <v>0</v>
      </c>
      <c r="G604" s="180">
        <f t="shared" ca="1" si="43"/>
        <v>0</v>
      </c>
      <c r="I604" s="180">
        <f t="shared" ca="1" si="44"/>
        <v>0</v>
      </c>
    </row>
    <row r="605" spans="2:9">
      <c r="B605" s="179"/>
      <c r="C605" s="179"/>
      <c r="E605" s="180">
        <f t="shared" ca="1" si="42"/>
        <v>0</v>
      </c>
      <c r="G605" s="180">
        <f t="shared" ca="1" si="43"/>
        <v>0</v>
      </c>
      <c r="I605" s="180">
        <f t="shared" ca="1" si="44"/>
        <v>0</v>
      </c>
    </row>
    <row r="606" spans="2:9">
      <c r="B606" s="179"/>
      <c r="C606" s="179"/>
      <c r="E606" s="180">
        <f t="shared" ca="1" si="42"/>
        <v>0</v>
      </c>
      <c r="G606" s="180">
        <f t="shared" ca="1" si="43"/>
        <v>0</v>
      </c>
      <c r="I606" s="180">
        <f t="shared" ca="1" si="44"/>
        <v>0</v>
      </c>
    </row>
    <row r="607" spans="2:9">
      <c r="B607" s="179"/>
      <c r="C607" s="179"/>
      <c r="E607" s="180">
        <f t="shared" ref="E607:E670" ca="1" si="45">SUMPRODUCT(SUMIFS(INDIRECT(NomFeuilles&amp;"!E8"),INDIRECT(NomFeuilles&amp;"!A8"),"VRAI",INDIRECT(NomFeuilles&amp;"!A9"),"2013",INDIRECT(NomFeuilles&amp;"!E1"),C607))</f>
        <v>0</v>
      </c>
      <c r="G607" s="180">
        <f t="shared" ref="G607:G670" ca="1" si="46">SUMPRODUCT(SUMIFS(INDIRECT(NomFeuilles&amp;"!A39"),INDIRECT(NomFeuilles&amp;"!A8"),"VRAI",INDIRECT(NomFeuilles&amp;"!A9"),"2013",INDIRECT(NomFeuilles&amp;"!A40"),C607))</f>
        <v>0</v>
      </c>
      <c r="I607" s="180">
        <f t="shared" ref="I607:I670" ca="1" si="47">SUMPRODUCT(SUMIFS(INDIRECT(NomFeuilles&amp;"!C42"),INDIRECT(NomFeuilles&amp;"!A8"),"VRAI",INDIRECT(NomFeuilles&amp;"!A9"),"2013",INDIRECT(NomFeuilles&amp;"!A40"),C607))</f>
        <v>0</v>
      </c>
    </row>
    <row r="608" spans="2:9">
      <c r="B608" s="179"/>
      <c r="C608" s="179"/>
      <c r="E608" s="180">
        <f t="shared" ca="1" si="45"/>
        <v>0</v>
      </c>
      <c r="G608" s="180">
        <f t="shared" ca="1" si="46"/>
        <v>0</v>
      </c>
      <c r="I608" s="180">
        <f t="shared" ca="1" si="47"/>
        <v>0</v>
      </c>
    </row>
    <row r="609" spans="2:9">
      <c r="B609" s="179"/>
      <c r="C609" s="179"/>
      <c r="E609" s="180">
        <f t="shared" ca="1" si="45"/>
        <v>0</v>
      </c>
      <c r="G609" s="180">
        <f t="shared" ca="1" si="46"/>
        <v>0</v>
      </c>
      <c r="I609" s="180">
        <f t="shared" ca="1" si="47"/>
        <v>0</v>
      </c>
    </row>
    <row r="610" spans="2:9">
      <c r="B610" s="179"/>
      <c r="C610" s="179"/>
      <c r="E610" s="180">
        <f t="shared" ca="1" si="45"/>
        <v>0</v>
      </c>
      <c r="G610" s="180">
        <f t="shared" ca="1" si="46"/>
        <v>0</v>
      </c>
      <c r="I610" s="180">
        <f t="shared" ca="1" si="47"/>
        <v>0</v>
      </c>
    </row>
    <row r="611" spans="2:9">
      <c r="B611" s="179"/>
      <c r="C611" s="179"/>
      <c r="E611" s="180">
        <f t="shared" ca="1" si="45"/>
        <v>0</v>
      </c>
      <c r="G611" s="180">
        <f t="shared" ca="1" si="46"/>
        <v>0</v>
      </c>
      <c r="I611" s="180">
        <f t="shared" ca="1" si="47"/>
        <v>0</v>
      </c>
    </row>
    <row r="612" spans="2:9">
      <c r="B612" s="179"/>
      <c r="C612" s="179"/>
      <c r="E612" s="180">
        <f t="shared" ca="1" si="45"/>
        <v>0</v>
      </c>
      <c r="G612" s="180">
        <f t="shared" ca="1" si="46"/>
        <v>0</v>
      </c>
      <c r="I612" s="180">
        <f t="shared" ca="1" si="47"/>
        <v>0</v>
      </c>
    </row>
    <row r="613" spans="2:9">
      <c r="B613" s="179"/>
      <c r="C613" s="179"/>
      <c r="E613" s="180">
        <f t="shared" ca="1" si="45"/>
        <v>0</v>
      </c>
      <c r="G613" s="180">
        <f t="shared" ca="1" si="46"/>
        <v>0</v>
      </c>
      <c r="I613" s="180">
        <f t="shared" ca="1" si="47"/>
        <v>0</v>
      </c>
    </row>
    <row r="614" spans="2:9">
      <c r="B614" s="179"/>
      <c r="C614" s="179"/>
      <c r="E614" s="180">
        <f t="shared" ca="1" si="45"/>
        <v>0</v>
      </c>
      <c r="G614" s="180">
        <f t="shared" ca="1" si="46"/>
        <v>0</v>
      </c>
      <c r="I614" s="180">
        <f t="shared" ca="1" si="47"/>
        <v>0</v>
      </c>
    </row>
    <row r="615" spans="2:9">
      <c r="B615" s="179"/>
      <c r="C615" s="179"/>
      <c r="E615" s="180">
        <f t="shared" ca="1" si="45"/>
        <v>0</v>
      </c>
      <c r="G615" s="180">
        <f t="shared" ca="1" si="46"/>
        <v>0</v>
      </c>
      <c r="I615" s="180">
        <f t="shared" ca="1" si="47"/>
        <v>0</v>
      </c>
    </row>
    <row r="616" spans="2:9">
      <c r="B616" s="179"/>
      <c r="C616" s="179"/>
      <c r="E616" s="180">
        <f t="shared" ca="1" si="45"/>
        <v>0</v>
      </c>
      <c r="G616" s="180">
        <f t="shared" ca="1" si="46"/>
        <v>0</v>
      </c>
      <c r="I616" s="180">
        <f t="shared" ca="1" si="47"/>
        <v>0</v>
      </c>
    </row>
    <row r="617" spans="2:9">
      <c r="B617" s="179"/>
      <c r="C617" s="179"/>
      <c r="E617" s="180">
        <f t="shared" ca="1" si="45"/>
        <v>0</v>
      </c>
      <c r="G617" s="180">
        <f t="shared" ca="1" si="46"/>
        <v>0</v>
      </c>
      <c r="I617" s="180">
        <f t="shared" ca="1" si="47"/>
        <v>0</v>
      </c>
    </row>
    <row r="618" spans="2:9">
      <c r="B618" s="179"/>
      <c r="C618" s="179"/>
      <c r="E618" s="180">
        <f t="shared" ca="1" si="45"/>
        <v>0</v>
      </c>
      <c r="G618" s="180">
        <f t="shared" ca="1" si="46"/>
        <v>0</v>
      </c>
      <c r="I618" s="180">
        <f t="shared" ca="1" si="47"/>
        <v>0</v>
      </c>
    </row>
    <row r="619" spans="2:9">
      <c r="B619" s="179"/>
      <c r="C619" s="179"/>
      <c r="E619" s="180">
        <f t="shared" ca="1" si="45"/>
        <v>0</v>
      </c>
      <c r="G619" s="180">
        <f t="shared" ca="1" si="46"/>
        <v>0</v>
      </c>
      <c r="I619" s="180">
        <f t="shared" ca="1" si="47"/>
        <v>0</v>
      </c>
    </row>
    <row r="620" spans="2:9">
      <c r="B620" s="179"/>
      <c r="C620" s="179"/>
      <c r="E620" s="180">
        <f t="shared" ca="1" si="45"/>
        <v>0</v>
      </c>
      <c r="G620" s="180">
        <f t="shared" ca="1" si="46"/>
        <v>0</v>
      </c>
      <c r="I620" s="180">
        <f t="shared" ca="1" si="47"/>
        <v>0</v>
      </c>
    </row>
    <row r="621" spans="2:9">
      <c r="B621" s="179"/>
      <c r="C621" s="179"/>
      <c r="E621" s="180">
        <f t="shared" ca="1" si="45"/>
        <v>0</v>
      </c>
      <c r="G621" s="180">
        <f t="shared" ca="1" si="46"/>
        <v>0</v>
      </c>
      <c r="I621" s="180">
        <f t="shared" ca="1" si="47"/>
        <v>0</v>
      </c>
    </row>
    <row r="622" spans="2:9">
      <c r="B622" s="179"/>
      <c r="C622" s="179"/>
      <c r="E622" s="180">
        <f t="shared" ca="1" si="45"/>
        <v>0</v>
      </c>
      <c r="G622" s="180">
        <f t="shared" ca="1" si="46"/>
        <v>0</v>
      </c>
      <c r="I622" s="180">
        <f t="shared" ca="1" si="47"/>
        <v>0</v>
      </c>
    </row>
    <row r="623" spans="2:9">
      <c r="B623" s="179"/>
      <c r="C623" s="179"/>
      <c r="E623" s="180">
        <f t="shared" ca="1" si="45"/>
        <v>0</v>
      </c>
      <c r="G623" s="180">
        <f t="shared" ca="1" si="46"/>
        <v>0</v>
      </c>
      <c r="I623" s="180">
        <f t="shared" ca="1" si="47"/>
        <v>0</v>
      </c>
    </row>
    <row r="624" spans="2:9">
      <c r="B624" s="179"/>
      <c r="C624" s="179"/>
      <c r="E624" s="180">
        <f t="shared" ca="1" si="45"/>
        <v>0</v>
      </c>
      <c r="G624" s="180">
        <f t="shared" ca="1" si="46"/>
        <v>0</v>
      </c>
      <c r="I624" s="180">
        <f t="shared" ca="1" si="47"/>
        <v>0</v>
      </c>
    </row>
    <row r="625" spans="2:9">
      <c r="B625" s="179"/>
      <c r="C625" s="179"/>
      <c r="E625" s="180">
        <f t="shared" ca="1" si="45"/>
        <v>0</v>
      </c>
      <c r="G625" s="180">
        <f t="shared" ca="1" si="46"/>
        <v>0</v>
      </c>
      <c r="I625" s="180">
        <f t="shared" ca="1" si="47"/>
        <v>0</v>
      </c>
    </row>
    <row r="626" spans="2:9">
      <c r="B626" s="179"/>
      <c r="C626" s="179"/>
      <c r="E626" s="180">
        <f t="shared" ca="1" si="45"/>
        <v>0</v>
      </c>
      <c r="G626" s="180">
        <f t="shared" ca="1" si="46"/>
        <v>0</v>
      </c>
      <c r="I626" s="180">
        <f t="shared" ca="1" si="47"/>
        <v>0</v>
      </c>
    </row>
    <row r="627" spans="2:9">
      <c r="B627" s="179"/>
      <c r="C627" s="179"/>
      <c r="E627" s="180">
        <f t="shared" ca="1" si="45"/>
        <v>0</v>
      </c>
      <c r="G627" s="180">
        <f t="shared" ca="1" si="46"/>
        <v>0</v>
      </c>
      <c r="I627" s="180">
        <f t="shared" ca="1" si="47"/>
        <v>0</v>
      </c>
    </row>
    <row r="628" spans="2:9">
      <c r="B628" s="179"/>
      <c r="C628" s="179"/>
      <c r="E628" s="180">
        <f t="shared" ca="1" si="45"/>
        <v>0</v>
      </c>
      <c r="G628" s="180">
        <f t="shared" ca="1" si="46"/>
        <v>0</v>
      </c>
      <c r="I628" s="180">
        <f t="shared" ca="1" si="47"/>
        <v>0</v>
      </c>
    </row>
    <row r="629" spans="2:9">
      <c r="B629" s="179"/>
      <c r="C629" s="179"/>
      <c r="E629" s="180">
        <f t="shared" ca="1" si="45"/>
        <v>0</v>
      </c>
      <c r="G629" s="180">
        <f t="shared" ca="1" si="46"/>
        <v>0</v>
      </c>
      <c r="I629" s="180">
        <f t="shared" ca="1" si="47"/>
        <v>0</v>
      </c>
    </row>
    <row r="630" spans="2:9">
      <c r="B630" s="179"/>
      <c r="C630" s="179"/>
      <c r="E630" s="180">
        <f t="shared" ca="1" si="45"/>
        <v>0</v>
      </c>
      <c r="G630" s="180">
        <f t="shared" ca="1" si="46"/>
        <v>0</v>
      </c>
      <c r="I630" s="180">
        <f t="shared" ca="1" si="47"/>
        <v>0</v>
      </c>
    </row>
    <row r="631" spans="2:9">
      <c r="B631" s="179"/>
      <c r="C631" s="179"/>
      <c r="E631" s="180">
        <f t="shared" ca="1" si="45"/>
        <v>0</v>
      </c>
      <c r="G631" s="180">
        <f t="shared" ca="1" si="46"/>
        <v>0</v>
      </c>
      <c r="I631" s="180">
        <f t="shared" ca="1" si="47"/>
        <v>0</v>
      </c>
    </row>
    <row r="632" spans="2:9">
      <c r="B632" s="179"/>
      <c r="C632" s="179"/>
      <c r="E632" s="180">
        <f t="shared" ca="1" si="45"/>
        <v>0</v>
      </c>
      <c r="G632" s="180">
        <f t="shared" ca="1" si="46"/>
        <v>0</v>
      </c>
      <c r="I632" s="180">
        <f t="shared" ca="1" si="47"/>
        <v>0</v>
      </c>
    </row>
    <row r="633" spans="2:9">
      <c r="B633" s="179"/>
      <c r="C633" s="179"/>
      <c r="E633" s="180">
        <f t="shared" ca="1" si="45"/>
        <v>0</v>
      </c>
      <c r="G633" s="180">
        <f t="shared" ca="1" si="46"/>
        <v>0</v>
      </c>
      <c r="I633" s="180">
        <f t="shared" ca="1" si="47"/>
        <v>0</v>
      </c>
    </row>
    <row r="634" spans="2:9">
      <c r="B634" s="179"/>
      <c r="C634" s="179"/>
      <c r="E634" s="180">
        <f t="shared" ca="1" si="45"/>
        <v>0</v>
      </c>
      <c r="G634" s="180">
        <f t="shared" ca="1" si="46"/>
        <v>0</v>
      </c>
      <c r="I634" s="180">
        <f t="shared" ca="1" si="47"/>
        <v>0</v>
      </c>
    </row>
    <row r="635" spans="2:9">
      <c r="B635" s="179"/>
      <c r="C635" s="179"/>
      <c r="E635" s="180">
        <f t="shared" ca="1" si="45"/>
        <v>0</v>
      </c>
      <c r="G635" s="180">
        <f t="shared" ca="1" si="46"/>
        <v>0</v>
      </c>
      <c r="I635" s="180">
        <f t="shared" ca="1" si="47"/>
        <v>0</v>
      </c>
    </row>
    <row r="636" spans="2:9">
      <c r="B636" s="179"/>
      <c r="C636" s="179"/>
      <c r="E636" s="180">
        <f t="shared" ca="1" si="45"/>
        <v>0</v>
      </c>
      <c r="G636" s="180">
        <f t="shared" ca="1" si="46"/>
        <v>0</v>
      </c>
      <c r="I636" s="180">
        <f t="shared" ca="1" si="47"/>
        <v>0</v>
      </c>
    </row>
    <row r="637" spans="2:9">
      <c r="B637" s="179"/>
      <c r="C637" s="179"/>
      <c r="E637" s="180">
        <f t="shared" ca="1" si="45"/>
        <v>0</v>
      </c>
      <c r="G637" s="180">
        <f t="shared" ca="1" si="46"/>
        <v>0</v>
      </c>
      <c r="I637" s="180">
        <f t="shared" ca="1" si="47"/>
        <v>0</v>
      </c>
    </row>
    <row r="638" spans="2:9">
      <c r="B638" s="179"/>
      <c r="C638" s="179"/>
      <c r="E638" s="180">
        <f t="shared" ca="1" si="45"/>
        <v>0</v>
      </c>
      <c r="G638" s="180">
        <f t="shared" ca="1" si="46"/>
        <v>0</v>
      </c>
      <c r="I638" s="180">
        <f t="shared" ca="1" si="47"/>
        <v>0</v>
      </c>
    </row>
    <row r="639" spans="2:9">
      <c r="B639" s="179"/>
      <c r="C639" s="179"/>
      <c r="E639" s="180">
        <f t="shared" ca="1" si="45"/>
        <v>0</v>
      </c>
      <c r="G639" s="180">
        <f t="shared" ca="1" si="46"/>
        <v>0</v>
      </c>
      <c r="I639" s="180">
        <f t="shared" ca="1" si="47"/>
        <v>0</v>
      </c>
    </row>
    <row r="640" spans="2:9">
      <c r="B640" s="179"/>
      <c r="C640" s="179"/>
      <c r="E640" s="180">
        <f t="shared" ca="1" si="45"/>
        <v>0</v>
      </c>
      <c r="G640" s="180">
        <f t="shared" ca="1" si="46"/>
        <v>0</v>
      </c>
      <c r="I640" s="180">
        <f t="shared" ca="1" si="47"/>
        <v>0</v>
      </c>
    </row>
    <row r="641" spans="2:9">
      <c r="B641" s="179"/>
      <c r="C641" s="179"/>
      <c r="E641" s="180">
        <f t="shared" ca="1" si="45"/>
        <v>0</v>
      </c>
      <c r="G641" s="180">
        <f t="shared" ca="1" si="46"/>
        <v>0</v>
      </c>
      <c r="I641" s="180">
        <f t="shared" ca="1" si="47"/>
        <v>0</v>
      </c>
    </row>
    <row r="642" spans="2:9">
      <c r="B642" s="179"/>
      <c r="C642" s="179"/>
      <c r="E642" s="180">
        <f t="shared" ca="1" si="45"/>
        <v>0</v>
      </c>
      <c r="G642" s="180">
        <f t="shared" ca="1" si="46"/>
        <v>0</v>
      </c>
      <c r="I642" s="180">
        <f t="shared" ca="1" si="47"/>
        <v>0</v>
      </c>
    </row>
    <row r="643" spans="2:9">
      <c r="B643" s="179"/>
      <c r="C643" s="179"/>
      <c r="E643" s="180">
        <f t="shared" ca="1" si="45"/>
        <v>0</v>
      </c>
      <c r="G643" s="180">
        <f t="shared" ca="1" si="46"/>
        <v>0</v>
      </c>
      <c r="I643" s="180">
        <f t="shared" ca="1" si="47"/>
        <v>0</v>
      </c>
    </row>
    <row r="644" spans="2:9">
      <c r="B644" s="179"/>
      <c r="C644" s="179"/>
      <c r="E644" s="180">
        <f t="shared" ca="1" si="45"/>
        <v>0</v>
      </c>
      <c r="G644" s="180">
        <f t="shared" ca="1" si="46"/>
        <v>0</v>
      </c>
      <c r="I644" s="180">
        <f t="shared" ca="1" si="47"/>
        <v>0</v>
      </c>
    </row>
    <row r="645" spans="2:9">
      <c r="B645" s="179"/>
      <c r="C645" s="179"/>
      <c r="E645" s="180">
        <f t="shared" ca="1" si="45"/>
        <v>0</v>
      </c>
      <c r="G645" s="180">
        <f t="shared" ca="1" si="46"/>
        <v>0</v>
      </c>
      <c r="I645" s="180">
        <f t="shared" ca="1" si="47"/>
        <v>0</v>
      </c>
    </row>
    <row r="646" spans="2:9">
      <c r="B646" s="179"/>
      <c r="C646" s="179"/>
      <c r="E646" s="180">
        <f t="shared" ca="1" si="45"/>
        <v>0</v>
      </c>
      <c r="G646" s="180">
        <f t="shared" ca="1" si="46"/>
        <v>0</v>
      </c>
      <c r="I646" s="180">
        <f t="shared" ca="1" si="47"/>
        <v>0</v>
      </c>
    </row>
    <row r="647" spans="2:9">
      <c r="B647" s="179"/>
      <c r="C647" s="179"/>
      <c r="E647" s="180">
        <f t="shared" ca="1" si="45"/>
        <v>0</v>
      </c>
      <c r="G647" s="180">
        <f t="shared" ca="1" si="46"/>
        <v>0</v>
      </c>
      <c r="I647" s="180">
        <f t="shared" ca="1" si="47"/>
        <v>0</v>
      </c>
    </row>
    <row r="648" spans="2:9">
      <c r="B648" s="179"/>
      <c r="C648" s="179"/>
      <c r="E648" s="180">
        <f t="shared" ca="1" si="45"/>
        <v>0</v>
      </c>
      <c r="G648" s="180">
        <f t="shared" ca="1" si="46"/>
        <v>0</v>
      </c>
      <c r="I648" s="180">
        <f t="shared" ca="1" si="47"/>
        <v>0</v>
      </c>
    </row>
    <row r="649" spans="2:9">
      <c r="B649" s="179"/>
      <c r="C649" s="179"/>
      <c r="E649" s="180">
        <f t="shared" ca="1" si="45"/>
        <v>0</v>
      </c>
      <c r="G649" s="180">
        <f t="shared" ca="1" si="46"/>
        <v>0</v>
      </c>
      <c r="I649" s="180">
        <f t="shared" ca="1" si="47"/>
        <v>0</v>
      </c>
    </row>
    <row r="650" spans="2:9">
      <c r="B650" s="179"/>
      <c r="C650" s="179"/>
      <c r="E650" s="180">
        <f t="shared" ca="1" si="45"/>
        <v>0</v>
      </c>
      <c r="G650" s="180">
        <f t="shared" ca="1" si="46"/>
        <v>0</v>
      </c>
      <c r="I650" s="180">
        <f t="shared" ca="1" si="47"/>
        <v>0</v>
      </c>
    </row>
    <row r="651" spans="2:9">
      <c r="B651" s="179"/>
      <c r="C651" s="179"/>
      <c r="E651" s="180">
        <f t="shared" ca="1" si="45"/>
        <v>0</v>
      </c>
      <c r="G651" s="180">
        <f t="shared" ca="1" si="46"/>
        <v>0</v>
      </c>
      <c r="I651" s="180">
        <f t="shared" ca="1" si="47"/>
        <v>0</v>
      </c>
    </row>
    <row r="652" spans="2:9">
      <c r="B652" s="179"/>
      <c r="C652" s="179"/>
      <c r="E652" s="180">
        <f t="shared" ca="1" si="45"/>
        <v>0</v>
      </c>
      <c r="G652" s="180">
        <f t="shared" ca="1" si="46"/>
        <v>0</v>
      </c>
      <c r="I652" s="180">
        <f t="shared" ca="1" si="47"/>
        <v>0</v>
      </c>
    </row>
    <row r="653" spans="2:9">
      <c r="B653" s="179"/>
      <c r="C653" s="179"/>
      <c r="E653" s="180">
        <f t="shared" ca="1" si="45"/>
        <v>0</v>
      </c>
      <c r="G653" s="180">
        <f t="shared" ca="1" si="46"/>
        <v>0</v>
      </c>
      <c r="I653" s="180">
        <f t="shared" ca="1" si="47"/>
        <v>0</v>
      </c>
    </row>
    <row r="654" spans="2:9">
      <c r="B654" s="179"/>
      <c r="C654" s="179"/>
      <c r="E654" s="180">
        <f t="shared" ca="1" si="45"/>
        <v>0</v>
      </c>
      <c r="G654" s="180">
        <f t="shared" ca="1" si="46"/>
        <v>0</v>
      </c>
      <c r="I654" s="180">
        <f t="shared" ca="1" si="47"/>
        <v>0</v>
      </c>
    </row>
    <row r="655" spans="2:9">
      <c r="B655" s="179"/>
      <c r="C655" s="179"/>
      <c r="E655" s="180">
        <f t="shared" ca="1" si="45"/>
        <v>0</v>
      </c>
      <c r="G655" s="180">
        <f t="shared" ca="1" si="46"/>
        <v>0</v>
      </c>
      <c r="I655" s="180">
        <f t="shared" ca="1" si="47"/>
        <v>0</v>
      </c>
    </row>
    <row r="656" spans="2:9">
      <c r="B656" s="179"/>
      <c r="C656" s="179"/>
      <c r="E656" s="180">
        <f t="shared" ca="1" si="45"/>
        <v>0</v>
      </c>
      <c r="G656" s="180">
        <f t="shared" ca="1" si="46"/>
        <v>0</v>
      </c>
      <c r="I656" s="180">
        <f t="shared" ca="1" si="47"/>
        <v>0</v>
      </c>
    </row>
    <row r="657" spans="2:9">
      <c r="B657" s="179"/>
      <c r="C657" s="179"/>
      <c r="E657" s="180">
        <f t="shared" ca="1" si="45"/>
        <v>0</v>
      </c>
      <c r="G657" s="180">
        <f t="shared" ca="1" si="46"/>
        <v>0</v>
      </c>
      <c r="I657" s="180">
        <f t="shared" ca="1" si="47"/>
        <v>0</v>
      </c>
    </row>
    <row r="658" spans="2:9">
      <c r="B658" s="179"/>
      <c r="C658" s="179"/>
      <c r="E658" s="180">
        <f t="shared" ca="1" si="45"/>
        <v>0</v>
      </c>
      <c r="G658" s="180">
        <f t="shared" ca="1" si="46"/>
        <v>0</v>
      </c>
      <c r="I658" s="180">
        <f t="shared" ca="1" si="47"/>
        <v>0</v>
      </c>
    </row>
    <row r="659" spans="2:9">
      <c r="B659" s="179"/>
      <c r="C659" s="179"/>
      <c r="E659" s="180">
        <f t="shared" ca="1" si="45"/>
        <v>0</v>
      </c>
      <c r="G659" s="180">
        <f t="shared" ca="1" si="46"/>
        <v>0</v>
      </c>
      <c r="I659" s="180">
        <f t="shared" ca="1" si="47"/>
        <v>0</v>
      </c>
    </row>
    <row r="660" spans="2:9">
      <c r="B660" s="179"/>
      <c r="C660" s="179"/>
      <c r="E660" s="180">
        <f t="shared" ca="1" si="45"/>
        <v>0</v>
      </c>
      <c r="G660" s="180">
        <f t="shared" ca="1" si="46"/>
        <v>0</v>
      </c>
      <c r="I660" s="180">
        <f t="shared" ca="1" si="47"/>
        <v>0</v>
      </c>
    </row>
    <row r="661" spans="2:9">
      <c r="B661" s="179"/>
      <c r="C661" s="179"/>
      <c r="E661" s="180">
        <f t="shared" ca="1" si="45"/>
        <v>0</v>
      </c>
      <c r="G661" s="180">
        <f t="shared" ca="1" si="46"/>
        <v>0</v>
      </c>
      <c r="I661" s="180">
        <f t="shared" ca="1" si="47"/>
        <v>0</v>
      </c>
    </row>
    <row r="662" spans="2:9">
      <c r="B662" s="179"/>
      <c r="C662" s="179"/>
      <c r="E662" s="180">
        <f t="shared" ca="1" si="45"/>
        <v>0</v>
      </c>
      <c r="G662" s="180">
        <f t="shared" ca="1" si="46"/>
        <v>0</v>
      </c>
      <c r="I662" s="180">
        <f t="shared" ca="1" si="47"/>
        <v>0</v>
      </c>
    </row>
    <row r="663" spans="2:9">
      <c r="B663" s="179"/>
      <c r="C663" s="179"/>
      <c r="E663" s="180">
        <f t="shared" ca="1" si="45"/>
        <v>0</v>
      </c>
      <c r="G663" s="180">
        <f t="shared" ca="1" si="46"/>
        <v>0</v>
      </c>
      <c r="I663" s="180">
        <f t="shared" ca="1" si="47"/>
        <v>0</v>
      </c>
    </row>
    <row r="664" spans="2:9">
      <c r="B664" s="179"/>
      <c r="C664" s="179"/>
      <c r="E664" s="180">
        <f t="shared" ca="1" si="45"/>
        <v>0</v>
      </c>
      <c r="G664" s="180">
        <f t="shared" ca="1" si="46"/>
        <v>0</v>
      </c>
      <c r="I664" s="180">
        <f t="shared" ca="1" si="47"/>
        <v>0</v>
      </c>
    </row>
    <row r="665" spans="2:9">
      <c r="B665" s="179"/>
      <c r="C665" s="179"/>
      <c r="E665" s="180">
        <f t="shared" ca="1" si="45"/>
        <v>0</v>
      </c>
      <c r="G665" s="180">
        <f t="shared" ca="1" si="46"/>
        <v>0</v>
      </c>
      <c r="I665" s="180">
        <f t="shared" ca="1" si="47"/>
        <v>0</v>
      </c>
    </row>
    <row r="666" spans="2:9">
      <c r="B666" s="179"/>
      <c r="C666" s="179"/>
      <c r="E666" s="180">
        <f t="shared" ca="1" si="45"/>
        <v>0</v>
      </c>
      <c r="G666" s="180">
        <f t="shared" ca="1" si="46"/>
        <v>0</v>
      </c>
      <c r="I666" s="180">
        <f t="shared" ca="1" si="47"/>
        <v>0</v>
      </c>
    </row>
    <row r="667" spans="2:9">
      <c r="B667" s="179"/>
      <c r="C667" s="179"/>
      <c r="E667" s="180">
        <f t="shared" ca="1" si="45"/>
        <v>0</v>
      </c>
      <c r="G667" s="180">
        <f t="shared" ca="1" si="46"/>
        <v>0</v>
      </c>
      <c r="I667" s="180">
        <f t="shared" ca="1" si="47"/>
        <v>0</v>
      </c>
    </row>
    <row r="668" spans="2:9">
      <c r="B668" s="179"/>
      <c r="C668" s="179"/>
      <c r="E668" s="180">
        <f t="shared" ca="1" si="45"/>
        <v>0</v>
      </c>
      <c r="G668" s="180">
        <f t="shared" ca="1" si="46"/>
        <v>0</v>
      </c>
      <c r="I668" s="180">
        <f t="shared" ca="1" si="47"/>
        <v>0</v>
      </c>
    </row>
    <row r="669" spans="2:9">
      <c r="B669" s="179"/>
      <c r="C669" s="179"/>
      <c r="E669" s="180">
        <f t="shared" ca="1" si="45"/>
        <v>0</v>
      </c>
      <c r="G669" s="180">
        <f t="shared" ca="1" si="46"/>
        <v>0</v>
      </c>
      <c r="I669" s="180">
        <f t="shared" ca="1" si="47"/>
        <v>0</v>
      </c>
    </row>
    <row r="670" spans="2:9">
      <c r="B670" s="179"/>
      <c r="C670" s="179"/>
      <c r="E670" s="180">
        <f t="shared" ca="1" si="45"/>
        <v>0</v>
      </c>
      <c r="G670" s="180">
        <f t="shared" ca="1" si="46"/>
        <v>0</v>
      </c>
      <c r="I670" s="180">
        <f t="shared" ca="1" si="47"/>
        <v>0</v>
      </c>
    </row>
    <row r="671" spans="2:9">
      <c r="B671" s="179"/>
      <c r="C671" s="179"/>
      <c r="E671" s="180">
        <f t="shared" ref="E671:E734" ca="1" si="48">SUMPRODUCT(SUMIFS(INDIRECT(NomFeuilles&amp;"!E8"),INDIRECT(NomFeuilles&amp;"!A8"),"VRAI",INDIRECT(NomFeuilles&amp;"!A9"),"2013",INDIRECT(NomFeuilles&amp;"!E1"),C671))</f>
        <v>0</v>
      </c>
      <c r="G671" s="180">
        <f t="shared" ref="G671:G734" ca="1" si="49">SUMPRODUCT(SUMIFS(INDIRECT(NomFeuilles&amp;"!A39"),INDIRECT(NomFeuilles&amp;"!A8"),"VRAI",INDIRECT(NomFeuilles&amp;"!A9"),"2013",INDIRECT(NomFeuilles&amp;"!A40"),C671))</f>
        <v>0</v>
      </c>
      <c r="I671" s="180">
        <f t="shared" ref="I671:I734" ca="1" si="50">SUMPRODUCT(SUMIFS(INDIRECT(NomFeuilles&amp;"!C42"),INDIRECT(NomFeuilles&amp;"!A8"),"VRAI",INDIRECT(NomFeuilles&amp;"!A9"),"2013",INDIRECT(NomFeuilles&amp;"!A40"),C671))</f>
        <v>0</v>
      </c>
    </row>
    <row r="672" spans="2:9">
      <c r="B672" s="179"/>
      <c r="C672" s="179"/>
      <c r="E672" s="180">
        <f t="shared" ca="1" si="48"/>
        <v>0</v>
      </c>
      <c r="G672" s="180">
        <f t="shared" ca="1" si="49"/>
        <v>0</v>
      </c>
      <c r="I672" s="180">
        <f t="shared" ca="1" si="50"/>
        <v>0</v>
      </c>
    </row>
    <row r="673" spans="2:9">
      <c r="B673" s="179"/>
      <c r="C673" s="179"/>
      <c r="E673" s="180">
        <f t="shared" ca="1" si="48"/>
        <v>0</v>
      </c>
      <c r="G673" s="180">
        <f t="shared" ca="1" si="49"/>
        <v>0</v>
      </c>
      <c r="I673" s="180">
        <f t="shared" ca="1" si="50"/>
        <v>0</v>
      </c>
    </row>
    <row r="674" spans="2:9">
      <c r="B674" s="179"/>
      <c r="C674" s="179"/>
      <c r="E674" s="180">
        <f t="shared" ca="1" si="48"/>
        <v>0</v>
      </c>
      <c r="G674" s="180">
        <f t="shared" ca="1" si="49"/>
        <v>0</v>
      </c>
      <c r="I674" s="180">
        <f t="shared" ca="1" si="50"/>
        <v>0</v>
      </c>
    </row>
    <row r="675" spans="2:9">
      <c r="B675" s="179"/>
      <c r="C675" s="179"/>
      <c r="E675" s="180">
        <f t="shared" ca="1" si="48"/>
        <v>0</v>
      </c>
      <c r="G675" s="180">
        <f t="shared" ca="1" si="49"/>
        <v>0</v>
      </c>
      <c r="I675" s="180">
        <f t="shared" ca="1" si="50"/>
        <v>0</v>
      </c>
    </row>
    <row r="676" spans="2:9">
      <c r="B676" s="179"/>
      <c r="C676" s="179"/>
      <c r="E676" s="180">
        <f t="shared" ca="1" si="48"/>
        <v>0</v>
      </c>
      <c r="G676" s="180">
        <f t="shared" ca="1" si="49"/>
        <v>0</v>
      </c>
      <c r="I676" s="180">
        <f t="shared" ca="1" si="50"/>
        <v>0</v>
      </c>
    </row>
    <row r="677" spans="2:9">
      <c r="B677" s="179"/>
      <c r="C677" s="179"/>
      <c r="E677" s="180">
        <f t="shared" ca="1" si="48"/>
        <v>0</v>
      </c>
      <c r="G677" s="180">
        <f t="shared" ca="1" si="49"/>
        <v>0</v>
      </c>
      <c r="I677" s="180">
        <f t="shared" ca="1" si="50"/>
        <v>0</v>
      </c>
    </row>
    <row r="678" spans="2:9">
      <c r="B678" s="179"/>
      <c r="C678" s="179"/>
      <c r="E678" s="180">
        <f t="shared" ca="1" si="48"/>
        <v>0</v>
      </c>
      <c r="G678" s="180">
        <f t="shared" ca="1" si="49"/>
        <v>0</v>
      </c>
      <c r="I678" s="180">
        <f t="shared" ca="1" si="50"/>
        <v>0</v>
      </c>
    </row>
    <row r="679" spans="2:9">
      <c r="B679" s="179"/>
      <c r="C679" s="179"/>
      <c r="E679" s="180">
        <f t="shared" ca="1" si="48"/>
        <v>0</v>
      </c>
      <c r="G679" s="180">
        <f t="shared" ca="1" si="49"/>
        <v>0</v>
      </c>
      <c r="I679" s="180">
        <f t="shared" ca="1" si="50"/>
        <v>0</v>
      </c>
    </row>
    <row r="680" spans="2:9">
      <c r="B680" s="179"/>
      <c r="C680" s="179"/>
      <c r="E680" s="180">
        <f t="shared" ca="1" si="48"/>
        <v>0</v>
      </c>
      <c r="G680" s="180">
        <f t="shared" ca="1" si="49"/>
        <v>0</v>
      </c>
      <c r="I680" s="180">
        <f t="shared" ca="1" si="50"/>
        <v>0</v>
      </c>
    </row>
    <row r="681" spans="2:9">
      <c r="B681" s="179"/>
      <c r="C681" s="179"/>
      <c r="E681" s="180">
        <f t="shared" ca="1" si="48"/>
        <v>0</v>
      </c>
      <c r="G681" s="180">
        <f t="shared" ca="1" si="49"/>
        <v>0</v>
      </c>
      <c r="I681" s="180">
        <f t="shared" ca="1" si="50"/>
        <v>0</v>
      </c>
    </row>
    <row r="682" spans="2:9">
      <c r="B682" s="179"/>
      <c r="C682" s="179"/>
      <c r="E682" s="180">
        <f t="shared" ca="1" si="48"/>
        <v>0</v>
      </c>
      <c r="G682" s="180">
        <f t="shared" ca="1" si="49"/>
        <v>0</v>
      </c>
      <c r="I682" s="180">
        <f t="shared" ca="1" si="50"/>
        <v>0</v>
      </c>
    </row>
    <row r="683" spans="2:9">
      <c r="B683" s="179"/>
      <c r="C683" s="179"/>
      <c r="E683" s="180">
        <f t="shared" ca="1" si="48"/>
        <v>0</v>
      </c>
      <c r="G683" s="180">
        <f t="shared" ca="1" si="49"/>
        <v>0</v>
      </c>
      <c r="I683" s="180">
        <f t="shared" ca="1" si="50"/>
        <v>0</v>
      </c>
    </row>
    <row r="684" spans="2:9">
      <c r="B684" s="179"/>
      <c r="C684" s="179"/>
      <c r="E684" s="180">
        <f t="shared" ca="1" si="48"/>
        <v>0</v>
      </c>
      <c r="G684" s="180">
        <f t="shared" ca="1" si="49"/>
        <v>0</v>
      </c>
      <c r="I684" s="180">
        <f t="shared" ca="1" si="50"/>
        <v>0</v>
      </c>
    </row>
    <row r="685" spans="2:9">
      <c r="B685" s="179"/>
      <c r="C685" s="179"/>
      <c r="E685" s="180">
        <f t="shared" ca="1" si="48"/>
        <v>0</v>
      </c>
      <c r="G685" s="180">
        <f t="shared" ca="1" si="49"/>
        <v>0</v>
      </c>
      <c r="I685" s="180">
        <f t="shared" ca="1" si="50"/>
        <v>0</v>
      </c>
    </row>
    <row r="686" spans="2:9">
      <c r="B686" s="179"/>
      <c r="C686" s="179"/>
      <c r="E686" s="180">
        <f t="shared" ca="1" si="48"/>
        <v>0</v>
      </c>
      <c r="G686" s="180">
        <f t="shared" ca="1" si="49"/>
        <v>0</v>
      </c>
      <c r="I686" s="180">
        <f t="shared" ca="1" si="50"/>
        <v>0</v>
      </c>
    </row>
    <row r="687" spans="2:9">
      <c r="B687" s="179"/>
      <c r="C687" s="179"/>
      <c r="E687" s="180">
        <f t="shared" ca="1" si="48"/>
        <v>0</v>
      </c>
      <c r="G687" s="180">
        <f t="shared" ca="1" si="49"/>
        <v>0</v>
      </c>
      <c r="I687" s="180">
        <f t="shared" ca="1" si="50"/>
        <v>0</v>
      </c>
    </row>
    <row r="688" spans="2:9">
      <c r="B688" s="179"/>
      <c r="C688" s="179"/>
      <c r="E688" s="180">
        <f t="shared" ca="1" si="48"/>
        <v>0</v>
      </c>
      <c r="G688" s="180">
        <f t="shared" ca="1" si="49"/>
        <v>0</v>
      </c>
      <c r="I688" s="180">
        <f t="shared" ca="1" si="50"/>
        <v>0</v>
      </c>
    </row>
    <row r="689" spans="2:9">
      <c r="B689" s="179"/>
      <c r="C689" s="179"/>
      <c r="E689" s="180">
        <f t="shared" ca="1" si="48"/>
        <v>0</v>
      </c>
      <c r="G689" s="180">
        <f t="shared" ca="1" si="49"/>
        <v>0</v>
      </c>
      <c r="I689" s="180">
        <f t="shared" ca="1" si="50"/>
        <v>0</v>
      </c>
    </row>
    <row r="690" spans="2:9">
      <c r="B690" s="179"/>
      <c r="C690" s="179"/>
      <c r="E690" s="180">
        <f t="shared" ca="1" si="48"/>
        <v>0</v>
      </c>
      <c r="G690" s="180">
        <f t="shared" ca="1" si="49"/>
        <v>0</v>
      </c>
      <c r="I690" s="180">
        <f t="shared" ca="1" si="50"/>
        <v>0</v>
      </c>
    </row>
    <row r="691" spans="2:9">
      <c r="B691" s="179"/>
      <c r="C691" s="179"/>
      <c r="E691" s="180">
        <f t="shared" ca="1" si="48"/>
        <v>0</v>
      </c>
      <c r="G691" s="180">
        <f t="shared" ca="1" si="49"/>
        <v>0</v>
      </c>
      <c r="I691" s="180">
        <f t="shared" ca="1" si="50"/>
        <v>0</v>
      </c>
    </row>
    <row r="692" spans="2:9">
      <c r="B692" s="179"/>
      <c r="C692" s="179"/>
      <c r="E692" s="180">
        <f t="shared" ca="1" si="48"/>
        <v>0</v>
      </c>
      <c r="G692" s="180">
        <f t="shared" ca="1" si="49"/>
        <v>0</v>
      </c>
      <c r="I692" s="180">
        <f t="shared" ca="1" si="50"/>
        <v>0</v>
      </c>
    </row>
    <row r="693" spans="2:9">
      <c r="B693" s="179"/>
      <c r="C693" s="179"/>
      <c r="E693" s="180">
        <f t="shared" ca="1" si="48"/>
        <v>0</v>
      </c>
      <c r="G693" s="180">
        <f t="shared" ca="1" si="49"/>
        <v>0</v>
      </c>
      <c r="I693" s="180">
        <f t="shared" ca="1" si="50"/>
        <v>0</v>
      </c>
    </row>
    <row r="694" spans="2:9">
      <c r="B694" s="179"/>
      <c r="C694" s="179"/>
      <c r="E694" s="180">
        <f t="shared" ca="1" si="48"/>
        <v>0</v>
      </c>
      <c r="G694" s="180">
        <f t="shared" ca="1" si="49"/>
        <v>0</v>
      </c>
      <c r="I694" s="180">
        <f t="shared" ca="1" si="50"/>
        <v>0</v>
      </c>
    </row>
    <row r="695" spans="2:9">
      <c r="B695" s="179"/>
      <c r="C695" s="179"/>
      <c r="E695" s="180">
        <f t="shared" ca="1" si="48"/>
        <v>0</v>
      </c>
      <c r="G695" s="180">
        <f t="shared" ca="1" si="49"/>
        <v>0</v>
      </c>
      <c r="I695" s="180">
        <f t="shared" ca="1" si="50"/>
        <v>0</v>
      </c>
    </row>
    <row r="696" spans="2:9">
      <c r="B696" s="179"/>
      <c r="C696" s="179"/>
      <c r="E696" s="180">
        <f t="shared" ca="1" si="48"/>
        <v>0</v>
      </c>
      <c r="G696" s="180">
        <f t="shared" ca="1" si="49"/>
        <v>0</v>
      </c>
      <c r="I696" s="180">
        <f t="shared" ca="1" si="50"/>
        <v>0</v>
      </c>
    </row>
    <row r="697" spans="2:9">
      <c r="B697" s="179"/>
      <c r="C697" s="179"/>
      <c r="E697" s="180">
        <f t="shared" ca="1" si="48"/>
        <v>0</v>
      </c>
      <c r="G697" s="180">
        <f t="shared" ca="1" si="49"/>
        <v>0</v>
      </c>
      <c r="I697" s="180">
        <f t="shared" ca="1" si="50"/>
        <v>0</v>
      </c>
    </row>
    <row r="698" spans="2:9">
      <c r="B698" s="179"/>
      <c r="C698" s="179"/>
      <c r="E698" s="180">
        <f t="shared" ca="1" si="48"/>
        <v>0</v>
      </c>
      <c r="G698" s="180">
        <f t="shared" ca="1" si="49"/>
        <v>0</v>
      </c>
      <c r="I698" s="180">
        <f t="shared" ca="1" si="50"/>
        <v>0</v>
      </c>
    </row>
    <row r="699" spans="2:9">
      <c r="B699" s="179"/>
      <c r="C699" s="179"/>
      <c r="E699" s="180">
        <f t="shared" ca="1" si="48"/>
        <v>0</v>
      </c>
      <c r="G699" s="180">
        <f t="shared" ca="1" si="49"/>
        <v>0</v>
      </c>
      <c r="I699" s="180">
        <f t="shared" ca="1" si="50"/>
        <v>0</v>
      </c>
    </row>
    <row r="700" spans="2:9">
      <c r="B700" s="179"/>
      <c r="C700" s="179"/>
      <c r="E700" s="180">
        <f t="shared" ca="1" si="48"/>
        <v>0</v>
      </c>
      <c r="G700" s="180">
        <f t="shared" ca="1" si="49"/>
        <v>0</v>
      </c>
      <c r="I700" s="180">
        <f t="shared" ca="1" si="50"/>
        <v>0</v>
      </c>
    </row>
    <row r="701" spans="2:9">
      <c r="B701" s="179"/>
      <c r="C701" s="179"/>
      <c r="E701" s="180">
        <f t="shared" ca="1" si="48"/>
        <v>0</v>
      </c>
      <c r="G701" s="180">
        <f t="shared" ca="1" si="49"/>
        <v>0</v>
      </c>
      <c r="I701" s="180">
        <f t="shared" ca="1" si="50"/>
        <v>0</v>
      </c>
    </row>
    <row r="702" spans="2:9">
      <c r="B702" s="179"/>
      <c r="C702" s="179"/>
      <c r="E702" s="180">
        <f t="shared" ca="1" si="48"/>
        <v>0</v>
      </c>
      <c r="G702" s="180">
        <f t="shared" ca="1" si="49"/>
        <v>0</v>
      </c>
      <c r="I702" s="180">
        <f t="shared" ca="1" si="50"/>
        <v>0</v>
      </c>
    </row>
    <row r="703" spans="2:9">
      <c r="B703" s="179"/>
      <c r="C703" s="179"/>
      <c r="E703" s="180">
        <f t="shared" ca="1" si="48"/>
        <v>0</v>
      </c>
      <c r="G703" s="180">
        <f t="shared" ca="1" si="49"/>
        <v>0</v>
      </c>
      <c r="I703" s="180">
        <f t="shared" ca="1" si="50"/>
        <v>0</v>
      </c>
    </row>
    <row r="704" spans="2:9">
      <c r="B704" s="179"/>
      <c r="C704" s="179"/>
      <c r="E704" s="180">
        <f t="shared" ca="1" si="48"/>
        <v>0</v>
      </c>
      <c r="G704" s="180">
        <f t="shared" ca="1" si="49"/>
        <v>0</v>
      </c>
      <c r="I704" s="180">
        <f t="shared" ca="1" si="50"/>
        <v>0</v>
      </c>
    </row>
    <row r="705" spans="2:9">
      <c r="B705" s="179"/>
      <c r="C705" s="179"/>
      <c r="E705" s="180">
        <f t="shared" ca="1" si="48"/>
        <v>0</v>
      </c>
      <c r="G705" s="180">
        <f t="shared" ca="1" si="49"/>
        <v>0</v>
      </c>
      <c r="I705" s="180">
        <f t="shared" ca="1" si="50"/>
        <v>0</v>
      </c>
    </row>
    <row r="706" spans="2:9">
      <c r="B706" s="179"/>
      <c r="C706" s="179"/>
      <c r="E706" s="180">
        <f t="shared" ca="1" si="48"/>
        <v>0</v>
      </c>
      <c r="G706" s="180">
        <f t="shared" ca="1" si="49"/>
        <v>0</v>
      </c>
      <c r="I706" s="180">
        <f t="shared" ca="1" si="50"/>
        <v>0</v>
      </c>
    </row>
    <row r="707" spans="2:9">
      <c r="B707" s="179"/>
      <c r="C707" s="179"/>
      <c r="E707" s="180">
        <f t="shared" ca="1" si="48"/>
        <v>0</v>
      </c>
      <c r="G707" s="180">
        <f t="shared" ca="1" si="49"/>
        <v>0</v>
      </c>
      <c r="I707" s="180">
        <f t="shared" ca="1" si="50"/>
        <v>0</v>
      </c>
    </row>
    <row r="708" spans="2:9">
      <c r="B708" s="179"/>
      <c r="C708" s="179"/>
      <c r="E708" s="180">
        <f t="shared" ca="1" si="48"/>
        <v>0</v>
      </c>
      <c r="G708" s="180">
        <f t="shared" ca="1" si="49"/>
        <v>0</v>
      </c>
      <c r="I708" s="180">
        <f t="shared" ca="1" si="50"/>
        <v>0</v>
      </c>
    </row>
    <row r="709" spans="2:9">
      <c r="B709" s="179"/>
      <c r="C709" s="179"/>
      <c r="E709" s="180">
        <f t="shared" ca="1" si="48"/>
        <v>0</v>
      </c>
      <c r="G709" s="180">
        <f t="shared" ca="1" si="49"/>
        <v>0</v>
      </c>
      <c r="I709" s="180">
        <f t="shared" ca="1" si="50"/>
        <v>0</v>
      </c>
    </row>
    <row r="710" spans="2:9">
      <c r="B710" s="179"/>
      <c r="C710" s="179"/>
      <c r="E710" s="180">
        <f t="shared" ca="1" si="48"/>
        <v>0</v>
      </c>
      <c r="G710" s="180">
        <f t="shared" ca="1" si="49"/>
        <v>0</v>
      </c>
      <c r="I710" s="180">
        <f t="shared" ca="1" si="50"/>
        <v>0</v>
      </c>
    </row>
    <row r="711" spans="2:9">
      <c r="B711" s="179"/>
      <c r="C711" s="179"/>
      <c r="E711" s="180">
        <f t="shared" ca="1" si="48"/>
        <v>0</v>
      </c>
      <c r="G711" s="180">
        <f t="shared" ca="1" si="49"/>
        <v>0</v>
      </c>
      <c r="I711" s="180">
        <f t="shared" ca="1" si="50"/>
        <v>0</v>
      </c>
    </row>
    <row r="712" spans="2:9">
      <c r="B712" s="179"/>
      <c r="C712" s="179"/>
      <c r="E712" s="180">
        <f t="shared" ca="1" si="48"/>
        <v>0</v>
      </c>
      <c r="G712" s="180">
        <f t="shared" ca="1" si="49"/>
        <v>0</v>
      </c>
      <c r="I712" s="180">
        <f t="shared" ca="1" si="50"/>
        <v>0</v>
      </c>
    </row>
    <row r="713" spans="2:9">
      <c r="B713" s="179"/>
      <c r="C713" s="179"/>
      <c r="E713" s="180">
        <f t="shared" ca="1" si="48"/>
        <v>0</v>
      </c>
      <c r="G713" s="180">
        <f t="shared" ca="1" si="49"/>
        <v>0</v>
      </c>
      <c r="I713" s="180">
        <f t="shared" ca="1" si="50"/>
        <v>0</v>
      </c>
    </row>
    <row r="714" spans="2:9">
      <c r="B714" s="179"/>
      <c r="C714" s="179"/>
      <c r="E714" s="180">
        <f t="shared" ca="1" si="48"/>
        <v>0</v>
      </c>
      <c r="G714" s="180">
        <f t="shared" ca="1" si="49"/>
        <v>0</v>
      </c>
      <c r="I714" s="180">
        <f t="shared" ca="1" si="50"/>
        <v>0</v>
      </c>
    </row>
    <row r="715" spans="2:9">
      <c r="B715" s="179"/>
      <c r="C715" s="179"/>
      <c r="E715" s="180">
        <f t="shared" ca="1" si="48"/>
        <v>0</v>
      </c>
      <c r="G715" s="180">
        <f t="shared" ca="1" si="49"/>
        <v>0</v>
      </c>
      <c r="I715" s="180">
        <f t="shared" ca="1" si="50"/>
        <v>0</v>
      </c>
    </row>
    <row r="716" spans="2:9">
      <c r="B716" s="179"/>
      <c r="C716" s="179"/>
      <c r="E716" s="180">
        <f t="shared" ca="1" si="48"/>
        <v>0</v>
      </c>
      <c r="G716" s="180">
        <f t="shared" ca="1" si="49"/>
        <v>0</v>
      </c>
      <c r="I716" s="180">
        <f t="shared" ca="1" si="50"/>
        <v>0</v>
      </c>
    </row>
    <row r="717" spans="2:9">
      <c r="B717" s="179"/>
      <c r="C717" s="179"/>
      <c r="E717" s="180">
        <f t="shared" ca="1" si="48"/>
        <v>0</v>
      </c>
      <c r="G717" s="180">
        <f t="shared" ca="1" si="49"/>
        <v>0</v>
      </c>
      <c r="I717" s="180">
        <f t="shared" ca="1" si="50"/>
        <v>0</v>
      </c>
    </row>
    <row r="718" spans="2:9">
      <c r="B718" s="179"/>
      <c r="C718" s="179"/>
      <c r="E718" s="180">
        <f t="shared" ca="1" si="48"/>
        <v>0</v>
      </c>
      <c r="G718" s="180">
        <f t="shared" ca="1" si="49"/>
        <v>0</v>
      </c>
      <c r="I718" s="180">
        <f t="shared" ca="1" si="50"/>
        <v>0</v>
      </c>
    </row>
    <row r="719" spans="2:9">
      <c r="B719" s="179"/>
      <c r="C719" s="179"/>
      <c r="E719" s="180">
        <f t="shared" ca="1" si="48"/>
        <v>0</v>
      </c>
      <c r="G719" s="180">
        <f t="shared" ca="1" si="49"/>
        <v>0</v>
      </c>
      <c r="I719" s="180">
        <f t="shared" ca="1" si="50"/>
        <v>0</v>
      </c>
    </row>
    <row r="720" spans="2:9">
      <c r="B720" s="179"/>
      <c r="C720" s="179"/>
      <c r="E720" s="180">
        <f t="shared" ca="1" si="48"/>
        <v>0</v>
      </c>
      <c r="G720" s="180">
        <f t="shared" ca="1" si="49"/>
        <v>0</v>
      </c>
      <c r="I720" s="180">
        <f t="shared" ca="1" si="50"/>
        <v>0</v>
      </c>
    </row>
    <row r="721" spans="2:9">
      <c r="B721" s="179"/>
      <c r="C721" s="179"/>
      <c r="E721" s="180">
        <f t="shared" ca="1" si="48"/>
        <v>0</v>
      </c>
      <c r="G721" s="180">
        <f t="shared" ca="1" si="49"/>
        <v>0</v>
      </c>
      <c r="I721" s="180">
        <f t="shared" ca="1" si="50"/>
        <v>0</v>
      </c>
    </row>
    <row r="722" spans="2:9">
      <c r="B722" s="179"/>
      <c r="C722" s="179"/>
      <c r="E722" s="180">
        <f t="shared" ca="1" si="48"/>
        <v>0</v>
      </c>
      <c r="G722" s="180">
        <f t="shared" ca="1" si="49"/>
        <v>0</v>
      </c>
      <c r="I722" s="180">
        <f t="shared" ca="1" si="50"/>
        <v>0</v>
      </c>
    </row>
    <row r="723" spans="2:9">
      <c r="B723" s="179"/>
      <c r="C723" s="179"/>
      <c r="E723" s="180">
        <f t="shared" ca="1" si="48"/>
        <v>0</v>
      </c>
      <c r="G723" s="180">
        <f t="shared" ca="1" si="49"/>
        <v>0</v>
      </c>
      <c r="I723" s="180">
        <f t="shared" ca="1" si="50"/>
        <v>0</v>
      </c>
    </row>
    <row r="724" spans="2:9">
      <c r="B724" s="179"/>
      <c r="C724" s="179"/>
      <c r="E724" s="180">
        <f t="shared" ca="1" si="48"/>
        <v>0</v>
      </c>
      <c r="G724" s="180">
        <f t="shared" ca="1" si="49"/>
        <v>0</v>
      </c>
      <c r="I724" s="180">
        <f t="shared" ca="1" si="50"/>
        <v>0</v>
      </c>
    </row>
    <row r="725" spans="2:9">
      <c r="B725" s="179"/>
      <c r="C725" s="179"/>
      <c r="E725" s="180">
        <f t="shared" ca="1" si="48"/>
        <v>0</v>
      </c>
      <c r="G725" s="180">
        <f t="shared" ca="1" si="49"/>
        <v>0</v>
      </c>
      <c r="I725" s="180">
        <f t="shared" ca="1" si="50"/>
        <v>0</v>
      </c>
    </row>
    <row r="726" spans="2:9">
      <c r="B726" s="179"/>
      <c r="C726" s="179"/>
      <c r="E726" s="180">
        <f t="shared" ca="1" si="48"/>
        <v>0</v>
      </c>
      <c r="G726" s="180">
        <f t="shared" ca="1" si="49"/>
        <v>0</v>
      </c>
      <c r="I726" s="180">
        <f t="shared" ca="1" si="50"/>
        <v>0</v>
      </c>
    </row>
    <row r="727" spans="2:9">
      <c r="B727" s="179"/>
      <c r="C727" s="179"/>
      <c r="E727" s="180">
        <f t="shared" ca="1" si="48"/>
        <v>0</v>
      </c>
      <c r="G727" s="180">
        <f t="shared" ca="1" si="49"/>
        <v>0</v>
      </c>
      <c r="I727" s="180">
        <f t="shared" ca="1" si="50"/>
        <v>0</v>
      </c>
    </row>
    <row r="728" spans="2:9">
      <c r="B728" s="179"/>
      <c r="C728" s="179"/>
      <c r="E728" s="180">
        <f t="shared" ca="1" si="48"/>
        <v>0</v>
      </c>
      <c r="G728" s="180">
        <f t="shared" ca="1" si="49"/>
        <v>0</v>
      </c>
      <c r="I728" s="180">
        <f t="shared" ca="1" si="50"/>
        <v>0</v>
      </c>
    </row>
    <row r="729" spans="2:9">
      <c r="B729" s="179"/>
      <c r="C729" s="179"/>
      <c r="E729" s="180">
        <f t="shared" ca="1" si="48"/>
        <v>0</v>
      </c>
      <c r="G729" s="180">
        <f t="shared" ca="1" si="49"/>
        <v>0</v>
      </c>
      <c r="I729" s="180">
        <f t="shared" ca="1" si="50"/>
        <v>0</v>
      </c>
    </row>
    <row r="730" spans="2:9">
      <c r="B730" s="179"/>
      <c r="C730" s="179"/>
      <c r="E730" s="180">
        <f t="shared" ca="1" si="48"/>
        <v>0</v>
      </c>
      <c r="G730" s="180">
        <f t="shared" ca="1" si="49"/>
        <v>0</v>
      </c>
      <c r="I730" s="180">
        <f t="shared" ca="1" si="50"/>
        <v>0</v>
      </c>
    </row>
    <row r="731" spans="2:9">
      <c r="B731" s="179"/>
      <c r="C731" s="179"/>
      <c r="E731" s="180">
        <f t="shared" ca="1" si="48"/>
        <v>0</v>
      </c>
      <c r="G731" s="180">
        <f t="shared" ca="1" si="49"/>
        <v>0</v>
      </c>
      <c r="I731" s="180">
        <f t="shared" ca="1" si="50"/>
        <v>0</v>
      </c>
    </row>
    <row r="732" spans="2:9">
      <c r="B732" s="179"/>
      <c r="C732" s="179"/>
      <c r="E732" s="180">
        <f t="shared" ca="1" si="48"/>
        <v>0</v>
      </c>
      <c r="G732" s="180">
        <f t="shared" ca="1" si="49"/>
        <v>0</v>
      </c>
      <c r="I732" s="180">
        <f t="shared" ca="1" si="50"/>
        <v>0</v>
      </c>
    </row>
    <row r="733" spans="2:9">
      <c r="B733" s="179"/>
      <c r="C733" s="179"/>
      <c r="E733" s="180">
        <f t="shared" ca="1" si="48"/>
        <v>0</v>
      </c>
      <c r="G733" s="180">
        <f t="shared" ca="1" si="49"/>
        <v>0</v>
      </c>
      <c r="I733" s="180">
        <f t="shared" ca="1" si="50"/>
        <v>0</v>
      </c>
    </row>
    <row r="734" spans="2:9">
      <c r="B734" s="179"/>
      <c r="C734" s="179"/>
      <c r="E734" s="180">
        <f t="shared" ca="1" si="48"/>
        <v>0</v>
      </c>
      <c r="G734" s="180">
        <f t="shared" ca="1" si="49"/>
        <v>0</v>
      </c>
      <c r="I734" s="180">
        <f t="shared" ca="1" si="50"/>
        <v>0</v>
      </c>
    </row>
    <row r="735" spans="2:9">
      <c r="B735" s="179"/>
      <c r="C735" s="179"/>
      <c r="E735" s="180">
        <f t="shared" ref="E735:E798" ca="1" si="51">SUMPRODUCT(SUMIFS(INDIRECT(NomFeuilles&amp;"!E8"),INDIRECT(NomFeuilles&amp;"!A8"),"VRAI",INDIRECT(NomFeuilles&amp;"!A9"),"2013",INDIRECT(NomFeuilles&amp;"!E1"),C735))</f>
        <v>0</v>
      </c>
      <c r="G735" s="180">
        <f t="shared" ref="G735:G798" ca="1" si="52">SUMPRODUCT(SUMIFS(INDIRECT(NomFeuilles&amp;"!A39"),INDIRECT(NomFeuilles&amp;"!A8"),"VRAI",INDIRECT(NomFeuilles&amp;"!A9"),"2013",INDIRECT(NomFeuilles&amp;"!A40"),C735))</f>
        <v>0</v>
      </c>
      <c r="I735" s="180">
        <f t="shared" ref="I735:I798" ca="1" si="53">SUMPRODUCT(SUMIFS(INDIRECT(NomFeuilles&amp;"!C42"),INDIRECT(NomFeuilles&amp;"!A8"),"VRAI",INDIRECT(NomFeuilles&amp;"!A9"),"2013",INDIRECT(NomFeuilles&amp;"!A40"),C735))</f>
        <v>0</v>
      </c>
    </row>
    <row r="736" spans="2:9">
      <c r="B736" s="179"/>
      <c r="C736" s="179"/>
      <c r="E736" s="180">
        <f t="shared" ca="1" si="51"/>
        <v>0</v>
      </c>
      <c r="G736" s="180">
        <f t="shared" ca="1" si="52"/>
        <v>0</v>
      </c>
      <c r="I736" s="180">
        <f t="shared" ca="1" si="53"/>
        <v>0</v>
      </c>
    </row>
    <row r="737" spans="2:9">
      <c r="B737" s="179"/>
      <c r="C737" s="179"/>
      <c r="E737" s="180">
        <f t="shared" ca="1" si="51"/>
        <v>0</v>
      </c>
      <c r="G737" s="180">
        <f t="shared" ca="1" si="52"/>
        <v>0</v>
      </c>
      <c r="I737" s="180">
        <f t="shared" ca="1" si="53"/>
        <v>0</v>
      </c>
    </row>
    <row r="738" spans="2:9">
      <c r="B738" s="179"/>
      <c r="C738" s="179"/>
      <c r="E738" s="180">
        <f t="shared" ca="1" si="51"/>
        <v>0</v>
      </c>
      <c r="G738" s="180">
        <f t="shared" ca="1" si="52"/>
        <v>0</v>
      </c>
      <c r="I738" s="180">
        <f t="shared" ca="1" si="53"/>
        <v>0</v>
      </c>
    </row>
    <row r="739" spans="2:9">
      <c r="B739" s="179"/>
      <c r="C739" s="179"/>
      <c r="E739" s="180">
        <f t="shared" ca="1" si="51"/>
        <v>0</v>
      </c>
      <c r="G739" s="180">
        <f t="shared" ca="1" si="52"/>
        <v>0</v>
      </c>
      <c r="I739" s="180">
        <f t="shared" ca="1" si="53"/>
        <v>0</v>
      </c>
    </row>
    <row r="740" spans="2:9">
      <c r="B740" s="179"/>
      <c r="C740" s="179"/>
      <c r="E740" s="180">
        <f t="shared" ca="1" si="51"/>
        <v>0</v>
      </c>
      <c r="G740" s="180">
        <f t="shared" ca="1" si="52"/>
        <v>0</v>
      </c>
      <c r="I740" s="180">
        <f t="shared" ca="1" si="53"/>
        <v>0</v>
      </c>
    </row>
    <row r="741" spans="2:9">
      <c r="B741" s="179"/>
      <c r="C741" s="179"/>
      <c r="E741" s="180">
        <f t="shared" ca="1" si="51"/>
        <v>0</v>
      </c>
      <c r="G741" s="180">
        <f t="shared" ca="1" si="52"/>
        <v>0</v>
      </c>
      <c r="I741" s="180">
        <f t="shared" ca="1" si="53"/>
        <v>0</v>
      </c>
    </row>
    <row r="742" spans="2:9">
      <c r="B742" s="179"/>
      <c r="C742" s="179"/>
      <c r="E742" s="180">
        <f t="shared" ca="1" si="51"/>
        <v>0</v>
      </c>
      <c r="G742" s="180">
        <f t="shared" ca="1" si="52"/>
        <v>0</v>
      </c>
      <c r="I742" s="180">
        <f t="shared" ca="1" si="53"/>
        <v>0</v>
      </c>
    </row>
    <row r="743" spans="2:9">
      <c r="B743" s="179"/>
      <c r="C743" s="179"/>
      <c r="E743" s="180">
        <f t="shared" ca="1" si="51"/>
        <v>0</v>
      </c>
      <c r="G743" s="180">
        <f t="shared" ca="1" si="52"/>
        <v>0</v>
      </c>
      <c r="I743" s="180">
        <f t="shared" ca="1" si="53"/>
        <v>0</v>
      </c>
    </row>
    <row r="744" spans="2:9">
      <c r="B744" s="179"/>
      <c r="C744" s="179"/>
      <c r="E744" s="180">
        <f t="shared" ca="1" si="51"/>
        <v>0</v>
      </c>
      <c r="G744" s="180">
        <f t="shared" ca="1" si="52"/>
        <v>0</v>
      </c>
      <c r="I744" s="180">
        <f t="shared" ca="1" si="53"/>
        <v>0</v>
      </c>
    </row>
    <row r="745" spans="2:9">
      <c r="B745" s="179"/>
      <c r="C745" s="179"/>
      <c r="E745" s="180">
        <f t="shared" ca="1" si="51"/>
        <v>0</v>
      </c>
      <c r="G745" s="180">
        <f t="shared" ca="1" si="52"/>
        <v>0</v>
      </c>
      <c r="I745" s="180">
        <f t="shared" ca="1" si="53"/>
        <v>0</v>
      </c>
    </row>
    <row r="746" spans="2:9">
      <c r="B746" s="179"/>
      <c r="C746" s="179"/>
      <c r="E746" s="180">
        <f t="shared" ca="1" si="51"/>
        <v>0</v>
      </c>
      <c r="G746" s="180">
        <f t="shared" ca="1" si="52"/>
        <v>0</v>
      </c>
      <c r="I746" s="180">
        <f t="shared" ca="1" si="53"/>
        <v>0</v>
      </c>
    </row>
    <row r="747" spans="2:9">
      <c r="B747" s="179"/>
      <c r="C747" s="179"/>
      <c r="E747" s="180">
        <f t="shared" ca="1" si="51"/>
        <v>0</v>
      </c>
      <c r="G747" s="180">
        <f t="shared" ca="1" si="52"/>
        <v>0</v>
      </c>
      <c r="I747" s="180">
        <f t="shared" ca="1" si="53"/>
        <v>0</v>
      </c>
    </row>
    <row r="748" spans="2:9">
      <c r="B748" s="179"/>
      <c r="C748" s="179"/>
      <c r="E748" s="180">
        <f t="shared" ca="1" si="51"/>
        <v>0</v>
      </c>
      <c r="G748" s="180">
        <f t="shared" ca="1" si="52"/>
        <v>0</v>
      </c>
      <c r="I748" s="180">
        <f t="shared" ca="1" si="53"/>
        <v>0</v>
      </c>
    </row>
    <row r="749" spans="2:9">
      <c r="B749" s="179"/>
      <c r="C749" s="179"/>
      <c r="E749" s="180">
        <f t="shared" ca="1" si="51"/>
        <v>0</v>
      </c>
      <c r="G749" s="180">
        <f t="shared" ca="1" si="52"/>
        <v>0</v>
      </c>
      <c r="I749" s="180">
        <f t="shared" ca="1" si="53"/>
        <v>0</v>
      </c>
    </row>
    <row r="750" spans="2:9">
      <c r="B750" s="179"/>
      <c r="C750" s="179"/>
      <c r="E750" s="180">
        <f t="shared" ca="1" si="51"/>
        <v>0</v>
      </c>
      <c r="G750" s="180">
        <f t="shared" ca="1" si="52"/>
        <v>0</v>
      </c>
      <c r="I750" s="180">
        <f t="shared" ca="1" si="53"/>
        <v>0</v>
      </c>
    </row>
    <row r="751" spans="2:9">
      <c r="B751" s="179"/>
      <c r="C751" s="179"/>
      <c r="E751" s="180">
        <f t="shared" ca="1" si="51"/>
        <v>0</v>
      </c>
      <c r="G751" s="180">
        <f t="shared" ca="1" si="52"/>
        <v>0</v>
      </c>
      <c r="I751" s="180">
        <f t="shared" ca="1" si="53"/>
        <v>0</v>
      </c>
    </row>
    <row r="752" spans="2:9">
      <c r="B752" s="179"/>
      <c r="C752" s="179"/>
      <c r="E752" s="180">
        <f t="shared" ca="1" si="51"/>
        <v>0</v>
      </c>
      <c r="G752" s="180">
        <f t="shared" ca="1" si="52"/>
        <v>0</v>
      </c>
      <c r="I752" s="180">
        <f t="shared" ca="1" si="53"/>
        <v>0</v>
      </c>
    </row>
    <row r="753" spans="2:9">
      <c r="B753" s="179"/>
      <c r="C753" s="179"/>
      <c r="E753" s="180">
        <f t="shared" ca="1" si="51"/>
        <v>0</v>
      </c>
      <c r="G753" s="180">
        <f t="shared" ca="1" si="52"/>
        <v>0</v>
      </c>
      <c r="I753" s="180">
        <f t="shared" ca="1" si="53"/>
        <v>0</v>
      </c>
    </row>
    <row r="754" spans="2:9">
      <c r="B754" s="179"/>
      <c r="C754" s="179"/>
      <c r="E754" s="180">
        <f t="shared" ca="1" si="51"/>
        <v>0</v>
      </c>
      <c r="G754" s="180">
        <f t="shared" ca="1" si="52"/>
        <v>0</v>
      </c>
      <c r="I754" s="180">
        <f t="shared" ca="1" si="53"/>
        <v>0</v>
      </c>
    </row>
    <row r="755" spans="2:9">
      <c r="B755" s="179"/>
      <c r="C755" s="179"/>
      <c r="E755" s="180">
        <f t="shared" ca="1" si="51"/>
        <v>0</v>
      </c>
      <c r="G755" s="180">
        <f t="shared" ca="1" si="52"/>
        <v>0</v>
      </c>
      <c r="I755" s="180">
        <f t="shared" ca="1" si="53"/>
        <v>0</v>
      </c>
    </row>
    <row r="756" spans="2:9">
      <c r="B756" s="179"/>
      <c r="C756" s="179"/>
      <c r="E756" s="180">
        <f t="shared" ca="1" si="51"/>
        <v>0</v>
      </c>
      <c r="G756" s="180">
        <f t="shared" ca="1" si="52"/>
        <v>0</v>
      </c>
      <c r="I756" s="180">
        <f t="shared" ca="1" si="53"/>
        <v>0</v>
      </c>
    </row>
    <row r="757" spans="2:9">
      <c r="B757" s="179"/>
      <c r="C757" s="179"/>
      <c r="E757" s="180">
        <f t="shared" ca="1" si="51"/>
        <v>0</v>
      </c>
      <c r="G757" s="180">
        <f t="shared" ca="1" si="52"/>
        <v>0</v>
      </c>
      <c r="I757" s="180">
        <f t="shared" ca="1" si="53"/>
        <v>0</v>
      </c>
    </row>
    <row r="758" spans="2:9">
      <c r="B758" s="179"/>
      <c r="C758" s="179"/>
      <c r="E758" s="180">
        <f t="shared" ca="1" si="51"/>
        <v>0</v>
      </c>
      <c r="G758" s="180">
        <f t="shared" ca="1" si="52"/>
        <v>0</v>
      </c>
      <c r="I758" s="180">
        <f t="shared" ca="1" si="53"/>
        <v>0</v>
      </c>
    </row>
    <row r="759" spans="2:9">
      <c r="B759" s="179"/>
      <c r="C759" s="179"/>
      <c r="E759" s="180">
        <f t="shared" ca="1" si="51"/>
        <v>0</v>
      </c>
      <c r="G759" s="180">
        <f t="shared" ca="1" si="52"/>
        <v>0</v>
      </c>
      <c r="I759" s="180">
        <f t="shared" ca="1" si="53"/>
        <v>0</v>
      </c>
    </row>
    <row r="760" spans="2:9">
      <c r="B760" s="179"/>
      <c r="C760" s="179"/>
      <c r="E760" s="180">
        <f t="shared" ca="1" si="51"/>
        <v>0</v>
      </c>
      <c r="G760" s="180">
        <f t="shared" ca="1" si="52"/>
        <v>0</v>
      </c>
      <c r="I760" s="180">
        <f t="shared" ca="1" si="53"/>
        <v>0</v>
      </c>
    </row>
    <row r="761" spans="2:9">
      <c r="B761" s="179"/>
      <c r="C761" s="179"/>
      <c r="E761" s="180">
        <f t="shared" ca="1" si="51"/>
        <v>0</v>
      </c>
      <c r="G761" s="180">
        <f t="shared" ca="1" si="52"/>
        <v>0</v>
      </c>
      <c r="I761" s="180">
        <f t="shared" ca="1" si="53"/>
        <v>0</v>
      </c>
    </row>
    <row r="762" spans="2:9">
      <c r="B762" s="179"/>
      <c r="C762" s="179"/>
      <c r="E762" s="180">
        <f t="shared" ca="1" si="51"/>
        <v>0</v>
      </c>
      <c r="G762" s="180">
        <f t="shared" ca="1" si="52"/>
        <v>0</v>
      </c>
      <c r="I762" s="180">
        <f t="shared" ca="1" si="53"/>
        <v>0</v>
      </c>
    </row>
    <row r="763" spans="2:9">
      <c r="B763" s="179"/>
      <c r="C763" s="179"/>
      <c r="E763" s="180">
        <f t="shared" ca="1" si="51"/>
        <v>0</v>
      </c>
      <c r="G763" s="180">
        <f t="shared" ca="1" si="52"/>
        <v>0</v>
      </c>
      <c r="I763" s="180">
        <f t="shared" ca="1" si="53"/>
        <v>0</v>
      </c>
    </row>
    <row r="764" spans="2:9">
      <c r="B764" s="179"/>
      <c r="C764" s="179"/>
      <c r="E764" s="180">
        <f t="shared" ca="1" si="51"/>
        <v>0</v>
      </c>
      <c r="G764" s="180">
        <f t="shared" ca="1" si="52"/>
        <v>0</v>
      </c>
      <c r="I764" s="180">
        <f t="shared" ca="1" si="53"/>
        <v>0</v>
      </c>
    </row>
    <row r="765" spans="2:9">
      <c r="B765" s="179"/>
      <c r="C765" s="179"/>
      <c r="E765" s="180">
        <f t="shared" ca="1" si="51"/>
        <v>0</v>
      </c>
      <c r="G765" s="180">
        <f t="shared" ca="1" si="52"/>
        <v>0</v>
      </c>
      <c r="I765" s="180">
        <f t="shared" ca="1" si="53"/>
        <v>0</v>
      </c>
    </row>
    <row r="766" spans="2:9">
      <c r="B766" s="179"/>
      <c r="C766" s="179"/>
      <c r="E766" s="180">
        <f t="shared" ca="1" si="51"/>
        <v>0</v>
      </c>
      <c r="G766" s="180">
        <f t="shared" ca="1" si="52"/>
        <v>0</v>
      </c>
      <c r="I766" s="180">
        <f t="shared" ca="1" si="53"/>
        <v>0</v>
      </c>
    </row>
    <row r="767" spans="2:9">
      <c r="B767" s="179"/>
      <c r="C767" s="179"/>
      <c r="E767" s="180">
        <f t="shared" ca="1" si="51"/>
        <v>0</v>
      </c>
      <c r="G767" s="180">
        <f t="shared" ca="1" si="52"/>
        <v>0</v>
      </c>
      <c r="I767" s="180">
        <f t="shared" ca="1" si="53"/>
        <v>0</v>
      </c>
    </row>
    <row r="768" spans="2:9">
      <c r="B768" s="179"/>
      <c r="C768" s="179"/>
      <c r="E768" s="180">
        <f t="shared" ca="1" si="51"/>
        <v>0</v>
      </c>
      <c r="G768" s="180">
        <f t="shared" ca="1" si="52"/>
        <v>0</v>
      </c>
      <c r="I768" s="180">
        <f t="shared" ca="1" si="53"/>
        <v>0</v>
      </c>
    </row>
    <row r="769" spans="2:9">
      <c r="B769" s="179"/>
      <c r="C769" s="179"/>
      <c r="E769" s="180">
        <f t="shared" ca="1" si="51"/>
        <v>0</v>
      </c>
      <c r="G769" s="180">
        <f t="shared" ca="1" si="52"/>
        <v>0</v>
      </c>
      <c r="I769" s="180">
        <f t="shared" ca="1" si="53"/>
        <v>0</v>
      </c>
    </row>
    <row r="770" spans="2:9">
      <c r="B770" s="179"/>
      <c r="C770" s="179"/>
      <c r="E770" s="180">
        <f t="shared" ca="1" si="51"/>
        <v>0</v>
      </c>
      <c r="G770" s="180">
        <f t="shared" ca="1" si="52"/>
        <v>0</v>
      </c>
      <c r="I770" s="180">
        <f t="shared" ca="1" si="53"/>
        <v>0</v>
      </c>
    </row>
    <row r="771" spans="2:9">
      <c r="B771" s="179"/>
      <c r="C771" s="179"/>
      <c r="E771" s="180">
        <f t="shared" ca="1" si="51"/>
        <v>0</v>
      </c>
      <c r="G771" s="180">
        <f t="shared" ca="1" si="52"/>
        <v>0</v>
      </c>
      <c r="I771" s="180">
        <f t="shared" ca="1" si="53"/>
        <v>0</v>
      </c>
    </row>
    <row r="772" spans="2:9">
      <c r="B772" s="179"/>
      <c r="C772" s="179"/>
      <c r="E772" s="180">
        <f t="shared" ca="1" si="51"/>
        <v>0</v>
      </c>
      <c r="G772" s="180">
        <f t="shared" ca="1" si="52"/>
        <v>0</v>
      </c>
      <c r="I772" s="180">
        <f t="shared" ca="1" si="53"/>
        <v>0</v>
      </c>
    </row>
    <row r="773" spans="2:9">
      <c r="B773" s="179"/>
      <c r="C773" s="179"/>
      <c r="E773" s="180">
        <f t="shared" ca="1" si="51"/>
        <v>0</v>
      </c>
      <c r="G773" s="180">
        <f t="shared" ca="1" si="52"/>
        <v>0</v>
      </c>
      <c r="I773" s="180">
        <f t="shared" ca="1" si="53"/>
        <v>0</v>
      </c>
    </row>
    <row r="774" spans="2:9">
      <c r="B774" s="179"/>
      <c r="C774" s="179"/>
      <c r="E774" s="180">
        <f t="shared" ca="1" si="51"/>
        <v>0</v>
      </c>
      <c r="G774" s="180">
        <f t="shared" ca="1" si="52"/>
        <v>0</v>
      </c>
      <c r="I774" s="180">
        <f t="shared" ca="1" si="53"/>
        <v>0</v>
      </c>
    </row>
    <row r="775" spans="2:9">
      <c r="B775" s="179"/>
      <c r="C775" s="179"/>
      <c r="E775" s="180">
        <f t="shared" ca="1" si="51"/>
        <v>0</v>
      </c>
      <c r="G775" s="180">
        <f t="shared" ca="1" si="52"/>
        <v>0</v>
      </c>
      <c r="I775" s="180">
        <f t="shared" ca="1" si="53"/>
        <v>0</v>
      </c>
    </row>
    <row r="776" spans="2:9">
      <c r="B776" s="179"/>
      <c r="C776" s="179"/>
      <c r="E776" s="180">
        <f t="shared" ca="1" si="51"/>
        <v>0</v>
      </c>
      <c r="G776" s="180">
        <f t="shared" ca="1" si="52"/>
        <v>0</v>
      </c>
      <c r="I776" s="180">
        <f t="shared" ca="1" si="53"/>
        <v>0</v>
      </c>
    </row>
    <row r="777" spans="2:9">
      <c r="B777" s="179"/>
      <c r="C777" s="179"/>
      <c r="E777" s="180">
        <f t="shared" ca="1" si="51"/>
        <v>0</v>
      </c>
      <c r="G777" s="180">
        <f t="shared" ca="1" si="52"/>
        <v>0</v>
      </c>
      <c r="I777" s="180">
        <f t="shared" ca="1" si="53"/>
        <v>0</v>
      </c>
    </row>
    <row r="778" spans="2:9">
      <c r="B778" s="179"/>
      <c r="C778" s="179"/>
      <c r="E778" s="180">
        <f t="shared" ca="1" si="51"/>
        <v>0</v>
      </c>
      <c r="G778" s="180">
        <f t="shared" ca="1" si="52"/>
        <v>0</v>
      </c>
      <c r="I778" s="180">
        <f t="shared" ca="1" si="53"/>
        <v>0</v>
      </c>
    </row>
    <row r="779" spans="2:9">
      <c r="B779" s="179"/>
      <c r="C779" s="179"/>
      <c r="E779" s="180">
        <f t="shared" ca="1" si="51"/>
        <v>0</v>
      </c>
      <c r="G779" s="180">
        <f t="shared" ca="1" si="52"/>
        <v>0</v>
      </c>
      <c r="I779" s="180">
        <f t="shared" ca="1" si="53"/>
        <v>0</v>
      </c>
    </row>
    <row r="780" spans="2:9">
      <c r="B780" s="179"/>
      <c r="C780" s="179"/>
      <c r="E780" s="180">
        <f t="shared" ca="1" si="51"/>
        <v>0</v>
      </c>
      <c r="G780" s="180">
        <f t="shared" ca="1" si="52"/>
        <v>0</v>
      </c>
      <c r="I780" s="180">
        <f t="shared" ca="1" si="53"/>
        <v>0</v>
      </c>
    </row>
    <row r="781" spans="2:9">
      <c r="B781" s="179"/>
      <c r="C781" s="179"/>
      <c r="E781" s="180">
        <f t="shared" ca="1" si="51"/>
        <v>0</v>
      </c>
      <c r="G781" s="180">
        <f t="shared" ca="1" si="52"/>
        <v>0</v>
      </c>
      <c r="I781" s="180">
        <f t="shared" ca="1" si="53"/>
        <v>0</v>
      </c>
    </row>
    <row r="782" spans="2:9">
      <c r="B782" s="179"/>
      <c r="C782" s="179"/>
      <c r="E782" s="180">
        <f t="shared" ca="1" si="51"/>
        <v>0</v>
      </c>
      <c r="G782" s="180">
        <f t="shared" ca="1" si="52"/>
        <v>0</v>
      </c>
      <c r="I782" s="180">
        <f t="shared" ca="1" si="53"/>
        <v>0</v>
      </c>
    </row>
    <row r="783" spans="2:9">
      <c r="B783" s="179"/>
      <c r="C783" s="179"/>
      <c r="E783" s="180">
        <f t="shared" ca="1" si="51"/>
        <v>0</v>
      </c>
      <c r="G783" s="180">
        <f t="shared" ca="1" si="52"/>
        <v>0</v>
      </c>
      <c r="I783" s="180">
        <f t="shared" ca="1" si="53"/>
        <v>0</v>
      </c>
    </row>
    <row r="784" spans="2:9">
      <c r="B784" s="179"/>
      <c r="C784" s="179"/>
      <c r="E784" s="180">
        <f t="shared" ca="1" si="51"/>
        <v>0</v>
      </c>
      <c r="G784" s="180">
        <f t="shared" ca="1" si="52"/>
        <v>0</v>
      </c>
      <c r="I784" s="180">
        <f t="shared" ca="1" si="53"/>
        <v>0</v>
      </c>
    </row>
    <row r="785" spans="2:9">
      <c r="B785" s="179"/>
      <c r="C785" s="179"/>
      <c r="E785" s="180">
        <f t="shared" ca="1" si="51"/>
        <v>0</v>
      </c>
      <c r="G785" s="180">
        <f t="shared" ca="1" si="52"/>
        <v>0</v>
      </c>
      <c r="I785" s="180">
        <f t="shared" ca="1" si="53"/>
        <v>0</v>
      </c>
    </row>
    <row r="786" spans="2:9">
      <c r="B786" s="179"/>
      <c r="C786" s="179"/>
      <c r="E786" s="180">
        <f t="shared" ca="1" si="51"/>
        <v>0</v>
      </c>
      <c r="G786" s="180">
        <f t="shared" ca="1" si="52"/>
        <v>0</v>
      </c>
      <c r="I786" s="180">
        <f t="shared" ca="1" si="53"/>
        <v>0</v>
      </c>
    </row>
    <row r="787" spans="2:9">
      <c r="B787" s="179"/>
      <c r="C787" s="179"/>
      <c r="E787" s="180">
        <f t="shared" ca="1" si="51"/>
        <v>0</v>
      </c>
      <c r="G787" s="180">
        <f t="shared" ca="1" si="52"/>
        <v>0</v>
      </c>
      <c r="I787" s="180">
        <f t="shared" ca="1" si="53"/>
        <v>0</v>
      </c>
    </row>
    <row r="788" spans="2:9">
      <c r="B788" s="179"/>
      <c r="C788" s="179"/>
      <c r="E788" s="180">
        <f t="shared" ca="1" si="51"/>
        <v>0</v>
      </c>
      <c r="G788" s="180">
        <f t="shared" ca="1" si="52"/>
        <v>0</v>
      </c>
      <c r="I788" s="180">
        <f t="shared" ca="1" si="53"/>
        <v>0</v>
      </c>
    </row>
    <row r="789" spans="2:9">
      <c r="B789" s="179"/>
      <c r="C789" s="179"/>
      <c r="E789" s="180">
        <f t="shared" ca="1" si="51"/>
        <v>0</v>
      </c>
      <c r="G789" s="180">
        <f t="shared" ca="1" si="52"/>
        <v>0</v>
      </c>
      <c r="I789" s="180">
        <f t="shared" ca="1" si="53"/>
        <v>0</v>
      </c>
    </row>
    <row r="790" spans="2:9">
      <c r="B790" s="179"/>
      <c r="C790" s="179"/>
      <c r="E790" s="180">
        <f t="shared" ca="1" si="51"/>
        <v>0</v>
      </c>
      <c r="G790" s="180">
        <f t="shared" ca="1" si="52"/>
        <v>0</v>
      </c>
      <c r="I790" s="180">
        <f t="shared" ca="1" si="53"/>
        <v>0</v>
      </c>
    </row>
    <row r="791" spans="2:9">
      <c r="B791" s="179"/>
      <c r="C791" s="179"/>
      <c r="E791" s="180">
        <f t="shared" ca="1" si="51"/>
        <v>0</v>
      </c>
      <c r="G791" s="180">
        <f t="shared" ca="1" si="52"/>
        <v>0</v>
      </c>
      <c r="I791" s="180">
        <f t="shared" ca="1" si="53"/>
        <v>0</v>
      </c>
    </row>
    <row r="792" spans="2:9">
      <c r="B792" s="179"/>
      <c r="C792" s="179"/>
      <c r="E792" s="180">
        <f t="shared" ca="1" si="51"/>
        <v>0</v>
      </c>
      <c r="G792" s="180">
        <f t="shared" ca="1" si="52"/>
        <v>0</v>
      </c>
      <c r="I792" s="180">
        <f t="shared" ca="1" si="53"/>
        <v>0</v>
      </c>
    </row>
    <row r="793" spans="2:9">
      <c r="B793" s="179"/>
      <c r="C793" s="179"/>
      <c r="E793" s="180">
        <f t="shared" ca="1" si="51"/>
        <v>0</v>
      </c>
      <c r="G793" s="180">
        <f t="shared" ca="1" si="52"/>
        <v>0</v>
      </c>
      <c r="I793" s="180">
        <f t="shared" ca="1" si="53"/>
        <v>0</v>
      </c>
    </row>
    <row r="794" spans="2:9">
      <c r="B794" s="179"/>
      <c r="C794" s="179"/>
      <c r="E794" s="180">
        <f t="shared" ca="1" si="51"/>
        <v>0</v>
      </c>
      <c r="G794" s="180">
        <f t="shared" ca="1" si="52"/>
        <v>0</v>
      </c>
      <c r="I794" s="180">
        <f t="shared" ca="1" si="53"/>
        <v>0</v>
      </c>
    </row>
    <row r="795" spans="2:9">
      <c r="B795" s="179"/>
      <c r="C795" s="179"/>
      <c r="E795" s="180">
        <f t="shared" ca="1" si="51"/>
        <v>0</v>
      </c>
      <c r="G795" s="180">
        <f t="shared" ca="1" si="52"/>
        <v>0</v>
      </c>
      <c r="I795" s="180">
        <f t="shared" ca="1" si="53"/>
        <v>0</v>
      </c>
    </row>
    <row r="796" spans="2:9">
      <c r="B796" s="179"/>
      <c r="C796" s="179"/>
      <c r="E796" s="180">
        <f t="shared" ca="1" si="51"/>
        <v>0</v>
      </c>
      <c r="G796" s="180">
        <f t="shared" ca="1" si="52"/>
        <v>0</v>
      </c>
      <c r="I796" s="180">
        <f t="shared" ca="1" si="53"/>
        <v>0</v>
      </c>
    </row>
    <row r="797" spans="2:9">
      <c r="B797" s="179"/>
      <c r="C797" s="179"/>
      <c r="E797" s="180">
        <f t="shared" ca="1" si="51"/>
        <v>0</v>
      </c>
      <c r="G797" s="180">
        <f t="shared" ca="1" si="52"/>
        <v>0</v>
      </c>
      <c r="I797" s="180">
        <f t="shared" ca="1" si="53"/>
        <v>0</v>
      </c>
    </row>
    <row r="798" spans="2:9">
      <c r="B798" s="179"/>
      <c r="C798" s="179"/>
      <c r="E798" s="180">
        <f t="shared" ca="1" si="51"/>
        <v>0</v>
      </c>
      <c r="G798" s="180">
        <f t="shared" ca="1" si="52"/>
        <v>0</v>
      </c>
      <c r="I798" s="180">
        <f t="shared" ca="1" si="53"/>
        <v>0</v>
      </c>
    </row>
    <row r="799" spans="2:9">
      <c r="B799" s="179"/>
      <c r="C799" s="179"/>
      <c r="E799" s="180">
        <f t="shared" ref="E799:E862" ca="1" si="54">SUMPRODUCT(SUMIFS(INDIRECT(NomFeuilles&amp;"!E8"),INDIRECT(NomFeuilles&amp;"!A8"),"VRAI",INDIRECT(NomFeuilles&amp;"!A9"),"2013",INDIRECT(NomFeuilles&amp;"!E1"),C799))</f>
        <v>0</v>
      </c>
      <c r="G799" s="180">
        <f t="shared" ref="G799:G862" ca="1" si="55">SUMPRODUCT(SUMIFS(INDIRECT(NomFeuilles&amp;"!A39"),INDIRECT(NomFeuilles&amp;"!A8"),"VRAI",INDIRECT(NomFeuilles&amp;"!A9"),"2013",INDIRECT(NomFeuilles&amp;"!A40"),C799))</f>
        <v>0</v>
      </c>
      <c r="I799" s="180">
        <f t="shared" ref="I799:I862" ca="1" si="56">SUMPRODUCT(SUMIFS(INDIRECT(NomFeuilles&amp;"!C42"),INDIRECT(NomFeuilles&amp;"!A8"),"VRAI",INDIRECT(NomFeuilles&amp;"!A9"),"2013",INDIRECT(NomFeuilles&amp;"!A40"),C799))</f>
        <v>0</v>
      </c>
    </row>
    <row r="800" spans="2:9">
      <c r="B800" s="179"/>
      <c r="C800" s="179"/>
      <c r="E800" s="180">
        <f t="shared" ca="1" si="54"/>
        <v>0</v>
      </c>
      <c r="G800" s="180">
        <f t="shared" ca="1" si="55"/>
        <v>0</v>
      </c>
      <c r="I800" s="180">
        <f t="shared" ca="1" si="56"/>
        <v>0</v>
      </c>
    </row>
    <row r="801" spans="2:9">
      <c r="B801" s="179"/>
      <c r="C801" s="179"/>
      <c r="E801" s="180">
        <f t="shared" ca="1" si="54"/>
        <v>0</v>
      </c>
      <c r="G801" s="180">
        <f t="shared" ca="1" si="55"/>
        <v>0</v>
      </c>
      <c r="I801" s="180">
        <f t="shared" ca="1" si="56"/>
        <v>0</v>
      </c>
    </row>
    <row r="802" spans="2:9">
      <c r="B802" s="179"/>
      <c r="C802" s="179"/>
      <c r="E802" s="180">
        <f t="shared" ca="1" si="54"/>
        <v>0</v>
      </c>
      <c r="G802" s="180">
        <f t="shared" ca="1" si="55"/>
        <v>0</v>
      </c>
      <c r="I802" s="180">
        <f t="shared" ca="1" si="56"/>
        <v>0</v>
      </c>
    </row>
    <row r="803" spans="2:9">
      <c r="B803" s="179"/>
      <c r="C803" s="179"/>
      <c r="E803" s="180">
        <f t="shared" ca="1" si="54"/>
        <v>0</v>
      </c>
      <c r="G803" s="180">
        <f t="shared" ca="1" si="55"/>
        <v>0</v>
      </c>
      <c r="I803" s="180">
        <f t="shared" ca="1" si="56"/>
        <v>0</v>
      </c>
    </row>
    <row r="804" spans="2:9">
      <c r="B804" s="179"/>
      <c r="C804" s="179"/>
      <c r="E804" s="180">
        <f t="shared" ca="1" si="54"/>
        <v>0</v>
      </c>
      <c r="G804" s="180">
        <f t="shared" ca="1" si="55"/>
        <v>0</v>
      </c>
      <c r="I804" s="180">
        <f t="shared" ca="1" si="56"/>
        <v>0</v>
      </c>
    </row>
    <row r="805" spans="2:9">
      <c r="B805" s="179"/>
      <c r="C805" s="179"/>
      <c r="E805" s="180">
        <f t="shared" ca="1" si="54"/>
        <v>0</v>
      </c>
      <c r="G805" s="180">
        <f t="shared" ca="1" si="55"/>
        <v>0</v>
      </c>
      <c r="I805" s="180">
        <f t="shared" ca="1" si="56"/>
        <v>0</v>
      </c>
    </row>
    <row r="806" spans="2:9">
      <c r="B806" s="179"/>
      <c r="C806" s="179"/>
      <c r="E806" s="180">
        <f t="shared" ca="1" si="54"/>
        <v>0</v>
      </c>
      <c r="G806" s="180">
        <f t="shared" ca="1" si="55"/>
        <v>0</v>
      </c>
      <c r="I806" s="180">
        <f t="shared" ca="1" si="56"/>
        <v>0</v>
      </c>
    </row>
    <row r="807" spans="2:9">
      <c r="B807" s="179"/>
      <c r="C807" s="179"/>
      <c r="E807" s="180">
        <f t="shared" ca="1" si="54"/>
        <v>0</v>
      </c>
      <c r="G807" s="180">
        <f t="shared" ca="1" si="55"/>
        <v>0</v>
      </c>
      <c r="I807" s="180">
        <f t="shared" ca="1" si="56"/>
        <v>0</v>
      </c>
    </row>
    <row r="808" spans="2:9">
      <c r="B808" s="179"/>
      <c r="C808" s="179"/>
      <c r="E808" s="180">
        <f t="shared" ca="1" si="54"/>
        <v>0</v>
      </c>
      <c r="G808" s="180">
        <f t="shared" ca="1" si="55"/>
        <v>0</v>
      </c>
      <c r="I808" s="180">
        <f t="shared" ca="1" si="56"/>
        <v>0</v>
      </c>
    </row>
    <row r="809" spans="2:9">
      <c r="B809" s="179"/>
      <c r="C809" s="179"/>
      <c r="E809" s="180">
        <f t="shared" ca="1" si="54"/>
        <v>0</v>
      </c>
      <c r="G809" s="180">
        <f t="shared" ca="1" si="55"/>
        <v>0</v>
      </c>
      <c r="I809" s="180">
        <f t="shared" ca="1" si="56"/>
        <v>0</v>
      </c>
    </row>
    <row r="810" spans="2:9">
      <c r="B810" s="179"/>
      <c r="C810" s="179"/>
      <c r="E810" s="180">
        <f t="shared" ca="1" si="54"/>
        <v>0</v>
      </c>
      <c r="G810" s="180">
        <f t="shared" ca="1" si="55"/>
        <v>0</v>
      </c>
      <c r="I810" s="180">
        <f t="shared" ca="1" si="56"/>
        <v>0</v>
      </c>
    </row>
    <row r="811" spans="2:9">
      <c r="B811" s="179"/>
      <c r="C811" s="179"/>
      <c r="E811" s="180">
        <f t="shared" ca="1" si="54"/>
        <v>0</v>
      </c>
      <c r="G811" s="180">
        <f t="shared" ca="1" si="55"/>
        <v>0</v>
      </c>
      <c r="I811" s="180">
        <f t="shared" ca="1" si="56"/>
        <v>0</v>
      </c>
    </row>
    <row r="812" spans="2:9">
      <c r="B812" s="179"/>
      <c r="C812" s="179"/>
      <c r="E812" s="180">
        <f t="shared" ca="1" si="54"/>
        <v>0</v>
      </c>
      <c r="G812" s="180">
        <f t="shared" ca="1" si="55"/>
        <v>0</v>
      </c>
      <c r="I812" s="180">
        <f t="shared" ca="1" si="56"/>
        <v>0</v>
      </c>
    </row>
    <row r="813" spans="2:9">
      <c r="B813" s="179"/>
      <c r="C813" s="179"/>
      <c r="E813" s="180">
        <f t="shared" ca="1" si="54"/>
        <v>0</v>
      </c>
      <c r="G813" s="180">
        <f t="shared" ca="1" si="55"/>
        <v>0</v>
      </c>
      <c r="I813" s="180">
        <f t="shared" ca="1" si="56"/>
        <v>0</v>
      </c>
    </row>
    <row r="814" spans="2:9">
      <c r="B814" s="179"/>
      <c r="C814" s="179"/>
      <c r="E814" s="180">
        <f t="shared" ca="1" si="54"/>
        <v>0</v>
      </c>
      <c r="G814" s="180">
        <f t="shared" ca="1" si="55"/>
        <v>0</v>
      </c>
      <c r="I814" s="180">
        <f t="shared" ca="1" si="56"/>
        <v>0</v>
      </c>
    </row>
    <row r="815" spans="2:9">
      <c r="B815" s="179"/>
      <c r="C815" s="179"/>
      <c r="E815" s="180">
        <f t="shared" ca="1" si="54"/>
        <v>0</v>
      </c>
      <c r="G815" s="180">
        <f t="shared" ca="1" si="55"/>
        <v>0</v>
      </c>
      <c r="I815" s="180">
        <f t="shared" ca="1" si="56"/>
        <v>0</v>
      </c>
    </row>
    <row r="816" spans="2:9">
      <c r="B816" s="179"/>
      <c r="C816" s="179"/>
      <c r="E816" s="180">
        <f t="shared" ca="1" si="54"/>
        <v>0</v>
      </c>
      <c r="G816" s="180">
        <f t="shared" ca="1" si="55"/>
        <v>0</v>
      </c>
      <c r="I816" s="180">
        <f t="shared" ca="1" si="56"/>
        <v>0</v>
      </c>
    </row>
    <row r="817" spans="2:9">
      <c r="B817" s="179"/>
      <c r="C817" s="179"/>
      <c r="E817" s="180">
        <f t="shared" ca="1" si="54"/>
        <v>0</v>
      </c>
      <c r="G817" s="180">
        <f t="shared" ca="1" si="55"/>
        <v>0</v>
      </c>
      <c r="I817" s="180">
        <f t="shared" ca="1" si="56"/>
        <v>0</v>
      </c>
    </row>
    <row r="818" spans="2:9">
      <c r="B818" s="179"/>
      <c r="C818" s="179"/>
      <c r="E818" s="180">
        <f t="shared" ca="1" si="54"/>
        <v>0</v>
      </c>
      <c r="G818" s="180">
        <f t="shared" ca="1" si="55"/>
        <v>0</v>
      </c>
      <c r="I818" s="180">
        <f t="shared" ca="1" si="56"/>
        <v>0</v>
      </c>
    </row>
    <row r="819" spans="2:9">
      <c r="B819" s="179"/>
      <c r="C819" s="179"/>
      <c r="E819" s="180">
        <f t="shared" ca="1" si="54"/>
        <v>0</v>
      </c>
      <c r="G819" s="180">
        <f t="shared" ca="1" si="55"/>
        <v>0</v>
      </c>
      <c r="I819" s="180">
        <f t="shared" ca="1" si="56"/>
        <v>0</v>
      </c>
    </row>
    <row r="820" spans="2:9">
      <c r="B820" s="179"/>
      <c r="C820" s="179"/>
      <c r="E820" s="180">
        <f t="shared" ca="1" si="54"/>
        <v>0</v>
      </c>
      <c r="G820" s="180">
        <f t="shared" ca="1" si="55"/>
        <v>0</v>
      </c>
      <c r="I820" s="180">
        <f t="shared" ca="1" si="56"/>
        <v>0</v>
      </c>
    </row>
    <row r="821" spans="2:9">
      <c r="B821" s="179"/>
      <c r="C821" s="179"/>
      <c r="E821" s="180">
        <f t="shared" ca="1" si="54"/>
        <v>0</v>
      </c>
      <c r="G821" s="180">
        <f t="shared" ca="1" si="55"/>
        <v>0</v>
      </c>
      <c r="I821" s="180">
        <f t="shared" ca="1" si="56"/>
        <v>0</v>
      </c>
    </row>
    <row r="822" spans="2:9">
      <c r="B822" s="179"/>
      <c r="C822" s="179"/>
      <c r="E822" s="180">
        <f t="shared" ca="1" si="54"/>
        <v>0</v>
      </c>
      <c r="G822" s="180">
        <f t="shared" ca="1" si="55"/>
        <v>0</v>
      </c>
      <c r="I822" s="180">
        <f t="shared" ca="1" si="56"/>
        <v>0</v>
      </c>
    </row>
    <row r="823" spans="2:9">
      <c r="B823" s="179"/>
      <c r="C823" s="179"/>
      <c r="E823" s="180">
        <f t="shared" ca="1" si="54"/>
        <v>0</v>
      </c>
      <c r="G823" s="180">
        <f t="shared" ca="1" si="55"/>
        <v>0</v>
      </c>
      <c r="I823" s="180">
        <f t="shared" ca="1" si="56"/>
        <v>0</v>
      </c>
    </row>
    <row r="824" spans="2:9">
      <c r="B824" s="179"/>
      <c r="C824" s="179"/>
      <c r="E824" s="180">
        <f t="shared" ca="1" si="54"/>
        <v>0</v>
      </c>
      <c r="G824" s="180">
        <f t="shared" ca="1" si="55"/>
        <v>0</v>
      </c>
      <c r="I824" s="180">
        <f t="shared" ca="1" si="56"/>
        <v>0</v>
      </c>
    </row>
    <row r="825" spans="2:9">
      <c r="B825" s="179"/>
      <c r="C825" s="179"/>
      <c r="E825" s="180">
        <f t="shared" ca="1" si="54"/>
        <v>0</v>
      </c>
      <c r="G825" s="180">
        <f t="shared" ca="1" si="55"/>
        <v>0</v>
      </c>
      <c r="I825" s="180">
        <f t="shared" ca="1" si="56"/>
        <v>0</v>
      </c>
    </row>
    <row r="826" spans="2:9">
      <c r="B826" s="179"/>
      <c r="C826" s="179"/>
      <c r="E826" s="180">
        <f t="shared" ca="1" si="54"/>
        <v>0</v>
      </c>
      <c r="G826" s="180">
        <f t="shared" ca="1" si="55"/>
        <v>0</v>
      </c>
      <c r="I826" s="180">
        <f t="shared" ca="1" si="56"/>
        <v>0</v>
      </c>
    </row>
    <row r="827" spans="2:9">
      <c r="B827" s="179"/>
      <c r="C827" s="179"/>
      <c r="E827" s="180">
        <f t="shared" ca="1" si="54"/>
        <v>0</v>
      </c>
      <c r="G827" s="180">
        <f t="shared" ca="1" si="55"/>
        <v>0</v>
      </c>
      <c r="I827" s="180">
        <f t="shared" ca="1" si="56"/>
        <v>0</v>
      </c>
    </row>
    <row r="828" spans="2:9">
      <c r="B828" s="179"/>
      <c r="C828" s="179"/>
      <c r="E828" s="180">
        <f t="shared" ca="1" si="54"/>
        <v>0</v>
      </c>
      <c r="G828" s="180">
        <f t="shared" ca="1" si="55"/>
        <v>0</v>
      </c>
      <c r="I828" s="180">
        <f t="shared" ca="1" si="56"/>
        <v>0</v>
      </c>
    </row>
    <row r="829" spans="2:9">
      <c r="B829" s="179"/>
      <c r="C829" s="179"/>
      <c r="E829" s="180">
        <f t="shared" ca="1" si="54"/>
        <v>0</v>
      </c>
      <c r="G829" s="180">
        <f t="shared" ca="1" si="55"/>
        <v>0</v>
      </c>
      <c r="I829" s="180">
        <f t="shared" ca="1" si="56"/>
        <v>0</v>
      </c>
    </row>
    <row r="830" spans="2:9">
      <c r="B830" s="179"/>
      <c r="C830" s="179"/>
      <c r="E830" s="180">
        <f t="shared" ca="1" si="54"/>
        <v>0</v>
      </c>
      <c r="G830" s="180">
        <f t="shared" ca="1" si="55"/>
        <v>0</v>
      </c>
      <c r="I830" s="180">
        <f t="shared" ca="1" si="56"/>
        <v>0</v>
      </c>
    </row>
    <row r="831" spans="2:9">
      <c r="B831" s="179"/>
      <c r="C831" s="179"/>
      <c r="E831" s="180">
        <f t="shared" ca="1" si="54"/>
        <v>0</v>
      </c>
      <c r="G831" s="180">
        <f t="shared" ca="1" si="55"/>
        <v>0</v>
      </c>
      <c r="I831" s="180">
        <f t="shared" ca="1" si="56"/>
        <v>0</v>
      </c>
    </row>
    <row r="832" spans="2:9">
      <c r="B832" s="179"/>
      <c r="C832" s="179"/>
      <c r="E832" s="180">
        <f t="shared" ca="1" si="54"/>
        <v>0</v>
      </c>
      <c r="G832" s="180">
        <f t="shared" ca="1" si="55"/>
        <v>0</v>
      </c>
      <c r="I832" s="180">
        <f t="shared" ca="1" si="56"/>
        <v>0</v>
      </c>
    </row>
    <row r="833" spans="2:9">
      <c r="B833" s="179"/>
      <c r="C833" s="179"/>
      <c r="E833" s="180">
        <f t="shared" ca="1" si="54"/>
        <v>0</v>
      </c>
      <c r="G833" s="180">
        <f t="shared" ca="1" si="55"/>
        <v>0</v>
      </c>
      <c r="I833" s="180">
        <f t="shared" ca="1" si="56"/>
        <v>0</v>
      </c>
    </row>
    <row r="834" spans="2:9">
      <c r="B834" s="179"/>
      <c r="C834" s="179"/>
      <c r="E834" s="180">
        <f t="shared" ca="1" si="54"/>
        <v>0</v>
      </c>
      <c r="G834" s="180">
        <f t="shared" ca="1" si="55"/>
        <v>0</v>
      </c>
      <c r="I834" s="180">
        <f t="shared" ca="1" si="56"/>
        <v>0</v>
      </c>
    </row>
    <row r="835" spans="2:9">
      <c r="B835" s="179"/>
      <c r="C835" s="179"/>
      <c r="E835" s="180">
        <f t="shared" ca="1" si="54"/>
        <v>0</v>
      </c>
      <c r="G835" s="180">
        <f t="shared" ca="1" si="55"/>
        <v>0</v>
      </c>
      <c r="I835" s="180">
        <f t="shared" ca="1" si="56"/>
        <v>0</v>
      </c>
    </row>
    <row r="836" spans="2:9">
      <c r="B836" s="179"/>
      <c r="C836" s="179"/>
      <c r="E836" s="180">
        <f t="shared" ca="1" si="54"/>
        <v>0</v>
      </c>
      <c r="G836" s="180">
        <f t="shared" ca="1" si="55"/>
        <v>0</v>
      </c>
      <c r="I836" s="180">
        <f t="shared" ca="1" si="56"/>
        <v>0</v>
      </c>
    </row>
    <row r="837" spans="2:9">
      <c r="B837" s="179"/>
      <c r="C837" s="179"/>
      <c r="E837" s="180">
        <f t="shared" ca="1" si="54"/>
        <v>0</v>
      </c>
      <c r="G837" s="180">
        <f t="shared" ca="1" si="55"/>
        <v>0</v>
      </c>
      <c r="I837" s="180">
        <f t="shared" ca="1" si="56"/>
        <v>0</v>
      </c>
    </row>
    <row r="838" spans="2:9">
      <c r="B838" s="179"/>
      <c r="C838" s="179"/>
      <c r="E838" s="180">
        <f t="shared" ca="1" si="54"/>
        <v>0</v>
      </c>
      <c r="G838" s="180">
        <f t="shared" ca="1" si="55"/>
        <v>0</v>
      </c>
      <c r="I838" s="180">
        <f t="shared" ca="1" si="56"/>
        <v>0</v>
      </c>
    </row>
    <row r="839" spans="2:9">
      <c r="B839" s="179"/>
      <c r="C839" s="179"/>
      <c r="E839" s="180">
        <f t="shared" ca="1" si="54"/>
        <v>0</v>
      </c>
      <c r="G839" s="180">
        <f t="shared" ca="1" si="55"/>
        <v>0</v>
      </c>
      <c r="I839" s="180">
        <f t="shared" ca="1" si="56"/>
        <v>0</v>
      </c>
    </row>
    <row r="840" spans="2:9">
      <c r="B840" s="179"/>
      <c r="C840" s="179"/>
      <c r="E840" s="180">
        <f t="shared" ca="1" si="54"/>
        <v>0</v>
      </c>
      <c r="G840" s="180">
        <f t="shared" ca="1" si="55"/>
        <v>0</v>
      </c>
      <c r="I840" s="180">
        <f t="shared" ca="1" si="56"/>
        <v>0</v>
      </c>
    </row>
    <row r="841" spans="2:9">
      <c r="B841" s="179"/>
      <c r="C841" s="179"/>
      <c r="E841" s="180">
        <f t="shared" ca="1" si="54"/>
        <v>0</v>
      </c>
      <c r="G841" s="180">
        <f t="shared" ca="1" si="55"/>
        <v>0</v>
      </c>
      <c r="I841" s="180">
        <f t="shared" ca="1" si="56"/>
        <v>0</v>
      </c>
    </row>
    <row r="842" spans="2:9">
      <c r="B842" s="179"/>
      <c r="C842" s="179"/>
      <c r="E842" s="180">
        <f t="shared" ca="1" si="54"/>
        <v>0</v>
      </c>
      <c r="G842" s="180">
        <f t="shared" ca="1" si="55"/>
        <v>0</v>
      </c>
      <c r="I842" s="180">
        <f t="shared" ca="1" si="56"/>
        <v>0</v>
      </c>
    </row>
    <row r="843" spans="2:9">
      <c r="B843" s="179"/>
      <c r="C843" s="179"/>
      <c r="E843" s="180">
        <f t="shared" ca="1" si="54"/>
        <v>0</v>
      </c>
      <c r="G843" s="180">
        <f t="shared" ca="1" si="55"/>
        <v>0</v>
      </c>
      <c r="I843" s="180">
        <f t="shared" ca="1" si="56"/>
        <v>0</v>
      </c>
    </row>
    <row r="844" spans="2:9">
      <c r="B844" s="179"/>
      <c r="C844" s="179"/>
      <c r="E844" s="180">
        <f t="shared" ca="1" si="54"/>
        <v>0</v>
      </c>
      <c r="G844" s="180">
        <f t="shared" ca="1" si="55"/>
        <v>0</v>
      </c>
      <c r="I844" s="180">
        <f t="shared" ca="1" si="56"/>
        <v>0</v>
      </c>
    </row>
    <row r="845" spans="2:9">
      <c r="B845" s="179"/>
      <c r="C845" s="179"/>
      <c r="E845" s="180">
        <f t="shared" ca="1" si="54"/>
        <v>0</v>
      </c>
      <c r="G845" s="180">
        <f t="shared" ca="1" si="55"/>
        <v>0</v>
      </c>
      <c r="I845" s="180">
        <f t="shared" ca="1" si="56"/>
        <v>0</v>
      </c>
    </row>
    <row r="846" spans="2:9">
      <c r="B846" s="179"/>
      <c r="C846" s="179"/>
      <c r="E846" s="180">
        <f t="shared" ca="1" si="54"/>
        <v>0</v>
      </c>
      <c r="G846" s="180">
        <f t="shared" ca="1" si="55"/>
        <v>0</v>
      </c>
      <c r="I846" s="180">
        <f t="shared" ca="1" si="56"/>
        <v>0</v>
      </c>
    </row>
    <row r="847" spans="2:9">
      <c r="B847" s="179"/>
      <c r="C847" s="179"/>
      <c r="E847" s="180">
        <f t="shared" ca="1" si="54"/>
        <v>0</v>
      </c>
      <c r="G847" s="180">
        <f t="shared" ca="1" si="55"/>
        <v>0</v>
      </c>
      <c r="I847" s="180">
        <f t="shared" ca="1" si="56"/>
        <v>0</v>
      </c>
    </row>
    <row r="848" spans="2:9">
      <c r="B848" s="179"/>
      <c r="C848" s="179"/>
      <c r="E848" s="180">
        <f t="shared" ca="1" si="54"/>
        <v>0</v>
      </c>
      <c r="G848" s="180">
        <f t="shared" ca="1" si="55"/>
        <v>0</v>
      </c>
      <c r="I848" s="180">
        <f t="shared" ca="1" si="56"/>
        <v>0</v>
      </c>
    </row>
    <row r="849" spans="2:9">
      <c r="B849" s="179"/>
      <c r="C849" s="179"/>
      <c r="E849" s="180">
        <f t="shared" ca="1" si="54"/>
        <v>0</v>
      </c>
      <c r="G849" s="180">
        <f t="shared" ca="1" si="55"/>
        <v>0</v>
      </c>
      <c r="I849" s="180">
        <f t="shared" ca="1" si="56"/>
        <v>0</v>
      </c>
    </row>
    <row r="850" spans="2:9">
      <c r="B850" s="179"/>
      <c r="C850" s="179"/>
      <c r="E850" s="180">
        <f t="shared" ca="1" si="54"/>
        <v>0</v>
      </c>
      <c r="G850" s="180">
        <f t="shared" ca="1" si="55"/>
        <v>0</v>
      </c>
      <c r="I850" s="180">
        <f t="shared" ca="1" si="56"/>
        <v>0</v>
      </c>
    </row>
    <row r="851" spans="2:9">
      <c r="B851" s="179"/>
      <c r="C851" s="179"/>
      <c r="E851" s="180">
        <f t="shared" ca="1" si="54"/>
        <v>0</v>
      </c>
      <c r="G851" s="180">
        <f t="shared" ca="1" si="55"/>
        <v>0</v>
      </c>
      <c r="I851" s="180">
        <f t="shared" ca="1" si="56"/>
        <v>0</v>
      </c>
    </row>
    <row r="852" spans="2:9">
      <c r="B852" s="179"/>
      <c r="C852" s="179"/>
      <c r="E852" s="180">
        <f t="shared" ca="1" si="54"/>
        <v>0</v>
      </c>
      <c r="G852" s="180">
        <f t="shared" ca="1" si="55"/>
        <v>0</v>
      </c>
      <c r="I852" s="180">
        <f t="shared" ca="1" si="56"/>
        <v>0</v>
      </c>
    </row>
    <row r="853" spans="2:9">
      <c r="B853" s="179"/>
      <c r="C853" s="179"/>
      <c r="E853" s="180">
        <f t="shared" ca="1" si="54"/>
        <v>0</v>
      </c>
      <c r="G853" s="180">
        <f t="shared" ca="1" si="55"/>
        <v>0</v>
      </c>
      <c r="I853" s="180">
        <f t="shared" ca="1" si="56"/>
        <v>0</v>
      </c>
    </row>
    <row r="854" spans="2:9">
      <c r="B854" s="179"/>
      <c r="C854" s="179"/>
      <c r="E854" s="180">
        <f t="shared" ca="1" si="54"/>
        <v>0</v>
      </c>
      <c r="G854" s="180">
        <f t="shared" ca="1" si="55"/>
        <v>0</v>
      </c>
      <c r="I854" s="180">
        <f t="shared" ca="1" si="56"/>
        <v>0</v>
      </c>
    </row>
    <row r="855" spans="2:9">
      <c r="B855" s="179"/>
      <c r="C855" s="179"/>
      <c r="E855" s="180">
        <f t="shared" ca="1" si="54"/>
        <v>0</v>
      </c>
      <c r="G855" s="180">
        <f t="shared" ca="1" si="55"/>
        <v>0</v>
      </c>
      <c r="I855" s="180">
        <f t="shared" ca="1" si="56"/>
        <v>0</v>
      </c>
    </row>
    <row r="856" spans="2:9">
      <c r="B856" s="179"/>
      <c r="C856" s="179"/>
      <c r="E856" s="180">
        <f t="shared" ca="1" si="54"/>
        <v>0</v>
      </c>
      <c r="G856" s="180">
        <f t="shared" ca="1" si="55"/>
        <v>0</v>
      </c>
      <c r="I856" s="180">
        <f t="shared" ca="1" si="56"/>
        <v>0</v>
      </c>
    </row>
    <row r="857" spans="2:9">
      <c r="B857" s="179"/>
      <c r="C857" s="179"/>
      <c r="E857" s="180">
        <f t="shared" ca="1" si="54"/>
        <v>0</v>
      </c>
      <c r="G857" s="180">
        <f t="shared" ca="1" si="55"/>
        <v>0</v>
      </c>
      <c r="I857" s="180">
        <f t="shared" ca="1" si="56"/>
        <v>0</v>
      </c>
    </row>
    <row r="858" spans="2:9">
      <c r="B858" s="179"/>
      <c r="C858" s="179"/>
      <c r="E858" s="180">
        <f t="shared" ca="1" si="54"/>
        <v>0</v>
      </c>
      <c r="G858" s="180">
        <f t="shared" ca="1" si="55"/>
        <v>0</v>
      </c>
      <c r="I858" s="180">
        <f t="shared" ca="1" si="56"/>
        <v>0</v>
      </c>
    </row>
    <row r="859" spans="2:9">
      <c r="B859" s="179"/>
      <c r="C859" s="179"/>
      <c r="E859" s="180">
        <f t="shared" ca="1" si="54"/>
        <v>0</v>
      </c>
      <c r="G859" s="180">
        <f t="shared" ca="1" si="55"/>
        <v>0</v>
      </c>
      <c r="I859" s="180">
        <f t="shared" ca="1" si="56"/>
        <v>0</v>
      </c>
    </row>
    <row r="860" spans="2:9">
      <c r="B860" s="179"/>
      <c r="C860" s="179"/>
      <c r="E860" s="180">
        <f t="shared" ca="1" si="54"/>
        <v>0</v>
      </c>
      <c r="G860" s="180">
        <f t="shared" ca="1" si="55"/>
        <v>0</v>
      </c>
      <c r="I860" s="180">
        <f t="shared" ca="1" si="56"/>
        <v>0</v>
      </c>
    </row>
    <row r="861" spans="2:9">
      <c r="B861" s="179"/>
      <c r="C861" s="179"/>
      <c r="E861" s="180">
        <f t="shared" ca="1" si="54"/>
        <v>0</v>
      </c>
      <c r="G861" s="180">
        <f t="shared" ca="1" si="55"/>
        <v>0</v>
      </c>
      <c r="I861" s="180">
        <f t="shared" ca="1" si="56"/>
        <v>0</v>
      </c>
    </row>
    <row r="862" spans="2:9">
      <c r="B862" s="179"/>
      <c r="C862" s="179"/>
      <c r="E862" s="180">
        <f t="shared" ca="1" si="54"/>
        <v>0</v>
      </c>
      <c r="G862" s="180">
        <f t="shared" ca="1" si="55"/>
        <v>0</v>
      </c>
      <c r="I862" s="180">
        <f t="shared" ca="1" si="56"/>
        <v>0</v>
      </c>
    </row>
    <row r="863" spans="2:9">
      <c r="B863" s="179"/>
      <c r="C863" s="179"/>
      <c r="E863" s="180">
        <f t="shared" ref="E863:E926" ca="1" si="57">SUMPRODUCT(SUMIFS(INDIRECT(NomFeuilles&amp;"!E8"),INDIRECT(NomFeuilles&amp;"!A8"),"VRAI",INDIRECT(NomFeuilles&amp;"!A9"),"2013",INDIRECT(NomFeuilles&amp;"!E1"),C863))</f>
        <v>0</v>
      </c>
      <c r="G863" s="180">
        <f t="shared" ref="G863:G926" ca="1" si="58">SUMPRODUCT(SUMIFS(INDIRECT(NomFeuilles&amp;"!A39"),INDIRECT(NomFeuilles&amp;"!A8"),"VRAI",INDIRECT(NomFeuilles&amp;"!A9"),"2013",INDIRECT(NomFeuilles&amp;"!A40"),C863))</f>
        <v>0</v>
      </c>
      <c r="I863" s="180">
        <f t="shared" ref="I863:I926" ca="1" si="59">SUMPRODUCT(SUMIFS(INDIRECT(NomFeuilles&amp;"!C42"),INDIRECT(NomFeuilles&amp;"!A8"),"VRAI",INDIRECT(NomFeuilles&amp;"!A9"),"2013",INDIRECT(NomFeuilles&amp;"!A40"),C863))</f>
        <v>0</v>
      </c>
    </row>
    <row r="864" spans="2:9">
      <c r="B864" s="179"/>
      <c r="C864" s="179"/>
      <c r="E864" s="180">
        <f t="shared" ca="1" si="57"/>
        <v>0</v>
      </c>
      <c r="G864" s="180">
        <f t="shared" ca="1" si="58"/>
        <v>0</v>
      </c>
      <c r="I864" s="180">
        <f t="shared" ca="1" si="59"/>
        <v>0</v>
      </c>
    </row>
    <row r="865" spans="2:9">
      <c r="B865" s="179"/>
      <c r="C865" s="179"/>
      <c r="E865" s="180">
        <f t="shared" ca="1" si="57"/>
        <v>0</v>
      </c>
      <c r="G865" s="180">
        <f t="shared" ca="1" si="58"/>
        <v>0</v>
      </c>
      <c r="I865" s="180">
        <f t="shared" ca="1" si="59"/>
        <v>0</v>
      </c>
    </row>
    <row r="866" spans="2:9">
      <c r="B866" s="179"/>
      <c r="C866" s="179"/>
      <c r="E866" s="180">
        <f t="shared" ca="1" si="57"/>
        <v>0</v>
      </c>
      <c r="G866" s="180">
        <f t="shared" ca="1" si="58"/>
        <v>0</v>
      </c>
      <c r="I866" s="180">
        <f t="shared" ca="1" si="59"/>
        <v>0</v>
      </c>
    </row>
    <row r="867" spans="2:9">
      <c r="B867" s="179"/>
      <c r="C867" s="179"/>
      <c r="E867" s="180">
        <f t="shared" ca="1" si="57"/>
        <v>0</v>
      </c>
      <c r="G867" s="180">
        <f t="shared" ca="1" si="58"/>
        <v>0</v>
      </c>
      <c r="I867" s="180">
        <f t="shared" ca="1" si="59"/>
        <v>0</v>
      </c>
    </row>
    <row r="868" spans="2:9">
      <c r="B868" s="179"/>
      <c r="C868" s="179"/>
      <c r="E868" s="180">
        <f t="shared" ca="1" si="57"/>
        <v>0</v>
      </c>
      <c r="G868" s="180">
        <f t="shared" ca="1" si="58"/>
        <v>0</v>
      </c>
      <c r="I868" s="180">
        <f t="shared" ca="1" si="59"/>
        <v>0</v>
      </c>
    </row>
    <row r="869" spans="2:9">
      <c r="B869" s="179"/>
      <c r="C869" s="179"/>
      <c r="E869" s="180">
        <f t="shared" ca="1" si="57"/>
        <v>0</v>
      </c>
      <c r="G869" s="180">
        <f t="shared" ca="1" si="58"/>
        <v>0</v>
      </c>
      <c r="I869" s="180">
        <f t="shared" ca="1" si="59"/>
        <v>0</v>
      </c>
    </row>
    <row r="870" spans="2:9">
      <c r="B870" s="179"/>
      <c r="C870" s="179"/>
      <c r="E870" s="180">
        <f t="shared" ca="1" si="57"/>
        <v>0</v>
      </c>
      <c r="G870" s="180">
        <f t="shared" ca="1" si="58"/>
        <v>0</v>
      </c>
      <c r="I870" s="180">
        <f t="shared" ca="1" si="59"/>
        <v>0</v>
      </c>
    </row>
    <row r="871" spans="2:9">
      <c r="B871" s="179"/>
      <c r="C871" s="179"/>
      <c r="E871" s="180">
        <f t="shared" ca="1" si="57"/>
        <v>0</v>
      </c>
      <c r="G871" s="180">
        <f t="shared" ca="1" si="58"/>
        <v>0</v>
      </c>
      <c r="I871" s="180">
        <f t="shared" ca="1" si="59"/>
        <v>0</v>
      </c>
    </row>
    <row r="872" spans="2:9">
      <c r="B872" s="179"/>
      <c r="C872" s="179"/>
      <c r="E872" s="180">
        <f t="shared" ca="1" si="57"/>
        <v>0</v>
      </c>
      <c r="G872" s="180">
        <f t="shared" ca="1" si="58"/>
        <v>0</v>
      </c>
      <c r="I872" s="180">
        <f t="shared" ca="1" si="59"/>
        <v>0</v>
      </c>
    </row>
    <row r="873" spans="2:9">
      <c r="B873" s="179"/>
      <c r="C873" s="179"/>
      <c r="E873" s="180">
        <f t="shared" ca="1" si="57"/>
        <v>0</v>
      </c>
      <c r="G873" s="180">
        <f t="shared" ca="1" si="58"/>
        <v>0</v>
      </c>
      <c r="I873" s="180">
        <f t="shared" ca="1" si="59"/>
        <v>0</v>
      </c>
    </row>
    <row r="874" spans="2:9">
      <c r="B874" s="179"/>
      <c r="C874" s="179"/>
      <c r="E874" s="180">
        <f t="shared" ca="1" si="57"/>
        <v>0</v>
      </c>
      <c r="G874" s="180">
        <f t="shared" ca="1" si="58"/>
        <v>0</v>
      </c>
      <c r="I874" s="180">
        <f t="shared" ca="1" si="59"/>
        <v>0</v>
      </c>
    </row>
    <row r="875" spans="2:9">
      <c r="B875" s="179"/>
      <c r="C875" s="179"/>
      <c r="E875" s="180">
        <f t="shared" ca="1" si="57"/>
        <v>0</v>
      </c>
      <c r="G875" s="180">
        <f t="shared" ca="1" si="58"/>
        <v>0</v>
      </c>
      <c r="I875" s="180">
        <f t="shared" ca="1" si="59"/>
        <v>0</v>
      </c>
    </row>
    <row r="876" spans="2:9">
      <c r="B876" s="179"/>
      <c r="C876" s="179"/>
      <c r="E876" s="180">
        <f t="shared" ca="1" si="57"/>
        <v>0</v>
      </c>
      <c r="G876" s="180">
        <f t="shared" ca="1" si="58"/>
        <v>0</v>
      </c>
      <c r="I876" s="180">
        <f t="shared" ca="1" si="59"/>
        <v>0</v>
      </c>
    </row>
    <row r="877" spans="2:9">
      <c r="B877" s="179"/>
      <c r="C877" s="179"/>
      <c r="E877" s="180">
        <f t="shared" ca="1" si="57"/>
        <v>0</v>
      </c>
      <c r="G877" s="180">
        <f t="shared" ca="1" si="58"/>
        <v>0</v>
      </c>
      <c r="I877" s="180">
        <f t="shared" ca="1" si="59"/>
        <v>0</v>
      </c>
    </row>
    <row r="878" spans="2:9">
      <c r="B878" s="179"/>
      <c r="C878" s="179"/>
      <c r="E878" s="180">
        <f t="shared" ca="1" si="57"/>
        <v>0</v>
      </c>
      <c r="G878" s="180">
        <f t="shared" ca="1" si="58"/>
        <v>0</v>
      </c>
      <c r="I878" s="180">
        <f t="shared" ca="1" si="59"/>
        <v>0</v>
      </c>
    </row>
    <row r="879" spans="2:9">
      <c r="B879" s="179"/>
      <c r="C879" s="179"/>
      <c r="E879" s="180">
        <f t="shared" ca="1" si="57"/>
        <v>0</v>
      </c>
      <c r="G879" s="180">
        <f t="shared" ca="1" si="58"/>
        <v>0</v>
      </c>
      <c r="I879" s="180">
        <f t="shared" ca="1" si="59"/>
        <v>0</v>
      </c>
    </row>
    <row r="880" spans="2:9">
      <c r="B880" s="179"/>
      <c r="C880" s="179"/>
      <c r="E880" s="180">
        <f t="shared" ca="1" si="57"/>
        <v>0</v>
      </c>
      <c r="G880" s="180">
        <f t="shared" ca="1" si="58"/>
        <v>0</v>
      </c>
      <c r="I880" s="180">
        <f t="shared" ca="1" si="59"/>
        <v>0</v>
      </c>
    </row>
    <row r="881" spans="2:9">
      <c r="B881" s="179"/>
      <c r="C881" s="179"/>
      <c r="E881" s="180">
        <f t="shared" ca="1" si="57"/>
        <v>0</v>
      </c>
      <c r="G881" s="180">
        <f t="shared" ca="1" si="58"/>
        <v>0</v>
      </c>
      <c r="I881" s="180">
        <f t="shared" ca="1" si="59"/>
        <v>0</v>
      </c>
    </row>
    <row r="882" spans="2:9">
      <c r="B882" s="179"/>
      <c r="C882" s="179"/>
      <c r="E882" s="180">
        <f t="shared" ca="1" si="57"/>
        <v>0</v>
      </c>
      <c r="G882" s="180">
        <f t="shared" ca="1" si="58"/>
        <v>0</v>
      </c>
      <c r="I882" s="180">
        <f t="shared" ca="1" si="59"/>
        <v>0</v>
      </c>
    </row>
    <row r="883" spans="2:9">
      <c r="B883" s="179"/>
      <c r="C883" s="179"/>
      <c r="E883" s="180">
        <f t="shared" ca="1" si="57"/>
        <v>0</v>
      </c>
      <c r="G883" s="180">
        <f t="shared" ca="1" si="58"/>
        <v>0</v>
      </c>
      <c r="I883" s="180">
        <f t="shared" ca="1" si="59"/>
        <v>0</v>
      </c>
    </row>
    <row r="884" spans="2:9">
      <c r="B884" s="179"/>
      <c r="C884" s="179"/>
      <c r="E884" s="180">
        <f t="shared" ca="1" si="57"/>
        <v>0</v>
      </c>
      <c r="G884" s="180">
        <f t="shared" ca="1" si="58"/>
        <v>0</v>
      </c>
      <c r="I884" s="180">
        <f t="shared" ca="1" si="59"/>
        <v>0</v>
      </c>
    </row>
    <row r="885" spans="2:9">
      <c r="B885" s="179"/>
      <c r="C885" s="179"/>
      <c r="E885" s="180">
        <f t="shared" ca="1" si="57"/>
        <v>0</v>
      </c>
      <c r="G885" s="180">
        <f t="shared" ca="1" si="58"/>
        <v>0</v>
      </c>
      <c r="I885" s="180">
        <f t="shared" ca="1" si="59"/>
        <v>0</v>
      </c>
    </row>
    <row r="886" spans="2:9">
      <c r="B886" s="179"/>
      <c r="C886" s="179"/>
      <c r="E886" s="180">
        <f t="shared" ca="1" si="57"/>
        <v>0</v>
      </c>
      <c r="G886" s="180">
        <f t="shared" ca="1" si="58"/>
        <v>0</v>
      </c>
      <c r="I886" s="180">
        <f t="shared" ca="1" si="59"/>
        <v>0</v>
      </c>
    </row>
    <row r="887" spans="2:9">
      <c r="B887" s="179"/>
      <c r="C887" s="179"/>
      <c r="E887" s="180">
        <f t="shared" ca="1" si="57"/>
        <v>0</v>
      </c>
      <c r="G887" s="180">
        <f t="shared" ca="1" si="58"/>
        <v>0</v>
      </c>
      <c r="I887" s="180">
        <f t="shared" ca="1" si="59"/>
        <v>0</v>
      </c>
    </row>
    <row r="888" spans="2:9">
      <c r="B888" s="179"/>
      <c r="C888" s="179"/>
      <c r="E888" s="180">
        <f t="shared" ca="1" si="57"/>
        <v>0</v>
      </c>
      <c r="G888" s="180">
        <f t="shared" ca="1" si="58"/>
        <v>0</v>
      </c>
      <c r="I888" s="180">
        <f t="shared" ca="1" si="59"/>
        <v>0</v>
      </c>
    </row>
    <row r="889" spans="2:9">
      <c r="B889" s="179"/>
      <c r="C889" s="179"/>
      <c r="E889" s="180">
        <f t="shared" ca="1" si="57"/>
        <v>0</v>
      </c>
      <c r="G889" s="180">
        <f t="shared" ca="1" si="58"/>
        <v>0</v>
      </c>
      <c r="I889" s="180">
        <f t="shared" ca="1" si="59"/>
        <v>0</v>
      </c>
    </row>
    <row r="890" spans="2:9">
      <c r="B890" s="179"/>
      <c r="C890" s="179"/>
      <c r="E890" s="180">
        <f t="shared" ca="1" si="57"/>
        <v>0</v>
      </c>
      <c r="G890" s="180">
        <f t="shared" ca="1" si="58"/>
        <v>0</v>
      </c>
      <c r="I890" s="180">
        <f t="shared" ca="1" si="59"/>
        <v>0</v>
      </c>
    </row>
    <row r="891" spans="2:9">
      <c r="B891" s="179"/>
      <c r="C891" s="179"/>
      <c r="E891" s="180">
        <f t="shared" ca="1" si="57"/>
        <v>0</v>
      </c>
      <c r="G891" s="180">
        <f t="shared" ca="1" si="58"/>
        <v>0</v>
      </c>
      <c r="I891" s="180">
        <f t="shared" ca="1" si="59"/>
        <v>0</v>
      </c>
    </row>
    <row r="892" spans="2:9">
      <c r="B892" s="179"/>
      <c r="C892" s="179"/>
      <c r="E892" s="180">
        <f t="shared" ca="1" si="57"/>
        <v>0</v>
      </c>
      <c r="G892" s="180">
        <f t="shared" ca="1" si="58"/>
        <v>0</v>
      </c>
      <c r="I892" s="180">
        <f t="shared" ca="1" si="59"/>
        <v>0</v>
      </c>
    </row>
    <row r="893" spans="2:9">
      <c r="B893" s="179"/>
      <c r="C893" s="179"/>
      <c r="E893" s="180">
        <f t="shared" ca="1" si="57"/>
        <v>0</v>
      </c>
      <c r="G893" s="180">
        <f t="shared" ca="1" si="58"/>
        <v>0</v>
      </c>
      <c r="I893" s="180">
        <f t="shared" ca="1" si="59"/>
        <v>0</v>
      </c>
    </row>
    <row r="894" spans="2:9">
      <c r="B894" s="179"/>
      <c r="C894" s="179"/>
      <c r="E894" s="180">
        <f t="shared" ca="1" si="57"/>
        <v>0</v>
      </c>
      <c r="G894" s="180">
        <f t="shared" ca="1" si="58"/>
        <v>0</v>
      </c>
      <c r="I894" s="180">
        <f t="shared" ca="1" si="59"/>
        <v>0</v>
      </c>
    </row>
    <row r="895" spans="2:9">
      <c r="B895" s="179"/>
      <c r="C895" s="179"/>
      <c r="E895" s="180">
        <f t="shared" ca="1" si="57"/>
        <v>0</v>
      </c>
      <c r="G895" s="180">
        <f t="shared" ca="1" si="58"/>
        <v>0</v>
      </c>
      <c r="I895" s="180">
        <f t="shared" ca="1" si="59"/>
        <v>0</v>
      </c>
    </row>
    <row r="896" spans="2:9">
      <c r="B896" s="179"/>
      <c r="C896" s="179"/>
      <c r="E896" s="180">
        <f t="shared" ca="1" si="57"/>
        <v>0</v>
      </c>
      <c r="G896" s="180">
        <f t="shared" ca="1" si="58"/>
        <v>0</v>
      </c>
      <c r="I896" s="180">
        <f t="shared" ca="1" si="59"/>
        <v>0</v>
      </c>
    </row>
    <row r="897" spans="2:9">
      <c r="B897" s="179"/>
      <c r="C897" s="179"/>
      <c r="E897" s="180">
        <f t="shared" ca="1" si="57"/>
        <v>0</v>
      </c>
      <c r="G897" s="180">
        <f t="shared" ca="1" si="58"/>
        <v>0</v>
      </c>
      <c r="I897" s="180">
        <f t="shared" ca="1" si="59"/>
        <v>0</v>
      </c>
    </row>
    <row r="898" spans="2:9">
      <c r="B898" s="179"/>
      <c r="C898" s="179"/>
      <c r="E898" s="180">
        <f t="shared" ca="1" si="57"/>
        <v>0</v>
      </c>
      <c r="G898" s="180">
        <f t="shared" ca="1" si="58"/>
        <v>0</v>
      </c>
      <c r="I898" s="180">
        <f t="shared" ca="1" si="59"/>
        <v>0</v>
      </c>
    </row>
    <row r="899" spans="2:9">
      <c r="B899" s="179"/>
      <c r="C899" s="179"/>
      <c r="E899" s="180">
        <f t="shared" ca="1" si="57"/>
        <v>0</v>
      </c>
      <c r="G899" s="180">
        <f t="shared" ca="1" si="58"/>
        <v>0</v>
      </c>
      <c r="I899" s="180">
        <f t="shared" ca="1" si="59"/>
        <v>0</v>
      </c>
    </row>
    <row r="900" spans="2:9">
      <c r="B900" s="179"/>
      <c r="C900" s="179"/>
      <c r="E900" s="180">
        <f t="shared" ca="1" si="57"/>
        <v>0</v>
      </c>
      <c r="G900" s="180">
        <f t="shared" ca="1" si="58"/>
        <v>0</v>
      </c>
      <c r="I900" s="180">
        <f t="shared" ca="1" si="59"/>
        <v>0</v>
      </c>
    </row>
    <row r="901" spans="2:9">
      <c r="B901" s="179"/>
      <c r="C901" s="179"/>
      <c r="E901" s="180">
        <f t="shared" ca="1" si="57"/>
        <v>0</v>
      </c>
      <c r="G901" s="180">
        <f t="shared" ca="1" si="58"/>
        <v>0</v>
      </c>
      <c r="I901" s="180">
        <f t="shared" ca="1" si="59"/>
        <v>0</v>
      </c>
    </row>
    <row r="902" spans="2:9">
      <c r="B902" s="179"/>
      <c r="C902" s="179"/>
      <c r="E902" s="180">
        <f t="shared" ca="1" si="57"/>
        <v>0</v>
      </c>
      <c r="G902" s="180">
        <f t="shared" ca="1" si="58"/>
        <v>0</v>
      </c>
      <c r="I902" s="180">
        <f t="shared" ca="1" si="59"/>
        <v>0</v>
      </c>
    </row>
    <row r="903" spans="2:9">
      <c r="B903" s="179"/>
      <c r="C903" s="179"/>
      <c r="E903" s="180">
        <f t="shared" ca="1" si="57"/>
        <v>0</v>
      </c>
      <c r="G903" s="180">
        <f t="shared" ca="1" si="58"/>
        <v>0</v>
      </c>
      <c r="I903" s="180">
        <f t="shared" ca="1" si="59"/>
        <v>0</v>
      </c>
    </row>
    <row r="904" spans="2:9">
      <c r="B904" s="179"/>
      <c r="C904" s="179"/>
      <c r="E904" s="180">
        <f t="shared" ca="1" si="57"/>
        <v>0</v>
      </c>
      <c r="G904" s="180">
        <f t="shared" ca="1" si="58"/>
        <v>0</v>
      </c>
      <c r="I904" s="180">
        <f t="shared" ca="1" si="59"/>
        <v>0</v>
      </c>
    </row>
    <row r="905" spans="2:9">
      <c r="B905" s="179"/>
      <c r="C905" s="179"/>
      <c r="E905" s="180">
        <f t="shared" ca="1" si="57"/>
        <v>0</v>
      </c>
      <c r="G905" s="180">
        <f t="shared" ca="1" si="58"/>
        <v>0</v>
      </c>
      <c r="I905" s="180">
        <f t="shared" ca="1" si="59"/>
        <v>0</v>
      </c>
    </row>
    <row r="906" spans="2:9">
      <c r="B906" s="179"/>
      <c r="C906" s="179"/>
      <c r="E906" s="180">
        <f t="shared" ca="1" si="57"/>
        <v>0</v>
      </c>
      <c r="G906" s="180">
        <f t="shared" ca="1" si="58"/>
        <v>0</v>
      </c>
      <c r="I906" s="180">
        <f t="shared" ca="1" si="59"/>
        <v>0</v>
      </c>
    </row>
    <row r="907" spans="2:9">
      <c r="B907" s="179"/>
      <c r="C907" s="179"/>
      <c r="E907" s="180">
        <f t="shared" ca="1" si="57"/>
        <v>0</v>
      </c>
      <c r="G907" s="180">
        <f t="shared" ca="1" si="58"/>
        <v>0</v>
      </c>
      <c r="I907" s="180">
        <f t="shared" ca="1" si="59"/>
        <v>0</v>
      </c>
    </row>
    <row r="908" spans="2:9">
      <c r="B908" s="179"/>
      <c r="C908" s="179"/>
      <c r="E908" s="180">
        <f t="shared" ca="1" si="57"/>
        <v>0</v>
      </c>
      <c r="G908" s="180">
        <f t="shared" ca="1" si="58"/>
        <v>0</v>
      </c>
      <c r="I908" s="180">
        <f t="shared" ca="1" si="59"/>
        <v>0</v>
      </c>
    </row>
    <row r="909" spans="2:9">
      <c r="B909" s="179"/>
      <c r="C909" s="179"/>
      <c r="E909" s="180">
        <f t="shared" ca="1" si="57"/>
        <v>0</v>
      </c>
      <c r="G909" s="180">
        <f t="shared" ca="1" si="58"/>
        <v>0</v>
      </c>
      <c r="I909" s="180">
        <f t="shared" ca="1" si="59"/>
        <v>0</v>
      </c>
    </row>
    <row r="910" spans="2:9">
      <c r="B910" s="179"/>
      <c r="C910" s="179"/>
      <c r="E910" s="180">
        <f t="shared" ca="1" si="57"/>
        <v>0</v>
      </c>
      <c r="G910" s="180">
        <f t="shared" ca="1" si="58"/>
        <v>0</v>
      </c>
      <c r="I910" s="180">
        <f t="shared" ca="1" si="59"/>
        <v>0</v>
      </c>
    </row>
    <row r="911" spans="2:9">
      <c r="B911" s="179"/>
      <c r="C911" s="179"/>
      <c r="E911" s="180">
        <f t="shared" ca="1" si="57"/>
        <v>0</v>
      </c>
      <c r="G911" s="180">
        <f t="shared" ca="1" si="58"/>
        <v>0</v>
      </c>
      <c r="I911" s="180">
        <f t="shared" ca="1" si="59"/>
        <v>0</v>
      </c>
    </row>
    <row r="912" spans="2:9">
      <c r="B912" s="179"/>
      <c r="C912" s="179"/>
      <c r="E912" s="180">
        <f t="shared" ca="1" si="57"/>
        <v>0</v>
      </c>
      <c r="G912" s="180">
        <f t="shared" ca="1" si="58"/>
        <v>0</v>
      </c>
      <c r="I912" s="180">
        <f t="shared" ca="1" si="59"/>
        <v>0</v>
      </c>
    </row>
    <row r="913" spans="2:9">
      <c r="B913" s="179"/>
      <c r="C913" s="179"/>
      <c r="E913" s="180">
        <f t="shared" ca="1" si="57"/>
        <v>0</v>
      </c>
      <c r="G913" s="180">
        <f t="shared" ca="1" si="58"/>
        <v>0</v>
      </c>
      <c r="I913" s="180">
        <f t="shared" ca="1" si="59"/>
        <v>0</v>
      </c>
    </row>
    <row r="914" spans="2:9">
      <c r="B914" s="179"/>
      <c r="C914" s="179"/>
      <c r="E914" s="180">
        <f t="shared" ca="1" si="57"/>
        <v>0</v>
      </c>
      <c r="G914" s="180">
        <f t="shared" ca="1" si="58"/>
        <v>0</v>
      </c>
      <c r="I914" s="180">
        <f t="shared" ca="1" si="59"/>
        <v>0</v>
      </c>
    </row>
    <row r="915" spans="2:9">
      <c r="B915" s="179"/>
      <c r="C915" s="179"/>
      <c r="E915" s="180">
        <f t="shared" ca="1" si="57"/>
        <v>0</v>
      </c>
      <c r="G915" s="180">
        <f t="shared" ca="1" si="58"/>
        <v>0</v>
      </c>
      <c r="I915" s="180">
        <f t="shared" ca="1" si="59"/>
        <v>0</v>
      </c>
    </row>
    <row r="916" spans="2:9">
      <c r="B916" s="179"/>
      <c r="C916" s="179"/>
      <c r="E916" s="180">
        <f t="shared" ca="1" si="57"/>
        <v>0</v>
      </c>
      <c r="G916" s="180">
        <f t="shared" ca="1" si="58"/>
        <v>0</v>
      </c>
      <c r="I916" s="180">
        <f t="shared" ca="1" si="59"/>
        <v>0</v>
      </c>
    </row>
    <row r="917" spans="2:9">
      <c r="B917" s="179"/>
      <c r="C917" s="179"/>
      <c r="E917" s="180">
        <f t="shared" ca="1" si="57"/>
        <v>0</v>
      </c>
      <c r="G917" s="180">
        <f t="shared" ca="1" si="58"/>
        <v>0</v>
      </c>
      <c r="I917" s="180">
        <f t="shared" ca="1" si="59"/>
        <v>0</v>
      </c>
    </row>
    <row r="918" spans="2:9">
      <c r="B918" s="179"/>
      <c r="C918" s="179"/>
      <c r="E918" s="180">
        <f t="shared" ca="1" si="57"/>
        <v>0</v>
      </c>
      <c r="G918" s="180">
        <f t="shared" ca="1" si="58"/>
        <v>0</v>
      </c>
      <c r="I918" s="180">
        <f t="shared" ca="1" si="59"/>
        <v>0</v>
      </c>
    </row>
    <row r="919" spans="2:9">
      <c r="B919" s="179"/>
      <c r="C919" s="179"/>
      <c r="E919" s="180">
        <f t="shared" ca="1" si="57"/>
        <v>0</v>
      </c>
      <c r="G919" s="180">
        <f t="shared" ca="1" si="58"/>
        <v>0</v>
      </c>
      <c r="I919" s="180">
        <f t="shared" ca="1" si="59"/>
        <v>0</v>
      </c>
    </row>
    <row r="920" spans="2:9">
      <c r="B920" s="179"/>
      <c r="C920" s="179"/>
      <c r="E920" s="180">
        <f t="shared" ca="1" si="57"/>
        <v>0</v>
      </c>
      <c r="G920" s="180">
        <f t="shared" ca="1" si="58"/>
        <v>0</v>
      </c>
      <c r="I920" s="180">
        <f t="shared" ca="1" si="59"/>
        <v>0</v>
      </c>
    </row>
    <row r="921" spans="2:9">
      <c r="B921" s="179"/>
      <c r="C921" s="179"/>
      <c r="E921" s="180">
        <f t="shared" ca="1" si="57"/>
        <v>0</v>
      </c>
      <c r="G921" s="180">
        <f t="shared" ca="1" si="58"/>
        <v>0</v>
      </c>
      <c r="I921" s="180">
        <f t="shared" ca="1" si="59"/>
        <v>0</v>
      </c>
    </row>
    <row r="922" spans="2:9">
      <c r="B922" s="179"/>
      <c r="C922" s="179"/>
      <c r="E922" s="180">
        <f t="shared" ca="1" si="57"/>
        <v>0</v>
      </c>
      <c r="G922" s="180">
        <f t="shared" ca="1" si="58"/>
        <v>0</v>
      </c>
      <c r="I922" s="180">
        <f t="shared" ca="1" si="59"/>
        <v>0</v>
      </c>
    </row>
    <row r="923" spans="2:9">
      <c r="B923" s="179"/>
      <c r="C923" s="179"/>
      <c r="E923" s="180">
        <f t="shared" ca="1" si="57"/>
        <v>0</v>
      </c>
      <c r="G923" s="180">
        <f t="shared" ca="1" si="58"/>
        <v>0</v>
      </c>
      <c r="I923" s="180">
        <f t="shared" ca="1" si="59"/>
        <v>0</v>
      </c>
    </row>
    <row r="924" spans="2:9">
      <c r="B924" s="179"/>
      <c r="C924" s="179"/>
      <c r="E924" s="180">
        <f t="shared" ca="1" si="57"/>
        <v>0</v>
      </c>
      <c r="G924" s="180">
        <f t="shared" ca="1" si="58"/>
        <v>0</v>
      </c>
      <c r="I924" s="180">
        <f t="shared" ca="1" si="59"/>
        <v>0</v>
      </c>
    </row>
    <row r="925" spans="2:9">
      <c r="B925" s="179"/>
      <c r="C925" s="179"/>
      <c r="E925" s="180">
        <f t="shared" ca="1" si="57"/>
        <v>0</v>
      </c>
      <c r="G925" s="180">
        <f t="shared" ca="1" si="58"/>
        <v>0</v>
      </c>
      <c r="I925" s="180">
        <f t="shared" ca="1" si="59"/>
        <v>0</v>
      </c>
    </row>
    <row r="926" spans="2:9">
      <c r="B926" s="179"/>
      <c r="C926" s="179"/>
      <c r="E926" s="180">
        <f t="shared" ca="1" si="57"/>
        <v>0</v>
      </c>
      <c r="G926" s="180">
        <f t="shared" ca="1" si="58"/>
        <v>0</v>
      </c>
      <c r="I926" s="180">
        <f t="shared" ca="1" si="59"/>
        <v>0</v>
      </c>
    </row>
    <row r="927" spans="2:9">
      <c r="B927" s="179"/>
      <c r="C927" s="179"/>
      <c r="E927" s="180">
        <f t="shared" ref="E927:E990" ca="1" si="60">SUMPRODUCT(SUMIFS(INDIRECT(NomFeuilles&amp;"!E8"),INDIRECT(NomFeuilles&amp;"!A8"),"VRAI",INDIRECT(NomFeuilles&amp;"!A9"),"2013",INDIRECT(NomFeuilles&amp;"!E1"),C927))</f>
        <v>0</v>
      </c>
      <c r="G927" s="180">
        <f t="shared" ref="G927:G990" ca="1" si="61">SUMPRODUCT(SUMIFS(INDIRECT(NomFeuilles&amp;"!A39"),INDIRECT(NomFeuilles&amp;"!A8"),"VRAI",INDIRECT(NomFeuilles&amp;"!A9"),"2013",INDIRECT(NomFeuilles&amp;"!A40"),C927))</f>
        <v>0</v>
      </c>
      <c r="I927" s="180">
        <f t="shared" ref="I927:I990" ca="1" si="62">SUMPRODUCT(SUMIFS(INDIRECT(NomFeuilles&amp;"!C42"),INDIRECT(NomFeuilles&amp;"!A8"),"VRAI",INDIRECT(NomFeuilles&amp;"!A9"),"2013",INDIRECT(NomFeuilles&amp;"!A40"),C927))</f>
        <v>0</v>
      </c>
    </row>
    <row r="928" spans="2:9">
      <c r="B928" s="179"/>
      <c r="C928" s="179"/>
      <c r="E928" s="180">
        <f t="shared" ca="1" si="60"/>
        <v>0</v>
      </c>
      <c r="G928" s="180">
        <f t="shared" ca="1" si="61"/>
        <v>0</v>
      </c>
      <c r="I928" s="180">
        <f t="shared" ca="1" si="62"/>
        <v>0</v>
      </c>
    </row>
    <row r="929" spans="2:9">
      <c r="B929" s="179"/>
      <c r="C929" s="179"/>
      <c r="E929" s="180">
        <f t="shared" ca="1" si="60"/>
        <v>0</v>
      </c>
      <c r="G929" s="180">
        <f t="shared" ca="1" si="61"/>
        <v>0</v>
      </c>
      <c r="I929" s="180">
        <f t="shared" ca="1" si="62"/>
        <v>0</v>
      </c>
    </row>
    <row r="930" spans="2:9">
      <c r="B930" s="179"/>
      <c r="C930" s="179"/>
      <c r="E930" s="180">
        <f t="shared" ca="1" si="60"/>
        <v>0</v>
      </c>
      <c r="G930" s="180">
        <f t="shared" ca="1" si="61"/>
        <v>0</v>
      </c>
      <c r="I930" s="180">
        <f t="shared" ca="1" si="62"/>
        <v>0</v>
      </c>
    </row>
    <row r="931" spans="2:9">
      <c r="B931" s="179"/>
      <c r="C931" s="179"/>
      <c r="E931" s="180">
        <f t="shared" ca="1" si="60"/>
        <v>0</v>
      </c>
      <c r="G931" s="180">
        <f t="shared" ca="1" si="61"/>
        <v>0</v>
      </c>
      <c r="I931" s="180">
        <f t="shared" ca="1" si="62"/>
        <v>0</v>
      </c>
    </row>
    <row r="932" spans="2:9">
      <c r="B932" s="179"/>
      <c r="C932" s="179"/>
      <c r="E932" s="180">
        <f t="shared" ca="1" si="60"/>
        <v>0</v>
      </c>
      <c r="G932" s="180">
        <f t="shared" ca="1" si="61"/>
        <v>0</v>
      </c>
      <c r="I932" s="180">
        <f t="shared" ca="1" si="62"/>
        <v>0</v>
      </c>
    </row>
    <row r="933" spans="2:9">
      <c r="B933" s="179"/>
      <c r="C933" s="179"/>
      <c r="E933" s="180">
        <f t="shared" ca="1" si="60"/>
        <v>0</v>
      </c>
      <c r="G933" s="180">
        <f t="shared" ca="1" si="61"/>
        <v>0</v>
      </c>
      <c r="I933" s="180">
        <f t="shared" ca="1" si="62"/>
        <v>0</v>
      </c>
    </row>
    <row r="934" spans="2:9">
      <c r="B934" s="179"/>
      <c r="C934" s="179"/>
      <c r="E934" s="180">
        <f t="shared" ca="1" si="60"/>
        <v>0</v>
      </c>
      <c r="G934" s="180">
        <f t="shared" ca="1" si="61"/>
        <v>0</v>
      </c>
      <c r="I934" s="180">
        <f t="shared" ca="1" si="62"/>
        <v>0</v>
      </c>
    </row>
    <row r="935" spans="2:9">
      <c r="B935" s="179"/>
      <c r="C935" s="179"/>
      <c r="E935" s="180">
        <f t="shared" ca="1" si="60"/>
        <v>0</v>
      </c>
      <c r="G935" s="180">
        <f t="shared" ca="1" si="61"/>
        <v>0</v>
      </c>
      <c r="I935" s="180">
        <f t="shared" ca="1" si="62"/>
        <v>0</v>
      </c>
    </row>
    <row r="936" spans="2:9">
      <c r="B936" s="179"/>
      <c r="C936" s="179"/>
      <c r="E936" s="180">
        <f t="shared" ca="1" si="60"/>
        <v>0</v>
      </c>
      <c r="G936" s="180">
        <f t="shared" ca="1" si="61"/>
        <v>0</v>
      </c>
      <c r="I936" s="180">
        <f t="shared" ca="1" si="62"/>
        <v>0</v>
      </c>
    </row>
    <row r="937" spans="2:9">
      <c r="B937" s="179"/>
      <c r="C937" s="179"/>
      <c r="E937" s="180">
        <f t="shared" ca="1" si="60"/>
        <v>0</v>
      </c>
      <c r="G937" s="180">
        <f t="shared" ca="1" si="61"/>
        <v>0</v>
      </c>
      <c r="I937" s="180">
        <f t="shared" ca="1" si="62"/>
        <v>0</v>
      </c>
    </row>
    <row r="938" spans="2:9">
      <c r="B938" s="179"/>
      <c r="C938" s="179"/>
      <c r="E938" s="180">
        <f t="shared" ca="1" si="60"/>
        <v>0</v>
      </c>
      <c r="G938" s="180">
        <f t="shared" ca="1" si="61"/>
        <v>0</v>
      </c>
      <c r="I938" s="180">
        <f t="shared" ca="1" si="62"/>
        <v>0</v>
      </c>
    </row>
    <row r="939" spans="2:9">
      <c r="B939" s="179"/>
      <c r="C939" s="179"/>
      <c r="E939" s="180">
        <f t="shared" ca="1" si="60"/>
        <v>0</v>
      </c>
      <c r="G939" s="180">
        <f t="shared" ca="1" si="61"/>
        <v>0</v>
      </c>
      <c r="I939" s="180">
        <f t="shared" ca="1" si="62"/>
        <v>0</v>
      </c>
    </row>
    <row r="940" spans="2:9">
      <c r="B940" s="179"/>
      <c r="C940" s="179"/>
      <c r="E940" s="180">
        <f t="shared" ca="1" si="60"/>
        <v>0</v>
      </c>
      <c r="G940" s="180">
        <f t="shared" ca="1" si="61"/>
        <v>0</v>
      </c>
      <c r="I940" s="180">
        <f t="shared" ca="1" si="62"/>
        <v>0</v>
      </c>
    </row>
    <row r="941" spans="2:9">
      <c r="B941" s="179"/>
      <c r="C941" s="179"/>
      <c r="E941" s="180">
        <f t="shared" ca="1" si="60"/>
        <v>0</v>
      </c>
      <c r="G941" s="180">
        <f t="shared" ca="1" si="61"/>
        <v>0</v>
      </c>
      <c r="I941" s="180">
        <f t="shared" ca="1" si="62"/>
        <v>0</v>
      </c>
    </row>
    <row r="942" spans="2:9">
      <c r="B942" s="179"/>
      <c r="C942" s="179"/>
      <c r="E942" s="180">
        <f t="shared" ca="1" si="60"/>
        <v>0</v>
      </c>
      <c r="G942" s="180">
        <f t="shared" ca="1" si="61"/>
        <v>0</v>
      </c>
      <c r="I942" s="180">
        <f t="shared" ca="1" si="62"/>
        <v>0</v>
      </c>
    </row>
    <row r="943" spans="2:9">
      <c r="B943" s="179"/>
      <c r="C943" s="179"/>
      <c r="E943" s="180">
        <f t="shared" ca="1" si="60"/>
        <v>0</v>
      </c>
      <c r="G943" s="180">
        <f t="shared" ca="1" si="61"/>
        <v>0</v>
      </c>
      <c r="I943" s="180">
        <f t="shared" ca="1" si="62"/>
        <v>0</v>
      </c>
    </row>
    <row r="944" spans="2:9">
      <c r="B944" s="179"/>
      <c r="C944" s="179"/>
      <c r="E944" s="180">
        <f t="shared" ca="1" si="60"/>
        <v>0</v>
      </c>
      <c r="G944" s="180">
        <f t="shared" ca="1" si="61"/>
        <v>0</v>
      </c>
      <c r="I944" s="180">
        <f t="shared" ca="1" si="62"/>
        <v>0</v>
      </c>
    </row>
    <row r="945" spans="2:9">
      <c r="B945" s="179"/>
      <c r="C945" s="179"/>
      <c r="E945" s="180">
        <f t="shared" ca="1" si="60"/>
        <v>0</v>
      </c>
      <c r="G945" s="180">
        <f t="shared" ca="1" si="61"/>
        <v>0</v>
      </c>
      <c r="I945" s="180">
        <f t="shared" ca="1" si="62"/>
        <v>0</v>
      </c>
    </row>
    <row r="946" spans="2:9">
      <c r="B946" s="179"/>
      <c r="C946" s="179"/>
      <c r="E946" s="180">
        <f t="shared" ca="1" si="60"/>
        <v>0</v>
      </c>
      <c r="G946" s="180">
        <f t="shared" ca="1" si="61"/>
        <v>0</v>
      </c>
      <c r="I946" s="180">
        <f t="shared" ca="1" si="62"/>
        <v>0</v>
      </c>
    </row>
    <row r="947" spans="2:9">
      <c r="B947" s="179"/>
      <c r="C947" s="179"/>
      <c r="E947" s="180">
        <f t="shared" ca="1" si="60"/>
        <v>0</v>
      </c>
      <c r="G947" s="180">
        <f t="shared" ca="1" si="61"/>
        <v>0</v>
      </c>
      <c r="I947" s="180">
        <f t="shared" ca="1" si="62"/>
        <v>0</v>
      </c>
    </row>
    <row r="948" spans="2:9">
      <c r="B948" s="179"/>
      <c r="C948" s="179"/>
      <c r="E948" s="180">
        <f t="shared" ca="1" si="60"/>
        <v>0</v>
      </c>
      <c r="G948" s="180">
        <f t="shared" ca="1" si="61"/>
        <v>0</v>
      </c>
      <c r="I948" s="180">
        <f t="shared" ca="1" si="62"/>
        <v>0</v>
      </c>
    </row>
    <row r="949" spans="2:9">
      <c r="B949" s="179"/>
      <c r="C949" s="179"/>
      <c r="E949" s="180">
        <f t="shared" ca="1" si="60"/>
        <v>0</v>
      </c>
      <c r="G949" s="180">
        <f t="shared" ca="1" si="61"/>
        <v>0</v>
      </c>
      <c r="I949" s="180">
        <f t="shared" ca="1" si="62"/>
        <v>0</v>
      </c>
    </row>
    <row r="950" spans="2:9">
      <c r="B950" s="179"/>
      <c r="C950" s="179"/>
      <c r="E950" s="180">
        <f t="shared" ca="1" si="60"/>
        <v>0</v>
      </c>
      <c r="G950" s="180">
        <f t="shared" ca="1" si="61"/>
        <v>0</v>
      </c>
      <c r="I950" s="180">
        <f t="shared" ca="1" si="62"/>
        <v>0</v>
      </c>
    </row>
    <row r="951" spans="2:9">
      <c r="B951" s="179"/>
      <c r="C951" s="179"/>
      <c r="E951" s="180">
        <f t="shared" ca="1" si="60"/>
        <v>0</v>
      </c>
      <c r="G951" s="180">
        <f t="shared" ca="1" si="61"/>
        <v>0</v>
      </c>
      <c r="I951" s="180">
        <f t="shared" ca="1" si="62"/>
        <v>0</v>
      </c>
    </row>
    <row r="952" spans="2:9">
      <c r="B952" s="179"/>
      <c r="C952" s="179"/>
      <c r="E952" s="180">
        <f t="shared" ca="1" si="60"/>
        <v>0</v>
      </c>
      <c r="G952" s="180">
        <f t="shared" ca="1" si="61"/>
        <v>0</v>
      </c>
      <c r="I952" s="180">
        <f t="shared" ca="1" si="62"/>
        <v>0</v>
      </c>
    </row>
    <row r="953" spans="2:9">
      <c r="B953" s="179"/>
      <c r="C953" s="179"/>
      <c r="E953" s="180">
        <f t="shared" ca="1" si="60"/>
        <v>0</v>
      </c>
      <c r="G953" s="180">
        <f t="shared" ca="1" si="61"/>
        <v>0</v>
      </c>
      <c r="I953" s="180">
        <f t="shared" ca="1" si="62"/>
        <v>0</v>
      </c>
    </row>
    <row r="954" spans="2:9">
      <c r="B954" s="179"/>
      <c r="C954" s="179"/>
      <c r="E954" s="180">
        <f t="shared" ca="1" si="60"/>
        <v>0</v>
      </c>
      <c r="G954" s="180">
        <f t="shared" ca="1" si="61"/>
        <v>0</v>
      </c>
      <c r="I954" s="180">
        <f t="shared" ca="1" si="62"/>
        <v>0</v>
      </c>
    </row>
    <row r="955" spans="2:9">
      <c r="B955" s="179"/>
      <c r="C955" s="179"/>
      <c r="E955" s="180">
        <f t="shared" ca="1" si="60"/>
        <v>0</v>
      </c>
      <c r="G955" s="180">
        <f t="shared" ca="1" si="61"/>
        <v>0</v>
      </c>
      <c r="I955" s="180">
        <f t="shared" ca="1" si="62"/>
        <v>0</v>
      </c>
    </row>
    <row r="956" spans="2:9">
      <c r="B956" s="179"/>
      <c r="C956" s="179"/>
      <c r="E956" s="180">
        <f t="shared" ca="1" si="60"/>
        <v>0</v>
      </c>
      <c r="G956" s="180">
        <f t="shared" ca="1" si="61"/>
        <v>0</v>
      </c>
      <c r="I956" s="180">
        <f t="shared" ca="1" si="62"/>
        <v>0</v>
      </c>
    </row>
    <row r="957" spans="2:9">
      <c r="B957" s="179"/>
      <c r="C957" s="179"/>
      <c r="E957" s="180">
        <f t="shared" ca="1" si="60"/>
        <v>0</v>
      </c>
      <c r="G957" s="180">
        <f t="shared" ca="1" si="61"/>
        <v>0</v>
      </c>
      <c r="I957" s="180">
        <f t="shared" ca="1" si="62"/>
        <v>0</v>
      </c>
    </row>
    <row r="958" spans="2:9">
      <c r="B958" s="179"/>
      <c r="C958" s="179"/>
      <c r="E958" s="180">
        <f t="shared" ca="1" si="60"/>
        <v>0</v>
      </c>
      <c r="G958" s="180">
        <f t="shared" ca="1" si="61"/>
        <v>0</v>
      </c>
      <c r="I958" s="180">
        <f t="shared" ca="1" si="62"/>
        <v>0</v>
      </c>
    </row>
    <row r="959" spans="2:9">
      <c r="B959" s="179"/>
      <c r="C959" s="179"/>
      <c r="E959" s="180">
        <f t="shared" ca="1" si="60"/>
        <v>0</v>
      </c>
      <c r="G959" s="180">
        <f t="shared" ca="1" si="61"/>
        <v>0</v>
      </c>
      <c r="I959" s="180">
        <f t="shared" ca="1" si="62"/>
        <v>0</v>
      </c>
    </row>
    <row r="960" spans="2:9">
      <c r="B960" s="179"/>
      <c r="C960" s="179"/>
      <c r="E960" s="180">
        <f t="shared" ca="1" si="60"/>
        <v>0</v>
      </c>
      <c r="G960" s="180">
        <f t="shared" ca="1" si="61"/>
        <v>0</v>
      </c>
      <c r="I960" s="180">
        <f t="shared" ca="1" si="62"/>
        <v>0</v>
      </c>
    </row>
    <row r="961" spans="2:9">
      <c r="B961" s="179"/>
      <c r="C961" s="179"/>
      <c r="E961" s="180">
        <f t="shared" ca="1" si="60"/>
        <v>0</v>
      </c>
      <c r="G961" s="180">
        <f t="shared" ca="1" si="61"/>
        <v>0</v>
      </c>
      <c r="I961" s="180">
        <f t="shared" ca="1" si="62"/>
        <v>0</v>
      </c>
    </row>
    <row r="962" spans="2:9">
      <c r="B962" s="179"/>
      <c r="C962" s="179"/>
      <c r="E962" s="180">
        <f t="shared" ca="1" si="60"/>
        <v>0</v>
      </c>
      <c r="G962" s="180">
        <f t="shared" ca="1" si="61"/>
        <v>0</v>
      </c>
      <c r="I962" s="180">
        <f t="shared" ca="1" si="62"/>
        <v>0</v>
      </c>
    </row>
    <row r="963" spans="2:9">
      <c r="B963" s="179"/>
      <c r="C963" s="179"/>
      <c r="E963" s="180">
        <f t="shared" ca="1" si="60"/>
        <v>0</v>
      </c>
      <c r="G963" s="180">
        <f t="shared" ca="1" si="61"/>
        <v>0</v>
      </c>
      <c r="I963" s="180">
        <f t="shared" ca="1" si="62"/>
        <v>0</v>
      </c>
    </row>
    <row r="964" spans="2:9">
      <c r="B964" s="179"/>
      <c r="C964" s="179"/>
      <c r="E964" s="180">
        <f t="shared" ca="1" si="60"/>
        <v>0</v>
      </c>
      <c r="G964" s="180">
        <f t="shared" ca="1" si="61"/>
        <v>0</v>
      </c>
      <c r="I964" s="180">
        <f t="shared" ca="1" si="62"/>
        <v>0</v>
      </c>
    </row>
    <row r="965" spans="2:9">
      <c r="B965" s="179"/>
      <c r="C965" s="179"/>
      <c r="E965" s="180">
        <f t="shared" ca="1" si="60"/>
        <v>0</v>
      </c>
      <c r="G965" s="180">
        <f t="shared" ca="1" si="61"/>
        <v>0</v>
      </c>
      <c r="I965" s="180">
        <f t="shared" ca="1" si="62"/>
        <v>0</v>
      </c>
    </row>
    <row r="966" spans="2:9">
      <c r="B966" s="179"/>
      <c r="C966" s="179"/>
      <c r="E966" s="180">
        <f t="shared" ca="1" si="60"/>
        <v>0</v>
      </c>
      <c r="G966" s="180">
        <f t="shared" ca="1" si="61"/>
        <v>0</v>
      </c>
      <c r="I966" s="180">
        <f t="shared" ca="1" si="62"/>
        <v>0</v>
      </c>
    </row>
    <row r="967" spans="2:9">
      <c r="B967" s="179"/>
      <c r="C967" s="179"/>
      <c r="E967" s="180">
        <f t="shared" ca="1" si="60"/>
        <v>0</v>
      </c>
      <c r="G967" s="180">
        <f t="shared" ca="1" si="61"/>
        <v>0</v>
      </c>
      <c r="I967" s="180">
        <f t="shared" ca="1" si="62"/>
        <v>0</v>
      </c>
    </row>
    <row r="968" spans="2:9">
      <c r="B968" s="179"/>
      <c r="C968" s="179"/>
      <c r="E968" s="180">
        <f t="shared" ca="1" si="60"/>
        <v>0</v>
      </c>
      <c r="G968" s="180">
        <f t="shared" ca="1" si="61"/>
        <v>0</v>
      </c>
      <c r="I968" s="180">
        <f t="shared" ca="1" si="62"/>
        <v>0</v>
      </c>
    </row>
    <row r="969" spans="2:9">
      <c r="B969" s="179"/>
      <c r="C969" s="179"/>
      <c r="E969" s="180">
        <f t="shared" ca="1" si="60"/>
        <v>0</v>
      </c>
      <c r="G969" s="180">
        <f t="shared" ca="1" si="61"/>
        <v>0</v>
      </c>
      <c r="I969" s="180">
        <f t="shared" ca="1" si="62"/>
        <v>0</v>
      </c>
    </row>
    <row r="970" spans="2:9">
      <c r="B970" s="179"/>
      <c r="C970" s="179"/>
      <c r="E970" s="180">
        <f t="shared" ca="1" si="60"/>
        <v>0</v>
      </c>
      <c r="G970" s="180">
        <f t="shared" ca="1" si="61"/>
        <v>0</v>
      </c>
      <c r="I970" s="180">
        <f t="shared" ca="1" si="62"/>
        <v>0</v>
      </c>
    </row>
    <row r="971" spans="2:9">
      <c r="B971" s="179"/>
      <c r="C971" s="179"/>
      <c r="E971" s="180">
        <f t="shared" ca="1" si="60"/>
        <v>0</v>
      </c>
      <c r="G971" s="180">
        <f t="shared" ca="1" si="61"/>
        <v>0</v>
      </c>
      <c r="I971" s="180">
        <f t="shared" ca="1" si="62"/>
        <v>0</v>
      </c>
    </row>
    <row r="972" spans="2:9">
      <c r="B972" s="179"/>
      <c r="C972" s="179"/>
      <c r="E972" s="180">
        <f t="shared" ca="1" si="60"/>
        <v>0</v>
      </c>
      <c r="G972" s="180">
        <f t="shared" ca="1" si="61"/>
        <v>0</v>
      </c>
      <c r="I972" s="180">
        <f t="shared" ca="1" si="62"/>
        <v>0</v>
      </c>
    </row>
    <row r="973" spans="2:9">
      <c r="B973" s="179"/>
      <c r="C973" s="179"/>
      <c r="E973" s="180">
        <f t="shared" ca="1" si="60"/>
        <v>0</v>
      </c>
      <c r="G973" s="180">
        <f t="shared" ca="1" si="61"/>
        <v>0</v>
      </c>
      <c r="I973" s="180">
        <f t="shared" ca="1" si="62"/>
        <v>0</v>
      </c>
    </row>
    <row r="974" spans="2:9">
      <c r="B974" s="179"/>
      <c r="C974" s="179"/>
      <c r="E974" s="180">
        <f t="shared" ca="1" si="60"/>
        <v>0</v>
      </c>
      <c r="G974" s="180">
        <f t="shared" ca="1" si="61"/>
        <v>0</v>
      </c>
      <c r="I974" s="180">
        <f t="shared" ca="1" si="62"/>
        <v>0</v>
      </c>
    </row>
    <row r="975" spans="2:9">
      <c r="B975" s="179"/>
      <c r="C975" s="179"/>
      <c r="E975" s="180">
        <f t="shared" ca="1" si="60"/>
        <v>0</v>
      </c>
      <c r="G975" s="180">
        <f t="shared" ca="1" si="61"/>
        <v>0</v>
      </c>
      <c r="I975" s="180">
        <f t="shared" ca="1" si="62"/>
        <v>0</v>
      </c>
    </row>
    <row r="976" spans="2:9">
      <c r="B976" s="179"/>
      <c r="C976" s="179"/>
      <c r="E976" s="180">
        <f t="shared" ca="1" si="60"/>
        <v>0</v>
      </c>
      <c r="G976" s="180">
        <f t="shared" ca="1" si="61"/>
        <v>0</v>
      </c>
      <c r="I976" s="180">
        <f t="shared" ca="1" si="62"/>
        <v>0</v>
      </c>
    </row>
    <row r="977" spans="2:9">
      <c r="B977" s="179"/>
      <c r="C977" s="179"/>
      <c r="E977" s="180">
        <f t="shared" ca="1" si="60"/>
        <v>0</v>
      </c>
      <c r="G977" s="180">
        <f t="shared" ca="1" si="61"/>
        <v>0</v>
      </c>
      <c r="I977" s="180">
        <f t="shared" ca="1" si="62"/>
        <v>0</v>
      </c>
    </row>
    <row r="978" spans="2:9">
      <c r="B978" s="179"/>
      <c r="C978" s="179"/>
      <c r="E978" s="180">
        <f t="shared" ca="1" si="60"/>
        <v>0</v>
      </c>
      <c r="G978" s="180">
        <f t="shared" ca="1" si="61"/>
        <v>0</v>
      </c>
      <c r="I978" s="180">
        <f t="shared" ca="1" si="62"/>
        <v>0</v>
      </c>
    </row>
    <row r="979" spans="2:9">
      <c r="B979" s="179"/>
      <c r="C979" s="179"/>
      <c r="E979" s="180">
        <f t="shared" ca="1" si="60"/>
        <v>0</v>
      </c>
      <c r="G979" s="180">
        <f t="shared" ca="1" si="61"/>
        <v>0</v>
      </c>
      <c r="I979" s="180">
        <f t="shared" ca="1" si="62"/>
        <v>0</v>
      </c>
    </row>
    <row r="980" spans="2:9">
      <c r="B980" s="179"/>
      <c r="C980" s="179"/>
      <c r="E980" s="180">
        <f t="shared" ca="1" si="60"/>
        <v>0</v>
      </c>
      <c r="G980" s="180">
        <f t="shared" ca="1" si="61"/>
        <v>0</v>
      </c>
      <c r="I980" s="180">
        <f t="shared" ca="1" si="62"/>
        <v>0</v>
      </c>
    </row>
    <row r="981" spans="2:9">
      <c r="B981" s="179"/>
      <c r="C981" s="179"/>
      <c r="E981" s="180">
        <f t="shared" ca="1" si="60"/>
        <v>0</v>
      </c>
      <c r="G981" s="180">
        <f t="shared" ca="1" si="61"/>
        <v>0</v>
      </c>
      <c r="I981" s="180">
        <f t="shared" ca="1" si="62"/>
        <v>0</v>
      </c>
    </row>
    <row r="982" spans="2:9">
      <c r="B982" s="179"/>
      <c r="C982" s="179"/>
      <c r="E982" s="180">
        <f t="shared" ca="1" si="60"/>
        <v>0</v>
      </c>
      <c r="G982" s="180">
        <f t="shared" ca="1" si="61"/>
        <v>0</v>
      </c>
      <c r="I982" s="180">
        <f t="shared" ca="1" si="62"/>
        <v>0</v>
      </c>
    </row>
    <row r="983" spans="2:9">
      <c r="B983" s="179"/>
      <c r="C983" s="179"/>
      <c r="E983" s="180">
        <f t="shared" ca="1" si="60"/>
        <v>0</v>
      </c>
      <c r="G983" s="180">
        <f t="shared" ca="1" si="61"/>
        <v>0</v>
      </c>
      <c r="I983" s="180">
        <f t="shared" ca="1" si="62"/>
        <v>0</v>
      </c>
    </row>
    <row r="984" spans="2:9">
      <c r="B984" s="179"/>
      <c r="C984" s="179"/>
      <c r="E984" s="180">
        <f t="shared" ca="1" si="60"/>
        <v>0</v>
      </c>
      <c r="G984" s="180">
        <f t="shared" ca="1" si="61"/>
        <v>0</v>
      </c>
      <c r="I984" s="180">
        <f t="shared" ca="1" si="62"/>
        <v>0</v>
      </c>
    </row>
    <row r="985" spans="2:9">
      <c r="B985" s="179"/>
      <c r="C985" s="179"/>
      <c r="E985" s="180">
        <f t="shared" ca="1" si="60"/>
        <v>0</v>
      </c>
      <c r="G985" s="180">
        <f t="shared" ca="1" si="61"/>
        <v>0</v>
      </c>
      <c r="I985" s="180">
        <f t="shared" ca="1" si="62"/>
        <v>0</v>
      </c>
    </row>
    <row r="986" spans="2:9">
      <c r="B986" s="179"/>
      <c r="C986" s="179"/>
      <c r="E986" s="180">
        <f t="shared" ca="1" si="60"/>
        <v>0</v>
      </c>
      <c r="G986" s="180">
        <f t="shared" ca="1" si="61"/>
        <v>0</v>
      </c>
      <c r="I986" s="180">
        <f t="shared" ca="1" si="62"/>
        <v>0</v>
      </c>
    </row>
    <row r="987" spans="2:9">
      <c r="B987" s="179"/>
      <c r="C987" s="179"/>
      <c r="E987" s="180">
        <f t="shared" ca="1" si="60"/>
        <v>0</v>
      </c>
      <c r="G987" s="180">
        <f t="shared" ca="1" si="61"/>
        <v>0</v>
      </c>
      <c r="I987" s="180">
        <f t="shared" ca="1" si="62"/>
        <v>0</v>
      </c>
    </row>
    <row r="988" spans="2:9">
      <c r="B988" s="179"/>
      <c r="C988" s="179"/>
      <c r="E988" s="180">
        <f t="shared" ca="1" si="60"/>
        <v>0</v>
      </c>
      <c r="G988" s="180">
        <f t="shared" ca="1" si="61"/>
        <v>0</v>
      </c>
      <c r="I988" s="180">
        <f t="shared" ca="1" si="62"/>
        <v>0</v>
      </c>
    </row>
    <row r="989" spans="2:9">
      <c r="B989" s="179"/>
      <c r="C989" s="179"/>
      <c r="E989" s="180">
        <f t="shared" ca="1" si="60"/>
        <v>0</v>
      </c>
      <c r="G989" s="180">
        <f t="shared" ca="1" si="61"/>
        <v>0</v>
      </c>
      <c r="I989" s="180">
        <f t="shared" ca="1" si="62"/>
        <v>0</v>
      </c>
    </row>
    <row r="990" spans="2:9">
      <c r="B990" s="179"/>
      <c r="C990" s="179"/>
      <c r="E990" s="180">
        <f t="shared" ca="1" si="60"/>
        <v>0</v>
      </c>
      <c r="G990" s="180">
        <f t="shared" ca="1" si="61"/>
        <v>0</v>
      </c>
      <c r="I990" s="180">
        <f t="shared" ca="1" si="62"/>
        <v>0</v>
      </c>
    </row>
    <row r="991" spans="2:9">
      <c r="B991" s="179"/>
      <c r="C991" s="179"/>
      <c r="E991" s="180">
        <f t="shared" ref="E991:E1054" ca="1" si="63">SUMPRODUCT(SUMIFS(INDIRECT(NomFeuilles&amp;"!E8"),INDIRECT(NomFeuilles&amp;"!A8"),"VRAI",INDIRECT(NomFeuilles&amp;"!A9"),"2013",INDIRECT(NomFeuilles&amp;"!E1"),C991))</f>
        <v>0</v>
      </c>
      <c r="G991" s="180">
        <f t="shared" ref="G991:G1054" ca="1" si="64">SUMPRODUCT(SUMIFS(INDIRECT(NomFeuilles&amp;"!A39"),INDIRECT(NomFeuilles&amp;"!A8"),"VRAI",INDIRECT(NomFeuilles&amp;"!A9"),"2013",INDIRECT(NomFeuilles&amp;"!A40"),C991))</f>
        <v>0</v>
      </c>
      <c r="I991" s="180">
        <f t="shared" ref="I991:I1054" ca="1" si="65">SUMPRODUCT(SUMIFS(INDIRECT(NomFeuilles&amp;"!C42"),INDIRECT(NomFeuilles&amp;"!A8"),"VRAI",INDIRECT(NomFeuilles&amp;"!A9"),"2013",INDIRECT(NomFeuilles&amp;"!A40"),C991))</f>
        <v>0</v>
      </c>
    </row>
    <row r="992" spans="2:9">
      <c r="B992" s="179"/>
      <c r="C992" s="179"/>
      <c r="E992" s="180">
        <f t="shared" ca="1" si="63"/>
        <v>0</v>
      </c>
      <c r="G992" s="180">
        <f t="shared" ca="1" si="64"/>
        <v>0</v>
      </c>
      <c r="I992" s="180">
        <f t="shared" ca="1" si="65"/>
        <v>0</v>
      </c>
    </row>
    <row r="993" spans="2:9">
      <c r="B993" s="179"/>
      <c r="C993" s="179"/>
      <c r="E993" s="180">
        <f t="shared" ca="1" si="63"/>
        <v>0</v>
      </c>
      <c r="G993" s="180">
        <f t="shared" ca="1" si="64"/>
        <v>0</v>
      </c>
      <c r="I993" s="180">
        <f t="shared" ca="1" si="65"/>
        <v>0</v>
      </c>
    </row>
    <row r="994" spans="2:9">
      <c r="B994" s="179"/>
      <c r="C994" s="179"/>
      <c r="E994" s="180">
        <f t="shared" ca="1" si="63"/>
        <v>0</v>
      </c>
      <c r="G994" s="180">
        <f t="shared" ca="1" si="64"/>
        <v>0</v>
      </c>
      <c r="I994" s="180">
        <f t="shared" ca="1" si="65"/>
        <v>0</v>
      </c>
    </row>
    <row r="995" spans="2:9">
      <c r="B995" s="179"/>
      <c r="C995" s="179"/>
      <c r="E995" s="180">
        <f t="shared" ca="1" si="63"/>
        <v>0</v>
      </c>
      <c r="G995" s="180">
        <f t="shared" ca="1" si="64"/>
        <v>0</v>
      </c>
      <c r="I995" s="180">
        <f t="shared" ca="1" si="65"/>
        <v>0</v>
      </c>
    </row>
    <row r="996" spans="2:9">
      <c r="B996" s="179"/>
      <c r="C996" s="179"/>
      <c r="E996" s="180">
        <f t="shared" ca="1" si="63"/>
        <v>0</v>
      </c>
      <c r="G996" s="180">
        <f t="shared" ca="1" si="64"/>
        <v>0</v>
      </c>
      <c r="I996" s="180">
        <f t="shared" ca="1" si="65"/>
        <v>0</v>
      </c>
    </row>
    <row r="997" spans="2:9">
      <c r="B997" s="179"/>
      <c r="C997" s="179"/>
      <c r="E997" s="180">
        <f t="shared" ca="1" si="63"/>
        <v>0</v>
      </c>
      <c r="G997" s="180">
        <f t="shared" ca="1" si="64"/>
        <v>0</v>
      </c>
      <c r="I997" s="180">
        <f t="shared" ca="1" si="65"/>
        <v>0</v>
      </c>
    </row>
    <row r="998" spans="2:9">
      <c r="B998" s="179"/>
      <c r="C998" s="179"/>
      <c r="E998" s="180">
        <f t="shared" ca="1" si="63"/>
        <v>0</v>
      </c>
      <c r="G998" s="180">
        <f t="shared" ca="1" si="64"/>
        <v>0</v>
      </c>
      <c r="I998" s="180">
        <f t="shared" ca="1" si="65"/>
        <v>0</v>
      </c>
    </row>
    <row r="999" spans="2:9">
      <c r="B999" s="179"/>
      <c r="C999" s="179"/>
      <c r="E999" s="180">
        <f t="shared" ca="1" si="63"/>
        <v>0</v>
      </c>
      <c r="G999" s="180">
        <f t="shared" ca="1" si="64"/>
        <v>0</v>
      </c>
      <c r="I999" s="180">
        <f t="shared" ca="1" si="65"/>
        <v>0</v>
      </c>
    </row>
    <row r="1000" spans="2:9">
      <c r="B1000" s="179"/>
      <c r="C1000" s="179"/>
      <c r="E1000" s="180">
        <f t="shared" ca="1" si="63"/>
        <v>0</v>
      </c>
      <c r="G1000" s="180">
        <f t="shared" ca="1" si="64"/>
        <v>0</v>
      </c>
      <c r="I1000" s="180">
        <f t="shared" ca="1" si="65"/>
        <v>0</v>
      </c>
    </row>
    <row r="1001" spans="2:9">
      <c r="B1001" s="179"/>
      <c r="C1001" s="179"/>
      <c r="E1001" s="180">
        <f t="shared" ca="1" si="63"/>
        <v>0</v>
      </c>
      <c r="G1001" s="180">
        <f t="shared" ca="1" si="64"/>
        <v>0</v>
      </c>
      <c r="I1001" s="180">
        <f t="shared" ca="1" si="65"/>
        <v>0</v>
      </c>
    </row>
    <row r="1002" spans="2:9">
      <c r="B1002" s="179"/>
      <c r="C1002" s="179"/>
      <c r="E1002" s="180">
        <f t="shared" ca="1" si="63"/>
        <v>0</v>
      </c>
      <c r="G1002" s="180">
        <f t="shared" ca="1" si="64"/>
        <v>0</v>
      </c>
      <c r="I1002" s="180">
        <f t="shared" ca="1" si="65"/>
        <v>0</v>
      </c>
    </row>
    <row r="1003" spans="2:9">
      <c r="B1003" s="179"/>
      <c r="C1003" s="179"/>
      <c r="E1003" s="180">
        <f t="shared" ca="1" si="63"/>
        <v>0</v>
      </c>
      <c r="G1003" s="180">
        <f t="shared" ca="1" si="64"/>
        <v>0</v>
      </c>
      <c r="I1003" s="180">
        <f t="shared" ca="1" si="65"/>
        <v>0</v>
      </c>
    </row>
    <row r="1004" spans="2:9">
      <c r="B1004" s="179"/>
      <c r="C1004" s="179"/>
      <c r="E1004" s="180">
        <f t="shared" ca="1" si="63"/>
        <v>0</v>
      </c>
      <c r="G1004" s="180">
        <f t="shared" ca="1" si="64"/>
        <v>0</v>
      </c>
      <c r="I1004" s="180">
        <f t="shared" ca="1" si="65"/>
        <v>0</v>
      </c>
    </row>
    <row r="1005" spans="2:9">
      <c r="B1005" s="179"/>
      <c r="C1005" s="179"/>
      <c r="E1005" s="180">
        <f t="shared" ca="1" si="63"/>
        <v>0</v>
      </c>
      <c r="G1005" s="180">
        <f t="shared" ca="1" si="64"/>
        <v>0</v>
      </c>
      <c r="I1005" s="180">
        <f t="shared" ca="1" si="65"/>
        <v>0</v>
      </c>
    </row>
    <row r="1006" spans="2:9">
      <c r="B1006" s="179"/>
      <c r="C1006" s="179"/>
      <c r="E1006" s="180">
        <f t="shared" ca="1" si="63"/>
        <v>0</v>
      </c>
      <c r="G1006" s="180">
        <f t="shared" ca="1" si="64"/>
        <v>0</v>
      </c>
      <c r="I1006" s="180">
        <f t="shared" ca="1" si="65"/>
        <v>0</v>
      </c>
    </row>
    <row r="1007" spans="2:9">
      <c r="B1007" s="179"/>
      <c r="C1007" s="179"/>
      <c r="E1007" s="180">
        <f t="shared" ca="1" si="63"/>
        <v>0</v>
      </c>
      <c r="G1007" s="180">
        <f t="shared" ca="1" si="64"/>
        <v>0</v>
      </c>
      <c r="I1007" s="180">
        <f t="shared" ca="1" si="65"/>
        <v>0</v>
      </c>
    </row>
    <row r="1008" spans="2:9">
      <c r="B1008" s="179"/>
      <c r="C1008" s="179"/>
      <c r="E1008" s="180">
        <f t="shared" ca="1" si="63"/>
        <v>0</v>
      </c>
      <c r="G1008" s="180">
        <f t="shared" ca="1" si="64"/>
        <v>0</v>
      </c>
      <c r="I1008" s="180">
        <f t="shared" ca="1" si="65"/>
        <v>0</v>
      </c>
    </row>
    <row r="1009" spans="2:9">
      <c r="B1009" s="179"/>
      <c r="C1009" s="179"/>
      <c r="E1009" s="180">
        <f t="shared" ca="1" si="63"/>
        <v>0</v>
      </c>
      <c r="G1009" s="180">
        <f t="shared" ca="1" si="64"/>
        <v>0</v>
      </c>
      <c r="I1009" s="180">
        <f t="shared" ca="1" si="65"/>
        <v>0</v>
      </c>
    </row>
    <row r="1010" spans="2:9">
      <c r="B1010" s="179"/>
      <c r="C1010" s="179"/>
      <c r="E1010" s="180">
        <f t="shared" ca="1" si="63"/>
        <v>0</v>
      </c>
      <c r="G1010" s="180">
        <f t="shared" ca="1" si="64"/>
        <v>0</v>
      </c>
      <c r="I1010" s="180">
        <f t="shared" ca="1" si="65"/>
        <v>0</v>
      </c>
    </row>
    <row r="1011" spans="2:9">
      <c r="B1011" s="179"/>
      <c r="C1011" s="179"/>
      <c r="E1011" s="180">
        <f t="shared" ca="1" si="63"/>
        <v>0</v>
      </c>
      <c r="G1011" s="180">
        <f t="shared" ca="1" si="64"/>
        <v>0</v>
      </c>
      <c r="I1011" s="180">
        <f t="shared" ca="1" si="65"/>
        <v>0</v>
      </c>
    </row>
    <row r="1012" spans="2:9">
      <c r="B1012" s="179"/>
      <c r="C1012" s="179"/>
      <c r="E1012" s="180">
        <f t="shared" ca="1" si="63"/>
        <v>0</v>
      </c>
      <c r="G1012" s="180">
        <f t="shared" ca="1" si="64"/>
        <v>0</v>
      </c>
      <c r="I1012" s="180">
        <f t="shared" ca="1" si="65"/>
        <v>0</v>
      </c>
    </row>
    <row r="1013" spans="2:9">
      <c r="B1013" s="179"/>
      <c r="C1013" s="179"/>
      <c r="E1013" s="180">
        <f t="shared" ca="1" si="63"/>
        <v>0</v>
      </c>
      <c r="G1013" s="180">
        <f t="shared" ca="1" si="64"/>
        <v>0</v>
      </c>
      <c r="I1013" s="180">
        <f t="shared" ca="1" si="65"/>
        <v>0</v>
      </c>
    </row>
    <row r="1014" spans="2:9">
      <c r="B1014" s="179"/>
      <c r="C1014" s="179"/>
      <c r="E1014" s="180">
        <f t="shared" ca="1" si="63"/>
        <v>0</v>
      </c>
      <c r="G1014" s="180">
        <f t="shared" ca="1" si="64"/>
        <v>0</v>
      </c>
      <c r="I1014" s="180">
        <f t="shared" ca="1" si="65"/>
        <v>0</v>
      </c>
    </row>
    <row r="1015" spans="2:9">
      <c r="B1015" s="179"/>
      <c r="C1015" s="179"/>
      <c r="E1015" s="180">
        <f t="shared" ca="1" si="63"/>
        <v>0</v>
      </c>
      <c r="G1015" s="180">
        <f t="shared" ca="1" si="64"/>
        <v>0</v>
      </c>
      <c r="I1015" s="180">
        <f t="shared" ca="1" si="65"/>
        <v>0</v>
      </c>
    </row>
    <row r="1016" spans="2:9">
      <c r="B1016" s="179"/>
      <c r="C1016" s="179"/>
      <c r="E1016" s="180">
        <f t="shared" ca="1" si="63"/>
        <v>0</v>
      </c>
      <c r="G1016" s="180">
        <f t="shared" ca="1" si="64"/>
        <v>0</v>
      </c>
      <c r="I1016" s="180">
        <f t="shared" ca="1" si="65"/>
        <v>0</v>
      </c>
    </row>
    <row r="1017" spans="2:9">
      <c r="B1017" s="179"/>
      <c r="C1017" s="179"/>
      <c r="E1017" s="180">
        <f t="shared" ca="1" si="63"/>
        <v>0</v>
      </c>
      <c r="G1017" s="180">
        <f t="shared" ca="1" si="64"/>
        <v>0</v>
      </c>
      <c r="I1017" s="180">
        <f t="shared" ca="1" si="65"/>
        <v>0</v>
      </c>
    </row>
    <row r="1018" spans="2:9">
      <c r="B1018" s="179"/>
      <c r="C1018" s="179"/>
      <c r="E1018" s="180">
        <f t="shared" ca="1" si="63"/>
        <v>0</v>
      </c>
      <c r="G1018" s="180">
        <f t="shared" ca="1" si="64"/>
        <v>0</v>
      </c>
      <c r="I1018" s="180">
        <f t="shared" ca="1" si="65"/>
        <v>0</v>
      </c>
    </row>
    <row r="1019" spans="2:9">
      <c r="B1019" s="179"/>
      <c r="C1019" s="179"/>
      <c r="E1019" s="180">
        <f t="shared" ca="1" si="63"/>
        <v>0</v>
      </c>
      <c r="G1019" s="180">
        <f t="shared" ca="1" si="64"/>
        <v>0</v>
      </c>
      <c r="I1019" s="180">
        <f t="shared" ca="1" si="65"/>
        <v>0</v>
      </c>
    </row>
    <row r="1020" spans="2:9">
      <c r="B1020" s="179"/>
      <c r="C1020" s="179"/>
      <c r="E1020" s="180">
        <f t="shared" ca="1" si="63"/>
        <v>0</v>
      </c>
      <c r="G1020" s="180">
        <f t="shared" ca="1" si="64"/>
        <v>0</v>
      </c>
      <c r="I1020" s="180">
        <f t="shared" ca="1" si="65"/>
        <v>0</v>
      </c>
    </row>
    <row r="1021" spans="2:9">
      <c r="B1021" s="179"/>
      <c r="C1021" s="179"/>
      <c r="E1021" s="180">
        <f t="shared" ca="1" si="63"/>
        <v>0</v>
      </c>
      <c r="G1021" s="180">
        <f t="shared" ca="1" si="64"/>
        <v>0</v>
      </c>
      <c r="I1021" s="180">
        <f t="shared" ca="1" si="65"/>
        <v>0</v>
      </c>
    </row>
    <row r="1022" spans="2:9">
      <c r="B1022" s="179"/>
      <c r="C1022" s="179"/>
      <c r="E1022" s="180">
        <f t="shared" ca="1" si="63"/>
        <v>0</v>
      </c>
      <c r="G1022" s="180">
        <f t="shared" ca="1" si="64"/>
        <v>0</v>
      </c>
      <c r="I1022" s="180">
        <f t="shared" ca="1" si="65"/>
        <v>0</v>
      </c>
    </row>
    <row r="1023" spans="2:9">
      <c r="B1023" s="179"/>
      <c r="C1023" s="179"/>
      <c r="E1023" s="180">
        <f t="shared" ca="1" si="63"/>
        <v>0</v>
      </c>
      <c r="G1023" s="180">
        <f t="shared" ca="1" si="64"/>
        <v>0</v>
      </c>
      <c r="I1023" s="180">
        <f t="shared" ca="1" si="65"/>
        <v>0</v>
      </c>
    </row>
    <row r="1024" spans="2:9">
      <c r="B1024" s="179"/>
      <c r="C1024" s="179"/>
      <c r="E1024" s="180">
        <f t="shared" ca="1" si="63"/>
        <v>0</v>
      </c>
      <c r="G1024" s="180">
        <f t="shared" ca="1" si="64"/>
        <v>0</v>
      </c>
      <c r="I1024" s="180">
        <f t="shared" ca="1" si="65"/>
        <v>0</v>
      </c>
    </row>
    <row r="1025" spans="2:9">
      <c r="B1025" s="179"/>
      <c r="C1025" s="179"/>
      <c r="E1025" s="180">
        <f t="shared" ca="1" si="63"/>
        <v>0</v>
      </c>
      <c r="G1025" s="180">
        <f t="shared" ca="1" si="64"/>
        <v>0</v>
      </c>
      <c r="I1025" s="180">
        <f t="shared" ca="1" si="65"/>
        <v>0</v>
      </c>
    </row>
    <row r="1026" spans="2:9">
      <c r="B1026" s="179"/>
      <c r="C1026" s="179"/>
      <c r="E1026" s="180">
        <f t="shared" ca="1" si="63"/>
        <v>0</v>
      </c>
      <c r="G1026" s="180">
        <f t="shared" ca="1" si="64"/>
        <v>0</v>
      </c>
      <c r="I1026" s="180">
        <f t="shared" ca="1" si="65"/>
        <v>0</v>
      </c>
    </row>
    <row r="1027" spans="2:9">
      <c r="B1027" s="179"/>
      <c r="C1027" s="179"/>
      <c r="E1027" s="180">
        <f t="shared" ca="1" si="63"/>
        <v>0</v>
      </c>
      <c r="G1027" s="180">
        <f t="shared" ca="1" si="64"/>
        <v>0</v>
      </c>
      <c r="I1027" s="180">
        <f t="shared" ca="1" si="65"/>
        <v>0</v>
      </c>
    </row>
    <row r="1028" spans="2:9">
      <c r="B1028" s="179"/>
      <c r="C1028" s="179"/>
      <c r="E1028" s="180">
        <f t="shared" ca="1" si="63"/>
        <v>0</v>
      </c>
      <c r="G1028" s="180">
        <f t="shared" ca="1" si="64"/>
        <v>0</v>
      </c>
      <c r="I1028" s="180">
        <f t="shared" ca="1" si="65"/>
        <v>0</v>
      </c>
    </row>
    <row r="1029" spans="2:9">
      <c r="B1029" s="179"/>
      <c r="C1029" s="179"/>
      <c r="E1029" s="180">
        <f t="shared" ca="1" si="63"/>
        <v>0</v>
      </c>
      <c r="G1029" s="180">
        <f t="shared" ca="1" si="64"/>
        <v>0</v>
      </c>
      <c r="I1029" s="180">
        <f t="shared" ca="1" si="65"/>
        <v>0</v>
      </c>
    </row>
    <row r="1030" spans="2:9">
      <c r="B1030" s="179"/>
      <c r="C1030" s="179"/>
      <c r="E1030" s="180">
        <f t="shared" ca="1" si="63"/>
        <v>0</v>
      </c>
      <c r="G1030" s="180">
        <f t="shared" ca="1" si="64"/>
        <v>0</v>
      </c>
      <c r="I1030" s="180">
        <f t="shared" ca="1" si="65"/>
        <v>0</v>
      </c>
    </row>
    <row r="1031" spans="2:9">
      <c r="B1031" s="179"/>
      <c r="C1031" s="179"/>
      <c r="E1031" s="180">
        <f t="shared" ca="1" si="63"/>
        <v>0</v>
      </c>
      <c r="G1031" s="180">
        <f t="shared" ca="1" si="64"/>
        <v>0</v>
      </c>
      <c r="I1031" s="180">
        <f t="shared" ca="1" si="65"/>
        <v>0</v>
      </c>
    </row>
    <row r="1032" spans="2:9">
      <c r="B1032" s="179"/>
      <c r="C1032" s="179"/>
      <c r="E1032" s="180">
        <f t="shared" ca="1" si="63"/>
        <v>0</v>
      </c>
      <c r="G1032" s="180">
        <f t="shared" ca="1" si="64"/>
        <v>0</v>
      </c>
      <c r="I1032" s="180">
        <f t="shared" ca="1" si="65"/>
        <v>0</v>
      </c>
    </row>
    <row r="1033" spans="2:9">
      <c r="B1033" s="179"/>
      <c r="C1033" s="179"/>
      <c r="E1033" s="180">
        <f t="shared" ca="1" si="63"/>
        <v>0</v>
      </c>
      <c r="G1033" s="180">
        <f t="shared" ca="1" si="64"/>
        <v>0</v>
      </c>
      <c r="I1033" s="180">
        <f t="shared" ca="1" si="65"/>
        <v>0</v>
      </c>
    </row>
    <row r="1034" spans="2:9">
      <c r="B1034" s="179"/>
      <c r="C1034" s="179"/>
      <c r="E1034" s="180">
        <f t="shared" ca="1" si="63"/>
        <v>0</v>
      </c>
      <c r="G1034" s="180">
        <f t="shared" ca="1" si="64"/>
        <v>0</v>
      </c>
      <c r="I1034" s="180">
        <f t="shared" ca="1" si="65"/>
        <v>0</v>
      </c>
    </row>
    <row r="1035" spans="2:9">
      <c r="B1035" s="179"/>
      <c r="C1035" s="179"/>
      <c r="E1035" s="180">
        <f t="shared" ca="1" si="63"/>
        <v>0</v>
      </c>
      <c r="G1035" s="180">
        <f t="shared" ca="1" si="64"/>
        <v>0</v>
      </c>
      <c r="I1035" s="180">
        <f t="shared" ca="1" si="65"/>
        <v>0</v>
      </c>
    </row>
    <row r="1036" spans="2:9">
      <c r="B1036" s="179"/>
      <c r="C1036" s="179"/>
      <c r="E1036" s="180">
        <f t="shared" ca="1" si="63"/>
        <v>0</v>
      </c>
      <c r="G1036" s="180">
        <f t="shared" ca="1" si="64"/>
        <v>0</v>
      </c>
      <c r="I1036" s="180">
        <f t="shared" ca="1" si="65"/>
        <v>0</v>
      </c>
    </row>
    <row r="1037" spans="2:9">
      <c r="B1037" s="179"/>
      <c r="C1037" s="179"/>
      <c r="E1037" s="180">
        <f t="shared" ca="1" si="63"/>
        <v>0</v>
      </c>
      <c r="G1037" s="180">
        <f t="shared" ca="1" si="64"/>
        <v>0</v>
      </c>
      <c r="I1037" s="180">
        <f t="shared" ca="1" si="65"/>
        <v>0</v>
      </c>
    </row>
    <row r="1038" spans="2:9">
      <c r="B1038" s="179"/>
      <c r="C1038" s="179"/>
      <c r="E1038" s="180">
        <f t="shared" ca="1" si="63"/>
        <v>0</v>
      </c>
      <c r="G1038" s="180">
        <f t="shared" ca="1" si="64"/>
        <v>0</v>
      </c>
      <c r="I1038" s="180">
        <f t="shared" ca="1" si="65"/>
        <v>0</v>
      </c>
    </row>
    <row r="1039" spans="2:9">
      <c r="B1039" s="179"/>
      <c r="C1039" s="179"/>
      <c r="E1039" s="180">
        <f t="shared" ca="1" si="63"/>
        <v>0</v>
      </c>
      <c r="G1039" s="180">
        <f t="shared" ca="1" si="64"/>
        <v>0</v>
      </c>
      <c r="I1039" s="180">
        <f t="shared" ca="1" si="65"/>
        <v>0</v>
      </c>
    </row>
    <row r="1040" spans="2:9">
      <c r="B1040" s="179"/>
      <c r="C1040" s="179"/>
      <c r="E1040" s="180">
        <f t="shared" ca="1" si="63"/>
        <v>0</v>
      </c>
      <c r="G1040" s="180">
        <f t="shared" ca="1" si="64"/>
        <v>0</v>
      </c>
      <c r="I1040" s="180">
        <f t="shared" ca="1" si="65"/>
        <v>0</v>
      </c>
    </row>
    <row r="1041" spans="2:9">
      <c r="B1041" s="179"/>
      <c r="C1041" s="179"/>
      <c r="E1041" s="180">
        <f t="shared" ca="1" si="63"/>
        <v>0</v>
      </c>
      <c r="G1041" s="180">
        <f t="shared" ca="1" si="64"/>
        <v>0</v>
      </c>
      <c r="I1041" s="180">
        <f t="shared" ca="1" si="65"/>
        <v>0</v>
      </c>
    </row>
    <row r="1042" spans="2:9">
      <c r="B1042" s="179"/>
      <c r="C1042" s="179"/>
      <c r="E1042" s="180">
        <f t="shared" ca="1" si="63"/>
        <v>0</v>
      </c>
      <c r="G1042" s="180">
        <f t="shared" ca="1" si="64"/>
        <v>0</v>
      </c>
      <c r="I1042" s="180">
        <f t="shared" ca="1" si="65"/>
        <v>0</v>
      </c>
    </row>
    <row r="1043" spans="2:9">
      <c r="B1043" s="179"/>
      <c r="C1043" s="179"/>
      <c r="E1043" s="180">
        <f t="shared" ca="1" si="63"/>
        <v>0</v>
      </c>
      <c r="G1043" s="180">
        <f t="shared" ca="1" si="64"/>
        <v>0</v>
      </c>
      <c r="I1043" s="180">
        <f t="shared" ca="1" si="65"/>
        <v>0</v>
      </c>
    </row>
    <row r="1044" spans="2:9">
      <c r="B1044" s="179"/>
      <c r="C1044" s="179"/>
      <c r="E1044" s="180">
        <f t="shared" ca="1" si="63"/>
        <v>0</v>
      </c>
      <c r="G1044" s="180">
        <f t="shared" ca="1" si="64"/>
        <v>0</v>
      </c>
      <c r="I1044" s="180">
        <f t="shared" ca="1" si="65"/>
        <v>0</v>
      </c>
    </row>
    <row r="1045" spans="2:9">
      <c r="B1045" s="179"/>
      <c r="C1045" s="179"/>
      <c r="E1045" s="180">
        <f t="shared" ca="1" si="63"/>
        <v>0</v>
      </c>
      <c r="G1045" s="180">
        <f t="shared" ca="1" si="64"/>
        <v>0</v>
      </c>
      <c r="I1045" s="180">
        <f t="shared" ca="1" si="65"/>
        <v>0</v>
      </c>
    </row>
    <row r="1046" spans="2:9">
      <c r="B1046" s="179"/>
      <c r="C1046" s="179"/>
      <c r="E1046" s="180">
        <f t="shared" ca="1" si="63"/>
        <v>0</v>
      </c>
      <c r="G1046" s="180">
        <f t="shared" ca="1" si="64"/>
        <v>0</v>
      </c>
      <c r="I1046" s="180">
        <f t="shared" ca="1" si="65"/>
        <v>0</v>
      </c>
    </row>
    <row r="1047" spans="2:9">
      <c r="B1047" s="179"/>
      <c r="C1047" s="179"/>
      <c r="E1047" s="180">
        <f t="shared" ca="1" si="63"/>
        <v>0</v>
      </c>
      <c r="G1047" s="180">
        <f t="shared" ca="1" si="64"/>
        <v>0</v>
      </c>
      <c r="I1047" s="180">
        <f t="shared" ca="1" si="65"/>
        <v>0</v>
      </c>
    </row>
    <row r="1048" spans="2:9">
      <c r="B1048" s="179"/>
      <c r="C1048" s="179"/>
      <c r="E1048" s="180">
        <f t="shared" ca="1" si="63"/>
        <v>0</v>
      </c>
      <c r="G1048" s="180">
        <f t="shared" ca="1" si="64"/>
        <v>0</v>
      </c>
      <c r="I1048" s="180">
        <f t="shared" ca="1" si="65"/>
        <v>0</v>
      </c>
    </row>
    <row r="1049" spans="2:9">
      <c r="B1049" s="179"/>
      <c r="C1049" s="179"/>
      <c r="E1049" s="180">
        <f t="shared" ca="1" si="63"/>
        <v>0</v>
      </c>
      <c r="G1049" s="180">
        <f t="shared" ca="1" si="64"/>
        <v>0</v>
      </c>
      <c r="I1049" s="180">
        <f t="shared" ca="1" si="65"/>
        <v>0</v>
      </c>
    </row>
    <row r="1050" spans="2:9">
      <c r="B1050" s="179"/>
      <c r="C1050" s="179"/>
      <c r="E1050" s="180">
        <f t="shared" ca="1" si="63"/>
        <v>0</v>
      </c>
      <c r="G1050" s="180">
        <f t="shared" ca="1" si="64"/>
        <v>0</v>
      </c>
      <c r="I1050" s="180">
        <f t="shared" ca="1" si="65"/>
        <v>0</v>
      </c>
    </row>
    <row r="1051" spans="2:9">
      <c r="B1051" s="179"/>
      <c r="C1051" s="179"/>
      <c r="E1051" s="180">
        <f t="shared" ca="1" si="63"/>
        <v>0</v>
      </c>
      <c r="G1051" s="180">
        <f t="shared" ca="1" si="64"/>
        <v>0</v>
      </c>
      <c r="I1051" s="180">
        <f t="shared" ca="1" si="65"/>
        <v>0</v>
      </c>
    </row>
    <row r="1052" spans="2:9">
      <c r="B1052" s="179"/>
      <c r="C1052" s="179"/>
      <c r="E1052" s="180">
        <f t="shared" ca="1" si="63"/>
        <v>0</v>
      </c>
      <c r="G1052" s="180">
        <f t="shared" ca="1" si="64"/>
        <v>0</v>
      </c>
      <c r="I1052" s="180">
        <f t="shared" ca="1" si="65"/>
        <v>0</v>
      </c>
    </row>
    <row r="1053" spans="2:9">
      <c r="B1053" s="179"/>
      <c r="C1053" s="179"/>
      <c r="E1053" s="180">
        <f t="shared" ca="1" si="63"/>
        <v>0</v>
      </c>
      <c r="G1053" s="180">
        <f t="shared" ca="1" si="64"/>
        <v>0</v>
      </c>
      <c r="I1053" s="180">
        <f t="shared" ca="1" si="65"/>
        <v>0</v>
      </c>
    </row>
    <row r="1054" spans="2:9">
      <c r="B1054" s="179"/>
      <c r="C1054" s="179"/>
      <c r="E1054" s="180">
        <f t="shared" ca="1" si="63"/>
        <v>0</v>
      </c>
      <c r="G1054" s="180">
        <f t="shared" ca="1" si="64"/>
        <v>0</v>
      </c>
      <c r="I1054" s="180">
        <f t="shared" ca="1" si="65"/>
        <v>0</v>
      </c>
    </row>
    <row r="1055" spans="2:9">
      <c r="B1055" s="179"/>
      <c r="C1055" s="179"/>
      <c r="E1055" s="180">
        <f t="shared" ref="E1055:E1118" ca="1" si="66">SUMPRODUCT(SUMIFS(INDIRECT(NomFeuilles&amp;"!E8"),INDIRECT(NomFeuilles&amp;"!A8"),"VRAI",INDIRECT(NomFeuilles&amp;"!A9"),"2013",INDIRECT(NomFeuilles&amp;"!E1"),C1055))</f>
        <v>0</v>
      </c>
      <c r="G1055" s="180">
        <f t="shared" ref="G1055:G1118" ca="1" si="67">SUMPRODUCT(SUMIFS(INDIRECT(NomFeuilles&amp;"!A39"),INDIRECT(NomFeuilles&amp;"!A8"),"VRAI",INDIRECT(NomFeuilles&amp;"!A9"),"2013",INDIRECT(NomFeuilles&amp;"!A40"),C1055))</f>
        <v>0</v>
      </c>
      <c r="I1055" s="180">
        <f t="shared" ref="I1055:I1118" ca="1" si="68">SUMPRODUCT(SUMIFS(INDIRECT(NomFeuilles&amp;"!C42"),INDIRECT(NomFeuilles&amp;"!A8"),"VRAI",INDIRECT(NomFeuilles&amp;"!A9"),"2013",INDIRECT(NomFeuilles&amp;"!A40"),C1055))</f>
        <v>0</v>
      </c>
    </row>
    <row r="1056" spans="2:9">
      <c r="B1056" s="179"/>
      <c r="C1056" s="179"/>
      <c r="E1056" s="180">
        <f t="shared" ca="1" si="66"/>
        <v>0</v>
      </c>
      <c r="G1056" s="180">
        <f t="shared" ca="1" si="67"/>
        <v>0</v>
      </c>
      <c r="I1056" s="180">
        <f t="shared" ca="1" si="68"/>
        <v>0</v>
      </c>
    </row>
    <row r="1057" spans="2:9">
      <c r="B1057" s="179"/>
      <c r="C1057" s="179"/>
      <c r="E1057" s="180">
        <f t="shared" ca="1" si="66"/>
        <v>0</v>
      </c>
      <c r="G1057" s="180">
        <f t="shared" ca="1" si="67"/>
        <v>0</v>
      </c>
      <c r="I1057" s="180">
        <f t="shared" ca="1" si="68"/>
        <v>0</v>
      </c>
    </row>
    <row r="1058" spans="2:9">
      <c r="B1058" s="179"/>
      <c r="C1058" s="179"/>
      <c r="E1058" s="180">
        <f t="shared" ca="1" si="66"/>
        <v>0</v>
      </c>
      <c r="G1058" s="180">
        <f t="shared" ca="1" si="67"/>
        <v>0</v>
      </c>
      <c r="I1058" s="180">
        <f t="shared" ca="1" si="68"/>
        <v>0</v>
      </c>
    </row>
    <row r="1059" spans="2:9">
      <c r="B1059" s="179"/>
      <c r="C1059" s="179"/>
      <c r="E1059" s="180">
        <f t="shared" ca="1" si="66"/>
        <v>0</v>
      </c>
      <c r="G1059" s="180">
        <f t="shared" ca="1" si="67"/>
        <v>0</v>
      </c>
      <c r="I1059" s="180">
        <f t="shared" ca="1" si="68"/>
        <v>0</v>
      </c>
    </row>
    <row r="1060" spans="2:9">
      <c r="B1060" s="179"/>
      <c r="C1060" s="179"/>
      <c r="E1060" s="180">
        <f t="shared" ca="1" si="66"/>
        <v>0</v>
      </c>
      <c r="G1060" s="180">
        <f t="shared" ca="1" si="67"/>
        <v>0</v>
      </c>
      <c r="I1060" s="180">
        <f t="shared" ca="1" si="68"/>
        <v>0</v>
      </c>
    </row>
    <row r="1061" spans="2:9">
      <c r="B1061" s="179"/>
      <c r="C1061" s="179"/>
      <c r="E1061" s="180">
        <f t="shared" ca="1" si="66"/>
        <v>0</v>
      </c>
      <c r="G1061" s="180">
        <f t="shared" ca="1" si="67"/>
        <v>0</v>
      </c>
      <c r="I1061" s="180">
        <f t="shared" ca="1" si="68"/>
        <v>0</v>
      </c>
    </row>
    <row r="1062" spans="2:9">
      <c r="B1062" s="179"/>
      <c r="C1062" s="179"/>
      <c r="E1062" s="180">
        <f t="shared" ca="1" si="66"/>
        <v>0</v>
      </c>
      <c r="G1062" s="180">
        <f t="shared" ca="1" si="67"/>
        <v>0</v>
      </c>
      <c r="I1062" s="180">
        <f t="shared" ca="1" si="68"/>
        <v>0</v>
      </c>
    </row>
    <row r="1063" spans="2:9">
      <c r="B1063" s="179"/>
      <c r="C1063" s="179"/>
      <c r="E1063" s="180">
        <f t="shared" ca="1" si="66"/>
        <v>0</v>
      </c>
      <c r="G1063" s="180">
        <f t="shared" ca="1" si="67"/>
        <v>0</v>
      </c>
      <c r="I1063" s="180">
        <f t="shared" ca="1" si="68"/>
        <v>0</v>
      </c>
    </row>
    <row r="1064" spans="2:9">
      <c r="B1064" s="179"/>
      <c r="C1064" s="179"/>
      <c r="E1064" s="180">
        <f t="shared" ca="1" si="66"/>
        <v>0</v>
      </c>
      <c r="G1064" s="180">
        <f t="shared" ca="1" si="67"/>
        <v>0</v>
      </c>
      <c r="I1064" s="180">
        <f t="shared" ca="1" si="68"/>
        <v>0</v>
      </c>
    </row>
    <row r="1065" spans="2:9">
      <c r="B1065" s="179"/>
      <c r="C1065" s="179"/>
      <c r="E1065" s="180">
        <f t="shared" ca="1" si="66"/>
        <v>0</v>
      </c>
      <c r="G1065" s="180">
        <f t="shared" ca="1" si="67"/>
        <v>0</v>
      </c>
      <c r="I1065" s="180">
        <f t="shared" ca="1" si="68"/>
        <v>0</v>
      </c>
    </row>
    <row r="1066" spans="2:9">
      <c r="B1066" s="179"/>
      <c r="C1066" s="179"/>
      <c r="E1066" s="180">
        <f t="shared" ca="1" si="66"/>
        <v>0</v>
      </c>
      <c r="G1066" s="180">
        <f t="shared" ca="1" si="67"/>
        <v>0</v>
      </c>
      <c r="I1066" s="180">
        <f t="shared" ca="1" si="68"/>
        <v>0</v>
      </c>
    </row>
    <row r="1067" spans="2:9">
      <c r="B1067" s="179"/>
      <c r="C1067" s="179"/>
      <c r="E1067" s="180">
        <f t="shared" ca="1" si="66"/>
        <v>0</v>
      </c>
      <c r="G1067" s="180">
        <f t="shared" ca="1" si="67"/>
        <v>0</v>
      </c>
      <c r="I1067" s="180">
        <f t="shared" ca="1" si="68"/>
        <v>0</v>
      </c>
    </row>
    <row r="1068" spans="2:9">
      <c r="B1068" s="179"/>
      <c r="C1068" s="179"/>
      <c r="E1068" s="180">
        <f t="shared" ca="1" si="66"/>
        <v>0</v>
      </c>
      <c r="G1068" s="180">
        <f t="shared" ca="1" si="67"/>
        <v>0</v>
      </c>
      <c r="I1068" s="180">
        <f t="shared" ca="1" si="68"/>
        <v>0</v>
      </c>
    </row>
    <row r="1069" spans="2:9">
      <c r="B1069" s="179"/>
      <c r="C1069" s="179"/>
      <c r="E1069" s="180">
        <f t="shared" ca="1" si="66"/>
        <v>0</v>
      </c>
      <c r="G1069" s="180">
        <f t="shared" ca="1" si="67"/>
        <v>0</v>
      </c>
      <c r="I1069" s="180">
        <f t="shared" ca="1" si="68"/>
        <v>0</v>
      </c>
    </row>
    <row r="1070" spans="2:9">
      <c r="B1070" s="179"/>
      <c r="C1070" s="179"/>
      <c r="E1070" s="180">
        <f t="shared" ca="1" si="66"/>
        <v>0</v>
      </c>
      <c r="G1070" s="180">
        <f t="shared" ca="1" si="67"/>
        <v>0</v>
      </c>
      <c r="I1070" s="180">
        <f t="shared" ca="1" si="68"/>
        <v>0</v>
      </c>
    </row>
    <row r="1071" spans="2:9">
      <c r="B1071" s="179"/>
      <c r="C1071" s="179"/>
      <c r="E1071" s="180">
        <f t="shared" ca="1" si="66"/>
        <v>0</v>
      </c>
      <c r="G1071" s="180">
        <f t="shared" ca="1" si="67"/>
        <v>0</v>
      </c>
      <c r="I1071" s="180">
        <f t="shared" ca="1" si="68"/>
        <v>0</v>
      </c>
    </row>
    <row r="1072" spans="2:9">
      <c r="B1072" s="179"/>
      <c r="C1072" s="179"/>
      <c r="E1072" s="180">
        <f t="shared" ca="1" si="66"/>
        <v>0</v>
      </c>
      <c r="G1072" s="180">
        <f t="shared" ca="1" si="67"/>
        <v>0</v>
      </c>
      <c r="I1072" s="180">
        <f t="shared" ca="1" si="68"/>
        <v>0</v>
      </c>
    </row>
    <row r="1073" spans="2:9">
      <c r="B1073" s="179"/>
      <c r="C1073" s="179"/>
      <c r="E1073" s="180">
        <f t="shared" ca="1" si="66"/>
        <v>0</v>
      </c>
      <c r="G1073" s="180">
        <f t="shared" ca="1" si="67"/>
        <v>0</v>
      </c>
      <c r="I1073" s="180">
        <f t="shared" ca="1" si="68"/>
        <v>0</v>
      </c>
    </row>
    <row r="1074" spans="2:9">
      <c r="B1074" s="179"/>
      <c r="C1074" s="179"/>
      <c r="E1074" s="180">
        <f t="shared" ca="1" si="66"/>
        <v>0</v>
      </c>
      <c r="G1074" s="180">
        <f t="shared" ca="1" si="67"/>
        <v>0</v>
      </c>
      <c r="I1074" s="180">
        <f t="shared" ca="1" si="68"/>
        <v>0</v>
      </c>
    </row>
    <row r="1075" spans="2:9">
      <c r="B1075" s="179"/>
      <c r="C1075" s="179"/>
      <c r="E1075" s="180">
        <f t="shared" ca="1" si="66"/>
        <v>0</v>
      </c>
      <c r="G1075" s="180">
        <f t="shared" ca="1" si="67"/>
        <v>0</v>
      </c>
      <c r="I1075" s="180">
        <f t="shared" ca="1" si="68"/>
        <v>0</v>
      </c>
    </row>
    <row r="1076" spans="2:9">
      <c r="B1076" s="179"/>
      <c r="C1076" s="179"/>
      <c r="E1076" s="180">
        <f t="shared" ca="1" si="66"/>
        <v>0</v>
      </c>
      <c r="G1076" s="180">
        <f t="shared" ca="1" si="67"/>
        <v>0</v>
      </c>
      <c r="I1076" s="180">
        <f t="shared" ca="1" si="68"/>
        <v>0</v>
      </c>
    </row>
    <row r="1077" spans="2:9">
      <c r="B1077" s="179"/>
      <c r="C1077" s="179"/>
      <c r="E1077" s="180">
        <f t="shared" ca="1" si="66"/>
        <v>0</v>
      </c>
      <c r="G1077" s="180">
        <f t="shared" ca="1" si="67"/>
        <v>0</v>
      </c>
      <c r="I1077" s="180">
        <f t="shared" ca="1" si="68"/>
        <v>0</v>
      </c>
    </row>
    <row r="1078" spans="2:9">
      <c r="B1078" s="179"/>
      <c r="C1078" s="179"/>
      <c r="E1078" s="180">
        <f t="shared" ca="1" si="66"/>
        <v>0</v>
      </c>
      <c r="G1078" s="180">
        <f t="shared" ca="1" si="67"/>
        <v>0</v>
      </c>
      <c r="I1078" s="180">
        <f t="shared" ca="1" si="68"/>
        <v>0</v>
      </c>
    </row>
    <row r="1079" spans="2:9">
      <c r="B1079" s="179"/>
      <c r="C1079" s="179"/>
      <c r="E1079" s="180">
        <f t="shared" ca="1" si="66"/>
        <v>0</v>
      </c>
      <c r="G1079" s="180">
        <f t="shared" ca="1" si="67"/>
        <v>0</v>
      </c>
      <c r="I1079" s="180">
        <f t="shared" ca="1" si="68"/>
        <v>0</v>
      </c>
    </row>
    <row r="1080" spans="2:9">
      <c r="B1080" s="179"/>
      <c r="C1080" s="179"/>
      <c r="E1080" s="180">
        <f t="shared" ca="1" si="66"/>
        <v>0</v>
      </c>
      <c r="G1080" s="180">
        <f t="shared" ca="1" si="67"/>
        <v>0</v>
      </c>
      <c r="I1080" s="180">
        <f t="shared" ca="1" si="68"/>
        <v>0</v>
      </c>
    </row>
    <row r="1081" spans="2:9">
      <c r="B1081" s="179"/>
      <c r="C1081" s="179"/>
      <c r="E1081" s="180">
        <f t="shared" ca="1" si="66"/>
        <v>0</v>
      </c>
      <c r="G1081" s="180">
        <f t="shared" ca="1" si="67"/>
        <v>0</v>
      </c>
      <c r="I1081" s="180">
        <f t="shared" ca="1" si="68"/>
        <v>0</v>
      </c>
    </row>
    <row r="1082" spans="2:9">
      <c r="B1082" s="179"/>
      <c r="C1082" s="179"/>
      <c r="E1082" s="180">
        <f t="shared" ca="1" si="66"/>
        <v>0</v>
      </c>
      <c r="G1082" s="180">
        <f t="shared" ca="1" si="67"/>
        <v>0</v>
      </c>
      <c r="I1082" s="180">
        <f t="shared" ca="1" si="68"/>
        <v>0</v>
      </c>
    </row>
    <row r="1083" spans="2:9">
      <c r="B1083" s="179"/>
      <c r="C1083" s="179"/>
      <c r="E1083" s="180">
        <f t="shared" ca="1" si="66"/>
        <v>0</v>
      </c>
      <c r="G1083" s="180">
        <f t="shared" ca="1" si="67"/>
        <v>0</v>
      </c>
      <c r="I1083" s="180">
        <f t="shared" ca="1" si="68"/>
        <v>0</v>
      </c>
    </row>
    <row r="1084" spans="2:9">
      <c r="B1084" s="179"/>
      <c r="C1084" s="179"/>
      <c r="E1084" s="180">
        <f t="shared" ca="1" si="66"/>
        <v>0</v>
      </c>
      <c r="G1084" s="180">
        <f t="shared" ca="1" si="67"/>
        <v>0</v>
      </c>
      <c r="I1084" s="180">
        <f t="shared" ca="1" si="68"/>
        <v>0</v>
      </c>
    </row>
    <row r="1085" spans="2:9">
      <c r="B1085" s="179"/>
      <c r="C1085" s="179"/>
      <c r="E1085" s="180">
        <f t="shared" ca="1" si="66"/>
        <v>0</v>
      </c>
      <c r="G1085" s="180">
        <f t="shared" ca="1" si="67"/>
        <v>0</v>
      </c>
      <c r="I1085" s="180">
        <f t="shared" ca="1" si="68"/>
        <v>0</v>
      </c>
    </row>
    <row r="1086" spans="2:9">
      <c r="B1086" s="179"/>
      <c r="C1086" s="179"/>
      <c r="E1086" s="180">
        <f t="shared" ca="1" si="66"/>
        <v>0</v>
      </c>
      <c r="G1086" s="180">
        <f t="shared" ca="1" si="67"/>
        <v>0</v>
      </c>
      <c r="I1086" s="180">
        <f t="shared" ca="1" si="68"/>
        <v>0</v>
      </c>
    </row>
    <row r="1087" spans="2:9">
      <c r="B1087" s="179"/>
      <c r="C1087" s="179"/>
      <c r="E1087" s="180">
        <f t="shared" ca="1" si="66"/>
        <v>0</v>
      </c>
      <c r="G1087" s="180">
        <f t="shared" ca="1" si="67"/>
        <v>0</v>
      </c>
      <c r="I1087" s="180">
        <f t="shared" ca="1" si="68"/>
        <v>0</v>
      </c>
    </row>
    <row r="1088" spans="2:9">
      <c r="B1088" s="179"/>
      <c r="C1088" s="179"/>
      <c r="E1088" s="180">
        <f t="shared" ca="1" si="66"/>
        <v>0</v>
      </c>
      <c r="G1088" s="180">
        <f t="shared" ca="1" si="67"/>
        <v>0</v>
      </c>
      <c r="I1088" s="180">
        <f t="shared" ca="1" si="68"/>
        <v>0</v>
      </c>
    </row>
    <row r="1089" spans="2:9">
      <c r="B1089" s="179"/>
      <c r="C1089" s="179"/>
      <c r="E1089" s="180">
        <f t="shared" ca="1" si="66"/>
        <v>0</v>
      </c>
      <c r="G1089" s="180">
        <f t="shared" ca="1" si="67"/>
        <v>0</v>
      </c>
      <c r="I1089" s="180">
        <f t="shared" ca="1" si="68"/>
        <v>0</v>
      </c>
    </row>
    <row r="1090" spans="2:9">
      <c r="B1090" s="179"/>
      <c r="C1090" s="179"/>
      <c r="E1090" s="180">
        <f t="shared" ca="1" si="66"/>
        <v>0</v>
      </c>
      <c r="G1090" s="180">
        <f t="shared" ca="1" si="67"/>
        <v>0</v>
      </c>
      <c r="I1090" s="180">
        <f t="shared" ca="1" si="68"/>
        <v>0</v>
      </c>
    </row>
    <row r="1091" spans="2:9">
      <c r="B1091" s="179"/>
      <c r="C1091" s="179"/>
      <c r="E1091" s="180">
        <f t="shared" ca="1" si="66"/>
        <v>0</v>
      </c>
      <c r="G1091" s="180">
        <f t="shared" ca="1" si="67"/>
        <v>0</v>
      </c>
      <c r="I1091" s="180">
        <f t="shared" ca="1" si="68"/>
        <v>0</v>
      </c>
    </row>
    <row r="1092" spans="2:9">
      <c r="B1092" s="179"/>
      <c r="C1092" s="179"/>
      <c r="E1092" s="180">
        <f t="shared" ca="1" si="66"/>
        <v>0</v>
      </c>
      <c r="G1092" s="180">
        <f t="shared" ca="1" si="67"/>
        <v>0</v>
      </c>
      <c r="I1092" s="180">
        <f t="shared" ca="1" si="68"/>
        <v>0</v>
      </c>
    </row>
    <row r="1093" spans="2:9">
      <c r="B1093" s="179"/>
      <c r="C1093" s="179"/>
      <c r="E1093" s="180">
        <f t="shared" ca="1" si="66"/>
        <v>0</v>
      </c>
      <c r="G1093" s="180">
        <f t="shared" ca="1" si="67"/>
        <v>0</v>
      </c>
      <c r="I1093" s="180">
        <f t="shared" ca="1" si="68"/>
        <v>0</v>
      </c>
    </row>
    <row r="1094" spans="2:9">
      <c r="B1094" s="179"/>
      <c r="C1094" s="179"/>
      <c r="E1094" s="180">
        <f t="shared" ca="1" si="66"/>
        <v>0</v>
      </c>
      <c r="G1094" s="180">
        <f t="shared" ca="1" si="67"/>
        <v>0</v>
      </c>
      <c r="I1094" s="180">
        <f t="shared" ca="1" si="68"/>
        <v>0</v>
      </c>
    </row>
    <row r="1095" spans="2:9">
      <c r="B1095" s="179"/>
      <c r="C1095" s="179"/>
      <c r="E1095" s="180">
        <f t="shared" ca="1" si="66"/>
        <v>0</v>
      </c>
      <c r="G1095" s="180">
        <f t="shared" ca="1" si="67"/>
        <v>0</v>
      </c>
      <c r="I1095" s="180">
        <f t="shared" ca="1" si="68"/>
        <v>0</v>
      </c>
    </row>
    <row r="1096" spans="2:9">
      <c r="B1096" s="179"/>
      <c r="C1096" s="179"/>
      <c r="E1096" s="180">
        <f t="shared" ca="1" si="66"/>
        <v>0</v>
      </c>
      <c r="G1096" s="180">
        <f t="shared" ca="1" si="67"/>
        <v>0</v>
      </c>
      <c r="I1096" s="180">
        <f t="shared" ca="1" si="68"/>
        <v>0</v>
      </c>
    </row>
    <row r="1097" spans="2:9">
      <c r="B1097" s="179"/>
      <c r="C1097" s="179"/>
      <c r="E1097" s="180">
        <f t="shared" ca="1" si="66"/>
        <v>0</v>
      </c>
      <c r="G1097" s="180">
        <f t="shared" ca="1" si="67"/>
        <v>0</v>
      </c>
      <c r="I1097" s="180">
        <f t="shared" ca="1" si="68"/>
        <v>0</v>
      </c>
    </row>
    <row r="1098" spans="2:9">
      <c r="B1098" s="179"/>
      <c r="C1098" s="179"/>
      <c r="E1098" s="180">
        <f t="shared" ca="1" si="66"/>
        <v>0</v>
      </c>
      <c r="G1098" s="180">
        <f t="shared" ca="1" si="67"/>
        <v>0</v>
      </c>
      <c r="I1098" s="180">
        <f t="shared" ca="1" si="68"/>
        <v>0</v>
      </c>
    </row>
    <row r="1099" spans="2:9">
      <c r="B1099" s="179"/>
      <c r="C1099" s="179"/>
      <c r="E1099" s="180">
        <f t="shared" ca="1" si="66"/>
        <v>0</v>
      </c>
      <c r="G1099" s="180">
        <f t="shared" ca="1" si="67"/>
        <v>0</v>
      </c>
      <c r="I1099" s="180">
        <f t="shared" ca="1" si="68"/>
        <v>0</v>
      </c>
    </row>
    <row r="1100" spans="2:9">
      <c r="B1100" s="179"/>
      <c r="C1100" s="179"/>
      <c r="E1100" s="180">
        <f t="shared" ca="1" si="66"/>
        <v>0</v>
      </c>
      <c r="G1100" s="180">
        <f t="shared" ca="1" si="67"/>
        <v>0</v>
      </c>
      <c r="I1100" s="180">
        <f t="shared" ca="1" si="68"/>
        <v>0</v>
      </c>
    </row>
    <row r="1101" spans="2:9">
      <c r="B1101" s="179"/>
      <c r="C1101" s="179"/>
      <c r="E1101" s="180">
        <f t="shared" ca="1" si="66"/>
        <v>0</v>
      </c>
      <c r="G1101" s="180">
        <f t="shared" ca="1" si="67"/>
        <v>0</v>
      </c>
      <c r="I1101" s="180">
        <f t="shared" ca="1" si="68"/>
        <v>0</v>
      </c>
    </row>
    <row r="1102" spans="2:9">
      <c r="B1102" s="179"/>
      <c r="C1102" s="179"/>
      <c r="E1102" s="180">
        <f t="shared" ca="1" si="66"/>
        <v>0</v>
      </c>
      <c r="G1102" s="180">
        <f t="shared" ca="1" si="67"/>
        <v>0</v>
      </c>
      <c r="I1102" s="180">
        <f t="shared" ca="1" si="68"/>
        <v>0</v>
      </c>
    </row>
    <row r="1103" spans="2:9">
      <c r="B1103" s="179"/>
      <c r="C1103" s="179"/>
      <c r="E1103" s="180">
        <f t="shared" ca="1" si="66"/>
        <v>0</v>
      </c>
      <c r="G1103" s="180">
        <f t="shared" ca="1" si="67"/>
        <v>0</v>
      </c>
      <c r="I1103" s="180">
        <f t="shared" ca="1" si="68"/>
        <v>0</v>
      </c>
    </row>
    <row r="1104" spans="2:9">
      <c r="B1104" s="179"/>
      <c r="C1104" s="179"/>
      <c r="E1104" s="180">
        <f t="shared" ca="1" si="66"/>
        <v>0</v>
      </c>
      <c r="G1104" s="180">
        <f t="shared" ca="1" si="67"/>
        <v>0</v>
      </c>
      <c r="I1104" s="180">
        <f t="shared" ca="1" si="68"/>
        <v>0</v>
      </c>
    </row>
    <row r="1105" spans="2:9">
      <c r="B1105" s="179"/>
      <c r="C1105" s="179"/>
      <c r="E1105" s="180">
        <f t="shared" ca="1" si="66"/>
        <v>0</v>
      </c>
      <c r="G1105" s="180">
        <f t="shared" ca="1" si="67"/>
        <v>0</v>
      </c>
      <c r="I1105" s="180">
        <f t="shared" ca="1" si="68"/>
        <v>0</v>
      </c>
    </row>
    <row r="1106" spans="2:9">
      <c r="B1106" s="179"/>
      <c r="C1106" s="179"/>
      <c r="E1106" s="180">
        <f t="shared" ca="1" si="66"/>
        <v>0</v>
      </c>
      <c r="G1106" s="180">
        <f t="shared" ca="1" si="67"/>
        <v>0</v>
      </c>
      <c r="I1106" s="180">
        <f t="shared" ca="1" si="68"/>
        <v>0</v>
      </c>
    </row>
    <row r="1107" spans="2:9">
      <c r="B1107" s="179"/>
      <c r="C1107" s="179"/>
      <c r="E1107" s="180">
        <f t="shared" ca="1" si="66"/>
        <v>0</v>
      </c>
      <c r="G1107" s="180">
        <f t="shared" ca="1" si="67"/>
        <v>0</v>
      </c>
      <c r="I1107" s="180">
        <f t="shared" ca="1" si="68"/>
        <v>0</v>
      </c>
    </row>
    <row r="1108" spans="2:9">
      <c r="B1108" s="179"/>
      <c r="C1108" s="179"/>
      <c r="E1108" s="180">
        <f t="shared" ca="1" si="66"/>
        <v>0</v>
      </c>
      <c r="G1108" s="180">
        <f t="shared" ca="1" si="67"/>
        <v>0</v>
      </c>
      <c r="I1108" s="180">
        <f t="shared" ca="1" si="68"/>
        <v>0</v>
      </c>
    </row>
    <row r="1109" spans="2:9">
      <c r="B1109" s="179"/>
      <c r="C1109" s="179"/>
      <c r="E1109" s="180">
        <f t="shared" ca="1" si="66"/>
        <v>0</v>
      </c>
      <c r="G1109" s="180">
        <f t="shared" ca="1" si="67"/>
        <v>0</v>
      </c>
      <c r="I1109" s="180">
        <f t="shared" ca="1" si="68"/>
        <v>0</v>
      </c>
    </row>
    <row r="1110" spans="2:9">
      <c r="B1110" s="179"/>
      <c r="C1110" s="179"/>
      <c r="E1110" s="180">
        <f t="shared" ca="1" si="66"/>
        <v>0</v>
      </c>
      <c r="G1110" s="180">
        <f t="shared" ca="1" si="67"/>
        <v>0</v>
      </c>
      <c r="I1110" s="180">
        <f t="shared" ca="1" si="68"/>
        <v>0</v>
      </c>
    </row>
    <row r="1111" spans="2:9">
      <c r="B1111" s="179"/>
      <c r="C1111" s="179"/>
      <c r="E1111" s="180">
        <f t="shared" ca="1" si="66"/>
        <v>0</v>
      </c>
      <c r="G1111" s="180">
        <f t="shared" ca="1" si="67"/>
        <v>0</v>
      </c>
      <c r="I1111" s="180">
        <f t="shared" ca="1" si="68"/>
        <v>0</v>
      </c>
    </row>
    <row r="1112" spans="2:9">
      <c r="B1112" s="179"/>
      <c r="C1112" s="179"/>
      <c r="E1112" s="180">
        <f t="shared" ca="1" si="66"/>
        <v>0</v>
      </c>
      <c r="G1112" s="180">
        <f t="shared" ca="1" si="67"/>
        <v>0</v>
      </c>
      <c r="I1112" s="180">
        <f t="shared" ca="1" si="68"/>
        <v>0</v>
      </c>
    </row>
    <row r="1113" spans="2:9">
      <c r="B1113" s="179"/>
      <c r="C1113" s="179"/>
      <c r="E1113" s="180">
        <f t="shared" ca="1" si="66"/>
        <v>0</v>
      </c>
      <c r="G1113" s="180">
        <f t="shared" ca="1" si="67"/>
        <v>0</v>
      </c>
      <c r="I1113" s="180">
        <f t="shared" ca="1" si="68"/>
        <v>0</v>
      </c>
    </row>
    <row r="1114" spans="2:9">
      <c r="B1114" s="179"/>
      <c r="C1114" s="179"/>
      <c r="E1114" s="180">
        <f t="shared" ca="1" si="66"/>
        <v>0</v>
      </c>
      <c r="G1114" s="180">
        <f t="shared" ca="1" si="67"/>
        <v>0</v>
      </c>
      <c r="I1114" s="180">
        <f t="shared" ca="1" si="68"/>
        <v>0</v>
      </c>
    </row>
    <row r="1115" spans="2:9">
      <c r="B1115" s="179"/>
      <c r="C1115" s="179"/>
      <c r="E1115" s="180">
        <f t="shared" ca="1" si="66"/>
        <v>0</v>
      </c>
      <c r="G1115" s="180">
        <f t="shared" ca="1" si="67"/>
        <v>0</v>
      </c>
      <c r="I1115" s="180">
        <f t="shared" ca="1" si="68"/>
        <v>0</v>
      </c>
    </row>
    <row r="1116" spans="2:9">
      <c r="B1116" s="179"/>
      <c r="C1116" s="179"/>
      <c r="E1116" s="180">
        <f t="shared" ca="1" si="66"/>
        <v>0</v>
      </c>
      <c r="G1116" s="180">
        <f t="shared" ca="1" si="67"/>
        <v>0</v>
      </c>
      <c r="I1116" s="180">
        <f t="shared" ca="1" si="68"/>
        <v>0</v>
      </c>
    </row>
    <row r="1117" spans="2:9">
      <c r="B1117" s="179"/>
      <c r="C1117" s="179"/>
      <c r="E1117" s="180">
        <f t="shared" ca="1" si="66"/>
        <v>0</v>
      </c>
      <c r="G1117" s="180">
        <f t="shared" ca="1" si="67"/>
        <v>0</v>
      </c>
      <c r="I1117" s="180">
        <f t="shared" ca="1" si="68"/>
        <v>0</v>
      </c>
    </row>
    <row r="1118" spans="2:9">
      <c r="B1118" s="179"/>
      <c r="C1118" s="179"/>
      <c r="E1118" s="180">
        <f t="shared" ca="1" si="66"/>
        <v>0</v>
      </c>
      <c r="G1118" s="180">
        <f t="shared" ca="1" si="67"/>
        <v>0</v>
      </c>
      <c r="I1118" s="180">
        <f t="shared" ca="1" si="68"/>
        <v>0</v>
      </c>
    </row>
    <row r="1119" spans="2:9">
      <c r="B1119" s="179"/>
      <c r="C1119" s="179"/>
      <c r="E1119" s="180">
        <f t="shared" ref="E1119:E1182" ca="1" si="69">SUMPRODUCT(SUMIFS(INDIRECT(NomFeuilles&amp;"!E8"),INDIRECT(NomFeuilles&amp;"!A8"),"VRAI",INDIRECT(NomFeuilles&amp;"!A9"),"2013",INDIRECT(NomFeuilles&amp;"!E1"),C1119))</f>
        <v>0</v>
      </c>
      <c r="G1119" s="180">
        <f t="shared" ref="G1119:G1182" ca="1" si="70">SUMPRODUCT(SUMIFS(INDIRECT(NomFeuilles&amp;"!A39"),INDIRECT(NomFeuilles&amp;"!A8"),"VRAI",INDIRECT(NomFeuilles&amp;"!A9"),"2013",INDIRECT(NomFeuilles&amp;"!A40"),C1119))</f>
        <v>0</v>
      </c>
      <c r="I1119" s="180">
        <f t="shared" ref="I1119:I1182" ca="1" si="71">SUMPRODUCT(SUMIFS(INDIRECT(NomFeuilles&amp;"!C42"),INDIRECT(NomFeuilles&amp;"!A8"),"VRAI",INDIRECT(NomFeuilles&amp;"!A9"),"2013",INDIRECT(NomFeuilles&amp;"!A40"),C1119))</f>
        <v>0</v>
      </c>
    </row>
    <row r="1120" spans="2:9">
      <c r="B1120" s="179"/>
      <c r="C1120" s="179"/>
      <c r="E1120" s="180">
        <f t="shared" ca="1" si="69"/>
        <v>0</v>
      </c>
      <c r="G1120" s="180">
        <f t="shared" ca="1" si="70"/>
        <v>0</v>
      </c>
      <c r="I1120" s="180">
        <f t="shared" ca="1" si="71"/>
        <v>0</v>
      </c>
    </row>
    <row r="1121" spans="2:9">
      <c r="B1121" s="179"/>
      <c r="C1121" s="179"/>
      <c r="E1121" s="180">
        <f t="shared" ca="1" si="69"/>
        <v>0</v>
      </c>
      <c r="G1121" s="180">
        <f t="shared" ca="1" si="70"/>
        <v>0</v>
      </c>
      <c r="I1121" s="180">
        <f t="shared" ca="1" si="71"/>
        <v>0</v>
      </c>
    </row>
    <row r="1122" spans="2:9">
      <c r="B1122" s="179"/>
      <c r="C1122" s="179"/>
      <c r="E1122" s="180">
        <f t="shared" ca="1" si="69"/>
        <v>0</v>
      </c>
      <c r="G1122" s="180">
        <f t="shared" ca="1" si="70"/>
        <v>0</v>
      </c>
      <c r="I1122" s="180">
        <f t="shared" ca="1" si="71"/>
        <v>0</v>
      </c>
    </row>
    <row r="1123" spans="2:9">
      <c r="B1123" s="179"/>
      <c r="C1123" s="179"/>
      <c r="E1123" s="180">
        <f t="shared" ca="1" si="69"/>
        <v>0</v>
      </c>
      <c r="G1123" s="180">
        <f t="shared" ca="1" si="70"/>
        <v>0</v>
      </c>
      <c r="I1123" s="180">
        <f t="shared" ca="1" si="71"/>
        <v>0</v>
      </c>
    </row>
    <row r="1124" spans="2:9">
      <c r="B1124" s="179"/>
      <c r="C1124" s="179"/>
      <c r="E1124" s="180">
        <f t="shared" ca="1" si="69"/>
        <v>0</v>
      </c>
      <c r="G1124" s="180">
        <f t="shared" ca="1" si="70"/>
        <v>0</v>
      </c>
      <c r="I1124" s="180">
        <f t="shared" ca="1" si="71"/>
        <v>0</v>
      </c>
    </row>
    <row r="1125" spans="2:9">
      <c r="B1125" s="179"/>
      <c r="C1125" s="179"/>
      <c r="E1125" s="180">
        <f t="shared" ca="1" si="69"/>
        <v>0</v>
      </c>
      <c r="G1125" s="180">
        <f t="shared" ca="1" si="70"/>
        <v>0</v>
      </c>
      <c r="I1125" s="180">
        <f t="shared" ca="1" si="71"/>
        <v>0</v>
      </c>
    </row>
    <row r="1126" spans="2:9">
      <c r="B1126" s="179"/>
      <c r="C1126" s="179"/>
      <c r="E1126" s="180">
        <f t="shared" ca="1" si="69"/>
        <v>0</v>
      </c>
      <c r="G1126" s="180">
        <f t="shared" ca="1" si="70"/>
        <v>0</v>
      </c>
      <c r="I1126" s="180">
        <f t="shared" ca="1" si="71"/>
        <v>0</v>
      </c>
    </row>
    <row r="1127" spans="2:9">
      <c r="B1127" s="179"/>
      <c r="C1127" s="179"/>
      <c r="E1127" s="180">
        <f t="shared" ca="1" si="69"/>
        <v>0</v>
      </c>
      <c r="G1127" s="180">
        <f t="shared" ca="1" si="70"/>
        <v>0</v>
      </c>
      <c r="I1127" s="180">
        <f t="shared" ca="1" si="71"/>
        <v>0</v>
      </c>
    </row>
    <row r="1128" spans="2:9">
      <c r="B1128" s="179"/>
      <c r="C1128" s="179"/>
      <c r="E1128" s="180">
        <f t="shared" ca="1" si="69"/>
        <v>0</v>
      </c>
      <c r="G1128" s="180">
        <f t="shared" ca="1" si="70"/>
        <v>0</v>
      </c>
      <c r="I1128" s="180">
        <f t="shared" ca="1" si="71"/>
        <v>0</v>
      </c>
    </row>
    <row r="1129" spans="2:9">
      <c r="B1129" s="179"/>
      <c r="C1129" s="179"/>
      <c r="E1129" s="180">
        <f t="shared" ca="1" si="69"/>
        <v>0</v>
      </c>
      <c r="G1129" s="180">
        <f t="shared" ca="1" si="70"/>
        <v>0</v>
      </c>
      <c r="I1129" s="180">
        <f t="shared" ca="1" si="71"/>
        <v>0</v>
      </c>
    </row>
    <row r="1130" spans="2:9">
      <c r="B1130" s="179"/>
      <c r="C1130" s="179"/>
      <c r="E1130" s="180">
        <f t="shared" ca="1" si="69"/>
        <v>0</v>
      </c>
      <c r="G1130" s="180">
        <f t="shared" ca="1" si="70"/>
        <v>0</v>
      </c>
      <c r="I1130" s="180">
        <f t="shared" ca="1" si="71"/>
        <v>0</v>
      </c>
    </row>
    <row r="1131" spans="2:9">
      <c r="B1131" s="179"/>
      <c r="C1131" s="179"/>
      <c r="E1131" s="180">
        <f t="shared" ca="1" si="69"/>
        <v>0</v>
      </c>
      <c r="G1131" s="180">
        <f t="shared" ca="1" si="70"/>
        <v>0</v>
      </c>
      <c r="I1131" s="180">
        <f t="shared" ca="1" si="71"/>
        <v>0</v>
      </c>
    </row>
    <row r="1132" spans="2:9">
      <c r="B1132" s="179"/>
      <c r="C1132" s="179"/>
      <c r="E1132" s="180">
        <f t="shared" ca="1" si="69"/>
        <v>0</v>
      </c>
      <c r="G1132" s="180">
        <f t="shared" ca="1" si="70"/>
        <v>0</v>
      </c>
      <c r="I1132" s="180">
        <f t="shared" ca="1" si="71"/>
        <v>0</v>
      </c>
    </row>
    <row r="1133" spans="2:9">
      <c r="B1133" s="179"/>
      <c r="C1133" s="179"/>
      <c r="E1133" s="180">
        <f t="shared" ca="1" si="69"/>
        <v>0</v>
      </c>
      <c r="G1133" s="180">
        <f t="shared" ca="1" si="70"/>
        <v>0</v>
      </c>
      <c r="I1133" s="180">
        <f t="shared" ca="1" si="71"/>
        <v>0</v>
      </c>
    </row>
    <row r="1134" spans="2:9">
      <c r="B1134" s="179"/>
      <c r="C1134" s="179"/>
      <c r="E1134" s="180">
        <f t="shared" ca="1" si="69"/>
        <v>0</v>
      </c>
      <c r="G1134" s="180">
        <f t="shared" ca="1" si="70"/>
        <v>0</v>
      </c>
      <c r="I1134" s="180">
        <f t="shared" ca="1" si="71"/>
        <v>0</v>
      </c>
    </row>
    <row r="1135" spans="2:9">
      <c r="B1135" s="179"/>
      <c r="C1135" s="179"/>
      <c r="E1135" s="180">
        <f t="shared" ca="1" si="69"/>
        <v>0</v>
      </c>
      <c r="G1135" s="180">
        <f t="shared" ca="1" si="70"/>
        <v>0</v>
      </c>
      <c r="I1135" s="180">
        <f t="shared" ca="1" si="71"/>
        <v>0</v>
      </c>
    </row>
    <row r="1136" spans="2:9">
      <c r="B1136" s="179"/>
      <c r="C1136" s="179"/>
      <c r="E1136" s="180">
        <f t="shared" ca="1" si="69"/>
        <v>0</v>
      </c>
      <c r="G1136" s="180">
        <f t="shared" ca="1" si="70"/>
        <v>0</v>
      </c>
      <c r="I1136" s="180">
        <f t="shared" ca="1" si="71"/>
        <v>0</v>
      </c>
    </row>
    <row r="1137" spans="2:9">
      <c r="B1137" s="179"/>
      <c r="C1137" s="179"/>
      <c r="E1137" s="180">
        <f t="shared" ca="1" si="69"/>
        <v>0</v>
      </c>
      <c r="G1137" s="180">
        <f t="shared" ca="1" si="70"/>
        <v>0</v>
      </c>
      <c r="I1137" s="180">
        <f t="shared" ca="1" si="71"/>
        <v>0</v>
      </c>
    </row>
    <row r="1138" spans="2:9">
      <c r="B1138" s="179"/>
      <c r="C1138" s="179"/>
      <c r="E1138" s="180">
        <f t="shared" ca="1" si="69"/>
        <v>0</v>
      </c>
      <c r="G1138" s="180">
        <f t="shared" ca="1" si="70"/>
        <v>0</v>
      </c>
      <c r="I1138" s="180">
        <f t="shared" ca="1" si="71"/>
        <v>0</v>
      </c>
    </row>
    <row r="1139" spans="2:9">
      <c r="B1139" s="179"/>
      <c r="C1139" s="179"/>
      <c r="E1139" s="180">
        <f t="shared" ca="1" si="69"/>
        <v>0</v>
      </c>
      <c r="G1139" s="180">
        <f t="shared" ca="1" si="70"/>
        <v>0</v>
      </c>
      <c r="I1139" s="180">
        <f t="shared" ca="1" si="71"/>
        <v>0</v>
      </c>
    </row>
    <row r="1140" spans="2:9">
      <c r="B1140" s="179"/>
      <c r="C1140" s="179"/>
      <c r="E1140" s="180">
        <f t="shared" ca="1" si="69"/>
        <v>0</v>
      </c>
      <c r="G1140" s="180">
        <f t="shared" ca="1" si="70"/>
        <v>0</v>
      </c>
      <c r="I1140" s="180">
        <f t="shared" ca="1" si="71"/>
        <v>0</v>
      </c>
    </row>
    <row r="1141" spans="2:9">
      <c r="B1141" s="179"/>
      <c r="C1141" s="179"/>
      <c r="E1141" s="180">
        <f t="shared" ca="1" si="69"/>
        <v>0</v>
      </c>
      <c r="G1141" s="180">
        <f t="shared" ca="1" si="70"/>
        <v>0</v>
      </c>
      <c r="I1141" s="180">
        <f t="shared" ca="1" si="71"/>
        <v>0</v>
      </c>
    </row>
    <row r="1142" spans="2:9">
      <c r="B1142" s="179"/>
      <c r="C1142" s="179"/>
      <c r="E1142" s="180">
        <f t="shared" ca="1" si="69"/>
        <v>0</v>
      </c>
      <c r="G1142" s="180">
        <f t="shared" ca="1" si="70"/>
        <v>0</v>
      </c>
      <c r="I1142" s="180">
        <f t="shared" ca="1" si="71"/>
        <v>0</v>
      </c>
    </row>
    <row r="1143" spans="2:9">
      <c r="B1143" s="179"/>
      <c r="C1143" s="179"/>
      <c r="E1143" s="180">
        <f t="shared" ca="1" si="69"/>
        <v>0</v>
      </c>
      <c r="G1143" s="180">
        <f t="shared" ca="1" si="70"/>
        <v>0</v>
      </c>
      <c r="I1143" s="180">
        <f t="shared" ca="1" si="71"/>
        <v>0</v>
      </c>
    </row>
    <row r="1144" spans="2:9">
      <c r="B1144" s="179"/>
      <c r="C1144" s="179"/>
      <c r="E1144" s="180">
        <f t="shared" ca="1" si="69"/>
        <v>0</v>
      </c>
      <c r="G1144" s="180">
        <f t="shared" ca="1" si="70"/>
        <v>0</v>
      </c>
      <c r="I1144" s="180">
        <f t="shared" ca="1" si="71"/>
        <v>0</v>
      </c>
    </row>
    <row r="1145" spans="2:9">
      <c r="B1145" s="179"/>
      <c r="C1145" s="179"/>
      <c r="E1145" s="180">
        <f t="shared" ca="1" si="69"/>
        <v>0</v>
      </c>
      <c r="G1145" s="180">
        <f t="shared" ca="1" si="70"/>
        <v>0</v>
      </c>
      <c r="I1145" s="180">
        <f t="shared" ca="1" si="71"/>
        <v>0</v>
      </c>
    </row>
    <row r="1146" spans="2:9">
      <c r="B1146" s="179"/>
      <c r="C1146" s="179"/>
      <c r="E1146" s="180">
        <f t="shared" ca="1" si="69"/>
        <v>0</v>
      </c>
      <c r="G1146" s="180">
        <f t="shared" ca="1" si="70"/>
        <v>0</v>
      </c>
      <c r="I1146" s="180">
        <f t="shared" ca="1" si="71"/>
        <v>0</v>
      </c>
    </row>
    <row r="1147" spans="2:9">
      <c r="B1147" s="179"/>
      <c r="C1147" s="179"/>
      <c r="E1147" s="180">
        <f t="shared" ca="1" si="69"/>
        <v>0</v>
      </c>
      <c r="G1147" s="180">
        <f t="shared" ca="1" si="70"/>
        <v>0</v>
      </c>
      <c r="I1147" s="180">
        <f t="shared" ca="1" si="71"/>
        <v>0</v>
      </c>
    </row>
    <row r="1148" spans="2:9">
      <c r="B1148" s="179"/>
      <c r="C1148" s="179"/>
      <c r="E1148" s="180">
        <f t="shared" ca="1" si="69"/>
        <v>0</v>
      </c>
      <c r="G1148" s="180">
        <f t="shared" ca="1" si="70"/>
        <v>0</v>
      </c>
      <c r="I1148" s="180">
        <f t="shared" ca="1" si="71"/>
        <v>0</v>
      </c>
    </row>
    <row r="1149" spans="2:9">
      <c r="B1149" s="179"/>
      <c r="C1149" s="179"/>
      <c r="E1149" s="180">
        <f t="shared" ca="1" si="69"/>
        <v>0</v>
      </c>
      <c r="G1149" s="180">
        <f t="shared" ca="1" si="70"/>
        <v>0</v>
      </c>
      <c r="I1149" s="180">
        <f t="shared" ca="1" si="71"/>
        <v>0</v>
      </c>
    </row>
    <row r="1150" spans="2:9">
      <c r="B1150" s="179"/>
      <c r="C1150" s="179"/>
      <c r="E1150" s="180">
        <f t="shared" ca="1" si="69"/>
        <v>0</v>
      </c>
      <c r="G1150" s="180">
        <f t="shared" ca="1" si="70"/>
        <v>0</v>
      </c>
      <c r="I1150" s="180">
        <f t="shared" ca="1" si="71"/>
        <v>0</v>
      </c>
    </row>
    <row r="1151" spans="2:9">
      <c r="B1151" s="179"/>
      <c r="C1151" s="179"/>
      <c r="E1151" s="180">
        <f t="shared" ca="1" si="69"/>
        <v>0</v>
      </c>
      <c r="G1151" s="180">
        <f t="shared" ca="1" si="70"/>
        <v>0</v>
      </c>
      <c r="I1151" s="180">
        <f t="shared" ca="1" si="71"/>
        <v>0</v>
      </c>
    </row>
    <row r="1152" spans="2:9">
      <c r="B1152" s="179"/>
      <c r="C1152" s="179"/>
      <c r="E1152" s="180">
        <f t="shared" ca="1" si="69"/>
        <v>0</v>
      </c>
      <c r="G1152" s="180">
        <f t="shared" ca="1" si="70"/>
        <v>0</v>
      </c>
      <c r="I1152" s="180">
        <f t="shared" ca="1" si="71"/>
        <v>0</v>
      </c>
    </row>
    <row r="1153" spans="2:9">
      <c r="B1153" s="179"/>
      <c r="C1153" s="179"/>
      <c r="E1153" s="180">
        <f t="shared" ca="1" si="69"/>
        <v>0</v>
      </c>
      <c r="G1153" s="180">
        <f t="shared" ca="1" si="70"/>
        <v>0</v>
      </c>
      <c r="I1153" s="180">
        <f t="shared" ca="1" si="71"/>
        <v>0</v>
      </c>
    </row>
    <row r="1154" spans="2:9">
      <c r="B1154" s="179"/>
      <c r="C1154" s="179"/>
      <c r="E1154" s="180">
        <f t="shared" ca="1" si="69"/>
        <v>0</v>
      </c>
      <c r="G1154" s="180">
        <f t="shared" ca="1" si="70"/>
        <v>0</v>
      </c>
      <c r="I1154" s="180">
        <f t="shared" ca="1" si="71"/>
        <v>0</v>
      </c>
    </row>
    <row r="1155" spans="2:9">
      <c r="B1155" s="179"/>
      <c r="C1155" s="179"/>
      <c r="E1155" s="180">
        <f t="shared" ca="1" si="69"/>
        <v>0</v>
      </c>
      <c r="G1155" s="180">
        <f t="shared" ca="1" si="70"/>
        <v>0</v>
      </c>
      <c r="I1155" s="180">
        <f t="shared" ca="1" si="71"/>
        <v>0</v>
      </c>
    </row>
    <row r="1156" spans="2:9">
      <c r="B1156" s="179"/>
      <c r="C1156" s="179"/>
      <c r="E1156" s="180">
        <f t="shared" ca="1" si="69"/>
        <v>0</v>
      </c>
      <c r="G1156" s="180">
        <f t="shared" ca="1" si="70"/>
        <v>0</v>
      </c>
      <c r="I1156" s="180">
        <f t="shared" ca="1" si="71"/>
        <v>0</v>
      </c>
    </row>
    <row r="1157" spans="2:9">
      <c r="B1157" s="179"/>
      <c r="C1157" s="179"/>
      <c r="E1157" s="180">
        <f t="shared" ca="1" si="69"/>
        <v>0</v>
      </c>
      <c r="G1157" s="180">
        <f t="shared" ca="1" si="70"/>
        <v>0</v>
      </c>
      <c r="I1157" s="180">
        <f t="shared" ca="1" si="71"/>
        <v>0</v>
      </c>
    </row>
    <row r="1158" spans="2:9">
      <c r="B1158" s="179"/>
      <c r="C1158" s="179"/>
      <c r="E1158" s="180">
        <f t="shared" ca="1" si="69"/>
        <v>0</v>
      </c>
      <c r="G1158" s="180">
        <f t="shared" ca="1" si="70"/>
        <v>0</v>
      </c>
      <c r="I1158" s="180">
        <f t="shared" ca="1" si="71"/>
        <v>0</v>
      </c>
    </row>
    <row r="1159" spans="2:9">
      <c r="B1159" s="179"/>
      <c r="C1159" s="179"/>
      <c r="E1159" s="180">
        <f t="shared" ca="1" si="69"/>
        <v>0</v>
      </c>
      <c r="G1159" s="180">
        <f t="shared" ca="1" si="70"/>
        <v>0</v>
      </c>
      <c r="I1159" s="180">
        <f t="shared" ca="1" si="71"/>
        <v>0</v>
      </c>
    </row>
    <row r="1160" spans="2:9">
      <c r="B1160" s="179"/>
      <c r="C1160" s="179"/>
      <c r="E1160" s="180">
        <f t="shared" ca="1" si="69"/>
        <v>0</v>
      </c>
      <c r="G1160" s="180">
        <f t="shared" ca="1" si="70"/>
        <v>0</v>
      </c>
      <c r="I1160" s="180">
        <f t="shared" ca="1" si="71"/>
        <v>0</v>
      </c>
    </row>
    <row r="1161" spans="2:9">
      <c r="B1161" s="179"/>
      <c r="C1161" s="179"/>
      <c r="E1161" s="180">
        <f t="shared" ca="1" si="69"/>
        <v>0</v>
      </c>
      <c r="G1161" s="180">
        <f t="shared" ca="1" si="70"/>
        <v>0</v>
      </c>
      <c r="I1161" s="180">
        <f t="shared" ca="1" si="71"/>
        <v>0</v>
      </c>
    </row>
    <row r="1162" spans="2:9">
      <c r="B1162" s="179"/>
      <c r="C1162" s="179"/>
      <c r="E1162" s="180">
        <f t="shared" ca="1" si="69"/>
        <v>0</v>
      </c>
      <c r="G1162" s="180">
        <f t="shared" ca="1" si="70"/>
        <v>0</v>
      </c>
      <c r="I1162" s="180">
        <f t="shared" ca="1" si="71"/>
        <v>0</v>
      </c>
    </row>
    <row r="1163" spans="2:9">
      <c r="B1163" s="179"/>
      <c r="C1163" s="179"/>
      <c r="E1163" s="180">
        <f t="shared" ca="1" si="69"/>
        <v>0</v>
      </c>
      <c r="G1163" s="180">
        <f t="shared" ca="1" si="70"/>
        <v>0</v>
      </c>
      <c r="I1163" s="180">
        <f t="shared" ca="1" si="71"/>
        <v>0</v>
      </c>
    </row>
    <row r="1164" spans="2:9">
      <c r="B1164" s="179"/>
      <c r="C1164" s="179"/>
      <c r="E1164" s="180">
        <f t="shared" ca="1" si="69"/>
        <v>0</v>
      </c>
      <c r="G1164" s="180">
        <f t="shared" ca="1" si="70"/>
        <v>0</v>
      </c>
      <c r="I1164" s="180">
        <f t="shared" ca="1" si="71"/>
        <v>0</v>
      </c>
    </row>
    <row r="1165" spans="2:9">
      <c r="B1165" s="179"/>
      <c r="C1165" s="179"/>
      <c r="E1165" s="180">
        <f t="shared" ca="1" si="69"/>
        <v>0</v>
      </c>
      <c r="G1165" s="180">
        <f t="shared" ca="1" si="70"/>
        <v>0</v>
      </c>
      <c r="I1165" s="180">
        <f t="shared" ca="1" si="71"/>
        <v>0</v>
      </c>
    </row>
    <row r="1166" spans="2:9">
      <c r="B1166" s="179"/>
      <c r="C1166" s="179"/>
      <c r="E1166" s="180">
        <f t="shared" ca="1" si="69"/>
        <v>0</v>
      </c>
      <c r="G1166" s="180">
        <f t="shared" ca="1" si="70"/>
        <v>0</v>
      </c>
      <c r="I1166" s="180">
        <f t="shared" ca="1" si="71"/>
        <v>0</v>
      </c>
    </row>
    <row r="1167" spans="2:9">
      <c r="B1167" s="179"/>
      <c r="C1167" s="179"/>
      <c r="E1167" s="180">
        <f t="shared" ca="1" si="69"/>
        <v>0</v>
      </c>
      <c r="G1167" s="180">
        <f t="shared" ca="1" si="70"/>
        <v>0</v>
      </c>
      <c r="I1167" s="180">
        <f t="shared" ca="1" si="71"/>
        <v>0</v>
      </c>
    </row>
    <row r="1168" spans="2:9">
      <c r="B1168" s="179"/>
      <c r="C1168" s="179"/>
      <c r="E1168" s="180">
        <f t="shared" ca="1" si="69"/>
        <v>0</v>
      </c>
      <c r="G1168" s="180">
        <f t="shared" ca="1" si="70"/>
        <v>0</v>
      </c>
      <c r="I1168" s="180">
        <f t="shared" ca="1" si="71"/>
        <v>0</v>
      </c>
    </row>
    <row r="1169" spans="2:9">
      <c r="B1169" s="179"/>
      <c r="C1169" s="179"/>
      <c r="E1169" s="180">
        <f t="shared" ca="1" si="69"/>
        <v>0</v>
      </c>
      <c r="G1169" s="180">
        <f t="shared" ca="1" si="70"/>
        <v>0</v>
      </c>
      <c r="I1169" s="180">
        <f t="shared" ca="1" si="71"/>
        <v>0</v>
      </c>
    </row>
    <row r="1170" spans="2:9">
      <c r="B1170" s="179"/>
      <c r="C1170" s="179"/>
      <c r="E1170" s="180">
        <f t="shared" ca="1" si="69"/>
        <v>0</v>
      </c>
      <c r="G1170" s="180">
        <f t="shared" ca="1" si="70"/>
        <v>0</v>
      </c>
      <c r="I1170" s="180">
        <f t="shared" ca="1" si="71"/>
        <v>0</v>
      </c>
    </row>
    <row r="1171" spans="2:9">
      <c r="B1171" s="179"/>
      <c r="C1171" s="179"/>
      <c r="E1171" s="180">
        <f t="shared" ca="1" si="69"/>
        <v>0</v>
      </c>
      <c r="G1171" s="180">
        <f t="shared" ca="1" si="70"/>
        <v>0</v>
      </c>
      <c r="I1171" s="180">
        <f t="shared" ca="1" si="71"/>
        <v>0</v>
      </c>
    </row>
    <row r="1172" spans="2:9">
      <c r="B1172" s="179"/>
      <c r="C1172" s="179"/>
      <c r="E1172" s="180">
        <f t="shared" ca="1" si="69"/>
        <v>0</v>
      </c>
      <c r="G1172" s="180">
        <f t="shared" ca="1" si="70"/>
        <v>0</v>
      </c>
      <c r="I1172" s="180">
        <f t="shared" ca="1" si="71"/>
        <v>0</v>
      </c>
    </row>
    <row r="1173" spans="2:9">
      <c r="B1173" s="179"/>
      <c r="C1173" s="179"/>
      <c r="E1173" s="180">
        <f t="shared" ca="1" si="69"/>
        <v>0</v>
      </c>
      <c r="G1173" s="180">
        <f t="shared" ca="1" si="70"/>
        <v>0</v>
      </c>
      <c r="I1173" s="180">
        <f t="shared" ca="1" si="71"/>
        <v>0</v>
      </c>
    </row>
    <row r="1174" spans="2:9">
      <c r="B1174" s="179"/>
      <c r="C1174" s="179"/>
      <c r="E1174" s="180">
        <f t="shared" ca="1" si="69"/>
        <v>0</v>
      </c>
      <c r="G1174" s="180">
        <f t="shared" ca="1" si="70"/>
        <v>0</v>
      </c>
      <c r="I1174" s="180">
        <f t="shared" ca="1" si="71"/>
        <v>0</v>
      </c>
    </row>
    <row r="1175" spans="2:9">
      <c r="B1175" s="179"/>
      <c r="C1175" s="179"/>
      <c r="E1175" s="180">
        <f t="shared" ca="1" si="69"/>
        <v>0</v>
      </c>
      <c r="G1175" s="180">
        <f t="shared" ca="1" si="70"/>
        <v>0</v>
      </c>
      <c r="I1175" s="180">
        <f t="shared" ca="1" si="71"/>
        <v>0</v>
      </c>
    </row>
    <row r="1176" spans="2:9">
      <c r="B1176" s="179"/>
      <c r="C1176" s="179"/>
      <c r="E1176" s="180">
        <f t="shared" ca="1" si="69"/>
        <v>0</v>
      </c>
      <c r="G1176" s="180">
        <f t="shared" ca="1" si="70"/>
        <v>0</v>
      </c>
      <c r="I1176" s="180">
        <f t="shared" ca="1" si="71"/>
        <v>0</v>
      </c>
    </row>
    <row r="1177" spans="2:9">
      <c r="B1177" s="179"/>
      <c r="C1177" s="179"/>
      <c r="E1177" s="180">
        <f t="shared" ca="1" si="69"/>
        <v>0</v>
      </c>
      <c r="G1177" s="180">
        <f t="shared" ca="1" si="70"/>
        <v>0</v>
      </c>
      <c r="I1177" s="180">
        <f t="shared" ca="1" si="71"/>
        <v>0</v>
      </c>
    </row>
    <row r="1178" spans="2:9">
      <c r="B1178" s="179"/>
      <c r="C1178" s="179"/>
      <c r="E1178" s="180">
        <f t="shared" ca="1" si="69"/>
        <v>0</v>
      </c>
      <c r="G1178" s="180">
        <f t="shared" ca="1" si="70"/>
        <v>0</v>
      </c>
      <c r="I1178" s="180">
        <f t="shared" ca="1" si="71"/>
        <v>0</v>
      </c>
    </row>
    <row r="1179" spans="2:9">
      <c r="B1179" s="179"/>
      <c r="C1179" s="179"/>
      <c r="E1179" s="180">
        <f t="shared" ca="1" si="69"/>
        <v>0</v>
      </c>
      <c r="G1179" s="180">
        <f t="shared" ca="1" si="70"/>
        <v>0</v>
      </c>
      <c r="I1179" s="180">
        <f t="shared" ca="1" si="71"/>
        <v>0</v>
      </c>
    </row>
    <row r="1180" spans="2:9">
      <c r="B1180" s="179"/>
      <c r="C1180" s="179"/>
      <c r="E1180" s="180">
        <f t="shared" ca="1" si="69"/>
        <v>0</v>
      </c>
      <c r="G1180" s="180">
        <f t="shared" ca="1" si="70"/>
        <v>0</v>
      </c>
      <c r="I1180" s="180">
        <f t="shared" ca="1" si="71"/>
        <v>0</v>
      </c>
    </row>
    <row r="1181" spans="2:9">
      <c r="B1181" s="179"/>
      <c r="C1181" s="179"/>
      <c r="E1181" s="180">
        <f t="shared" ca="1" si="69"/>
        <v>0</v>
      </c>
      <c r="G1181" s="180">
        <f t="shared" ca="1" si="70"/>
        <v>0</v>
      </c>
      <c r="I1181" s="180">
        <f t="shared" ca="1" si="71"/>
        <v>0</v>
      </c>
    </row>
    <row r="1182" spans="2:9">
      <c r="B1182" s="179"/>
      <c r="C1182" s="179"/>
      <c r="E1182" s="180">
        <f t="shared" ca="1" si="69"/>
        <v>0</v>
      </c>
      <c r="G1182" s="180">
        <f t="shared" ca="1" si="70"/>
        <v>0</v>
      </c>
      <c r="I1182" s="180">
        <f t="shared" ca="1" si="71"/>
        <v>0</v>
      </c>
    </row>
    <row r="1183" spans="2:9">
      <c r="B1183" s="179"/>
      <c r="C1183" s="179"/>
      <c r="E1183" s="180">
        <f t="shared" ref="E1183:E1246" ca="1" si="72">SUMPRODUCT(SUMIFS(INDIRECT(NomFeuilles&amp;"!E8"),INDIRECT(NomFeuilles&amp;"!A8"),"VRAI",INDIRECT(NomFeuilles&amp;"!A9"),"2013",INDIRECT(NomFeuilles&amp;"!E1"),C1183))</f>
        <v>0</v>
      </c>
      <c r="G1183" s="180">
        <f t="shared" ref="G1183:G1246" ca="1" si="73">SUMPRODUCT(SUMIFS(INDIRECT(NomFeuilles&amp;"!A39"),INDIRECT(NomFeuilles&amp;"!A8"),"VRAI",INDIRECT(NomFeuilles&amp;"!A9"),"2013",INDIRECT(NomFeuilles&amp;"!A40"),C1183))</f>
        <v>0</v>
      </c>
      <c r="I1183" s="180">
        <f t="shared" ref="I1183:I1246" ca="1" si="74">SUMPRODUCT(SUMIFS(INDIRECT(NomFeuilles&amp;"!C42"),INDIRECT(NomFeuilles&amp;"!A8"),"VRAI",INDIRECT(NomFeuilles&amp;"!A9"),"2013",INDIRECT(NomFeuilles&amp;"!A40"),C1183))</f>
        <v>0</v>
      </c>
    </row>
    <row r="1184" spans="2:9">
      <c r="B1184" s="179"/>
      <c r="C1184" s="179"/>
      <c r="E1184" s="180">
        <f t="shared" ca="1" si="72"/>
        <v>0</v>
      </c>
      <c r="G1184" s="180">
        <f t="shared" ca="1" si="73"/>
        <v>0</v>
      </c>
      <c r="I1184" s="180">
        <f t="shared" ca="1" si="74"/>
        <v>0</v>
      </c>
    </row>
    <row r="1185" spans="2:9">
      <c r="B1185" s="179"/>
      <c r="C1185" s="179"/>
      <c r="E1185" s="180">
        <f t="shared" ca="1" si="72"/>
        <v>0</v>
      </c>
      <c r="G1185" s="180">
        <f t="shared" ca="1" si="73"/>
        <v>0</v>
      </c>
      <c r="I1185" s="180">
        <f t="shared" ca="1" si="74"/>
        <v>0</v>
      </c>
    </row>
    <row r="1186" spans="2:9">
      <c r="B1186" s="179"/>
      <c r="C1186" s="179"/>
      <c r="E1186" s="180">
        <f t="shared" ca="1" si="72"/>
        <v>0</v>
      </c>
      <c r="G1186" s="180">
        <f t="shared" ca="1" si="73"/>
        <v>0</v>
      </c>
      <c r="I1186" s="180">
        <f t="shared" ca="1" si="74"/>
        <v>0</v>
      </c>
    </row>
    <row r="1187" spans="2:9">
      <c r="B1187" s="179"/>
      <c r="C1187" s="179"/>
      <c r="E1187" s="180">
        <f t="shared" ca="1" si="72"/>
        <v>0</v>
      </c>
      <c r="G1187" s="180">
        <f t="shared" ca="1" si="73"/>
        <v>0</v>
      </c>
      <c r="I1187" s="180">
        <f t="shared" ca="1" si="74"/>
        <v>0</v>
      </c>
    </row>
    <row r="1188" spans="2:9">
      <c r="B1188" s="179"/>
      <c r="C1188" s="179"/>
      <c r="E1188" s="180">
        <f t="shared" ca="1" si="72"/>
        <v>0</v>
      </c>
      <c r="G1188" s="180">
        <f t="shared" ca="1" si="73"/>
        <v>0</v>
      </c>
      <c r="I1188" s="180">
        <f t="shared" ca="1" si="74"/>
        <v>0</v>
      </c>
    </row>
    <row r="1189" spans="2:9">
      <c r="B1189" s="179"/>
      <c r="C1189" s="179"/>
      <c r="E1189" s="180">
        <f t="shared" ca="1" si="72"/>
        <v>0</v>
      </c>
      <c r="G1189" s="180">
        <f t="shared" ca="1" si="73"/>
        <v>0</v>
      </c>
      <c r="I1189" s="180">
        <f t="shared" ca="1" si="74"/>
        <v>0</v>
      </c>
    </row>
    <row r="1190" spans="2:9">
      <c r="B1190" s="179"/>
      <c r="C1190" s="179"/>
      <c r="E1190" s="180">
        <f t="shared" ca="1" si="72"/>
        <v>0</v>
      </c>
      <c r="G1190" s="180">
        <f t="shared" ca="1" si="73"/>
        <v>0</v>
      </c>
      <c r="I1190" s="180">
        <f t="shared" ca="1" si="74"/>
        <v>0</v>
      </c>
    </row>
    <row r="1191" spans="2:9">
      <c r="B1191" s="179"/>
      <c r="C1191" s="179"/>
      <c r="E1191" s="180">
        <f t="shared" ca="1" si="72"/>
        <v>0</v>
      </c>
      <c r="G1191" s="180">
        <f t="shared" ca="1" si="73"/>
        <v>0</v>
      </c>
      <c r="I1191" s="180">
        <f t="shared" ca="1" si="74"/>
        <v>0</v>
      </c>
    </row>
    <row r="1192" spans="2:9">
      <c r="B1192" s="179"/>
      <c r="C1192" s="179"/>
      <c r="E1192" s="180">
        <f t="shared" ca="1" si="72"/>
        <v>0</v>
      </c>
      <c r="G1192" s="180">
        <f t="shared" ca="1" si="73"/>
        <v>0</v>
      </c>
      <c r="I1192" s="180">
        <f t="shared" ca="1" si="74"/>
        <v>0</v>
      </c>
    </row>
    <row r="1193" spans="2:9">
      <c r="B1193" s="179"/>
      <c r="C1193" s="179"/>
      <c r="E1193" s="180">
        <f t="shared" ca="1" si="72"/>
        <v>0</v>
      </c>
      <c r="G1193" s="180">
        <f t="shared" ca="1" si="73"/>
        <v>0</v>
      </c>
      <c r="I1193" s="180">
        <f t="shared" ca="1" si="74"/>
        <v>0</v>
      </c>
    </row>
    <row r="1194" spans="2:9">
      <c r="B1194" s="179"/>
      <c r="C1194" s="179"/>
      <c r="E1194" s="180">
        <f t="shared" ca="1" si="72"/>
        <v>0</v>
      </c>
      <c r="G1194" s="180">
        <f t="shared" ca="1" si="73"/>
        <v>0</v>
      </c>
      <c r="I1194" s="180">
        <f t="shared" ca="1" si="74"/>
        <v>0</v>
      </c>
    </row>
    <row r="1195" spans="2:9">
      <c r="B1195" s="179"/>
      <c r="C1195" s="179"/>
      <c r="E1195" s="180">
        <f t="shared" ca="1" si="72"/>
        <v>0</v>
      </c>
      <c r="G1195" s="180">
        <f t="shared" ca="1" si="73"/>
        <v>0</v>
      </c>
      <c r="I1195" s="180">
        <f t="shared" ca="1" si="74"/>
        <v>0</v>
      </c>
    </row>
    <row r="1196" spans="2:9">
      <c r="B1196" s="179"/>
      <c r="C1196" s="179"/>
      <c r="E1196" s="180">
        <f t="shared" ca="1" si="72"/>
        <v>0</v>
      </c>
      <c r="G1196" s="180">
        <f t="shared" ca="1" si="73"/>
        <v>0</v>
      </c>
      <c r="I1196" s="180">
        <f t="shared" ca="1" si="74"/>
        <v>0</v>
      </c>
    </row>
    <row r="1197" spans="2:9">
      <c r="B1197" s="179"/>
      <c r="C1197" s="179"/>
      <c r="E1197" s="180">
        <f t="shared" ca="1" si="72"/>
        <v>0</v>
      </c>
      <c r="G1197" s="180">
        <f t="shared" ca="1" si="73"/>
        <v>0</v>
      </c>
      <c r="I1197" s="180">
        <f t="shared" ca="1" si="74"/>
        <v>0</v>
      </c>
    </row>
    <row r="1198" spans="2:9">
      <c r="B1198" s="179"/>
      <c r="C1198" s="179"/>
      <c r="E1198" s="180">
        <f t="shared" ca="1" si="72"/>
        <v>0</v>
      </c>
      <c r="G1198" s="180">
        <f t="shared" ca="1" si="73"/>
        <v>0</v>
      </c>
      <c r="I1198" s="180">
        <f t="shared" ca="1" si="74"/>
        <v>0</v>
      </c>
    </row>
    <row r="1199" spans="2:9">
      <c r="B1199" s="179"/>
      <c r="C1199" s="179"/>
      <c r="E1199" s="180">
        <f t="shared" ca="1" si="72"/>
        <v>0</v>
      </c>
      <c r="G1199" s="180">
        <f t="shared" ca="1" si="73"/>
        <v>0</v>
      </c>
      <c r="I1199" s="180">
        <f t="shared" ca="1" si="74"/>
        <v>0</v>
      </c>
    </row>
    <row r="1200" spans="2:9">
      <c r="B1200" s="179"/>
      <c r="C1200" s="179"/>
      <c r="E1200" s="180">
        <f t="shared" ca="1" si="72"/>
        <v>0</v>
      </c>
      <c r="G1200" s="180">
        <f t="shared" ca="1" si="73"/>
        <v>0</v>
      </c>
      <c r="I1200" s="180">
        <f t="shared" ca="1" si="74"/>
        <v>0</v>
      </c>
    </row>
    <row r="1201" spans="2:9">
      <c r="B1201" s="179"/>
      <c r="C1201" s="179"/>
      <c r="E1201" s="180">
        <f t="shared" ca="1" si="72"/>
        <v>0</v>
      </c>
      <c r="G1201" s="180">
        <f t="shared" ca="1" si="73"/>
        <v>0</v>
      </c>
      <c r="I1201" s="180">
        <f t="shared" ca="1" si="74"/>
        <v>0</v>
      </c>
    </row>
    <row r="1202" spans="2:9">
      <c r="B1202" s="179"/>
      <c r="C1202" s="179"/>
      <c r="E1202" s="180">
        <f t="shared" ca="1" si="72"/>
        <v>0</v>
      </c>
      <c r="G1202" s="180">
        <f t="shared" ca="1" si="73"/>
        <v>0</v>
      </c>
      <c r="I1202" s="180">
        <f t="shared" ca="1" si="74"/>
        <v>0</v>
      </c>
    </row>
    <row r="1203" spans="2:9">
      <c r="B1203" s="179"/>
      <c r="C1203" s="179"/>
      <c r="E1203" s="180">
        <f t="shared" ca="1" si="72"/>
        <v>0</v>
      </c>
      <c r="G1203" s="180">
        <f t="shared" ca="1" si="73"/>
        <v>0</v>
      </c>
      <c r="I1203" s="180">
        <f t="shared" ca="1" si="74"/>
        <v>0</v>
      </c>
    </row>
    <row r="1204" spans="2:9">
      <c r="B1204" s="179"/>
      <c r="C1204" s="179"/>
      <c r="E1204" s="180">
        <f t="shared" ca="1" si="72"/>
        <v>0</v>
      </c>
      <c r="G1204" s="180">
        <f t="shared" ca="1" si="73"/>
        <v>0</v>
      </c>
      <c r="I1204" s="180">
        <f t="shared" ca="1" si="74"/>
        <v>0</v>
      </c>
    </row>
    <row r="1205" spans="2:9">
      <c r="B1205" s="179"/>
      <c r="C1205" s="179"/>
      <c r="E1205" s="180">
        <f t="shared" ca="1" si="72"/>
        <v>0</v>
      </c>
      <c r="G1205" s="180">
        <f t="shared" ca="1" si="73"/>
        <v>0</v>
      </c>
      <c r="I1205" s="180">
        <f t="shared" ca="1" si="74"/>
        <v>0</v>
      </c>
    </row>
    <row r="1206" spans="2:9">
      <c r="B1206" s="179"/>
      <c r="C1206" s="179"/>
      <c r="E1206" s="180">
        <f t="shared" ca="1" si="72"/>
        <v>0</v>
      </c>
      <c r="G1206" s="180">
        <f t="shared" ca="1" si="73"/>
        <v>0</v>
      </c>
      <c r="I1206" s="180">
        <f t="shared" ca="1" si="74"/>
        <v>0</v>
      </c>
    </row>
    <row r="1207" spans="2:9">
      <c r="B1207" s="179"/>
      <c r="C1207" s="179"/>
      <c r="E1207" s="180">
        <f t="shared" ca="1" si="72"/>
        <v>0</v>
      </c>
      <c r="G1207" s="180">
        <f t="shared" ca="1" si="73"/>
        <v>0</v>
      </c>
      <c r="I1207" s="180">
        <f t="shared" ca="1" si="74"/>
        <v>0</v>
      </c>
    </row>
    <row r="1208" spans="2:9">
      <c r="B1208" s="179"/>
      <c r="C1208" s="179"/>
      <c r="E1208" s="180">
        <f t="shared" ca="1" si="72"/>
        <v>0</v>
      </c>
      <c r="G1208" s="180">
        <f t="shared" ca="1" si="73"/>
        <v>0</v>
      </c>
      <c r="I1208" s="180">
        <f t="shared" ca="1" si="74"/>
        <v>0</v>
      </c>
    </row>
    <row r="1209" spans="2:9">
      <c r="B1209" s="179"/>
      <c r="C1209" s="179"/>
      <c r="E1209" s="180">
        <f t="shared" ca="1" si="72"/>
        <v>0</v>
      </c>
      <c r="G1209" s="180">
        <f t="shared" ca="1" si="73"/>
        <v>0</v>
      </c>
      <c r="I1209" s="180">
        <f t="shared" ca="1" si="74"/>
        <v>0</v>
      </c>
    </row>
    <row r="1210" spans="2:9">
      <c r="B1210" s="179"/>
      <c r="C1210" s="179"/>
      <c r="E1210" s="180">
        <f t="shared" ca="1" si="72"/>
        <v>0</v>
      </c>
      <c r="G1210" s="180">
        <f t="shared" ca="1" si="73"/>
        <v>0</v>
      </c>
      <c r="I1210" s="180">
        <f t="shared" ca="1" si="74"/>
        <v>0</v>
      </c>
    </row>
    <row r="1211" spans="2:9">
      <c r="B1211" s="179"/>
      <c r="C1211" s="179"/>
      <c r="E1211" s="180">
        <f t="shared" ca="1" si="72"/>
        <v>0</v>
      </c>
      <c r="G1211" s="180">
        <f t="shared" ca="1" si="73"/>
        <v>0</v>
      </c>
      <c r="I1211" s="180">
        <f t="shared" ca="1" si="74"/>
        <v>0</v>
      </c>
    </row>
    <row r="1212" spans="2:9">
      <c r="B1212" s="179"/>
      <c r="C1212" s="179"/>
      <c r="E1212" s="180">
        <f t="shared" ca="1" si="72"/>
        <v>0</v>
      </c>
      <c r="G1212" s="180">
        <f t="shared" ca="1" si="73"/>
        <v>0</v>
      </c>
      <c r="I1212" s="180">
        <f t="shared" ca="1" si="74"/>
        <v>0</v>
      </c>
    </row>
    <row r="1213" spans="2:9">
      <c r="B1213" s="179"/>
      <c r="C1213" s="179"/>
      <c r="E1213" s="180">
        <f t="shared" ca="1" si="72"/>
        <v>0</v>
      </c>
      <c r="G1213" s="180">
        <f t="shared" ca="1" si="73"/>
        <v>0</v>
      </c>
      <c r="I1213" s="180">
        <f t="shared" ca="1" si="74"/>
        <v>0</v>
      </c>
    </row>
    <row r="1214" spans="2:9">
      <c r="B1214" s="179"/>
      <c r="C1214" s="179"/>
      <c r="E1214" s="180">
        <f t="shared" ca="1" si="72"/>
        <v>0</v>
      </c>
      <c r="G1214" s="180">
        <f t="shared" ca="1" si="73"/>
        <v>0</v>
      </c>
      <c r="I1214" s="180">
        <f t="shared" ca="1" si="74"/>
        <v>0</v>
      </c>
    </row>
    <row r="1215" spans="2:9">
      <c r="B1215" s="179"/>
      <c r="C1215" s="179"/>
      <c r="E1215" s="180">
        <f t="shared" ca="1" si="72"/>
        <v>0</v>
      </c>
      <c r="G1215" s="180">
        <f t="shared" ca="1" si="73"/>
        <v>0</v>
      </c>
      <c r="I1215" s="180">
        <f t="shared" ca="1" si="74"/>
        <v>0</v>
      </c>
    </row>
    <row r="1216" spans="2:9">
      <c r="B1216" s="179"/>
      <c r="C1216" s="179"/>
      <c r="E1216" s="180">
        <f t="shared" ca="1" si="72"/>
        <v>0</v>
      </c>
      <c r="G1216" s="180">
        <f t="shared" ca="1" si="73"/>
        <v>0</v>
      </c>
      <c r="I1216" s="180">
        <f t="shared" ca="1" si="74"/>
        <v>0</v>
      </c>
    </row>
    <row r="1217" spans="2:9">
      <c r="B1217" s="179"/>
      <c r="C1217" s="179"/>
      <c r="E1217" s="180">
        <f t="shared" ca="1" si="72"/>
        <v>0</v>
      </c>
      <c r="G1217" s="180">
        <f t="shared" ca="1" si="73"/>
        <v>0</v>
      </c>
      <c r="I1217" s="180">
        <f t="shared" ca="1" si="74"/>
        <v>0</v>
      </c>
    </row>
    <row r="1218" spans="2:9">
      <c r="B1218" s="179"/>
      <c r="C1218" s="179"/>
      <c r="E1218" s="180">
        <f t="shared" ca="1" si="72"/>
        <v>0</v>
      </c>
      <c r="G1218" s="180">
        <f t="shared" ca="1" si="73"/>
        <v>0</v>
      </c>
      <c r="I1218" s="180">
        <f t="shared" ca="1" si="74"/>
        <v>0</v>
      </c>
    </row>
    <row r="1219" spans="2:9">
      <c r="B1219" s="179"/>
      <c r="C1219" s="179"/>
      <c r="E1219" s="180">
        <f t="shared" ca="1" si="72"/>
        <v>0</v>
      </c>
      <c r="G1219" s="180">
        <f t="shared" ca="1" si="73"/>
        <v>0</v>
      </c>
      <c r="I1219" s="180">
        <f t="shared" ca="1" si="74"/>
        <v>0</v>
      </c>
    </row>
    <row r="1220" spans="2:9">
      <c r="B1220" s="179"/>
      <c r="C1220" s="179"/>
      <c r="E1220" s="180">
        <f t="shared" ca="1" si="72"/>
        <v>0</v>
      </c>
      <c r="G1220" s="180">
        <f t="shared" ca="1" si="73"/>
        <v>0</v>
      </c>
      <c r="I1220" s="180">
        <f t="shared" ca="1" si="74"/>
        <v>0</v>
      </c>
    </row>
    <row r="1221" spans="2:9">
      <c r="B1221" s="179"/>
      <c r="C1221" s="179"/>
      <c r="E1221" s="180">
        <f t="shared" ca="1" si="72"/>
        <v>0</v>
      </c>
      <c r="G1221" s="180">
        <f t="shared" ca="1" si="73"/>
        <v>0</v>
      </c>
      <c r="I1221" s="180">
        <f t="shared" ca="1" si="74"/>
        <v>0</v>
      </c>
    </row>
    <row r="1222" spans="2:9">
      <c r="B1222" s="179"/>
      <c r="C1222" s="179"/>
      <c r="E1222" s="180">
        <f t="shared" ca="1" si="72"/>
        <v>0</v>
      </c>
      <c r="G1222" s="180">
        <f t="shared" ca="1" si="73"/>
        <v>0</v>
      </c>
      <c r="I1222" s="180">
        <f t="shared" ca="1" si="74"/>
        <v>0</v>
      </c>
    </row>
    <row r="1223" spans="2:9">
      <c r="B1223" s="179"/>
      <c r="C1223" s="179"/>
      <c r="E1223" s="180">
        <f t="shared" ca="1" si="72"/>
        <v>0</v>
      </c>
      <c r="G1223" s="180">
        <f t="shared" ca="1" si="73"/>
        <v>0</v>
      </c>
      <c r="I1223" s="180">
        <f t="shared" ca="1" si="74"/>
        <v>0</v>
      </c>
    </row>
    <row r="1224" spans="2:9">
      <c r="B1224" s="179"/>
      <c r="C1224" s="179"/>
      <c r="E1224" s="180">
        <f t="shared" ca="1" si="72"/>
        <v>0</v>
      </c>
      <c r="G1224" s="180">
        <f t="shared" ca="1" si="73"/>
        <v>0</v>
      </c>
      <c r="I1224" s="180">
        <f t="shared" ca="1" si="74"/>
        <v>0</v>
      </c>
    </row>
    <row r="1225" spans="2:9">
      <c r="B1225" s="179"/>
      <c r="C1225" s="179"/>
      <c r="E1225" s="180">
        <f t="shared" ca="1" si="72"/>
        <v>0</v>
      </c>
      <c r="G1225" s="180">
        <f t="shared" ca="1" si="73"/>
        <v>0</v>
      </c>
      <c r="I1225" s="180">
        <f t="shared" ca="1" si="74"/>
        <v>0</v>
      </c>
    </row>
    <row r="1226" spans="2:9">
      <c r="B1226" s="179"/>
      <c r="C1226" s="179"/>
      <c r="E1226" s="180">
        <f t="shared" ca="1" si="72"/>
        <v>0</v>
      </c>
      <c r="G1226" s="180">
        <f t="shared" ca="1" si="73"/>
        <v>0</v>
      </c>
      <c r="I1226" s="180">
        <f t="shared" ca="1" si="74"/>
        <v>0</v>
      </c>
    </row>
    <row r="1227" spans="2:9">
      <c r="B1227" s="179"/>
      <c r="C1227" s="179"/>
      <c r="E1227" s="180">
        <f t="shared" ca="1" si="72"/>
        <v>0</v>
      </c>
      <c r="G1227" s="180">
        <f t="shared" ca="1" si="73"/>
        <v>0</v>
      </c>
      <c r="I1227" s="180">
        <f t="shared" ca="1" si="74"/>
        <v>0</v>
      </c>
    </row>
    <row r="1228" spans="2:9">
      <c r="B1228" s="179"/>
      <c r="C1228" s="179"/>
      <c r="E1228" s="180">
        <f t="shared" ca="1" si="72"/>
        <v>0</v>
      </c>
      <c r="G1228" s="180">
        <f t="shared" ca="1" si="73"/>
        <v>0</v>
      </c>
      <c r="I1228" s="180">
        <f t="shared" ca="1" si="74"/>
        <v>0</v>
      </c>
    </row>
    <row r="1229" spans="2:9">
      <c r="B1229" s="179"/>
      <c r="C1229" s="179"/>
      <c r="E1229" s="180">
        <f t="shared" ca="1" si="72"/>
        <v>0</v>
      </c>
      <c r="G1229" s="180">
        <f t="shared" ca="1" si="73"/>
        <v>0</v>
      </c>
      <c r="I1229" s="180">
        <f t="shared" ca="1" si="74"/>
        <v>0</v>
      </c>
    </row>
    <row r="1230" spans="2:9">
      <c r="B1230" s="179"/>
      <c r="C1230" s="179"/>
      <c r="E1230" s="180">
        <f t="shared" ca="1" si="72"/>
        <v>0</v>
      </c>
      <c r="G1230" s="180">
        <f t="shared" ca="1" si="73"/>
        <v>0</v>
      </c>
      <c r="I1230" s="180">
        <f t="shared" ca="1" si="74"/>
        <v>0</v>
      </c>
    </row>
    <row r="1231" spans="2:9">
      <c r="B1231" s="179"/>
      <c r="C1231" s="179"/>
      <c r="E1231" s="180">
        <f t="shared" ca="1" si="72"/>
        <v>0</v>
      </c>
      <c r="G1231" s="180">
        <f t="shared" ca="1" si="73"/>
        <v>0</v>
      </c>
      <c r="I1231" s="180">
        <f t="shared" ca="1" si="74"/>
        <v>0</v>
      </c>
    </row>
    <row r="1232" spans="2:9">
      <c r="B1232" s="179"/>
      <c r="C1232" s="179"/>
      <c r="E1232" s="180">
        <f t="shared" ca="1" si="72"/>
        <v>0</v>
      </c>
      <c r="G1232" s="180">
        <f t="shared" ca="1" si="73"/>
        <v>0</v>
      </c>
      <c r="I1232" s="180">
        <f t="shared" ca="1" si="74"/>
        <v>0</v>
      </c>
    </row>
    <row r="1233" spans="2:9">
      <c r="B1233" s="179"/>
      <c r="C1233" s="179"/>
      <c r="E1233" s="180">
        <f t="shared" ca="1" si="72"/>
        <v>0</v>
      </c>
      <c r="G1233" s="180">
        <f t="shared" ca="1" si="73"/>
        <v>0</v>
      </c>
      <c r="I1233" s="180">
        <f t="shared" ca="1" si="74"/>
        <v>0</v>
      </c>
    </row>
    <row r="1234" spans="2:9">
      <c r="B1234" s="179"/>
      <c r="C1234" s="179"/>
      <c r="E1234" s="180">
        <f t="shared" ca="1" si="72"/>
        <v>0</v>
      </c>
      <c r="G1234" s="180">
        <f t="shared" ca="1" si="73"/>
        <v>0</v>
      </c>
      <c r="I1234" s="180">
        <f t="shared" ca="1" si="74"/>
        <v>0</v>
      </c>
    </row>
    <row r="1235" spans="2:9">
      <c r="B1235" s="179"/>
      <c r="C1235" s="179"/>
      <c r="E1235" s="180">
        <f t="shared" ca="1" si="72"/>
        <v>0</v>
      </c>
      <c r="G1235" s="180">
        <f t="shared" ca="1" si="73"/>
        <v>0</v>
      </c>
      <c r="I1235" s="180">
        <f t="shared" ca="1" si="74"/>
        <v>0</v>
      </c>
    </row>
    <row r="1236" spans="2:9">
      <c r="B1236" s="179"/>
      <c r="C1236" s="179"/>
      <c r="E1236" s="180">
        <f t="shared" ca="1" si="72"/>
        <v>0</v>
      </c>
      <c r="G1236" s="180">
        <f t="shared" ca="1" si="73"/>
        <v>0</v>
      </c>
      <c r="I1236" s="180">
        <f t="shared" ca="1" si="74"/>
        <v>0</v>
      </c>
    </row>
    <row r="1237" spans="2:9">
      <c r="B1237" s="179"/>
      <c r="C1237" s="179"/>
      <c r="E1237" s="180">
        <f t="shared" ca="1" si="72"/>
        <v>0</v>
      </c>
      <c r="G1237" s="180">
        <f t="shared" ca="1" si="73"/>
        <v>0</v>
      </c>
      <c r="I1237" s="180">
        <f t="shared" ca="1" si="74"/>
        <v>0</v>
      </c>
    </row>
    <row r="1238" spans="2:9">
      <c r="B1238" s="179"/>
      <c r="C1238" s="179"/>
      <c r="E1238" s="180">
        <f t="shared" ca="1" si="72"/>
        <v>0</v>
      </c>
      <c r="G1238" s="180">
        <f t="shared" ca="1" si="73"/>
        <v>0</v>
      </c>
      <c r="I1238" s="180">
        <f t="shared" ca="1" si="74"/>
        <v>0</v>
      </c>
    </row>
    <row r="1239" spans="2:9">
      <c r="B1239" s="179"/>
      <c r="C1239" s="179"/>
      <c r="E1239" s="180">
        <f t="shared" ca="1" si="72"/>
        <v>0</v>
      </c>
      <c r="G1239" s="180">
        <f t="shared" ca="1" si="73"/>
        <v>0</v>
      </c>
      <c r="I1239" s="180">
        <f t="shared" ca="1" si="74"/>
        <v>0</v>
      </c>
    </row>
    <row r="1240" spans="2:9">
      <c r="B1240" s="179"/>
      <c r="C1240" s="179"/>
      <c r="E1240" s="180">
        <f t="shared" ca="1" si="72"/>
        <v>0</v>
      </c>
      <c r="G1240" s="180">
        <f t="shared" ca="1" si="73"/>
        <v>0</v>
      </c>
      <c r="I1240" s="180">
        <f t="shared" ca="1" si="74"/>
        <v>0</v>
      </c>
    </row>
    <row r="1241" spans="2:9">
      <c r="B1241" s="179"/>
      <c r="C1241" s="179"/>
      <c r="E1241" s="180">
        <f t="shared" ca="1" si="72"/>
        <v>0</v>
      </c>
      <c r="G1241" s="180">
        <f t="shared" ca="1" si="73"/>
        <v>0</v>
      </c>
      <c r="I1241" s="180">
        <f t="shared" ca="1" si="74"/>
        <v>0</v>
      </c>
    </row>
    <row r="1242" spans="2:9">
      <c r="B1242" s="179"/>
      <c r="C1242" s="179"/>
      <c r="E1242" s="180">
        <f t="shared" ca="1" si="72"/>
        <v>0</v>
      </c>
      <c r="G1242" s="180">
        <f t="shared" ca="1" si="73"/>
        <v>0</v>
      </c>
      <c r="I1242" s="180">
        <f t="shared" ca="1" si="74"/>
        <v>0</v>
      </c>
    </row>
    <row r="1243" spans="2:9">
      <c r="B1243" s="179"/>
      <c r="C1243" s="179"/>
      <c r="E1243" s="180">
        <f t="shared" ca="1" si="72"/>
        <v>0</v>
      </c>
      <c r="G1243" s="180">
        <f t="shared" ca="1" si="73"/>
        <v>0</v>
      </c>
      <c r="I1243" s="180">
        <f t="shared" ca="1" si="74"/>
        <v>0</v>
      </c>
    </row>
    <row r="1244" spans="2:9">
      <c r="B1244" s="179"/>
      <c r="C1244" s="179"/>
      <c r="E1244" s="180">
        <f t="shared" ca="1" si="72"/>
        <v>0</v>
      </c>
      <c r="G1244" s="180">
        <f t="shared" ca="1" si="73"/>
        <v>0</v>
      </c>
      <c r="I1244" s="180">
        <f t="shared" ca="1" si="74"/>
        <v>0</v>
      </c>
    </row>
    <row r="1245" spans="2:9">
      <c r="B1245" s="179"/>
      <c r="C1245" s="179"/>
      <c r="E1245" s="180">
        <f t="shared" ca="1" si="72"/>
        <v>0</v>
      </c>
      <c r="G1245" s="180">
        <f t="shared" ca="1" si="73"/>
        <v>0</v>
      </c>
      <c r="I1245" s="180">
        <f t="shared" ca="1" si="74"/>
        <v>0</v>
      </c>
    </row>
    <row r="1246" spans="2:9">
      <c r="B1246" s="179"/>
      <c r="C1246" s="179"/>
      <c r="E1246" s="180">
        <f t="shared" ca="1" si="72"/>
        <v>0</v>
      </c>
      <c r="G1246" s="180">
        <f t="shared" ca="1" si="73"/>
        <v>0</v>
      </c>
      <c r="I1246" s="180">
        <f t="shared" ca="1" si="74"/>
        <v>0</v>
      </c>
    </row>
    <row r="1247" spans="2:9">
      <c r="B1247" s="179"/>
      <c r="C1247" s="179"/>
      <c r="E1247" s="180">
        <f t="shared" ref="E1247:E1310" ca="1" si="75">SUMPRODUCT(SUMIFS(INDIRECT(NomFeuilles&amp;"!E8"),INDIRECT(NomFeuilles&amp;"!A8"),"VRAI",INDIRECT(NomFeuilles&amp;"!A9"),"2013",INDIRECT(NomFeuilles&amp;"!E1"),C1247))</f>
        <v>0</v>
      </c>
      <c r="G1247" s="180">
        <f t="shared" ref="G1247:G1310" ca="1" si="76">SUMPRODUCT(SUMIFS(INDIRECT(NomFeuilles&amp;"!A39"),INDIRECT(NomFeuilles&amp;"!A8"),"VRAI",INDIRECT(NomFeuilles&amp;"!A9"),"2013",INDIRECT(NomFeuilles&amp;"!A40"),C1247))</f>
        <v>0</v>
      </c>
      <c r="I1247" s="180">
        <f t="shared" ref="I1247:I1310" ca="1" si="77">SUMPRODUCT(SUMIFS(INDIRECT(NomFeuilles&amp;"!C42"),INDIRECT(NomFeuilles&amp;"!A8"),"VRAI",INDIRECT(NomFeuilles&amp;"!A9"),"2013",INDIRECT(NomFeuilles&amp;"!A40"),C1247))</f>
        <v>0</v>
      </c>
    </row>
    <row r="1248" spans="2:9">
      <c r="B1248" s="179"/>
      <c r="C1248" s="179"/>
      <c r="E1248" s="180">
        <f t="shared" ca="1" si="75"/>
        <v>0</v>
      </c>
      <c r="G1248" s="180">
        <f t="shared" ca="1" si="76"/>
        <v>0</v>
      </c>
      <c r="I1248" s="180">
        <f t="shared" ca="1" si="77"/>
        <v>0</v>
      </c>
    </row>
    <row r="1249" spans="2:9">
      <c r="B1249" s="179"/>
      <c r="C1249" s="179"/>
      <c r="E1249" s="180">
        <f t="shared" ca="1" si="75"/>
        <v>0</v>
      </c>
      <c r="G1249" s="180">
        <f t="shared" ca="1" si="76"/>
        <v>0</v>
      </c>
      <c r="I1249" s="180">
        <f t="shared" ca="1" si="77"/>
        <v>0</v>
      </c>
    </row>
    <row r="1250" spans="2:9">
      <c r="B1250" s="179"/>
      <c r="C1250" s="179"/>
      <c r="E1250" s="180">
        <f t="shared" ca="1" si="75"/>
        <v>0</v>
      </c>
      <c r="G1250" s="180">
        <f t="shared" ca="1" si="76"/>
        <v>0</v>
      </c>
      <c r="I1250" s="180">
        <f t="shared" ca="1" si="77"/>
        <v>0</v>
      </c>
    </row>
    <row r="1251" spans="2:9">
      <c r="B1251" s="179"/>
      <c r="C1251" s="179"/>
      <c r="E1251" s="180">
        <f t="shared" ca="1" si="75"/>
        <v>0</v>
      </c>
      <c r="G1251" s="180">
        <f t="shared" ca="1" si="76"/>
        <v>0</v>
      </c>
      <c r="I1251" s="180">
        <f t="shared" ca="1" si="77"/>
        <v>0</v>
      </c>
    </row>
    <row r="1252" spans="2:9">
      <c r="B1252" s="179"/>
      <c r="C1252" s="179"/>
      <c r="E1252" s="180">
        <f t="shared" ca="1" si="75"/>
        <v>0</v>
      </c>
      <c r="G1252" s="180">
        <f t="shared" ca="1" si="76"/>
        <v>0</v>
      </c>
      <c r="I1252" s="180">
        <f t="shared" ca="1" si="77"/>
        <v>0</v>
      </c>
    </row>
    <row r="1253" spans="2:9">
      <c r="B1253" s="179"/>
      <c r="C1253" s="179"/>
      <c r="E1253" s="180">
        <f t="shared" ca="1" si="75"/>
        <v>0</v>
      </c>
      <c r="G1253" s="180">
        <f t="shared" ca="1" si="76"/>
        <v>0</v>
      </c>
      <c r="I1253" s="180">
        <f t="shared" ca="1" si="77"/>
        <v>0</v>
      </c>
    </row>
    <row r="1254" spans="2:9">
      <c r="B1254" s="179"/>
      <c r="C1254" s="179"/>
      <c r="E1254" s="180">
        <f t="shared" ca="1" si="75"/>
        <v>0</v>
      </c>
      <c r="G1254" s="180">
        <f t="shared" ca="1" si="76"/>
        <v>0</v>
      </c>
      <c r="I1254" s="180">
        <f t="shared" ca="1" si="77"/>
        <v>0</v>
      </c>
    </row>
    <row r="1255" spans="2:9">
      <c r="B1255" s="179"/>
      <c r="C1255" s="179"/>
      <c r="E1255" s="180">
        <f t="shared" ca="1" si="75"/>
        <v>0</v>
      </c>
      <c r="G1255" s="180">
        <f t="shared" ca="1" si="76"/>
        <v>0</v>
      </c>
      <c r="I1255" s="180">
        <f t="shared" ca="1" si="77"/>
        <v>0</v>
      </c>
    </row>
    <row r="1256" spans="2:9">
      <c r="B1256" s="179"/>
      <c r="C1256" s="179"/>
      <c r="E1256" s="180">
        <f t="shared" ca="1" si="75"/>
        <v>0</v>
      </c>
      <c r="G1256" s="180">
        <f t="shared" ca="1" si="76"/>
        <v>0</v>
      </c>
      <c r="I1256" s="180">
        <f t="shared" ca="1" si="77"/>
        <v>0</v>
      </c>
    </row>
    <row r="1257" spans="2:9">
      <c r="B1257" s="179"/>
      <c r="C1257" s="179"/>
      <c r="E1257" s="180">
        <f t="shared" ca="1" si="75"/>
        <v>0</v>
      </c>
      <c r="G1257" s="180">
        <f t="shared" ca="1" si="76"/>
        <v>0</v>
      </c>
      <c r="I1257" s="180">
        <f t="shared" ca="1" si="77"/>
        <v>0</v>
      </c>
    </row>
    <row r="1258" spans="2:9">
      <c r="B1258" s="179"/>
      <c r="C1258" s="179"/>
      <c r="E1258" s="180">
        <f t="shared" ca="1" si="75"/>
        <v>0</v>
      </c>
      <c r="G1258" s="180">
        <f t="shared" ca="1" si="76"/>
        <v>0</v>
      </c>
      <c r="I1258" s="180">
        <f t="shared" ca="1" si="77"/>
        <v>0</v>
      </c>
    </row>
    <row r="1259" spans="2:9">
      <c r="B1259" s="179"/>
      <c r="C1259" s="179"/>
      <c r="E1259" s="180">
        <f t="shared" ca="1" si="75"/>
        <v>0</v>
      </c>
      <c r="G1259" s="180">
        <f t="shared" ca="1" si="76"/>
        <v>0</v>
      </c>
      <c r="I1259" s="180">
        <f t="shared" ca="1" si="77"/>
        <v>0</v>
      </c>
    </row>
    <row r="1260" spans="2:9">
      <c r="B1260" s="179"/>
      <c r="C1260" s="179"/>
      <c r="E1260" s="180">
        <f t="shared" ca="1" si="75"/>
        <v>0</v>
      </c>
      <c r="G1260" s="180">
        <f t="shared" ca="1" si="76"/>
        <v>0</v>
      </c>
      <c r="I1260" s="180">
        <f t="shared" ca="1" si="77"/>
        <v>0</v>
      </c>
    </row>
    <row r="1261" spans="2:9">
      <c r="B1261" s="179"/>
      <c r="C1261" s="179"/>
      <c r="E1261" s="180">
        <f t="shared" ca="1" si="75"/>
        <v>0</v>
      </c>
      <c r="G1261" s="180">
        <f t="shared" ca="1" si="76"/>
        <v>0</v>
      </c>
      <c r="I1261" s="180">
        <f t="shared" ca="1" si="77"/>
        <v>0</v>
      </c>
    </row>
    <row r="1262" spans="2:9">
      <c r="B1262" s="179"/>
      <c r="C1262" s="179"/>
      <c r="E1262" s="180">
        <f t="shared" ca="1" si="75"/>
        <v>0</v>
      </c>
      <c r="G1262" s="180">
        <f t="shared" ca="1" si="76"/>
        <v>0</v>
      </c>
      <c r="I1262" s="180">
        <f t="shared" ca="1" si="77"/>
        <v>0</v>
      </c>
    </row>
    <row r="1263" spans="2:9">
      <c r="B1263" s="179"/>
      <c r="C1263" s="179"/>
      <c r="E1263" s="180">
        <f t="shared" ca="1" si="75"/>
        <v>0</v>
      </c>
      <c r="G1263" s="180">
        <f t="shared" ca="1" si="76"/>
        <v>0</v>
      </c>
      <c r="I1263" s="180">
        <f t="shared" ca="1" si="77"/>
        <v>0</v>
      </c>
    </row>
    <row r="1264" spans="2:9">
      <c r="B1264" s="179"/>
      <c r="C1264" s="179"/>
      <c r="E1264" s="180">
        <f t="shared" ca="1" si="75"/>
        <v>0</v>
      </c>
      <c r="G1264" s="180">
        <f t="shared" ca="1" si="76"/>
        <v>0</v>
      </c>
      <c r="I1264" s="180">
        <f t="shared" ca="1" si="77"/>
        <v>0</v>
      </c>
    </row>
    <row r="1265" spans="2:9">
      <c r="B1265" s="179"/>
      <c r="C1265" s="179"/>
      <c r="E1265" s="180">
        <f t="shared" ca="1" si="75"/>
        <v>0</v>
      </c>
      <c r="G1265" s="180">
        <f t="shared" ca="1" si="76"/>
        <v>0</v>
      </c>
      <c r="I1265" s="180">
        <f t="shared" ca="1" si="77"/>
        <v>0</v>
      </c>
    </row>
    <row r="1266" spans="2:9">
      <c r="B1266" s="179"/>
      <c r="C1266" s="179"/>
      <c r="E1266" s="180">
        <f t="shared" ca="1" si="75"/>
        <v>0</v>
      </c>
      <c r="G1266" s="180">
        <f t="shared" ca="1" si="76"/>
        <v>0</v>
      </c>
      <c r="I1266" s="180">
        <f t="shared" ca="1" si="77"/>
        <v>0</v>
      </c>
    </row>
    <row r="1267" spans="2:9">
      <c r="B1267" s="179"/>
      <c r="C1267" s="179"/>
      <c r="E1267" s="180">
        <f t="shared" ca="1" si="75"/>
        <v>0</v>
      </c>
      <c r="G1267" s="180">
        <f t="shared" ca="1" si="76"/>
        <v>0</v>
      </c>
      <c r="I1267" s="180">
        <f t="shared" ca="1" si="77"/>
        <v>0</v>
      </c>
    </row>
    <row r="1268" spans="2:9">
      <c r="B1268" s="179"/>
      <c r="C1268" s="179"/>
      <c r="E1268" s="180">
        <f t="shared" ca="1" si="75"/>
        <v>0</v>
      </c>
      <c r="G1268" s="180">
        <f t="shared" ca="1" si="76"/>
        <v>0</v>
      </c>
      <c r="I1268" s="180">
        <f t="shared" ca="1" si="77"/>
        <v>0</v>
      </c>
    </row>
    <row r="1269" spans="2:9">
      <c r="B1269" s="179"/>
      <c r="C1269" s="179"/>
      <c r="E1269" s="180">
        <f t="shared" ca="1" si="75"/>
        <v>0</v>
      </c>
      <c r="G1269" s="180">
        <f t="shared" ca="1" si="76"/>
        <v>0</v>
      </c>
      <c r="I1269" s="180">
        <f t="shared" ca="1" si="77"/>
        <v>0</v>
      </c>
    </row>
    <row r="1270" spans="2:9">
      <c r="B1270" s="179"/>
      <c r="C1270" s="179"/>
      <c r="E1270" s="180">
        <f t="shared" ca="1" si="75"/>
        <v>0</v>
      </c>
      <c r="G1270" s="180">
        <f t="shared" ca="1" si="76"/>
        <v>0</v>
      </c>
      <c r="I1270" s="180">
        <f t="shared" ca="1" si="77"/>
        <v>0</v>
      </c>
    </row>
    <row r="1271" spans="2:9">
      <c r="B1271" s="179"/>
      <c r="C1271" s="179"/>
      <c r="E1271" s="180">
        <f t="shared" ca="1" si="75"/>
        <v>0</v>
      </c>
      <c r="G1271" s="180">
        <f t="shared" ca="1" si="76"/>
        <v>0</v>
      </c>
      <c r="I1271" s="180">
        <f t="shared" ca="1" si="77"/>
        <v>0</v>
      </c>
    </row>
    <row r="1272" spans="2:9">
      <c r="B1272" s="179"/>
      <c r="C1272" s="179"/>
      <c r="E1272" s="180">
        <f t="shared" ca="1" si="75"/>
        <v>0</v>
      </c>
      <c r="G1272" s="180">
        <f t="shared" ca="1" si="76"/>
        <v>0</v>
      </c>
      <c r="I1272" s="180">
        <f t="shared" ca="1" si="77"/>
        <v>0</v>
      </c>
    </row>
    <row r="1273" spans="2:9">
      <c r="B1273" s="179"/>
      <c r="C1273" s="179"/>
      <c r="E1273" s="180">
        <f t="shared" ca="1" si="75"/>
        <v>0</v>
      </c>
      <c r="G1273" s="180">
        <f t="shared" ca="1" si="76"/>
        <v>0</v>
      </c>
      <c r="I1273" s="180">
        <f t="shared" ca="1" si="77"/>
        <v>0</v>
      </c>
    </row>
    <row r="1274" spans="2:9">
      <c r="B1274" s="179"/>
      <c r="C1274" s="179"/>
      <c r="E1274" s="180">
        <f t="shared" ca="1" si="75"/>
        <v>0</v>
      </c>
      <c r="G1274" s="180">
        <f t="shared" ca="1" si="76"/>
        <v>0</v>
      </c>
      <c r="I1274" s="180">
        <f t="shared" ca="1" si="77"/>
        <v>0</v>
      </c>
    </row>
    <row r="1275" spans="2:9">
      <c r="B1275" s="179"/>
      <c r="C1275" s="179"/>
      <c r="E1275" s="180">
        <f t="shared" ca="1" si="75"/>
        <v>0</v>
      </c>
      <c r="G1275" s="180">
        <f t="shared" ca="1" si="76"/>
        <v>0</v>
      </c>
      <c r="I1275" s="180">
        <f t="shared" ca="1" si="77"/>
        <v>0</v>
      </c>
    </row>
    <row r="1276" spans="2:9">
      <c r="B1276" s="179"/>
      <c r="C1276" s="179"/>
      <c r="E1276" s="180">
        <f t="shared" ca="1" si="75"/>
        <v>0</v>
      </c>
      <c r="G1276" s="180">
        <f t="shared" ca="1" si="76"/>
        <v>0</v>
      </c>
      <c r="I1276" s="180">
        <f t="shared" ca="1" si="77"/>
        <v>0</v>
      </c>
    </row>
    <row r="1277" spans="2:9">
      <c r="B1277" s="179"/>
      <c r="C1277" s="179"/>
      <c r="E1277" s="180">
        <f t="shared" ca="1" si="75"/>
        <v>0</v>
      </c>
      <c r="G1277" s="180">
        <f t="shared" ca="1" si="76"/>
        <v>0</v>
      </c>
      <c r="I1277" s="180">
        <f t="shared" ca="1" si="77"/>
        <v>0</v>
      </c>
    </row>
    <row r="1278" spans="2:9">
      <c r="B1278" s="179"/>
      <c r="C1278" s="179"/>
      <c r="E1278" s="180">
        <f t="shared" ca="1" si="75"/>
        <v>0</v>
      </c>
      <c r="G1278" s="180">
        <f t="shared" ca="1" si="76"/>
        <v>0</v>
      </c>
      <c r="I1278" s="180">
        <f t="shared" ca="1" si="77"/>
        <v>0</v>
      </c>
    </row>
    <row r="1279" spans="2:9">
      <c r="B1279" s="179"/>
      <c r="C1279" s="179"/>
      <c r="E1279" s="180">
        <f t="shared" ca="1" si="75"/>
        <v>0</v>
      </c>
      <c r="G1279" s="180">
        <f t="shared" ca="1" si="76"/>
        <v>0</v>
      </c>
      <c r="I1279" s="180">
        <f t="shared" ca="1" si="77"/>
        <v>0</v>
      </c>
    </row>
    <row r="1280" spans="2:9">
      <c r="B1280" s="179"/>
      <c r="C1280" s="179"/>
      <c r="E1280" s="180">
        <f t="shared" ca="1" si="75"/>
        <v>0</v>
      </c>
      <c r="G1280" s="180">
        <f t="shared" ca="1" si="76"/>
        <v>0</v>
      </c>
      <c r="I1280" s="180">
        <f t="shared" ca="1" si="77"/>
        <v>0</v>
      </c>
    </row>
    <row r="1281" spans="2:9">
      <c r="B1281" s="179"/>
      <c r="C1281" s="179"/>
      <c r="E1281" s="180">
        <f t="shared" ca="1" si="75"/>
        <v>0</v>
      </c>
      <c r="G1281" s="180">
        <f t="shared" ca="1" si="76"/>
        <v>0</v>
      </c>
      <c r="I1281" s="180">
        <f t="shared" ca="1" si="77"/>
        <v>0</v>
      </c>
    </row>
    <row r="1282" spans="2:9">
      <c r="B1282" s="179"/>
      <c r="C1282" s="179"/>
      <c r="E1282" s="180">
        <f t="shared" ca="1" si="75"/>
        <v>0</v>
      </c>
      <c r="G1282" s="180">
        <f t="shared" ca="1" si="76"/>
        <v>0</v>
      </c>
      <c r="I1282" s="180">
        <f t="shared" ca="1" si="77"/>
        <v>0</v>
      </c>
    </row>
    <row r="1283" spans="2:9">
      <c r="B1283" s="179"/>
      <c r="C1283" s="179"/>
      <c r="E1283" s="180">
        <f t="shared" ca="1" si="75"/>
        <v>0</v>
      </c>
      <c r="G1283" s="180">
        <f t="shared" ca="1" si="76"/>
        <v>0</v>
      </c>
      <c r="I1283" s="180">
        <f t="shared" ca="1" si="77"/>
        <v>0</v>
      </c>
    </row>
    <row r="1284" spans="2:9">
      <c r="B1284" s="179"/>
      <c r="C1284" s="179"/>
      <c r="E1284" s="180">
        <f t="shared" ca="1" si="75"/>
        <v>0</v>
      </c>
      <c r="G1284" s="180">
        <f t="shared" ca="1" si="76"/>
        <v>0</v>
      </c>
      <c r="I1284" s="180">
        <f t="shared" ca="1" si="77"/>
        <v>0</v>
      </c>
    </row>
    <row r="1285" spans="2:9">
      <c r="B1285" s="179"/>
      <c r="C1285" s="179"/>
      <c r="E1285" s="180">
        <f t="shared" ca="1" si="75"/>
        <v>0</v>
      </c>
      <c r="G1285" s="180">
        <f t="shared" ca="1" si="76"/>
        <v>0</v>
      </c>
      <c r="I1285" s="180">
        <f t="shared" ca="1" si="77"/>
        <v>0</v>
      </c>
    </row>
    <row r="1286" spans="2:9">
      <c r="B1286" s="179"/>
      <c r="C1286" s="179"/>
      <c r="E1286" s="180">
        <f t="shared" ca="1" si="75"/>
        <v>0</v>
      </c>
      <c r="G1286" s="180">
        <f t="shared" ca="1" si="76"/>
        <v>0</v>
      </c>
      <c r="I1286" s="180">
        <f t="shared" ca="1" si="77"/>
        <v>0</v>
      </c>
    </row>
    <row r="1287" spans="2:9">
      <c r="B1287" s="179"/>
      <c r="C1287" s="179"/>
      <c r="E1287" s="180">
        <f t="shared" ca="1" si="75"/>
        <v>0</v>
      </c>
      <c r="G1287" s="180">
        <f t="shared" ca="1" si="76"/>
        <v>0</v>
      </c>
      <c r="I1287" s="180">
        <f t="shared" ca="1" si="77"/>
        <v>0</v>
      </c>
    </row>
    <row r="1288" spans="2:9">
      <c r="B1288" s="179"/>
      <c r="C1288" s="179"/>
      <c r="E1288" s="180">
        <f t="shared" ca="1" si="75"/>
        <v>0</v>
      </c>
      <c r="G1288" s="180">
        <f t="shared" ca="1" si="76"/>
        <v>0</v>
      </c>
      <c r="I1288" s="180">
        <f t="shared" ca="1" si="77"/>
        <v>0</v>
      </c>
    </row>
    <row r="1289" spans="2:9">
      <c r="B1289" s="179"/>
      <c r="C1289" s="179"/>
      <c r="E1289" s="180">
        <f t="shared" ca="1" si="75"/>
        <v>0</v>
      </c>
      <c r="G1289" s="180">
        <f t="shared" ca="1" si="76"/>
        <v>0</v>
      </c>
      <c r="I1289" s="180">
        <f t="shared" ca="1" si="77"/>
        <v>0</v>
      </c>
    </row>
    <row r="1290" spans="2:9">
      <c r="B1290" s="179"/>
      <c r="C1290" s="179"/>
      <c r="E1290" s="180">
        <f t="shared" ca="1" si="75"/>
        <v>0</v>
      </c>
      <c r="G1290" s="180">
        <f t="shared" ca="1" si="76"/>
        <v>0</v>
      </c>
      <c r="I1290" s="180">
        <f t="shared" ca="1" si="77"/>
        <v>0</v>
      </c>
    </row>
    <row r="1291" spans="2:9">
      <c r="B1291" s="179"/>
      <c r="C1291" s="179"/>
      <c r="E1291" s="180">
        <f t="shared" ca="1" si="75"/>
        <v>0</v>
      </c>
      <c r="G1291" s="180">
        <f t="shared" ca="1" si="76"/>
        <v>0</v>
      </c>
      <c r="I1291" s="180">
        <f t="shared" ca="1" si="77"/>
        <v>0</v>
      </c>
    </row>
    <row r="1292" spans="2:9">
      <c r="B1292" s="179"/>
      <c r="C1292" s="179"/>
      <c r="E1292" s="180">
        <f t="shared" ca="1" si="75"/>
        <v>0</v>
      </c>
      <c r="G1292" s="180">
        <f t="shared" ca="1" si="76"/>
        <v>0</v>
      </c>
      <c r="I1292" s="180">
        <f t="shared" ca="1" si="77"/>
        <v>0</v>
      </c>
    </row>
    <row r="1293" spans="2:9">
      <c r="B1293" s="179"/>
      <c r="C1293" s="179"/>
      <c r="E1293" s="180">
        <f t="shared" ca="1" si="75"/>
        <v>0</v>
      </c>
      <c r="G1293" s="180">
        <f t="shared" ca="1" si="76"/>
        <v>0</v>
      </c>
      <c r="I1293" s="180">
        <f t="shared" ca="1" si="77"/>
        <v>0</v>
      </c>
    </row>
    <row r="1294" spans="2:9">
      <c r="B1294" s="179"/>
      <c r="C1294" s="179"/>
      <c r="E1294" s="180">
        <f t="shared" ca="1" si="75"/>
        <v>0</v>
      </c>
      <c r="G1294" s="180">
        <f t="shared" ca="1" si="76"/>
        <v>0</v>
      </c>
      <c r="I1294" s="180">
        <f t="shared" ca="1" si="77"/>
        <v>0</v>
      </c>
    </row>
    <row r="1295" spans="2:9">
      <c r="B1295" s="179"/>
      <c r="C1295" s="179"/>
      <c r="E1295" s="180">
        <f t="shared" ca="1" si="75"/>
        <v>0</v>
      </c>
      <c r="G1295" s="180">
        <f t="shared" ca="1" si="76"/>
        <v>0</v>
      </c>
      <c r="I1295" s="180">
        <f t="shared" ca="1" si="77"/>
        <v>0</v>
      </c>
    </row>
    <row r="1296" spans="2:9">
      <c r="B1296" s="179"/>
      <c r="C1296" s="179"/>
      <c r="E1296" s="180">
        <f t="shared" ca="1" si="75"/>
        <v>0</v>
      </c>
      <c r="G1296" s="180">
        <f t="shared" ca="1" si="76"/>
        <v>0</v>
      </c>
      <c r="I1296" s="180">
        <f t="shared" ca="1" si="77"/>
        <v>0</v>
      </c>
    </row>
    <row r="1297" spans="2:9">
      <c r="B1297" s="179"/>
      <c r="C1297" s="179"/>
      <c r="E1297" s="180">
        <f t="shared" ca="1" si="75"/>
        <v>0</v>
      </c>
      <c r="G1297" s="180">
        <f t="shared" ca="1" si="76"/>
        <v>0</v>
      </c>
      <c r="I1297" s="180">
        <f t="shared" ca="1" si="77"/>
        <v>0</v>
      </c>
    </row>
    <row r="1298" spans="2:9">
      <c r="B1298" s="179"/>
      <c r="C1298" s="179"/>
      <c r="E1298" s="180">
        <f t="shared" ca="1" si="75"/>
        <v>0</v>
      </c>
      <c r="G1298" s="180">
        <f t="shared" ca="1" si="76"/>
        <v>0</v>
      </c>
      <c r="I1298" s="180">
        <f t="shared" ca="1" si="77"/>
        <v>0</v>
      </c>
    </row>
    <row r="1299" spans="2:9">
      <c r="B1299" s="179"/>
      <c r="C1299" s="179"/>
      <c r="E1299" s="180">
        <f t="shared" ca="1" si="75"/>
        <v>0</v>
      </c>
      <c r="G1299" s="180">
        <f t="shared" ca="1" si="76"/>
        <v>0</v>
      </c>
      <c r="I1299" s="180">
        <f t="shared" ca="1" si="77"/>
        <v>0</v>
      </c>
    </row>
    <row r="1300" spans="2:9">
      <c r="B1300" s="179"/>
      <c r="C1300" s="179"/>
      <c r="E1300" s="180">
        <f t="shared" ca="1" si="75"/>
        <v>0</v>
      </c>
      <c r="G1300" s="180">
        <f t="shared" ca="1" si="76"/>
        <v>0</v>
      </c>
      <c r="I1300" s="180">
        <f t="shared" ca="1" si="77"/>
        <v>0</v>
      </c>
    </row>
    <row r="1301" spans="2:9">
      <c r="B1301" s="179"/>
      <c r="C1301" s="179"/>
      <c r="E1301" s="180">
        <f t="shared" ca="1" si="75"/>
        <v>0</v>
      </c>
      <c r="G1301" s="180">
        <f t="shared" ca="1" si="76"/>
        <v>0</v>
      </c>
      <c r="I1301" s="180">
        <f t="shared" ca="1" si="77"/>
        <v>0</v>
      </c>
    </row>
    <row r="1302" spans="2:9">
      <c r="B1302" s="179"/>
      <c r="C1302" s="179"/>
      <c r="E1302" s="180">
        <f t="shared" ca="1" si="75"/>
        <v>0</v>
      </c>
      <c r="G1302" s="180">
        <f t="shared" ca="1" si="76"/>
        <v>0</v>
      </c>
      <c r="I1302" s="180">
        <f t="shared" ca="1" si="77"/>
        <v>0</v>
      </c>
    </row>
    <row r="1303" spans="2:9">
      <c r="B1303" s="179"/>
      <c r="C1303" s="179"/>
      <c r="E1303" s="180">
        <f t="shared" ca="1" si="75"/>
        <v>0</v>
      </c>
      <c r="G1303" s="180">
        <f t="shared" ca="1" si="76"/>
        <v>0</v>
      </c>
      <c r="I1303" s="180">
        <f t="shared" ca="1" si="77"/>
        <v>0</v>
      </c>
    </row>
    <row r="1304" spans="2:9">
      <c r="B1304" s="179"/>
      <c r="C1304" s="179"/>
      <c r="E1304" s="180">
        <f t="shared" ca="1" si="75"/>
        <v>0</v>
      </c>
      <c r="G1304" s="180">
        <f t="shared" ca="1" si="76"/>
        <v>0</v>
      </c>
      <c r="I1304" s="180">
        <f t="shared" ca="1" si="77"/>
        <v>0</v>
      </c>
    </row>
    <row r="1305" spans="2:9">
      <c r="B1305" s="179"/>
      <c r="C1305" s="179"/>
      <c r="E1305" s="180">
        <f t="shared" ca="1" si="75"/>
        <v>0</v>
      </c>
      <c r="G1305" s="180">
        <f t="shared" ca="1" si="76"/>
        <v>0</v>
      </c>
      <c r="I1305" s="180">
        <f t="shared" ca="1" si="77"/>
        <v>0</v>
      </c>
    </row>
    <row r="1306" spans="2:9">
      <c r="B1306" s="179"/>
      <c r="C1306" s="179"/>
      <c r="E1306" s="180">
        <f t="shared" ca="1" si="75"/>
        <v>0</v>
      </c>
      <c r="G1306" s="180">
        <f t="shared" ca="1" si="76"/>
        <v>0</v>
      </c>
      <c r="I1306" s="180">
        <f t="shared" ca="1" si="77"/>
        <v>0</v>
      </c>
    </row>
    <row r="1307" spans="2:9">
      <c r="B1307" s="179"/>
      <c r="C1307" s="179"/>
      <c r="E1307" s="180">
        <f t="shared" ca="1" si="75"/>
        <v>0</v>
      </c>
      <c r="G1307" s="180">
        <f t="shared" ca="1" si="76"/>
        <v>0</v>
      </c>
      <c r="I1307" s="180">
        <f t="shared" ca="1" si="77"/>
        <v>0</v>
      </c>
    </row>
    <row r="1308" spans="2:9">
      <c r="B1308" s="179"/>
      <c r="C1308" s="179"/>
      <c r="E1308" s="180">
        <f t="shared" ca="1" si="75"/>
        <v>0</v>
      </c>
      <c r="G1308" s="180">
        <f t="shared" ca="1" si="76"/>
        <v>0</v>
      </c>
      <c r="I1308" s="180">
        <f t="shared" ca="1" si="77"/>
        <v>0</v>
      </c>
    </row>
    <row r="1309" spans="2:9">
      <c r="B1309" s="179"/>
      <c r="C1309" s="179"/>
      <c r="E1309" s="180">
        <f t="shared" ca="1" si="75"/>
        <v>0</v>
      </c>
      <c r="G1309" s="180">
        <f t="shared" ca="1" si="76"/>
        <v>0</v>
      </c>
      <c r="I1309" s="180">
        <f t="shared" ca="1" si="77"/>
        <v>0</v>
      </c>
    </row>
    <row r="1310" spans="2:9">
      <c r="B1310" s="179"/>
      <c r="C1310" s="179"/>
      <c r="E1310" s="180">
        <f t="shared" ca="1" si="75"/>
        <v>0</v>
      </c>
      <c r="G1310" s="180">
        <f t="shared" ca="1" si="76"/>
        <v>0</v>
      </c>
      <c r="I1310" s="180">
        <f t="shared" ca="1" si="77"/>
        <v>0</v>
      </c>
    </row>
    <row r="1311" spans="2:9">
      <c r="B1311" s="179"/>
      <c r="C1311" s="179"/>
      <c r="E1311" s="180">
        <f t="shared" ref="E1311:E1374" ca="1" si="78">SUMPRODUCT(SUMIFS(INDIRECT(NomFeuilles&amp;"!E8"),INDIRECT(NomFeuilles&amp;"!A8"),"VRAI",INDIRECT(NomFeuilles&amp;"!A9"),"2013",INDIRECT(NomFeuilles&amp;"!E1"),C1311))</f>
        <v>0</v>
      </c>
      <c r="G1311" s="180">
        <f t="shared" ref="G1311:G1374" ca="1" si="79">SUMPRODUCT(SUMIFS(INDIRECT(NomFeuilles&amp;"!A39"),INDIRECT(NomFeuilles&amp;"!A8"),"VRAI",INDIRECT(NomFeuilles&amp;"!A9"),"2013",INDIRECT(NomFeuilles&amp;"!A40"),C1311))</f>
        <v>0</v>
      </c>
      <c r="I1311" s="180">
        <f t="shared" ref="I1311:I1374" ca="1" si="80">SUMPRODUCT(SUMIFS(INDIRECT(NomFeuilles&amp;"!C42"),INDIRECT(NomFeuilles&amp;"!A8"),"VRAI",INDIRECT(NomFeuilles&amp;"!A9"),"2013",INDIRECT(NomFeuilles&amp;"!A40"),C1311))</f>
        <v>0</v>
      </c>
    </row>
    <row r="1312" spans="2:9">
      <c r="B1312" s="179"/>
      <c r="C1312" s="179"/>
      <c r="E1312" s="180">
        <f t="shared" ca="1" si="78"/>
        <v>0</v>
      </c>
      <c r="G1312" s="180">
        <f t="shared" ca="1" si="79"/>
        <v>0</v>
      </c>
      <c r="I1312" s="180">
        <f t="shared" ca="1" si="80"/>
        <v>0</v>
      </c>
    </row>
    <row r="1313" spans="2:9">
      <c r="B1313" s="179"/>
      <c r="C1313" s="179"/>
      <c r="E1313" s="180">
        <f t="shared" ca="1" si="78"/>
        <v>0</v>
      </c>
      <c r="G1313" s="180">
        <f t="shared" ca="1" si="79"/>
        <v>0</v>
      </c>
      <c r="I1313" s="180">
        <f t="shared" ca="1" si="80"/>
        <v>0</v>
      </c>
    </row>
    <row r="1314" spans="2:9">
      <c r="B1314" s="179"/>
      <c r="C1314" s="179"/>
      <c r="E1314" s="180">
        <f t="shared" ca="1" si="78"/>
        <v>0</v>
      </c>
      <c r="G1314" s="180">
        <f t="shared" ca="1" si="79"/>
        <v>0</v>
      </c>
      <c r="I1314" s="180">
        <f t="shared" ca="1" si="80"/>
        <v>0</v>
      </c>
    </row>
    <row r="1315" spans="2:9">
      <c r="B1315" s="179"/>
      <c r="C1315" s="179"/>
      <c r="E1315" s="180">
        <f t="shared" ca="1" si="78"/>
        <v>0</v>
      </c>
      <c r="G1315" s="180">
        <f t="shared" ca="1" si="79"/>
        <v>0</v>
      </c>
      <c r="I1315" s="180">
        <f t="shared" ca="1" si="80"/>
        <v>0</v>
      </c>
    </row>
    <row r="1316" spans="2:9">
      <c r="B1316" s="179"/>
      <c r="C1316" s="179"/>
      <c r="E1316" s="180">
        <f t="shared" ca="1" si="78"/>
        <v>0</v>
      </c>
      <c r="G1316" s="180">
        <f t="shared" ca="1" si="79"/>
        <v>0</v>
      </c>
      <c r="I1316" s="180">
        <f t="shared" ca="1" si="80"/>
        <v>0</v>
      </c>
    </row>
    <row r="1317" spans="2:9">
      <c r="B1317" s="179"/>
      <c r="C1317" s="179"/>
      <c r="E1317" s="180">
        <f t="shared" ca="1" si="78"/>
        <v>0</v>
      </c>
      <c r="G1317" s="180">
        <f t="shared" ca="1" si="79"/>
        <v>0</v>
      </c>
      <c r="I1317" s="180">
        <f t="shared" ca="1" si="80"/>
        <v>0</v>
      </c>
    </row>
    <row r="1318" spans="2:9">
      <c r="B1318" s="179"/>
      <c r="C1318" s="179"/>
      <c r="E1318" s="180">
        <f t="shared" ca="1" si="78"/>
        <v>0</v>
      </c>
      <c r="G1318" s="180">
        <f t="shared" ca="1" si="79"/>
        <v>0</v>
      </c>
      <c r="I1318" s="180">
        <f t="shared" ca="1" si="80"/>
        <v>0</v>
      </c>
    </row>
    <row r="1319" spans="2:9">
      <c r="B1319" s="179"/>
      <c r="C1319" s="179"/>
      <c r="E1319" s="180">
        <f t="shared" ca="1" si="78"/>
        <v>0</v>
      </c>
      <c r="G1319" s="180">
        <f t="shared" ca="1" si="79"/>
        <v>0</v>
      </c>
      <c r="I1319" s="180">
        <f t="shared" ca="1" si="80"/>
        <v>0</v>
      </c>
    </row>
    <row r="1320" spans="2:9">
      <c r="B1320" s="179"/>
      <c r="C1320" s="179"/>
      <c r="E1320" s="180">
        <f t="shared" ca="1" si="78"/>
        <v>0</v>
      </c>
      <c r="G1320" s="180">
        <f t="shared" ca="1" si="79"/>
        <v>0</v>
      </c>
      <c r="I1320" s="180">
        <f t="shared" ca="1" si="80"/>
        <v>0</v>
      </c>
    </row>
    <row r="1321" spans="2:9">
      <c r="B1321" s="179"/>
      <c r="C1321" s="179"/>
      <c r="E1321" s="180">
        <f t="shared" ca="1" si="78"/>
        <v>0</v>
      </c>
      <c r="G1321" s="180">
        <f t="shared" ca="1" si="79"/>
        <v>0</v>
      </c>
      <c r="I1321" s="180">
        <f t="shared" ca="1" si="80"/>
        <v>0</v>
      </c>
    </row>
    <row r="1322" spans="2:9">
      <c r="B1322" s="179"/>
      <c r="C1322" s="179"/>
      <c r="E1322" s="180">
        <f t="shared" ca="1" si="78"/>
        <v>0</v>
      </c>
      <c r="G1322" s="180">
        <f t="shared" ca="1" si="79"/>
        <v>0</v>
      </c>
      <c r="I1322" s="180">
        <f t="shared" ca="1" si="80"/>
        <v>0</v>
      </c>
    </row>
    <row r="1323" spans="2:9">
      <c r="B1323" s="179"/>
      <c r="C1323" s="179"/>
      <c r="E1323" s="180">
        <f t="shared" ca="1" si="78"/>
        <v>0</v>
      </c>
      <c r="G1323" s="180">
        <f t="shared" ca="1" si="79"/>
        <v>0</v>
      </c>
      <c r="I1323" s="180">
        <f t="shared" ca="1" si="80"/>
        <v>0</v>
      </c>
    </row>
    <row r="1324" spans="2:9">
      <c r="B1324" s="179"/>
      <c r="C1324" s="179"/>
      <c r="E1324" s="180">
        <f t="shared" ca="1" si="78"/>
        <v>0</v>
      </c>
      <c r="G1324" s="180">
        <f t="shared" ca="1" si="79"/>
        <v>0</v>
      </c>
      <c r="I1324" s="180">
        <f t="shared" ca="1" si="80"/>
        <v>0</v>
      </c>
    </row>
    <row r="1325" spans="2:9">
      <c r="B1325" s="179"/>
      <c r="C1325" s="179"/>
      <c r="E1325" s="180">
        <f t="shared" ca="1" si="78"/>
        <v>0</v>
      </c>
      <c r="G1325" s="180">
        <f t="shared" ca="1" si="79"/>
        <v>0</v>
      </c>
      <c r="I1325" s="180">
        <f t="shared" ca="1" si="80"/>
        <v>0</v>
      </c>
    </row>
    <row r="1326" spans="2:9">
      <c r="B1326" s="179"/>
      <c r="C1326" s="179"/>
      <c r="E1326" s="180">
        <f t="shared" ca="1" si="78"/>
        <v>0</v>
      </c>
      <c r="G1326" s="180">
        <f t="shared" ca="1" si="79"/>
        <v>0</v>
      </c>
      <c r="I1326" s="180">
        <f t="shared" ca="1" si="80"/>
        <v>0</v>
      </c>
    </row>
    <row r="1327" spans="2:9">
      <c r="B1327" s="179"/>
      <c r="C1327" s="179"/>
      <c r="E1327" s="180">
        <f t="shared" ca="1" si="78"/>
        <v>0</v>
      </c>
      <c r="G1327" s="180">
        <f t="shared" ca="1" si="79"/>
        <v>0</v>
      </c>
      <c r="I1327" s="180">
        <f t="shared" ca="1" si="80"/>
        <v>0</v>
      </c>
    </row>
    <row r="1328" spans="2:9">
      <c r="B1328" s="179"/>
      <c r="C1328" s="179"/>
      <c r="E1328" s="180">
        <f t="shared" ca="1" si="78"/>
        <v>0</v>
      </c>
      <c r="G1328" s="180">
        <f t="shared" ca="1" si="79"/>
        <v>0</v>
      </c>
      <c r="I1328" s="180">
        <f t="shared" ca="1" si="80"/>
        <v>0</v>
      </c>
    </row>
    <row r="1329" spans="2:9">
      <c r="B1329" s="179"/>
      <c r="C1329" s="179"/>
      <c r="E1329" s="180">
        <f t="shared" ca="1" si="78"/>
        <v>0</v>
      </c>
      <c r="G1329" s="180">
        <f t="shared" ca="1" si="79"/>
        <v>0</v>
      </c>
      <c r="I1329" s="180">
        <f t="shared" ca="1" si="80"/>
        <v>0</v>
      </c>
    </row>
    <row r="1330" spans="2:9">
      <c r="B1330" s="179"/>
      <c r="C1330" s="179"/>
      <c r="E1330" s="180">
        <f t="shared" ca="1" si="78"/>
        <v>0</v>
      </c>
      <c r="G1330" s="180">
        <f t="shared" ca="1" si="79"/>
        <v>0</v>
      </c>
      <c r="I1330" s="180">
        <f t="shared" ca="1" si="80"/>
        <v>0</v>
      </c>
    </row>
    <row r="1331" spans="2:9">
      <c r="B1331" s="179"/>
      <c r="C1331" s="179"/>
      <c r="E1331" s="180">
        <f t="shared" ca="1" si="78"/>
        <v>0</v>
      </c>
      <c r="G1331" s="180">
        <f t="shared" ca="1" si="79"/>
        <v>0</v>
      </c>
      <c r="I1331" s="180">
        <f t="shared" ca="1" si="80"/>
        <v>0</v>
      </c>
    </row>
    <row r="1332" spans="2:9">
      <c r="B1332" s="179"/>
      <c r="C1332" s="179"/>
      <c r="E1332" s="180">
        <f t="shared" ca="1" si="78"/>
        <v>0</v>
      </c>
      <c r="G1332" s="180">
        <f t="shared" ca="1" si="79"/>
        <v>0</v>
      </c>
      <c r="I1332" s="180">
        <f t="shared" ca="1" si="80"/>
        <v>0</v>
      </c>
    </row>
    <row r="1333" spans="2:9">
      <c r="B1333" s="179"/>
      <c r="C1333" s="179"/>
      <c r="E1333" s="180">
        <f t="shared" ca="1" si="78"/>
        <v>0</v>
      </c>
      <c r="G1333" s="180">
        <f t="shared" ca="1" si="79"/>
        <v>0</v>
      </c>
      <c r="I1333" s="180">
        <f t="shared" ca="1" si="80"/>
        <v>0</v>
      </c>
    </row>
    <row r="1334" spans="2:9">
      <c r="B1334" s="179"/>
      <c r="C1334" s="179"/>
      <c r="E1334" s="180">
        <f t="shared" ca="1" si="78"/>
        <v>0</v>
      </c>
      <c r="G1334" s="180">
        <f t="shared" ca="1" si="79"/>
        <v>0</v>
      </c>
      <c r="I1334" s="180">
        <f t="shared" ca="1" si="80"/>
        <v>0</v>
      </c>
    </row>
    <row r="1335" spans="2:9">
      <c r="B1335" s="179"/>
      <c r="C1335" s="179"/>
      <c r="E1335" s="180">
        <f t="shared" ca="1" si="78"/>
        <v>0</v>
      </c>
      <c r="G1335" s="180">
        <f t="shared" ca="1" si="79"/>
        <v>0</v>
      </c>
      <c r="I1335" s="180">
        <f t="shared" ca="1" si="80"/>
        <v>0</v>
      </c>
    </row>
    <row r="1336" spans="2:9">
      <c r="B1336" s="179"/>
      <c r="C1336" s="179"/>
      <c r="E1336" s="180">
        <f t="shared" ca="1" si="78"/>
        <v>0</v>
      </c>
      <c r="G1336" s="180">
        <f t="shared" ca="1" si="79"/>
        <v>0</v>
      </c>
      <c r="I1336" s="180">
        <f t="shared" ca="1" si="80"/>
        <v>0</v>
      </c>
    </row>
    <row r="1337" spans="2:9">
      <c r="B1337" s="179"/>
      <c r="C1337" s="179"/>
      <c r="E1337" s="180">
        <f t="shared" ca="1" si="78"/>
        <v>0</v>
      </c>
      <c r="G1337" s="180">
        <f t="shared" ca="1" si="79"/>
        <v>0</v>
      </c>
      <c r="I1337" s="180">
        <f t="shared" ca="1" si="80"/>
        <v>0</v>
      </c>
    </row>
    <row r="1338" spans="2:9">
      <c r="B1338" s="179"/>
      <c r="C1338" s="179"/>
      <c r="E1338" s="180">
        <f t="shared" ca="1" si="78"/>
        <v>0</v>
      </c>
      <c r="G1338" s="180">
        <f t="shared" ca="1" si="79"/>
        <v>0</v>
      </c>
      <c r="I1338" s="180">
        <f t="shared" ca="1" si="80"/>
        <v>0</v>
      </c>
    </row>
    <row r="1339" spans="2:9">
      <c r="B1339" s="179"/>
      <c r="C1339" s="179"/>
      <c r="E1339" s="180">
        <f t="shared" ca="1" si="78"/>
        <v>0</v>
      </c>
      <c r="G1339" s="180">
        <f t="shared" ca="1" si="79"/>
        <v>0</v>
      </c>
      <c r="I1339" s="180">
        <f t="shared" ca="1" si="80"/>
        <v>0</v>
      </c>
    </row>
    <row r="1340" spans="2:9">
      <c r="B1340" s="179"/>
      <c r="C1340" s="179"/>
      <c r="E1340" s="180">
        <f t="shared" ca="1" si="78"/>
        <v>0</v>
      </c>
      <c r="G1340" s="180">
        <f t="shared" ca="1" si="79"/>
        <v>0</v>
      </c>
      <c r="I1340" s="180">
        <f t="shared" ca="1" si="80"/>
        <v>0</v>
      </c>
    </row>
    <row r="1341" spans="2:9">
      <c r="B1341" s="179"/>
      <c r="C1341" s="179"/>
      <c r="E1341" s="180">
        <f t="shared" ca="1" si="78"/>
        <v>0</v>
      </c>
      <c r="G1341" s="180">
        <f t="shared" ca="1" si="79"/>
        <v>0</v>
      </c>
      <c r="I1341" s="180">
        <f t="shared" ca="1" si="80"/>
        <v>0</v>
      </c>
    </row>
    <row r="1342" spans="2:9">
      <c r="B1342" s="179"/>
      <c r="C1342" s="179"/>
      <c r="E1342" s="180">
        <f t="shared" ca="1" si="78"/>
        <v>0</v>
      </c>
      <c r="G1342" s="180">
        <f t="shared" ca="1" si="79"/>
        <v>0</v>
      </c>
      <c r="I1342" s="180">
        <f t="shared" ca="1" si="80"/>
        <v>0</v>
      </c>
    </row>
    <row r="1343" spans="2:9">
      <c r="B1343" s="179"/>
      <c r="C1343" s="179"/>
      <c r="E1343" s="180">
        <f t="shared" ca="1" si="78"/>
        <v>0</v>
      </c>
      <c r="G1343" s="180">
        <f t="shared" ca="1" si="79"/>
        <v>0</v>
      </c>
      <c r="I1343" s="180">
        <f t="shared" ca="1" si="80"/>
        <v>0</v>
      </c>
    </row>
    <row r="1344" spans="2:9">
      <c r="B1344" s="179"/>
      <c r="C1344" s="179"/>
      <c r="E1344" s="180">
        <f t="shared" ca="1" si="78"/>
        <v>0</v>
      </c>
      <c r="G1344" s="180">
        <f t="shared" ca="1" si="79"/>
        <v>0</v>
      </c>
      <c r="I1344" s="180">
        <f t="shared" ca="1" si="80"/>
        <v>0</v>
      </c>
    </row>
    <row r="1345" spans="2:9">
      <c r="B1345" s="179"/>
      <c r="C1345" s="179"/>
      <c r="E1345" s="180">
        <f t="shared" ca="1" si="78"/>
        <v>0</v>
      </c>
      <c r="G1345" s="180">
        <f t="shared" ca="1" si="79"/>
        <v>0</v>
      </c>
      <c r="I1345" s="180">
        <f t="shared" ca="1" si="80"/>
        <v>0</v>
      </c>
    </row>
    <row r="1346" spans="2:9">
      <c r="B1346" s="179"/>
      <c r="C1346" s="179"/>
      <c r="E1346" s="180">
        <f t="shared" ca="1" si="78"/>
        <v>0</v>
      </c>
      <c r="G1346" s="180">
        <f t="shared" ca="1" si="79"/>
        <v>0</v>
      </c>
      <c r="I1346" s="180">
        <f t="shared" ca="1" si="80"/>
        <v>0</v>
      </c>
    </row>
    <row r="1347" spans="2:9">
      <c r="B1347" s="179"/>
      <c r="C1347" s="179"/>
      <c r="E1347" s="180">
        <f t="shared" ca="1" si="78"/>
        <v>0</v>
      </c>
      <c r="G1347" s="180">
        <f t="shared" ca="1" si="79"/>
        <v>0</v>
      </c>
      <c r="I1347" s="180">
        <f t="shared" ca="1" si="80"/>
        <v>0</v>
      </c>
    </row>
    <row r="1348" spans="2:9">
      <c r="B1348" s="179"/>
      <c r="C1348" s="179"/>
      <c r="E1348" s="180">
        <f t="shared" ca="1" si="78"/>
        <v>0</v>
      </c>
      <c r="G1348" s="180">
        <f t="shared" ca="1" si="79"/>
        <v>0</v>
      </c>
      <c r="I1348" s="180">
        <f t="shared" ca="1" si="80"/>
        <v>0</v>
      </c>
    </row>
    <row r="1349" spans="2:9">
      <c r="B1349" s="179"/>
      <c r="C1349" s="179"/>
      <c r="E1349" s="180">
        <f t="shared" ca="1" si="78"/>
        <v>0</v>
      </c>
      <c r="G1349" s="180">
        <f t="shared" ca="1" si="79"/>
        <v>0</v>
      </c>
      <c r="I1349" s="180">
        <f t="shared" ca="1" si="80"/>
        <v>0</v>
      </c>
    </row>
    <row r="1350" spans="2:9">
      <c r="B1350" s="179"/>
      <c r="C1350" s="179"/>
      <c r="E1350" s="180">
        <f t="shared" ca="1" si="78"/>
        <v>0</v>
      </c>
      <c r="G1350" s="180">
        <f t="shared" ca="1" si="79"/>
        <v>0</v>
      </c>
      <c r="I1350" s="180">
        <f t="shared" ca="1" si="80"/>
        <v>0</v>
      </c>
    </row>
    <row r="1351" spans="2:9">
      <c r="B1351" s="179"/>
      <c r="C1351" s="179"/>
      <c r="E1351" s="180">
        <f t="shared" ca="1" si="78"/>
        <v>0</v>
      </c>
      <c r="G1351" s="180">
        <f t="shared" ca="1" si="79"/>
        <v>0</v>
      </c>
      <c r="I1351" s="180">
        <f t="shared" ca="1" si="80"/>
        <v>0</v>
      </c>
    </row>
    <row r="1352" spans="2:9">
      <c r="B1352" s="179"/>
      <c r="C1352" s="179"/>
      <c r="E1352" s="180">
        <f t="shared" ca="1" si="78"/>
        <v>0</v>
      </c>
      <c r="G1352" s="180">
        <f t="shared" ca="1" si="79"/>
        <v>0</v>
      </c>
      <c r="I1352" s="180">
        <f t="shared" ca="1" si="80"/>
        <v>0</v>
      </c>
    </row>
    <row r="1353" spans="2:9">
      <c r="B1353" s="179"/>
      <c r="C1353" s="179"/>
      <c r="E1353" s="180">
        <f t="shared" ca="1" si="78"/>
        <v>0</v>
      </c>
      <c r="G1353" s="180">
        <f t="shared" ca="1" si="79"/>
        <v>0</v>
      </c>
      <c r="I1353" s="180">
        <f t="shared" ca="1" si="80"/>
        <v>0</v>
      </c>
    </row>
    <row r="1354" spans="2:9">
      <c r="B1354" s="179"/>
      <c r="C1354" s="179"/>
      <c r="E1354" s="180">
        <f t="shared" ca="1" si="78"/>
        <v>0</v>
      </c>
      <c r="G1354" s="180">
        <f t="shared" ca="1" si="79"/>
        <v>0</v>
      </c>
      <c r="I1354" s="180">
        <f t="shared" ca="1" si="80"/>
        <v>0</v>
      </c>
    </row>
    <row r="1355" spans="2:9">
      <c r="B1355" s="179"/>
      <c r="C1355" s="179"/>
      <c r="E1355" s="180">
        <f t="shared" ca="1" si="78"/>
        <v>0</v>
      </c>
      <c r="G1355" s="180">
        <f t="shared" ca="1" si="79"/>
        <v>0</v>
      </c>
      <c r="I1355" s="180">
        <f t="shared" ca="1" si="80"/>
        <v>0</v>
      </c>
    </row>
    <row r="1356" spans="2:9">
      <c r="B1356" s="179"/>
      <c r="C1356" s="179"/>
      <c r="E1356" s="180">
        <f t="shared" ca="1" si="78"/>
        <v>0</v>
      </c>
      <c r="G1356" s="180">
        <f t="shared" ca="1" si="79"/>
        <v>0</v>
      </c>
      <c r="I1356" s="180">
        <f t="shared" ca="1" si="80"/>
        <v>0</v>
      </c>
    </row>
    <row r="1357" spans="2:9">
      <c r="B1357" s="179"/>
      <c r="C1357" s="179"/>
      <c r="E1357" s="180">
        <f t="shared" ca="1" si="78"/>
        <v>0</v>
      </c>
      <c r="G1357" s="180">
        <f t="shared" ca="1" si="79"/>
        <v>0</v>
      </c>
      <c r="I1357" s="180">
        <f t="shared" ca="1" si="80"/>
        <v>0</v>
      </c>
    </row>
    <row r="1358" spans="2:9">
      <c r="B1358" s="179"/>
      <c r="C1358" s="179"/>
      <c r="E1358" s="180">
        <f t="shared" ca="1" si="78"/>
        <v>0</v>
      </c>
      <c r="G1358" s="180">
        <f t="shared" ca="1" si="79"/>
        <v>0</v>
      </c>
      <c r="I1358" s="180">
        <f t="shared" ca="1" si="80"/>
        <v>0</v>
      </c>
    </row>
    <row r="1359" spans="2:9">
      <c r="B1359" s="179"/>
      <c r="C1359" s="179"/>
      <c r="E1359" s="180">
        <f t="shared" ca="1" si="78"/>
        <v>0</v>
      </c>
      <c r="G1359" s="180">
        <f t="shared" ca="1" si="79"/>
        <v>0</v>
      </c>
      <c r="I1359" s="180">
        <f t="shared" ca="1" si="80"/>
        <v>0</v>
      </c>
    </row>
    <row r="1360" spans="2:9">
      <c r="B1360" s="179"/>
      <c r="C1360" s="179"/>
      <c r="E1360" s="180">
        <f t="shared" ca="1" si="78"/>
        <v>0</v>
      </c>
      <c r="G1360" s="180">
        <f t="shared" ca="1" si="79"/>
        <v>0</v>
      </c>
      <c r="I1360" s="180">
        <f t="shared" ca="1" si="80"/>
        <v>0</v>
      </c>
    </row>
    <row r="1361" spans="2:9">
      <c r="B1361" s="179"/>
      <c r="C1361" s="179"/>
      <c r="E1361" s="180">
        <f t="shared" ca="1" si="78"/>
        <v>0</v>
      </c>
      <c r="G1361" s="180">
        <f t="shared" ca="1" si="79"/>
        <v>0</v>
      </c>
      <c r="I1361" s="180">
        <f t="shared" ca="1" si="80"/>
        <v>0</v>
      </c>
    </row>
    <row r="1362" spans="2:9">
      <c r="B1362" s="179"/>
      <c r="C1362" s="179"/>
      <c r="E1362" s="180">
        <f t="shared" ca="1" si="78"/>
        <v>0</v>
      </c>
      <c r="G1362" s="180">
        <f t="shared" ca="1" si="79"/>
        <v>0</v>
      </c>
      <c r="I1362" s="180">
        <f t="shared" ca="1" si="80"/>
        <v>0</v>
      </c>
    </row>
    <row r="1363" spans="2:9">
      <c r="B1363" s="179"/>
      <c r="C1363" s="179"/>
      <c r="E1363" s="180">
        <f t="shared" ca="1" si="78"/>
        <v>0</v>
      </c>
      <c r="G1363" s="180">
        <f t="shared" ca="1" si="79"/>
        <v>0</v>
      </c>
      <c r="I1363" s="180">
        <f t="shared" ca="1" si="80"/>
        <v>0</v>
      </c>
    </row>
    <row r="1364" spans="2:9">
      <c r="B1364" s="179"/>
      <c r="C1364" s="179"/>
      <c r="E1364" s="180">
        <f t="shared" ca="1" si="78"/>
        <v>0</v>
      </c>
      <c r="G1364" s="180">
        <f t="shared" ca="1" si="79"/>
        <v>0</v>
      </c>
      <c r="I1364" s="180">
        <f t="shared" ca="1" si="80"/>
        <v>0</v>
      </c>
    </row>
    <row r="1365" spans="2:9">
      <c r="B1365" s="179"/>
      <c r="C1365" s="179"/>
      <c r="E1365" s="180">
        <f t="shared" ca="1" si="78"/>
        <v>0</v>
      </c>
      <c r="G1365" s="180">
        <f t="shared" ca="1" si="79"/>
        <v>0</v>
      </c>
      <c r="I1365" s="180">
        <f t="shared" ca="1" si="80"/>
        <v>0</v>
      </c>
    </row>
    <row r="1366" spans="2:9">
      <c r="B1366" s="179"/>
      <c r="C1366" s="179"/>
      <c r="E1366" s="180">
        <f t="shared" ca="1" si="78"/>
        <v>0</v>
      </c>
      <c r="G1366" s="180">
        <f t="shared" ca="1" si="79"/>
        <v>0</v>
      </c>
      <c r="I1366" s="180">
        <f t="shared" ca="1" si="80"/>
        <v>0</v>
      </c>
    </row>
    <row r="1367" spans="2:9">
      <c r="B1367" s="179"/>
      <c r="C1367" s="179"/>
      <c r="E1367" s="180">
        <f t="shared" ca="1" si="78"/>
        <v>0</v>
      </c>
      <c r="G1367" s="180">
        <f t="shared" ca="1" si="79"/>
        <v>0</v>
      </c>
      <c r="I1367" s="180">
        <f t="shared" ca="1" si="80"/>
        <v>0</v>
      </c>
    </row>
    <row r="1368" spans="2:9">
      <c r="B1368" s="179"/>
      <c r="C1368" s="179"/>
      <c r="E1368" s="180">
        <f t="shared" ca="1" si="78"/>
        <v>0</v>
      </c>
      <c r="G1368" s="180">
        <f t="shared" ca="1" si="79"/>
        <v>0</v>
      </c>
      <c r="I1368" s="180">
        <f t="shared" ca="1" si="80"/>
        <v>0</v>
      </c>
    </row>
    <row r="1369" spans="2:9">
      <c r="B1369" s="179"/>
      <c r="C1369" s="179"/>
      <c r="E1369" s="180">
        <f t="shared" ca="1" si="78"/>
        <v>0</v>
      </c>
      <c r="G1369" s="180">
        <f t="shared" ca="1" si="79"/>
        <v>0</v>
      </c>
      <c r="I1369" s="180">
        <f t="shared" ca="1" si="80"/>
        <v>0</v>
      </c>
    </row>
    <row r="1370" spans="2:9">
      <c r="B1370" s="179"/>
      <c r="C1370" s="179"/>
      <c r="E1370" s="180">
        <f t="shared" ca="1" si="78"/>
        <v>0</v>
      </c>
      <c r="G1370" s="180">
        <f t="shared" ca="1" si="79"/>
        <v>0</v>
      </c>
      <c r="I1370" s="180">
        <f t="shared" ca="1" si="80"/>
        <v>0</v>
      </c>
    </row>
    <row r="1371" spans="2:9">
      <c r="B1371" s="179"/>
      <c r="C1371" s="179"/>
      <c r="E1371" s="180">
        <f t="shared" ca="1" si="78"/>
        <v>0</v>
      </c>
      <c r="G1371" s="180">
        <f t="shared" ca="1" si="79"/>
        <v>0</v>
      </c>
      <c r="I1371" s="180">
        <f t="shared" ca="1" si="80"/>
        <v>0</v>
      </c>
    </row>
    <row r="1372" spans="2:9">
      <c r="B1372" s="179"/>
      <c r="C1372" s="179"/>
      <c r="E1372" s="180">
        <f t="shared" ca="1" si="78"/>
        <v>0</v>
      </c>
      <c r="G1372" s="180">
        <f t="shared" ca="1" si="79"/>
        <v>0</v>
      </c>
      <c r="I1372" s="180">
        <f t="shared" ca="1" si="80"/>
        <v>0</v>
      </c>
    </row>
    <row r="1373" spans="2:9">
      <c r="B1373" s="179"/>
      <c r="C1373" s="179"/>
      <c r="E1373" s="180">
        <f t="shared" ca="1" si="78"/>
        <v>0</v>
      </c>
      <c r="G1373" s="180">
        <f t="shared" ca="1" si="79"/>
        <v>0</v>
      </c>
      <c r="I1373" s="180">
        <f t="shared" ca="1" si="80"/>
        <v>0</v>
      </c>
    </row>
    <row r="1374" spans="2:9">
      <c r="B1374" s="179"/>
      <c r="C1374" s="179"/>
      <c r="E1374" s="180">
        <f t="shared" ca="1" si="78"/>
        <v>0</v>
      </c>
      <c r="G1374" s="180">
        <f t="shared" ca="1" si="79"/>
        <v>0</v>
      </c>
      <c r="I1374" s="180">
        <f t="shared" ca="1" si="80"/>
        <v>0</v>
      </c>
    </row>
    <row r="1375" spans="2:9">
      <c r="B1375" s="179"/>
      <c r="C1375" s="179"/>
      <c r="E1375" s="180">
        <f t="shared" ref="E1375:E1438" ca="1" si="81">SUMPRODUCT(SUMIFS(INDIRECT(NomFeuilles&amp;"!E8"),INDIRECT(NomFeuilles&amp;"!A8"),"VRAI",INDIRECT(NomFeuilles&amp;"!A9"),"2013",INDIRECT(NomFeuilles&amp;"!E1"),C1375))</f>
        <v>0</v>
      </c>
      <c r="G1375" s="180">
        <f t="shared" ref="G1375:G1438" ca="1" si="82">SUMPRODUCT(SUMIFS(INDIRECT(NomFeuilles&amp;"!A39"),INDIRECT(NomFeuilles&amp;"!A8"),"VRAI",INDIRECT(NomFeuilles&amp;"!A9"),"2013",INDIRECT(NomFeuilles&amp;"!A40"),C1375))</f>
        <v>0</v>
      </c>
      <c r="I1375" s="180">
        <f t="shared" ref="I1375:I1438" ca="1" si="83">SUMPRODUCT(SUMIFS(INDIRECT(NomFeuilles&amp;"!C42"),INDIRECT(NomFeuilles&amp;"!A8"),"VRAI",INDIRECT(NomFeuilles&amp;"!A9"),"2013",INDIRECT(NomFeuilles&amp;"!A40"),C1375))</f>
        <v>0</v>
      </c>
    </row>
    <row r="1376" spans="2:9">
      <c r="B1376" s="179"/>
      <c r="C1376" s="179"/>
      <c r="E1376" s="180">
        <f t="shared" ca="1" si="81"/>
        <v>0</v>
      </c>
      <c r="G1376" s="180">
        <f t="shared" ca="1" si="82"/>
        <v>0</v>
      </c>
      <c r="I1376" s="180">
        <f t="shared" ca="1" si="83"/>
        <v>0</v>
      </c>
    </row>
    <row r="1377" spans="2:9">
      <c r="B1377" s="179"/>
      <c r="C1377" s="179"/>
      <c r="E1377" s="180">
        <f t="shared" ca="1" si="81"/>
        <v>0</v>
      </c>
      <c r="G1377" s="180">
        <f t="shared" ca="1" si="82"/>
        <v>0</v>
      </c>
      <c r="I1377" s="180">
        <f t="shared" ca="1" si="83"/>
        <v>0</v>
      </c>
    </row>
    <row r="1378" spans="2:9">
      <c r="B1378" s="179"/>
      <c r="C1378" s="179"/>
      <c r="E1378" s="180">
        <f t="shared" ca="1" si="81"/>
        <v>0</v>
      </c>
      <c r="G1378" s="180">
        <f t="shared" ca="1" si="82"/>
        <v>0</v>
      </c>
      <c r="I1378" s="180">
        <f t="shared" ca="1" si="83"/>
        <v>0</v>
      </c>
    </row>
    <row r="1379" spans="2:9">
      <c r="B1379" s="179"/>
      <c r="C1379" s="179"/>
      <c r="E1379" s="180">
        <f t="shared" ca="1" si="81"/>
        <v>0</v>
      </c>
      <c r="G1379" s="180">
        <f t="shared" ca="1" si="82"/>
        <v>0</v>
      </c>
      <c r="I1379" s="180">
        <f t="shared" ca="1" si="83"/>
        <v>0</v>
      </c>
    </row>
    <row r="1380" spans="2:9">
      <c r="B1380" s="179"/>
      <c r="C1380" s="179"/>
      <c r="E1380" s="180">
        <f t="shared" ca="1" si="81"/>
        <v>0</v>
      </c>
      <c r="G1380" s="180">
        <f t="shared" ca="1" si="82"/>
        <v>0</v>
      </c>
      <c r="I1380" s="180">
        <f t="shared" ca="1" si="83"/>
        <v>0</v>
      </c>
    </row>
    <row r="1381" spans="2:9">
      <c r="B1381" s="179"/>
      <c r="C1381" s="179"/>
      <c r="E1381" s="180">
        <f t="shared" ca="1" si="81"/>
        <v>0</v>
      </c>
      <c r="G1381" s="180">
        <f t="shared" ca="1" si="82"/>
        <v>0</v>
      </c>
      <c r="I1381" s="180">
        <f t="shared" ca="1" si="83"/>
        <v>0</v>
      </c>
    </row>
    <row r="1382" spans="2:9">
      <c r="B1382" s="179"/>
      <c r="C1382" s="179"/>
      <c r="E1382" s="180">
        <f t="shared" ca="1" si="81"/>
        <v>0</v>
      </c>
      <c r="G1382" s="180">
        <f t="shared" ca="1" si="82"/>
        <v>0</v>
      </c>
      <c r="I1382" s="180">
        <f t="shared" ca="1" si="83"/>
        <v>0</v>
      </c>
    </row>
    <row r="1383" spans="2:9">
      <c r="B1383" s="179"/>
      <c r="C1383" s="179"/>
      <c r="E1383" s="180">
        <f t="shared" ca="1" si="81"/>
        <v>0</v>
      </c>
      <c r="G1383" s="180">
        <f t="shared" ca="1" si="82"/>
        <v>0</v>
      </c>
      <c r="I1383" s="180">
        <f t="shared" ca="1" si="83"/>
        <v>0</v>
      </c>
    </row>
    <row r="1384" spans="2:9">
      <c r="B1384" s="179"/>
      <c r="C1384" s="179"/>
      <c r="E1384" s="180">
        <f t="shared" ca="1" si="81"/>
        <v>0</v>
      </c>
      <c r="G1384" s="180">
        <f t="shared" ca="1" si="82"/>
        <v>0</v>
      </c>
      <c r="I1384" s="180">
        <f t="shared" ca="1" si="83"/>
        <v>0</v>
      </c>
    </row>
    <row r="1385" spans="2:9">
      <c r="B1385" s="179"/>
      <c r="C1385" s="179"/>
      <c r="E1385" s="180">
        <f t="shared" ca="1" si="81"/>
        <v>0</v>
      </c>
      <c r="G1385" s="180">
        <f t="shared" ca="1" si="82"/>
        <v>0</v>
      </c>
      <c r="I1385" s="180">
        <f t="shared" ca="1" si="83"/>
        <v>0</v>
      </c>
    </row>
    <row r="1386" spans="2:9">
      <c r="B1386" s="179"/>
      <c r="C1386" s="179"/>
      <c r="E1386" s="180">
        <f t="shared" ca="1" si="81"/>
        <v>0</v>
      </c>
      <c r="G1386" s="180">
        <f t="shared" ca="1" si="82"/>
        <v>0</v>
      </c>
      <c r="I1386" s="180">
        <f t="shared" ca="1" si="83"/>
        <v>0</v>
      </c>
    </row>
    <row r="1387" spans="2:9">
      <c r="B1387" s="179"/>
      <c r="C1387" s="179"/>
      <c r="E1387" s="180">
        <f t="shared" ca="1" si="81"/>
        <v>0</v>
      </c>
      <c r="G1387" s="180">
        <f t="shared" ca="1" si="82"/>
        <v>0</v>
      </c>
      <c r="I1387" s="180">
        <f t="shared" ca="1" si="83"/>
        <v>0</v>
      </c>
    </row>
    <row r="1388" spans="2:9">
      <c r="B1388" s="179"/>
      <c r="C1388" s="179"/>
      <c r="E1388" s="180">
        <f t="shared" ca="1" si="81"/>
        <v>0</v>
      </c>
      <c r="G1388" s="180">
        <f t="shared" ca="1" si="82"/>
        <v>0</v>
      </c>
      <c r="I1388" s="180">
        <f t="shared" ca="1" si="83"/>
        <v>0</v>
      </c>
    </row>
    <row r="1389" spans="2:9">
      <c r="B1389" s="179"/>
      <c r="C1389" s="179"/>
      <c r="E1389" s="180">
        <f t="shared" ca="1" si="81"/>
        <v>0</v>
      </c>
      <c r="G1389" s="180">
        <f t="shared" ca="1" si="82"/>
        <v>0</v>
      </c>
      <c r="I1389" s="180">
        <f t="shared" ca="1" si="83"/>
        <v>0</v>
      </c>
    </row>
    <row r="1390" spans="2:9">
      <c r="B1390" s="179"/>
      <c r="C1390" s="179"/>
      <c r="E1390" s="180">
        <f t="shared" ca="1" si="81"/>
        <v>0</v>
      </c>
      <c r="G1390" s="180">
        <f t="shared" ca="1" si="82"/>
        <v>0</v>
      </c>
      <c r="I1390" s="180">
        <f t="shared" ca="1" si="83"/>
        <v>0</v>
      </c>
    </row>
    <row r="1391" spans="2:9">
      <c r="B1391" s="179"/>
      <c r="C1391" s="179"/>
      <c r="E1391" s="180">
        <f t="shared" ca="1" si="81"/>
        <v>0</v>
      </c>
      <c r="G1391" s="180">
        <f t="shared" ca="1" si="82"/>
        <v>0</v>
      </c>
      <c r="I1391" s="180">
        <f t="shared" ca="1" si="83"/>
        <v>0</v>
      </c>
    </row>
    <row r="1392" spans="2:9">
      <c r="B1392" s="179"/>
      <c r="C1392" s="179"/>
      <c r="E1392" s="180">
        <f t="shared" ca="1" si="81"/>
        <v>0</v>
      </c>
      <c r="G1392" s="180">
        <f t="shared" ca="1" si="82"/>
        <v>0</v>
      </c>
      <c r="I1392" s="180">
        <f t="shared" ca="1" si="83"/>
        <v>0</v>
      </c>
    </row>
    <row r="1393" spans="2:9">
      <c r="B1393" s="179"/>
      <c r="C1393" s="179"/>
      <c r="E1393" s="180">
        <f t="shared" ca="1" si="81"/>
        <v>0</v>
      </c>
      <c r="G1393" s="180">
        <f t="shared" ca="1" si="82"/>
        <v>0</v>
      </c>
      <c r="I1393" s="180">
        <f t="shared" ca="1" si="83"/>
        <v>0</v>
      </c>
    </row>
    <row r="1394" spans="2:9">
      <c r="B1394" s="179"/>
      <c r="C1394" s="179"/>
      <c r="E1394" s="180">
        <f t="shared" ca="1" si="81"/>
        <v>0</v>
      </c>
      <c r="G1394" s="180">
        <f t="shared" ca="1" si="82"/>
        <v>0</v>
      </c>
      <c r="I1394" s="180">
        <f t="shared" ca="1" si="83"/>
        <v>0</v>
      </c>
    </row>
    <row r="1395" spans="2:9">
      <c r="B1395" s="179"/>
      <c r="C1395" s="179"/>
      <c r="E1395" s="180">
        <f t="shared" ca="1" si="81"/>
        <v>0</v>
      </c>
      <c r="G1395" s="180">
        <f t="shared" ca="1" si="82"/>
        <v>0</v>
      </c>
      <c r="I1395" s="180">
        <f t="shared" ca="1" si="83"/>
        <v>0</v>
      </c>
    </row>
    <row r="1396" spans="2:9">
      <c r="B1396" s="179"/>
      <c r="C1396" s="179"/>
      <c r="E1396" s="180">
        <f t="shared" ca="1" si="81"/>
        <v>0</v>
      </c>
      <c r="G1396" s="180">
        <f t="shared" ca="1" si="82"/>
        <v>0</v>
      </c>
      <c r="I1396" s="180">
        <f t="shared" ca="1" si="83"/>
        <v>0</v>
      </c>
    </row>
    <row r="1397" spans="2:9">
      <c r="B1397" s="179"/>
      <c r="C1397" s="179"/>
      <c r="E1397" s="180">
        <f t="shared" ca="1" si="81"/>
        <v>0</v>
      </c>
      <c r="G1397" s="180">
        <f t="shared" ca="1" si="82"/>
        <v>0</v>
      </c>
      <c r="I1397" s="180">
        <f t="shared" ca="1" si="83"/>
        <v>0</v>
      </c>
    </row>
    <row r="1398" spans="2:9">
      <c r="B1398" s="179"/>
      <c r="C1398" s="179"/>
      <c r="E1398" s="180">
        <f t="shared" ca="1" si="81"/>
        <v>0</v>
      </c>
      <c r="G1398" s="180">
        <f t="shared" ca="1" si="82"/>
        <v>0</v>
      </c>
      <c r="I1398" s="180">
        <f t="shared" ca="1" si="83"/>
        <v>0</v>
      </c>
    </row>
    <row r="1399" spans="2:9">
      <c r="B1399" s="179"/>
      <c r="C1399" s="179"/>
      <c r="E1399" s="180">
        <f t="shared" ca="1" si="81"/>
        <v>0</v>
      </c>
      <c r="G1399" s="180">
        <f t="shared" ca="1" si="82"/>
        <v>0</v>
      </c>
      <c r="I1399" s="180">
        <f t="shared" ca="1" si="83"/>
        <v>0</v>
      </c>
    </row>
    <row r="1400" spans="2:9">
      <c r="B1400" s="179"/>
      <c r="C1400" s="179"/>
      <c r="E1400" s="180">
        <f t="shared" ca="1" si="81"/>
        <v>0</v>
      </c>
      <c r="G1400" s="180">
        <f t="shared" ca="1" si="82"/>
        <v>0</v>
      </c>
      <c r="I1400" s="180">
        <f t="shared" ca="1" si="83"/>
        <v>0</v>
      </c>
    </row>
    <row r="1401" spans="2:9">
      <c r="B1401" s="179"/>
      <c r="C1401" s="179"/>
      <c r="E1401" s="180">
        <f t="shared" ca="1" si="81"/>
        <v>0</v>
      </c>
      <c r="G1401" s="180">
        <f t="shared" ca="1" si="82"/>
        <v>0</v>
      </c>
      <c r="I1401" s="180">
        <f t="shared" ca="1" si="83"/>
        <v>0</v>
      </c>
    </row>
    <row r="1402" spans="2:9">
      <c r="B1402" s="179"/>
      <c r="C1402" s="179"/>
      <c r="E1402" s="180">
        <f t="shared" ca="1" si="81"/>
        <v>0</v>
      </c>
      <c r="G1402" s="180">
        <f t="shared" ca="1" si="82"/>
        <v>0</v>
      </c>
      <c r="I1402" s="180">
        <f t="shared" ca="1" si="83"/>
        <v>0</v>
      </c>
    </row>
    <row r="1403" spans="2:9">
      <c r="B1403" s="179"/>
      <c r="C1403" s="179"/>
      <c r="E1403" s="180">
        <f t="shared" ca="1" si="81"/>
        <v>0</v>
      </c>
      <c r="G1403" s="180">
        <f t="shared" ca="1" si="82"/>
        <v>0</v>
      </c>
      <c r="I1403" s="180">
        <f t="shared" ca="1" si="83"/>
        <v>0</v>
      </c>
    </row>
    <row r="1404" spans="2:9">
      <c r="B1404" s="179"/>
      <c r="C1404" s="179"/>
      <c r="E1404" s="180">
        <f t="shared" ca="1" si="81"/>
        <v>0</v>
      </c>
      <c r="G1404" s="180">
        <f t="shared" ca="1" si="82"/>
        <v>0</v>
      </c>
      <c r="I1404" s="180">
        <f t="shared" ca="1" si="83"/>
        <v>0</v>
      </c>
    </row>
    <row r="1405" spans="2:9">
      <c r="B1405" s="179"/>
      <c r="C1405" s="179"/>
      <c r="E1405" s="180">
        <f t="shared" ca="1" si="81"/>
        <v>0</v>
      </c>
      <c r="G1405" s="180">
        <f t="shared" ca="1" si="82"/>
        <v>0</v>
      </c>
      <c r="I1405" s="180">
        <f t="shared" ca="1" si="83"/>
        <v>0</v>
      </c>
    </row>
    <row r="1406" spans="2:9">
      <c r="B1406" s="179"/>
      <c r="C1406" s="179"/>
      <c r="E1406" s="180">
        <f t="shared" ca="1" si="81"/>
        <v>0</v>
      </c>
      <c r="G1406" s="180">
        <f t="shared" ca="1" si="82"/>
        <v>0</v>
      </c>
      <c r="I1406" s="180">
        <f t="shared" ca="1" si="83"/>
        <v>0</v>
      </c>
    </row>
    <row r="1407" spans="2:9">
      <c r="B1407" s="179"/>
      <c r="C1407" s="179"/>
      <c r="E1407" s="180">
        <f t="shared" ca="1" si="81"/>
        <v>0</v>
      </c>
      <c r="G1407" s="180">
        <f t="shared" ca="1" si="82"/>
        <v>0</v>
      </c>
      <c r="I1407" s="180">
        <f t="shared" ca="1" si="83"/>
        <v>0</v>
      </c>
    </row>
    <row r="1408" spans="2:9">
      <c r="B1408" s="179"/>
      <c r="C1408" s="179"/>
      <c r="E1408" s="180">
        <f t="shared" ca="1" si="81"/>
        <v>0</v>
      </c>
      <c r="G1408" s="180">
        <f t="shared" ca="1" si="82"/>
        <v>0</v>
      </c>
      <c r="I1408" s="180">
        <f t="shared" ca="1" si="83"/>
        <v>0</v>
      </c>
    </row>
    <row r="1409" spans="2:9">
      <c r="B1409" s="179"/>
      <c r="C1409" s="179"/>
      <c r="E1409" s="180">
        <f t="shared" ca="1" si="81"/>
        <v>0</v>
      </c>
      <c r="G1409" s="180">
        <f t="shared" ca="1" si="82"/>
        <v>0</v>
      </c>
      <c r="I1409" s="180">
        <f t="shared" ca="1" si="83"/>
        <v>0</v>
      </c>
    </row>
    <row r="1410" spans="2:9">
      <c r="B1410" s="179"/>
      <c r="C1410" s="179"/>
      <c r="E1410" s="180">
        <f t="shared" ca="1" si="81"/>
        <v>0</v>
      </c>
      <c r="G1410" s="180">
        <f t="shared" ca="1" si="82"/>
        <v>0</v>
      </c>
      <c r="I1410" s="180">
        <f t="shared" ca="1" si="83"/>
        <v>0</v>
      </c>
    </row>
    <row r="1411" spans="2:9">
      <c r="B1411" s="179"/>
      <c r="C1411" s="179"/>
      <c r="E1411" s="180">
        <f t="shared" ca="1" si="81"/>
        <v>0</v>
      </c>
      <c r="G1411" s="180">
        <f t="shared" ca="1" si="82"/>
        <v>0</v>
      </c>
      <c r="I1411" s="180">
        <f t="shared" ca="1" si="83"/>
        <v>0</v>
      </c>
    </row>
    <row r="1412" spans="2:9">
      <c r="B1412" s="179"/>
      <c r="C1412" s="179"/>
      <c r="E1412" s="180">
        <f t="shared" ca="1" si="81"/>
        <v>0</v>
      </c>
      <c r="G1412" s="180">
        <f t="shared" ca="1" si="82"/>
        <v>0</v>
      </c>
      <c r="I1412" s="180">
        <f t="shared" ca="1" si="83"/>
        <v>0</v>
      </c>
    </row>
    <row r="1413" spans="2:9">
      <c r="B1413" s="179"/>
      <c r="C1413" s="179"/>
      <c r="E1413" s="180">
        <f t="shared" ca="1" si="81"/>
        <v>0</v>
      </c>
      <c r="G1413" s="180">
        <f t="shared" ca="1" si="82"/>
        <v>0</v>
      </c>
      <c r="I1413" s="180">
        <f t="shared" ca="1" si="83"/>
        <v>0</v>
      </c>
    </row>
    <row r="1414" spans="2:9">
      <c r="B1414" s="179"/>
      <c r="C1414" s="179"/>
      <c r="E1414" s="180">
        <f t="shared" ca="1" si="81"/>
        <v>0</v>
      </c>
      <c r="G1414" s="180">
        <f t="shared" ca="1" si="82"/>
        <v>0</v>
      </c>
      <c r="I1414" s="180">
        <f t="shared" ca="1" si="83"/>
        <v>0</v>
      </c>
    </row>
    <row r="1415" spans="2:9">
      <c r="B1415" s="179"/>
      <c r="C1415" s="179"/>
      <c r="E1415" s="180">
        <f t="shared" ca="1" si="81"/>
        <v>0</v>
      </c>
      <c r="G1415" s="180">
        <f t="shared" ca="1" si="82"/>
        <v>0</v>
      </c>
      <c r="I1415" s="180">
        <f t="shared" ca="1" si="83"/>
        <v>0</v>
      </c>
    </row>
    <row r="1416" spans="2:9">
      <c r="B1416" s="179"/>
      <c r="C1416" s="179"/>
      <c r="E1416" s="180">
        <f t="shared" ca="1" si="81"/>
        <v>0</v>
      </c>
      <c r="G1416" s="180">
        <f t="shared" ca="1" si="82"/>
        <v>0</v>
      </c>
      <c r="I1416" s="180">
        <f t="shared" ca="1" si="83"/>
        <v>0</v>
      </c>
    </row>
    <row r="1417" spans="2:9">
      <c r="B1417" s="179"/>
      <c r="C1417" s="179"/>
      <c r="E1417" s="180">
        <f t="shared" ca="1" si="81"/>
        <v>0</v>
      </c>
      <c r="G1417" s="180">
        <f t="shared" ca="1" si="82"/>
        <v>0</v>
      </c>
      <c r="I1417" s="180">
        <f t="shared" ca="1" si="83"/>
        <v>0</v>
      </c>
    </row>
    <row r="1418" spans="2:9">
      <c r="B1418" s="179"/>
      <c r="C1418" s="179"/>
      <c r="E1418" s="180">
        <f t="shared" ca="1" si="81"/>
        <v>0</v>
      </c>
      <c r="G1418" s="180">
        <f t="shared" ca="1" si="82"/>
        <v>0</v>
      </c>
      <c r="I1418" s="180">
        <f t="shared" ca="1" si="83"/>
        <v>0</v>
      </c>
    </row>
    <row r="1419" spans="2:9">
      <c r="B1419" s="179"/>
      <c r="C1419" s="179"/>
      <c r="E1419" s="180">
        <f t="shared" ca="1" si="81"/>
        <v>0</v>
      </c>
      <c r="G1419" s="180">
        <f t="shared" ca="1" si="82"/>
        <v>0</v>
      </c>
      <c r="I1419" s="180">
        <f t="shared" ca="1" si="83"/>
        <v>0</v>
      </c>
    </row>
    <row r="1420" spans="2:9">
      <c r="B1420" s="179"/>
      <c r="C1420" s="179"/>
      <c r="E1420" s="180">
        <f t="shared" ca="1" si="81"/>
        <v>0</v>
      </c>
      <c r="G1420" s="180">
        <f t="shared" ca="1" si="82"/>
        <v>0</v>
      </c>
      <c r="I1420" s="180">
        <f t="shared" ca="1" si="83"/>
        <v>0</v>
      </c>
    </row>
    <row r="1421" spans="2:9">
      <c r="B1421" s="179"/>
      <c r="C1421" s="179"/>
      <c r="E1421" s="180">
        <f t="shared" ca="1" si="81"/>
        <v>0</v>
      </c>
      <c r="G1421" s="180">
        <f t="shared" ca="1" si="82"/>
        <v>0</v>
      </c>
      <c r="I1421" s="180">
        <f t="shared" ca="1" si="83"/>
        <v>0</v>
      </c>
    </row>
    <row r="1422" spans="2:9">
      <c r="B1422" s="179"/>
      <c r="C1422" s="179"/>
      <c r="E1422" s="180">
        <f t="shared" ca="1" si="81"/>
        <v>0</v>
      </c>
      <c r="G1422" s="180">
        <f t="shared" ca="1" si="82"/>
        <v>0</v>
      </c>
      <c r="I1422" s="180">
        <f t="shared" ca="1" si="83"/>
        <v>0</v>
      </c>
    </row>
    <row r="1423" spans="2:9">
      <c r="B1423" s="179"/>
      <c r="C1423" s="179"/>
      <c r="E1423" s="180">
        <f t="shared" ca="1" si="81"/>
        <v>0</v>
      </c>
      <c r="G1423" s="180">
        <f t="shared" ca="1" si="82"/>
        <v>0</v>
      </c>
      <c r="I1423" s="180">
        <f t="shared" ca="1" si="83"/>
        <v>0</v>
      </c>
    </row>
    <row r="1424" spans="2:9">
      <c r="B1424" s="179"/>
      <c r="C1424" s="179"/>
      <c r="E1424" s="180">
        <f t="shared" ca="1" si="81"/>
        <v>0</v>
      </c>
      <c r="G1424" s="180">
        <f t="shared" ca="1" si="82"/>
        <v>0</v>
      </c>
      <c r="I1424" s="180">
        <f t="shared" ca="1" si="83"/>
        <v>0</v>
      </c>
    </row>
    <row r="1425" spans="2:9">
      <c r="B1425" s="179"/>
      <c r="C1425" s="179"/>
      <c r="E1425" s="180">
        <f t="shared" ca="1" si="81"/>
        <v>0</v>
      </c>
      <c r="G1425" s="180">
        <f t="shared" ca="1" si="82"/>
        <v>0</v>
      </c>
      <c r="I1425" s="180">
        <f t="shared" ca="1" si="83"/>
        <v>0</v>
      </c>
    </row>
    <row r="1426" spans="2:9">
      <c r="B1426" s="179"/>
      <c r="C1426" s="179"/>
      <c r="E1426" s="180">
        <f t="shared" ca="1" si="81"/>
        <v>0</v>
      </c>
      <c r="G1426" s="180">
        <f t="shared" ca="1" si="82"/>
        <v>0</v>
      </c>
      <c r="I1426" s="180">
        <f t="shared" ca="1" si="83"/>
        <v>0</v>
      </c>
    </row>
    <row r="1427" spans="2:9">
      <c r="B1427" s="179"/>
      <c r="C1427" s="179"/>
      <c r="E1427" s="180">
        <f t="shared" ca="1" si="81"/>
        <v>0</v>
      </c>
      <c r="G1427" s="180">
        <f t="shared" ca="1" si="82"/>
        <v>0</v>
      </c>
      <c r="I1427" s="180">
        <f t="shared" ca="1" si="83"/>
        <v>0</v>
      </c>
    </row>
    <row r="1428" spans="2:9">
      <c r="B1428" s="179"/>
      <c r="C1428" s="179"/>
      <c r="E1428" s="180">
        <f t="shared" ca="1" si="81"/>
        <v>0</v>
      </c>
      <c r="G1428" s="180">
        <f t="shared" ca="1" si="82"/>
        <v>0</v>
      </c>
      <c r="I1428" s="180">
        <f t="shared" ca="1" si="83"/>
        <v>0</v>
      </c>
    </row>
    <row r="1429" spans="2:9">
      <c r="B1429" s="179"/>
      <c r="C1429" s="179"/>
      <c r="E1429" s="180">
        <f t="shared" ca="1" si="81"/>
        <v>0</v>
      </c>
      <c r="G1429" s="180">
        <f t="shared" ca="1" si="82"/>
        <v>0</v>
      </c>
      <c r="I1429" s="180">
        <f t="shared" ca="1" si="83"/>
        <v>0</v>
      </c>
    </row>
    <row r="1430" spans="2:9">
      <c r="B1430" s="179"/>
      <c r="C1430" s="179"/>
      <c r="E1430" s="180">
        <f t="shared" ca="1" si="81"/>
        <v>0</v>
      </c>
      <c r="G1430" s="180">
        <f t="shared" ca="1" si="82"/>
        <v>0</v>
      </c>
      <c r="I1430" s="180">
        <f t="shared" ca="1" si="83"/>
        <v>0</v>
      </c>
    </row>
    <row r="1431" spans="2:9">
      <c r="B1431" s="179"/>
      <c r="C1431" s="179"/>
      <c r="E1431" s="180">
        <f t="shared" ca="1" si="81"/>
        <v>0</v>
      </c>
      <c r="G1431" s="180">
        <f t="shared" ca="1" si="82"/>
        <v>0</v>
      </c>
      <c r="I1431" s="180">
        <f t="shared" ca="1" si="83"/>
        <v>0</v>
      </c>
    </row>
    <row r="1432" spans="2:9">
      <c r="B1432" s="179"/>
      <c r="C1432" s="179"/>
      <c r="E1432" s="180">
        <f t="shared" ca="1" si="81"/>
        <v>0</v>
      </c>
      <c r="G1432" s="180">
        <f t="shared" ca="1" si="82"/>
        <v>0</v>
      </c>
      <c r="I1432" s="180">
        <f t="shared" ca="1" si="83"/>
        <v>0</v>
      </c>
    </row>
    <row r="1433" spans="2:9">
      <c r="B1433" s="179"/>
      <c r="C1433" s="179"/>
      <c r="E1433" s="180">
        <f t="shared" ca="1" si="81"/>
        <v>0</v>
      </c>
      <c r="G1433" s="180">
        <f t="shared" ca="1" si="82"/>
        <v>0</v>
      </c>
      <c r="I1433" s="180">
        <f t="shared" ca="1" si="83"/>
        <v>0</v>
      </c>
    </row>
    <row r="1434" spans="2:9">
      <c r="B1434" s="179"/>
      <c r="C1434" s="179"/>
      <c r="E1434" s="180">
        <f t="shared" ca="1" si="81"/>
        <v>0</v>
      </c>
      <c r="G1434" s="180">
        <f t="shared" ca="1" si="82"/>
        <v>0</v>
      </c>
      <c r="I1434" s="180">
        <f t="shared" ca="1" si="83"/>
        <v>0</v>
      </c>
    </row>
    <row r="1435" spans="2:9">
      <c r="B1435" s="179"/>
      <c r="C1435" s="179"/>
      <c r="E1435" s="180">
        <f t="shared" ca="1" si="81"/>
        <v>0</v>
      </c>
      <c r="G1435" s="180">
        <f t="shared" ca="1" si="82"/>
        <v>0</v>
      </c>
      <c r="I1435" s="180">
        <f t="shared" ca="1" si="83"/>
        <v>0</v>
      </c>
    </row>
    <row r="1436" spans="2:9">
      <c r="B1436" s="179"/>
      <c r="C1436" s="179"/>
      <c r="E1436" s="180">
        <f t="shared" ca="1" si="81"/>
        <v>0</v>
      </c>
      <c r="G1436" s="180">
        <f t="shared" ca="1" si="82"/>
        <v>0</v>
      </c>
      <c r="I1436" s="180">
        <f t="shared" ca="1" si="83"/>
        <v>0</v>
      </c>
    </row>
    <row r="1437" spans="2:9">
      <c r="B1437" s="179"/>
      <c r="C1437" s="179"/>
      <c r="E1437" s="180">
        <f t="shared" ca="1" si="81"/>
        <v>0</v>
      </c>
      <c r="G1437" s="180">
        <f t="shared" ca="1" si="82"/>
        <v>0</v>
      </c>
      <c r="I1437" s="180">
        <f t="shared" ca="1" si="83"/>
        <v>0</v>
      </c>
    </row>
    <row r="1438" spans="2:9">
      <c r="B1438" s="179"/>
      <c r="C1438" s="179"/>
      <c r="E1438" s="180">
        <f t="shared" ca="1" si="81"/>
        <v>0</v>
      </c>
      <c r="G1438" s="180">
        <f t="shared" ca="1" si="82"/>
        <v>0</v>
      </c>
      <c r="I1438" s="180">
        <f t="shared" ca="1" si="83"/>
        <v>0</v>
      </c>
    </row>
    <row r="1439" spans="2:9">
      <c r="B1439" s="179"/>
      <c r="C1439" s="179"/>
      <c r="E1439" s="180">
        <f t="shared" ref="E1439:E1502" ca="1" si="84">SUMPRODUCT(SUMIFS(INDIRECT(NomFeuilles&amp;"!E8"),INDIRECT(NomFeuilles&amp;"!A8"),"VRAI",INDIRECT(NomFeuilles&amp;"!A9"),"2013",INDIRECT(NomFeuilles&amp;"!E1"),C1439))</f>
        <v>0</v>
      </c>
      <c r="G1439" s="180">
        <f t="shared" ref="G1439:G1502" ca="1" si="85">SUMPRODUCT(SUMIFS(INDIRECT(NomFeuilles&amp;"!A39"),INDIRECT(NomFeuilles&amp;"!A8"),"VRAI",INDIRECT(NomFeuilles&amp;"!A9"),"2013",INDIRECT(NomFeuilles&amp;"!A40"),C1439))</f>
        <v>0</v>
      </c>
      <c r="I1439" s="180">
        <f t="shared" ref="I1439:I1502" ca="1" si="86">SUMPRODUCT(SUMIFS(INDIRECT(NomFeuilles&amp;"!C42"),INDIRECT(NomFeuilles&amp;"!A8"),"VRAI",INDIRECT(NomFeuilles&amp;"!A9"),"2013",INDIRECT(NomFeuilles&amp;"!A40"),C1439))</f>
        <v>0</v>
      </c>
    </row>
    <row r="1440" spans="2:9">
      <c r="B1440" s="179"/>
      <c r="C1440" s="179"/>
      <c r="E1440" s="180">
        <f t="shared" ca="1" si="84"/>
        <v>0</v>
      </c>
      <c r="G1440" s="180">
        <f t="shared" ca="1" si="85"/>
        <v>0</v>
      </c>
      <c r="I1440" s="180">
        <f t="shared" ca="1" si="86"/>
        <v>0</v>
      </c>
    </row>
    <row r="1441" spans="2:9">
      <c r="B1441" s="179"/>
      <c r="C1441" s="179"/>
      <c r="E1441" s="180">
        <f t="shared" ca="1" si="84"/>
        <v>0</v>
      </c>
      <c r="G1441" s="180">
        <f t="shared" ca="1" si="85"/>
        <v>0</v>
      </c>
      <c r="I1441" s="180">
        <f t="shared" ca="1" si="86"/>
        <v>0</v>
      </c>
    </row>
    <row r="1442" spans="2:9">
      <c r="B1442" s="179"/>
      <c r="C1442" s="179"/>
      <c r="E1442" s="180">
        <f t="shared" ca="1" si="84"/>
        <v>0</v>
      </c>
      <c r="G1442" s="180">
        <f t="shared" ca="1" si="85"/>
        <v>0</v>
      </c>
      <c r="I1442" s="180">
        <f t="shared" ca="1" si="86"/>
        <v>0</v>
      </c>
    </row>
    <row r="1443" spans="2:9">
      <c r="B1443" s="179"/>
      <c r="C1443" s="179"/>
      <c r="E1443" s="180">
        <f t="shared" ca="1" si="84"/>
        <v>0</v>
      </c>
      <c r="G1443" s="180">
        <f t="shared" ca="1" si="85"/>
        <v>0</v>
      </c>
      <c r="I1443" s="180">
        <f t="shared" ca="1" si="86"/>
        <v>0</v>
      </c>
    </row>
    <row r="1444" spans="2:9">
      <c r="B1444" s="179"/>
      <c r="C1444" s="179"/>
      <c r="E1444" s="180">
        <f t="shared" ca="1" si="84"/>
        <v>0</v>
      </c>
      <c r="G1444" s="180">
        <f t="shared" ca="1" si="85"/>
        <v>0</v>
      </c>
      <c r="I1444" s="180">
        <f t="shared" ca="1" si="86"/>
        <v>0</v>
      </c>
    </row>
    <row r="1445" spans="2:9">
      <c r="B1445" s="179"/>
      <c r="C1445" s="179"/>
      <c r="E1445" s="180">
        <f t="shared" ca="1" si="84"/>
        <v>0</v>
      </c>
      <c r="G1445" s="180">
        <f t="shared" ca="1" si="85"/>
        <v>0</v>
      </c>
      <c r="I1445" s="180">
        <f t="shared" ca="1" si="86"/>
        <v>0</v>
      </c>
    </row>
    <row r="1446" spans="2:9">
      <c r="B1446" s="179"/>
      <c r="C1446" s="179"/>
      <c r="E1446" s="180">
        <f t="shared" ca="1" si="84"/>
        <v>0</v>
      </c>
      <c r="G1446" s="180">
        <f t="shared" ca="1" si="85"/>
        <v>0</v>
      </c>
      <c r="I1446" s="180">
        <f t="shared" ca="1" si="86"/>
        <v>0</v>
      </c>
    </row>
    <row r="1447" spans="2:9">
      <c r="B1447" s="179"/>
      <c r="C1447" s="179"/>
      <c r="E1447" s="180">
        <f t="shared" ca="1" si="84"/>
        <v>0</v>
      </c>
      <c r="G1447" s="180">
        <f t="shared" ca="1" si="85"/>
        <v>0</v>
      </c>
      <c r="I1447" s="180">
        <f t="shared" ca="1" si="86"/>
        <v>0</v>
      </c>
    </row>
    <row r="1448" spans="2:9">
      <c r="B1448" s="179"/>
      <c r="C1448" s="179"/>
      <c r="E1448" s="180">
        <f t="shared" ca="1" si="84"/>
        <v>0</v>
      </c>
      <c r="G1448" s="180">
        <f t="shared" ca="1" si="85"/>
        <v>0</v>
      </c>
      <c r="I1448" s="180">
        <f t="shared" ca="1" si="86"/>
        <v>0</v>
      </c>
    </row>
    <row r="1449" spans="2:9">
      <c r="B1449" s="179"/>
      <c r="C1449" s="179"/>
      <c r="E1449" s="180">
        <f t="shared" ca="1" si="84"/>
        <v>0</v>
      </c>
      <c r="G1449" s="180">
        <f t="shared" ca="1" si="85"/>
        <v>0</v>
      </c>
      <c r="I1449" s="180">
        <f t="shared" ca="1" si="86"/>
        <v>0</v>
      </c>
    </row>
    <row r="1450" spans="2:9">
      <c r="B1450" s="179"/>
      <c r="C1450" s="179"/>
      <c r="E1450" s="180">
        <f t="shared" ca="1" si="84"/>
        <v>0</v>
      </c>
      <c r="G1450" s="180">
        <f t="shared" ca="1" si="85"/>
        <v>0</v>
      </c>
      <c r="I1450" s="180">
        <f t="shared" ca="1" si="86"/>
        <v>0</v>
      </c>
    </row>
    <row r="1451" spans="2:9">
      <c r="B1451" s="179"/>
      <c r="C1451" s="179"/>
      <c r="E1451" s="180">
        <f t="shared" ca="1" si="84"/>
        <v>0</v>
      </c>
      <c r="G1451" s="180">
        <f t="shared" ca="1" si="85"/>
        <v>0</v>
      </c>
      <c r="I1451" s="180">
        <f t="shared" ca="1" si="86"/>
        <v>0</v>
      </c>
    </row>
    <row r="1452" spans="2:9">
      <c r="B1452" s="179"/>
      <c r="C1452" s="179"/>
      <c r="E1452" s="180">
        <f t="shared" ca="1" si="84"/>
        <v>0</v>
      </c>
      <c r="G1452" s="180">
        <f t="shared" ca="1" si="85"/>
        <v>0</v>
      </c>
      <c r="I1452" s="180">
        <f t="shared" ca="1" si="86"/>
        <v>0</v>
      </c>
    </row>
    <row r="1453" spans="2:9">
      <c r="B1453" s="179"/>
      <c r="C1453" s="179"/>
      <c r="E1453" s="180">
        <f t="shared" ca="1" si="84"/>
        <v>0</v>
      </c>
      <c r="G1453" s="180">
        <f t="shared" ca="1" si="85"/>
        <v>0</v>
      </c>
      <c r="I1453" s="180">
        <f t="shared" ca="1" si="86"/>
        <v>0</v>
      </c>
    </row>
    <row r="1454" spans="2:9">
      <c r="B1454" s="179"/>
      <c r="C1454" s="179"/>
      <c r="E1454" s="180">
        <f t="shared" ca="1" si="84"/>
        <v>0</v>
      </c>
      <c r="G1454" s="180">
        <f t="shared" ca="1" si="85"/>
        <v>0</v>
      </c>
      <c r="I1454" s="180">
        <f t="shared" ca="1" si="86"/>
        <v>0</v>
      </c>
    </row>
    <row r="1455" spans="2:9">
      <c r="B1455" s="179"/>
      <c r="C1455" s="179"/>
      <c r="E1455" s="180">
        <f t="shared" ca="1" si="84"/>
        <v>0</v>
      </c>
      <c r="G1455" s="180">
        <f t="shared" ca="1" si="85"/>
        <v>0</v>
      </c>
      <c r="I1455" s="180">
        <f t="shared" ca="1" si="86"/>
        <v>0</v>
      </c>
    </row>
    <row r="1456" spans="2:9">
      <c r="B1456" s="179"/>
      <c r="C1456" s="179"/>
      <c r="E1456" s="180">
        <f t="shared" ca="1" si="84"/>
        <v>0</v>
      </c>
      <c r="G1456" s="180">
        <f t="shared" ca="1" si="85"/>
        <v>0</v>
      </c>
      <c r="I1456" s="180">
        <f t="shared" ca="1" si="86"/>
        <v>0</v>
      </c>
    </row>
    <row r="1457" spans="2:9">
      <c r="B1457" s="179"/>
      <c r="C1457" s="179"/>
      <c r="E1457" s="180">
        <f t="shared" ca="1" si="84"/>
        <v>0</v>
      </c>
      <c r="G1457" s="180">
        <f t="shared" ca="1" si="85"/>
        <v>0</v>
      </c>
      <c r="I1457" s="180">
        <f t="shared" ca="1" si="86"/>
        <v>0</v>
      </c>
    </row>
    <row r="1458" spans="2:9">
      <c r="B1458" s="179"/>
      <c r="C1458" s="179"/>
      <c r="E1458" s="180">
        <f t="shared" ca="1" si="84"/>
        <v>0</v>
      </c>
      <c r="G1458" s="180">
        <f t="shared" ca="1" si="85"/>
        <v>0</v>
      </c>
      <c r="I1458" s="180">
        <f t="shared" ca="1" si="86"/>
        <v>0</v>
      </c>
    </row>
    <row r="1459" spans="2:9">
      <c r="B1459" s="179"/>
      <c r="C1459" s="179"/>
      <c r="E1459" s="180">
        <f t="shared" ca="1" si="84"/>
        <v>0</v>
      </c>
      <c r="G1459" s="180">
        <f t="shared" ca="1" si="85"/>
        <v>0</v>
      </c>
      <c r="I1459" s="180">
        <f t="shared" ca="1" si="86"/>
        <v>0</v>
      </c>
    </row>
    <row r="1460" spans="2:9">
      <c r="B1460" s="179"/>
      <c r="C1460" s="179"/>
      <c r="E1460" s="180">
        <f t="shared" ca="1" si="84"/>
        <v>0</v>
      </c>
      <c r="G1460" s="180">
        <f t="shared" ca="1" si="85"/>
        <v>0</v>
      </c>
      <c r="I1460" s="180">
        <f t="shared" ca="1" si="86"/>
        <v>0</v>
      </c>
    </row>
    <row r="1461" spans="2:9">
      <c r="B1461" s="179"/>
      <c r="C1461" s="179"/>
      <c r="E1461" s="180">
        <f t="shared" ca="1" si="84"/>
        <v>0</v>
      </c>
      <c r="G1461" s="180">
        <f t="shared" ca="1" si="85"/>
        <v>0</v>
      </c>
      <c r="I1461" s="180">
        <f t="shared" ca="1" si="86"/>
        <v>0</v>
      </c>
    </row>
    <row r="1462" spans="2:9">
      <c r="B1462" s="179"/>
      <c r="C1462" s="179"/>
      <c r="E1462" s="180">
        <f t="shared" ca="1" si="84"/>
        <v>0</v>
      </c>
      <c r="G1462" s="180">
        <f t="shared" ca="1" si="85"/>
        <v>0</v>
      </c>
      <c r="I1462" s="180">
        <f t="shared" ca="1" si="86"/>
        <v>0</v>
      </c>
    </row>
    <row r="1463" spans="2:9">
      <c r="B1463" s="179"/>
      <c r="C1463" s="179"/>
      <c r="E1463" s="180">
        <f t="shared" ca="1" si="84"/>
        <v>0</v>
      </c>
      <c r="G1463" s="180">
        <f t="shared" ca="1" si="85"/>
        <v>0</v>
      </c>
      <c r="I1463" s="180">
        <f t="shared" ca="1" si="86"/>
        <v>0</v>
      </c>
    </row>
    <row r="1464" spans="2:9">
      <c r="B1464" s="179"/>
      <c r="C1464" s="179"/>
      <c r="E1464" s="180">
        <f t="shared" ca="1" si="84"/>
        <v>0</v>
      </c>
      <c r="G1464" s="180">
        <f t="shared" ca="1" si="85"/>
        <v>0</v>
      </c>
      <c r="I1464" s="180">
        <f t="shared" ca="1" si="86"/>
        <v>0</v>
      </c>
    </row>
    <row r="1465" spans="2:9">
      <c r="B1465" s="179"/>
      <c r="C1465" s="179"/>
      <c r="E1465" s="180">
        <f t="shared" ca="1" si="84"/>
        <v>0</v>
      </c>
      <c r="G1465" s="180">
        <f t="shared" ca="1" si="85"/>
        <v>0</v>
      </c>
      <c r="I1465" s="180">
        <f t="shared" ca="1" si="86"/>
        <v>0</v>
      </c>
    </row>
    <row r="1466" spans="2:9">
      <c r="B1466" s="179"/>
      <c r="C1466" s="179"/>
      <c r="E1466" s="180">
        <f t="shared" ca="1" si="84"/>
        <v>0</v>
      </c>
      <c r="G1466" s="180">
        <f t="shared" ca="1" si="85"/>
        <v>0</v>
      </c>
      <c r="I1466" s="180">
        <f t="shared" ca="1" si="86"/>
        <v>0</v>
      </c>
    </row>
    <row r="1467" spans="2:9">
      <c r="B1467" s="179"/>
      <c r="C1467" s="179"/>
      <c r="E1467" s="180">
        <f t="shared" ca="1" si="84"/>
        <v>0</v>
      </c>
      <c r="G1467" s="180">
        <f t="shared" ca="1" si="85"/>
        <v>0</v>
      </c>
      <c r="I1467" s="180">
        <f t="shared" ca="1" si="86"/>
        <v>0</v>
      </c>
    </row>
    <row r="1468" spans="2:9">
      <c r="B1468" s="179"/>
      <c r="C1468" s="179"/>
      <c r="E1468" s="180">
        <f t="shared" ca="1" si="84"/>
        <v>0</v>
      </c>
      <c r="G1468" s="180">
        <f t="shared" ca="1" si="85"/>
        <v>0</v>
      </c>
      <c r="I1468" s="180">
        <f t="shared" ca="1" si="86"/>
        <v>0</v>
      </c>
    </row>
    <row r="1469" spans="2:9">
      <c r="B1469" s="179"/>
      <c r="C1469" s="179"/>
      <c r="E1469" s="180">
        <f t="shared" ca="1" si="84"/>
        <v>0</v>
      </c>
      <c r="G1469" s="180">
        <f t="shared" ca="1" si="85"/>
        <v>0</v>
      </c>
      <c r="I1469" s="180">
        <f t="shared" ca="1" si="86"/>
        <v>0</v>
      </c>
    </row>
    <row r="1470" spans="2:9">
      <c r="B1470" s="179"/>
      <c r="C1470" s="179"/>
      <c r="E1470" s="180">
        <f t="shared" ca="1" si="84"/>
        <v>0</v>
      </c>
      <c r="G1470" s="180">
        <f t="shared" ca="1" si="85"/>
        <v>0</v>
      </c>
      <c r="I1470" s="180">
        <f t="shared" ca="1" si="86"/>
        <v>0</v>
      </c>
    </row>
    <row r="1471" spans="2:9">
      <c r="B1471" s="179"/>
      <c r="C1471" s="179"/>
      <c r="E1471" s="180">
        <f t="shared" ca="1" si="84"/>
        <v>0</v>
      </c>
      <c r="G1471" s="180">
        <f t="shared" ca="1" si="85"/>
        <v>0</v>
      </c>
      <c r="I1471" s="180">
        <f t="shared" ca="1" si="86"/>
        <v>0</v>
      </c>
    </row>
    <row r="1472" spans="2:9">
      <c r="B1472" s="179"/>
      <c r="C1472" s="179"/>
      <c r="E1472" s="180">
        <f t="shared" ca="1" si="84"/>
        <v>0</v>
      </c>
      <c r="G1472" s="180">
        <f t="shared" ca="1" si="85"/>
        <v>0</v>
      </c>
      <c r="I1472" s="180">
        <f t="shared" ca="1" si="86"/>
        <v>0</v>
      </c>
    </row>
    <row r="1473" spans="2:9">
      <c r="B1473" s="179"/>
      <c r="C1473" s="179"/>
      <c r="E1473" s="180">
        <f t="shared" ca="1" si="84"/>
        <v>0</v>
      </c>
      <c r="G1473" s="180">
        <f t="shared" ca="1" si="85"/>
        <v>0</v>
      </c>
      <c r="I1473" s="180">
        <f t="shared" ca="1" si="86"/>
        <v>0</v>
      </c>
    </row>
    <row r="1474" spans="2:9">
      <c r="B1474" s="179"/>
      <c r="C1474" s="179"/>
      <c r="E1474" s="180">
        <f t="shared" ca="1" si="84"/>
        <v>0</v>
      </c>
      <c r="G1474" s="180">
        <f t="shared" ca="1" si="85"/>
        <v>0</v>
      </c>
      <c r="I1474" s="180">
        <f t="shared" ca="1" si="86"/>
        <v>0</v>
      </c>
    </row>
    <row r="1475" spans="2:9">
      <c r="B1475" s="179"/>
      <c r="C1475" s="179"/>
      <c r="E1475" s="180">
        <f t="shared" ca="1" si="84"/>
        <v>0</v>
      </c>
      <c r="G1475" s="180">
        <f t="shared" ca="1" si="85"/>
        <v>0</v>
      </c>
      <c r="I1475" s="180">
        <f t="shared" ca="1" si="86"/>
        <v>0</v>
      </c>
    </row>
    <row r="1476" spans="2:9">
      <c r="B1476" s="179"/>
      <c r="C1476" s="179"/>
      <c r="E1476" s="180">
        <f t="shared" ca="1" si="84"/>
        <v>0</v>
      </c>
      <c r="G1476" s="180">
        <f t="shared" ca="1" si="85"/>
        <v>0</v>
      </c>
      <c r="I1476" s="180">
        <f t="shared" ca="1" si="86"/>
        <v>0</v>
      </c>
    </row>
    <row r="1477" spans="2:9">
      <c r="B1477" s="179"/>
      <c r="C1477" s="179"/>
      <c r="E1477" s="180">
        <f t="shared" ca="1" si="84"/>
        <v>0</v>
      </c>
      <c r="G1477" s="180">
        <f t="shared" ca="1" si="85"/>
        <v>0</v>
      </c>
      <c r="I1477" s="180">
        <f t="shared" ca="1" si="86"/>
        <v>0</v>
      </c>
    </row>
    <row r="1478" spans="2:9">
      <c r="B1478" s="179"/>
      <c r="C1478" s="179"/>
      <c r="E1478" s="180">
        <f t="shared" ca="1" si="84"/>
        <v>0</v>
      </c>
      <c r="G1478" s="180">
        <f t="shared" ca="1" si="85"/>
        <v>0</v>
      </c>
      <c r="I1478" s="180">
        <f t="shared" ca="1" si="86"/>
        <v>0</v>
      </c>
    </row>
    <row r="1479" spans="2:9">
      <c r="B1479" s="179"/>
      <c r="C1479" s="179"/>
      <c r="E1479" s="180">
        <f t="shared" ca="1" si="84"/>
        <v>0</v>
      </c>
      <c r="G1479" s="180">
        <f t="shared" ca="1" si="85"/>
        <v>0</v>
      </c>
      <c r="I1479" s="180">
        <f t="shared" ca="1" si="86"/>
        <v>0</v>
      </c>
    </row>
    <row r="1480" spans="2:9">
      <c r="B1480" s="179"/>
      <c r="C1480" s="179"/>
      <c r="E1480" s="180">
        <f t="shared" ca="1" si="84"/>
        <v>0</v>
      </c>
      <c r="G1480" s="180">
        <f t="shared" ca="1" si="85"/>
        <v>0</v>
      </c>
      <c r="I1480" s="180">
        <f t="shared" ca="1" si="86"/>
        <v>0</v>
      </c>
    </row>
    <row r="1481" spans="2:9">
      <c r="B1481" s="179"/>
      <c r="C1481" s="179"/>
      <c r="E1481" s="180">
        <f t="shared" ca="1" si="84"/>
        <v>0</v>
      </c>
      <c r="G1481" s="180">
        <f t="shared" ca="1" si="85"/>
        <v>0</v>
      </c>
      <c r="I1481" s="180">
        <f t="shared" ca="1" si="86"/>
        <v>0</v>
      </c>
    </row>
    <row r="1482" spans="2:9">
      <c r="B1482" s="179"/>
      <c r="C1482" s="179"/>
      <c r="E1482" s="180">
        <f t="shared" ca="1" si="84"/>
        <v>0</v>
      </c>
      <c r="G1482" s="180">
        <f t="shared" ca="1" si="85"/>
        <v>0</v>
      </c>
      <c r="I1482" s="180">
        <f t="shared" ca="1" si="86"/>
        <v>0</v>
      </c>
    </row>
    <row r="1483" spans="2:9">
      <c r="B1483" s="179"/>
      <c r="C1483" s="179"/>
      <c r="E1483" s="180">
        <f t="shared" ca="1" si="84"/>
        <v>0</v>
      </c>
      <c r="G1483" s="180">
        <f t="shared" ca="1" si="85"/>
        <v>0</v>
      </c>
      <c r="I1483" s="180">
        <f t="shared" ca="1" si="86"/>
        <v>0</v>
      </c>
    </row>
    <row r="1484" spans="2:9">
      <c r="B1484" s="179"/>
      <c r="C1484" s="179"/>
      <c r="E1484" s="180">
        <f t="shared" ca="1" si="84"/>
        <v>0</v>
      </c>
      <c r="G1484" s="180">
        <f t="shared" ca="1" si="85"/>
        <v>0</v>
      </c>
      <c r="I1484" s="180">
        <f t="shared" ca="1" si="86"/>
        <v>0</v>
      </c>
    </row>
    <row r="1485" spans="2:9">
      <c r="B1485" s="179"/>
      <c r="C1485" s="179"/>
      <c r="E1485" s="180">
        <f t="shared" ca="1" si="84"/>
        <v>0</v>
      </c>
      <c r="G1485" s="180">
        <f t="shared" ca="1" si="85"/>
        <v>0</v>
      </c>
      <c r="I1485" s="180">
        <f t="shared" ca="1" si="86"/>
        <v>0</v>
      </c>
    </row>
    <row r="1486" spans="2:9">
      <c r="B1486" s="179"/>
      <c r="C1486" s="179"/>
      <c r="E1486" s="180">
        <f t="shared" ca="1" si="84"/>
        <v>0</v>
      </c>
      <c r="G1486" s="180">
        <f t="shared" ca="1" si="85"/>
        <v>0</v>
      </c>
      <c r="I1486" s="180">
        <f t="shared" ca="1" si="86"/>
        <v>0</v>
      </c>
    </row>
    <row r="1487" spans="2:9">
      <c r="B1487" s="179"/>
      <c r="C1487" s="179"/>
      <c r="E1487" s="180">
        <f t="shared" ca="1" si="84"/>
        <v>0</v>
      </c>
      <c r="G1487" s="180">
        <f t="shared" ca="1" si="85"/>
        <v>0</v>
      </c>
      <c r="I1487" s="180">
        <f t="shared" ca="1" si="86"/>
        <v>0</v>
      </c>
    </row>
    <row r="1488" spans="2:9">
      <c r="B1488" s="179"/>
      <c r="C1488" s="179"/>
      <c r="E1488" s="180">
        <f t="shared" ca="1" si="84"/>
        <v>0</v>
      </c>
      <c r="G1488" s="180">
        <f t="shared" ca="1" si="85"/>
        <v>0</v>
      </c>
      <c r="I1488" s="180">
        <f t="shared" ca="1" si="86"/>
        <v>0</v>
      </c>
    </row>
    <row r="1489" spans="2:9">
      <c r="B1489" s="179"/>
      <c r="C1489" s="179"/>
      <c r="E1489" s="180">
        <f t="shared" ca="1" si="84"/>
        <v>0</v>
      </c>
      <c r="G1489" s="180">
        <f t="shared" ca="1" si="85"/>
        <v>0</v>
      </c>
      <c r="I1489" s="180">
        <f t="shared" ca="1" si="86"/>
        <v>0</v>
      </c>
    </row>
    <row r="1490" spans="2:9">
      <c r="B1490" s="179"/>
      <c r="C1490" s="179"/>
      <c r="E1490" s="180">
        <f t="shared" ca="1" si="84"/>
        <v>0</v>
      </c>
      <c r="G1490" s="180">
        <f t="shared" ca="1" si="85"/>
        <v>0</v>
      </c>
      <c r="I1490" s="180">
        <f t="shared" ca="1" si="86"/>
        <v>0</v>
      </c>
    </row>
    <row r="1491" spans="2:9">
      <c r="B1491" s="179"/>
      <c r="C1491" s="179"/>
      <c r="E1491" s="180">
        <f t="shared" ca="1" si="84"/>
        <v>0</v>
      </c>
      <c r="G1491" s="180">
        <f t="shared" ca="1" si="85"/>
        <v>0</v>
      </c>
      <c r="I1491" s="180">
        <f t="shared" ca="1" si="86"/>
        <v>0</v>
      </c>
    </row>
    <row r="1492" spans="2:9">
      <c r="B1492" s="179"/>
      <c r="C1492" s="179"/>
      <c r="E1492" s="180">
        <f t="shared" ca="1" si="84"/>
        <v>0</v>
      </c>
      <c r="G1492" s="180">
        <f t="shared" ca="1" si="85"/>
        <v>0</v>
      </c>
      <c r="I1492" s="180">
        <f t="shared" ca="1" si="86"/>
        <v>0</v>
      </c>
    </row>
    <row r="1493" spans="2:9">
      <c r="B1493" s="179"/>
      <c r="C1493" s="179"/>
      <c r="E1493" s="180">
        <f t="shared" ca="1" si="84"/>
        <v>0</v>
      </c>
      <c r="G1493" s="180">
        <f t="shared" ca="1" si="85"/>
        <v>0</v>
      </c>
      <c r="I1493" s="180">
        <f t="shared" ca="1" si="86"/>
        <v>0</v>
      </c>
    </row>
    <row r="1494" spans="2:9">
      <c r="B1494" s="179"/>
      <c r="C1494" s="179"/>
      <c r="E1494" s="180">
        <f t="shared" ca="1" si="84"/>
        <v>0</v>
      </c>
      <c r="G1494" s="180">
        <f t="shared" ca="1" si="85"/>
        <v>0</v>
      </c>
      <c r="I1494" s="180">
        <f t="shared" ca="1" si="86"/>
        <v>0</v>
      </c>
    </row>
    <row r="1495" spans="2:9">
      <c r="B1495" s="179"/>
      <c r="C1495" s="179"/>
      <c r="E1495" s="180">
        <f t="shared" ca="1" si="84"/>
        <v>0</v>
      </c>
      <c r="G1495" s="180">
        <f t="shared" ca="1" si="85"/>
        <v>0</v>
      </c>
      <c r="I1495" s="180">
        <f t="shared" ca="1" si="86"/>
        <v>0</v>
      </c>
    </row>
    <row r="1496" spans="2:9">
      <c r="B1496" s="179"/>
      <c r="C1496" s="179"/>
      <c r="E1496" s="180">
        <f t="shared" ca="1" si="84"/>
        <v>0</v>
      </c>
      <c r="G1496" s="180">
        <f t="shared" ca="1" si="85"/>
        <v>0</v>
      </c>
      <c r="I1496" s="180">
        <f t="shared" ca="1" si="86"/>
        <v>0</v>
      </c>
    </row>
    <row r="1497" spans="2:9">
      <c r="B1497" s="179"/>
      <c r="C1497" s="179"/>
      <c r="E1497" s="180">
        <f t="shared" ca="1" si="84"/>
        <v>0</v>
      </c>
      <c r="G1497" s="180">
        <f t="shared" ca="1" si="85"/>
        <v>0</v>
      </c>
      <c r="I1497" s="180">
        <f t="shared" ca="1" si="86"/>
        <v>0</v>
      </c>
    </row>
    <row r="1498" spans="2:9">
      <c r="B1498" s="179"/>
      <c r="C1498" s="179"/>
      <c r="E1498" s="180">
        <f t="shared" ca="1" si="84"/>
        <v>0</v>
      </c>
      <c r="G1498" s="180">
        <f t="shared" ca="1" si="85"/>
        <v>0</v>
      </c>
      <c r="I1498" s="180">
        <f t="shared" ca="1" si="86"/>
        <v>0</v>
      </c>
    </row>
    <row r="1499" spans="2:9">
      <c r="B1499" s="179"/>
      <c r="C1499" s="179"/>
      <c r="E1499" s="180">
        <f t="shared" ca="1" si="84"/>
        <v>0</v>
      </c>
      <c r="G1499" s="180">
        <f t="shared" ca="1" si="85"/>
        <v>0</v>
      </c>
      <c r="I1499" s="180">
        <f t="shared" ca="1" si="86"/>
        <v>0</v>
      </c>
    </row>
    <row r="1500" spans="2:9">
      <c r="B1500" s="179"/>
      <c r="C1500" s="179"/>
      <c r="E1500" s="180">
        <f t="shared" ca="1" si="84"/>
        <v>0</v>
      </c>
      <c r="G1500" s="180">
        <f t="shared" ca="1" si="85"/>
        <v>0</v>
      </c>
      <c r="I1500" s="180">
        <f t="shared" ca="1" si="86"/>
        <v>0</v>
      </c>
    </row>
    <row r="1501" spans="2:9">
      <c r="B1501" s="179"/>
      <c r="C1501" s="179"/>
      <c r="E1501" s="180">
        <f t="shared" ca="1" si="84"/>
        <v>0</v>
      </c>
      <c r="G1501" s="180">
        <f t="shared" ca="1" si="85"/>
        <v>0</v>
      </c>
      <c r="I1501" s="180">
        <f t="shared" ca="1" si="86"/>
        <v>0</v>
      </c>
    </row>
    <row r="1502" spans="2:9">
      <c r="B1502" s="179"/>
      <c r="C1502" s="179"/>
      <c r="E1502" s="180">
        <f t="shared" ca="1" si="84"/>
        <v>0</v>
      </c>
      <c r="G1502" s="180">
        <f t="shared" ca="1" si="85"/>
        <v>0</v>
      </c>
      <c r="I1502" s="180">
        <f t="shared" ca="1" si="86"/>
        <v>0</v>
      </c>
    </row>
    <row r="1503" spans="2:9">
      <c r="B1503" s="179"/>
      <c r="C1503" s="179"/>
      <c r="E1503" s="180">
        <f t="shared" ref="E1503:E1566" ca="1" si="87">SUMPRODUCT(SUMIFS(INDIRECT(NomFeuilles&amp;"!E8"),INDIRECT(NomFeuilles&amp;"!A8"),"VRAI",INDIRECT(NomFeuilles&amp;"!A9"),"2013",INDIRECT(NomFeuilles&amp;"!E1"),C1503))</f>
        <v>0</v>
      </c>
      <c r="G1503" s="180">
        <f t="shared" ref="G1503:G1566" ca="1" si="88">SUMPRODUCT(SUMIFS(INDIRECT(NomFeuilles&amp;"!A39"),INDIRECT(NomFeuilles&amp;"!A8"),"VRAI",INDIRECT(NomFeuilles&amp;"!A9"),"2013",INDIRECT(NomFeuilles&amp;"!A40"),C1503))</f>
        <v>0</v>
      </c>
      <c r="I1503" s="180">
        <f t="shared" ref="I1503:I1566" ca="1" si="89">SUMPRODUCT(SUMIFS(INDIRECT(NomFeuilles&amp;"!C42"),INDIRECT(NomFeuilles&amp;"!A8"),"VRAI",INDIRECT(NomFeuilles&amp;"!A9"),"2013",INDIRECT(NomFeuilles&amp;"!A40"),C1503))</f>
        <v>0</v>
      </c>
    </row>
    <row r="1504" spans="2:9">
      <c r="B1504" s="179"/>
      <c r="C1504" s="179"/>
      <c r="E1504" s="180">
        <f t="shared" ca="1" si="87"/>
        <v>0</v>
      </c>
      <c r="G1504" s="180">
        <f t="shared" ca="1" si="88"/>
        <v>0</v>
      </c>
      <c r="I1504" s="180">
        <f t="shared" ca="1" si="89"/>
        <v>0</v>
      </c>
    </row>
    <row r="1505" spans="2:9">
      <c r="B1505" s="179"/>
      <c r="C1505" s="179"/>
      <c r="E1505" s="180">
        <f t="shared" ca="1" si="87"/>
        <v>0</v>
      </c>
      <c r="G1505" s="180">
        <f t="shared" ca="1" si="88"/>
        <v>0</v>
      </c>
      <c r="I1505" s="180">
        <f t="shared" ca="1" si="89"/>
        <v>0</v>
      </c>
    </row>
    <row r="1506" spans="2:9">
      <c r="B1506" s="179"/>
      <c r="C1506" s="179"/>
      <c r="E1506" s="180">
        <f t="shared" ca="1" si="87"/>
        <v>0</v>
      </c>
      <c r="G1506" s="180">
        <f t="shared" ca="1" si="88"/>
        <v>0</v>
      </c>
      <c r="I1506" s="180">
        <f t="shared" ca="1" si="89"/>
        <v>0</v>
      </c>
    </row>
    <row r="1507" spans="2:9">
      <c r="B1507" s="179"/>
      <c r="C1507" s="179"/>
      <c r="E1507" s="180">
        <f t="shared" ca="1" si="87"/>
        <v>0</v>
      </c>
      <c r="G1507" s="180">
        <f t="shared" ca="1" si="88"/>
        <v>0</v>
      </c>
      <c r="I1507" s="180">
        <f t="shared" ca="1" si="89"/>
        <v>0</v>
      </c>
    </row>
    <row r="1508" spans="2:9">
      <c r="B1508" s="179"/>
      <c r="C1508" s="179"/>
      <c r="E1508" s="180">
        <f t="shared" ca="1" si="87"/>
        <v>0</v>
      </c>
      <c r="G1508" s="180">
        <f t="shared" ca="1" si="88"/>
        <v>0</v>
      </c>
      <c r="I1508" s="180">
        <f t="shared" ca="1" si="89"/>
        <v>0</v>
      </c>
    </row>
    <row r="1509" spans="2:9">
      <c r="B1509" s="179"/>
      <c r="C1509" s="179"/>
      <c r="E1509" s="180">
        <f t="shared" ca="1" si="87"/>
        <v>0</v>
      </c>
      <c r="G1509" s="180">
        <f t="shared" ca="1" si="88"/>
        <v>0</v>
      </c>
      <c r="I1509" s="180">
        <f t="shared" ca="1" si="89"/>
        <v>0</v>
      </c>
    </row>
    <row r="1510" spans="2:9">
      <c r="B1510" s="179"/>
      <c r="C1510" s="179"/>
      <c r="E1510" s="180">
        <f t="shared" ca="1" si="87"/>
        <v>0</v>
      </c>
      <c r="G1510" s="180">
        <f t="shared" ca="1" si="88"/>
        <v>0</v>
      </c>
      <c r="I1510" s="180">
        <f t="shared" ca="1" si="89"/>
        <v>0</v>
      </c>
    </row>
    <row r="1511" spans="2:9">
      <c r="B1511" s="179"/>
      <c r="C1511" s="179"/>
      <c r="E1511" s="180">
        <f t="shared" ca="1" si="87"/>
        <v>0</v>
      </c>
      <c r="G1511" s="180">
        <f t="shared" ca="1" si="88"/>
        <v>0</v>
      </c>
      <c r="I1511" s="180">
        <f t="shared" ca="1" si="89"/>
        <v>0</v>
      </c>
    </row>
    <row r="1512" spans="2:9">
      <c r="B1512" s="179"/>
      <c r="C1512" s="179"/>
      <c r="E1512" s="180">
        <f t="shared" ca="1" si="87"/>
        <v>0</v>
      </c>
      <c r="G1512" s="180">
        <f t="shared" ca="1" si="88"/>
        <v>0</v>
      </c>
      <c r="I1512" s="180">
        <f t="shared" ca="1" si="89"/>
        <v>0</v>
      </c>
    </row>
    <row r="1513" spans="2:9">
      <c r="B1513" s="179"/>
      <c r="C1513" s="179"/>
      <c r="E1513" s="180">
        <f t="shared" ca="1" si="87"/>
        <v>0</v>
      </c>
      <c r="G1513" s="180">
        <f t="shared" ca="1" si="88"/>
        <v>0</v>
      </c>
      <c r="I1513" s="180">
        <f t="shared" ca="1" si="89"/>
        <v>0</v>
      </c>
    </row>
    <row r="1514" spans="2:9">
      <c r="B1514" s="179"/>
      <c r="C1514" s="179"/>
      <c r="E1514" s="180">
        <f t="shared" ca="1" si="87"/>
        <v>0</v>
      </c>
      <c r="G1514" s="180">
        <f t="shared" ca="1" si="88"/>
        <v>0</v>
      </c>
      <c r="I1514" s="180">
        <f t="shared" ca="1" si="89"/>
        <v>0</v>
      </c>
    </row>
    <row r="1515" spans="2:9">
      <c r="B1515" s="179"/>
      <c r="C1515" s="179"/>
      <c r="E1515" s="180">
        <f t="shared" ca="1" si="87"/>
        <v>0</v>
      </c>
      <c r="G1515" s="180">
        <f t="shared" ca="1" si="88"/>
        <v>0</v>
      </c>
      <c r="I1515" s="180">
        <f t="shared" ca="1" si="89"/>
        <v>0</v>
      </c>
    </row>
    <row r="1516" spans="2:9">
      <c r="B1516" s="179"/>
      <c r="C1516" s="179"/>
      <c r="E1516" s="180">
        <f t="shared" ca="1" si="87"/>
        <v>0</v>
      </c>
      <c r="G1516" s="180">
        <f t="shared" ca="1" si="88"/>
        <v>0</v>
      </c>
      <c r="I1516" s="180">
        <f t="shared" ca="1" si="89"/>
        <v>0</v>
      </c>
    </row>
    <row r="1517" spans="2:9">
      <c r="B1517" s="179"/>
      <c r="C1517" s="179"/>
      <c r="E1517" s="180">
        <f t="shared" ca="1" si="87"/>
        <v>0</v>
      </c>
      <c r="G1517" s="180">
        <f t="shared" ca="1" si="88"/>
        <v>0</v>
      </c>
      <c r="I1517" s="180">
        <f t="shared" ca="1" si="89"/>
        <v>0</v>
      </c>
    </row>
    <row r="1518" spans="2:9">
      <c r="B1518" s="179"/>
      <c r="C1518" s="179"/>
      <c r="E1518" s="180">
        <f t="shared" ca="1" si="87"/>
        <v>0</v>
      </c>
      <c r="G1518" s="180">
        <f t="shared" ca="1" si="88"/>
        <v>0</v>
      </c>
      <c r="I1518" s="180">
        <f t="shared" ca="1" si="89"/>
        <v>0</v>
      </c>
    </row>
    <row r="1519" spans="2:9">
      <c r="B1519" s="179"/>
      <c r="C1519" s="179"/>
      <c r="E1519" s="180">
        <f t="shared" ca="1" si="87"/>
        <v>0</v>
      </c>
      <c r="G1519" s="180">
        <f t="shared" ca="1" si="88"/>
        <v>0</v>
      </c>
      <c r="I1519" s="180">
        <f t="shared" ca="1" si="89"/>
        <v>0</v>
      </c>
    </row>
    <row r="1520" spans="2:9">
      <c r="B1520" s="179"/>
      <c r="C1520" s="179"/>
      <c r="E1520" s="180">
        <f t="shared" ca="1" si="87"/>
        <v>0</v>
      </c>
      <c r="G1520" s="180">
        <f t="shared" ca="1" si="88"/>
        <v>0</v>
      </c>
      <c r="I1520" s="180">
        <f t="shared" ca="1" si="89"/>
        <v>0</v>
      </c>
    </row>
    <row r="1521" spans="2:9">
      <c r="B1521" s="179"/>
      <c r="C1521" s="179"/>
      <c r="E1521" s="180">
        <f t="shared" ca="1" si="87"/>
        <v>0</v>
      </c>
      <c r="G1521" s="180">
        <f t="shared" ca="1" si="88"/>
        <v>0</v>
      </c>
      <c r="I1521" s="180">
        <f t="shared" ca="1" si="89"/>
        <v>0</v>
      </c>
    </row>
    <row r="1522" spans="2:9">
      <c r="B1522" s="179"/>
      <c r="C1522" s="179"/>
      <c r="E1522" s="180">
        <f t="shared" ca="1" si="87"/>
        <v>0</v>
      </c>
      <c r="G1522" s="180">
        <f t="shared" ca="1" si="88"/>
        <v>0</v>
      </c>
      <c r="I1522" s="180">
        <f t="shared" ca="1" si="89"/>
        <v>0</v>
      </c>
    </row>
    <row r="1523" spans="2:9">
      <c r="B1523" s="179"/>
      <c r="C1523" s="179"/>
      <c r="E1523" s="180">
        <f t="shared" ca="1" si="87"/>
        <v>0</v>
      </c>
      <c r="G1523" s="180">
        <f t="shared" ca="1" si="88"/>
        <v>0</v>
      </c>
      <c r="I1523" s="180">
        <f t="shared" ca="1" si="89"/>
        <v>0</v>
      </c>
    </row>
    <row r="1524" spans="2:9">
      <c r="B1524" s="179"/>
      <c r="C1524" s="179"/>
      <c r="E1524" s="180">
        <f t="shared" ca="1" si="87"/>
        <v>0</v>
      </c>
      <c r="G1524" s="180">
        <f t="shared" ca="1" si="88"/>
        <v>0</v>
      </c>
      <c r="I1524" s="180">
        <f t="shared" ca="1" si="89"/>
        <v>0</v>
      </c>
    </row>
    <row r="1525" spans="2:9">
      <c r="B1525" s="179"/>
      <c r="C1525" s="179"/>
      <c r="E1525" s="180">
        <f t="shared" ca="1" si="87"/>
        <v>0</v>
      </c>
      <c r="G1525" s="180">
        <f t="shared" ca="1" si="88"/>
        <v>0</v>
      </c>
      <c r="I1525" s="180">
        <f t="shared" ca="1" si="89"/>
        <v>0</v>
      </c>
    </row>
    <row r="1526" spans="2:9">
      <c r="B1526" s="179"/>
      <c r="C1526" s="179"/>
      <c r="E1526" s="180">
        <f t="shared" ca="1" si="87"/>
        <v>0</v>
      </c>
      <c r="G1526" s="180">
        <f t="shared" ca="1" si="88"/>
        <v>0</v>
      </c>
      <c r="I1526" s="180">
        <f t="shared" ca="1" si="89"/>
        <v>0</v>
      </c>
    </row>
    <row r="1527" spans="2:9">
      <c r="B1527" s="179"/>
      <c r="C1527" s="179"/>
      <c r="E1527" s="180">
        <f t="shared" ca="1" si="87"/>
        <v>0</v>
      </c>
      <c r="G1527" s="180">
        <f t="shared" ca="1" si="88"/>
        <v>0</v>
      </c>
      <c r="I1527" s="180">
        <f t="shared" ca="1" si="89"/>
        <v>0</v>
      </c>
    </row>
    <row r="1528" spans="2:9">
      <c r="B1528" s="179"/>
      <c r="C1528" s="179"/>
      <c r="E1528" s="180">
        <f t="shared" ca="1" si="87"/>
        <v>0</v>
      </c>
      <c r="G1528" s="180">
        <f t="shared" ca="1" si="88"/>
        <v>0</v>
      </c>
      <c r="I1528" s="180">
        <f t="shared" ca="1" si="89"/>
        <v>0</v>
      </c>
    </row>
    <row r="1529" spans="2:9">
      <c r="B1529" s="179"/>
      <c r="C1529" s="179"/>
      <c r="E1529" s="180">
        <f t="shared" ca="1" si="87"/>
        <v>0</v>
      </c>
      <c r="G1529" s="180">
        <f t="shared" ca="1" si="88"/>
        <v>0</v>
      </c>
      <c r="I1529" s="180">
        <f t="shared" ca="1" si="89"/>
        <v>0</v>
      </c>
    </row>
    <row r="1530" spans="2:9">
      <c r="B1530" s="179"/>
      <c r="C1530" s="179"/>
      <c r="E1530" s="180">
        <f t="shared" ca="1" si="87"/>
        <v>0</v>
      </c>
      <c r="G1530" s="180">
        <f t="shared" ca="1" si="88"/>
        <v>0</v>
      </c>
      <c r="I1530" s="180">
        <f t="shared" ca="1" si="89"/>
        <v>0</v>
      </c>
    </row>
    <row r="1531" spans="2:9">
      <c r="B1531" s="179"/>
      <c r="C1531" s="179"/>
      <c r="E1531" s="180">
        <f t="shared" ca="1" si="87"/>
        <v>0</v>
      </c>
      <c r="G1531" s="180">
        <f t="shared" ca="1" si="88"/>
        <v>0</v>
      </c>
      <c r="I1531" s="180">
        <f t="shared" ca="1" si="89"/>
        <v>0</v>
      </c>
    </row>
    <row r="1532" spans="2:9">
      <c r="B1532" s="179"/>
      <c r="C1532" s="179"/>
      <c r="E1532" s="180">
        <f t="shared" ca="1" si="87"/>
        <v>0</v>
      </c>
      <c r="G1532" s="180">
        <f t="shared" ca="1" si="88"/>
        <v>0</v>
      </c>
      <c r="I1532" s="180">
        <f t="shared" ca="1" si="89"/>
        <v>0</v>
      </c>
    </row>
    <row r="1533" spans="2:9">
      <c r="B1533" s="179"/>
      <c r="C1533" s="179"/>
      <c r="E1533" s="180">
        <f t="shared" ca="1" si="87"/>
        <v>0</v>
      </c>
      <c r="G1533" s="180">
        <f t="shared" ca="1" si="88"/>
        <v>0</v>
      </c>
      <c r="I1533" s="180">
        <f t="shared" ca="1" si="89"/>
        <v>0</v>
      </c>
    </row>
    <row r="1534" spans="2:9">
      <c r="B1534" s="179"/>
      <c r="C1534" s="179"/>
      <c r="E1534" s="180">
        <f t="shared" ca="1" si="87"/>
        <v>0</v>
      </c>
      <c r="G1534" s="180">
        <f t="shared" ca="1" si="88"/>
        <v>0</v>
      </c>
      <c r="I1534" s="180">
        <f t="shared" ca="1" si="89"/>
        <v>0</v>
      </c>
    </row>
    <row r="1535" spans="2:9">
      <c r="B1535" s="179"/>
      <c r="C1535" s="179"/>
      <c r="E1535" s="180">
        <f t="shared" ca="1" si="87"/>
        <v>0</v>
      </c>
      <c r="G1535" s="180">
        <f t="shared" ca="1" si="88"/>
        <v>0</v>
      </c>
      <c r="I1535" s="180">
        <f t="shared" ca="1" si="89"/>
        <v>0</v>
      </c>
    </row>
    <row r="1536" spans="2:9">
      <c r="B1536" s="179"/>
      <c r="C1536" s="179"/>
      <c r="E1536" s="180">
        <f t="shared" ca="1" si="87"/>
        <v>0</v>
      </c>
      <c r="G1536" s="180">
        <f t="shared" ca="1" si="88"/>
        <v>0</v>
      </c>
      <c r="I1536" s="180">
        <f t="shared" ca="1" si="89"/>
        <v>0</v>
      </c>
    </row>
    <row r="1537" spans="2:9">
      <c r="B1537" s="179"/>
      <c r="C1537" s="179"/>
      <c r="E1537" s="180">
        <f t="shared" ca="1" si="87"/>
        <v>0</v>
      </c>
      <c r="G1537" s="180">
        <f t="shared" ca="1" si="88"/>
        <v>0</v>
      </c>
      <c r="I1537" s="180">
        <f t="shared" ca="1" si="89"/>
        <v>0</v>
      </c>
    </row>
    <row r="1538" spans="2:9">
      <c r="B1538" s="179"/>
      <c r="C1538" s="179"/>
      <c r="E1538" s="180">
        <f t="shared" ca="1" si="87"/>
        <v>0</v>
      </c>
      <c r="G1538" s="180">
        <f t="shared" ca="1" si="88"/>
        <v>0</v>
      </c>
      <c r="I1538" s="180">
        <f t="shared" ca="1" si="89"/>
        <v>0</v>
      </c>
    </row>
    <row r="1539" spans="2:9">
      <c r="B1539" s="179"/>
      <c r="C1539" s="179"/>
      <c r="E1539" s="180">
        <f t="shared" ca="1" si="87"/>
        <v>0</v>
      </c>
      <c r="G1539" s="180">
        <f t="shared" ca="1" si="88"/>
        <v>0</v>
      </c>
      <c r="I1539" s="180">
        <f t="shared" ca="1" si="89"/>
        <v>0</v>
      </c>
    </row>
    <row r="1540" spans="2:9">
      <c r="B1540" s="179"/>
      <c r="C1540" s="179"/>
      <c r="E1540" s="180">
        <f t="shared" ca="1" si="87"/>
        <v>0</v>
      </c>
      <c r="G1540" s="180">
        <f t="shared" ca="1" si="88"/>
        <v>0</v>
      </c>
      <c r="I1540" s="180">
        <f t="shared" ca="1" si="89"/>
        <v>0</v>
      </c>
    </row>
    <row r="1541" spans="2:9">
      <c r="B1541" s="179"/>
      <c r="C1541" s="179"/>
      <c r="E1541" s="180">
        <f t="shared" ca="1" si="87"/>
        <v>0</v>
      </c>
      <c r="G1541" s="180">
        <f t="shared" ca="1" si="88"/>
        <v>0</v>
      </c>
      <c r="I1541" s="180">
        <f t="shared" ca="1" si="89"/>
        <v>0</v>
      </c>
    </row>
    <row r="1542" spans="2:9">
      <c r="B1542" s="179"/>
      <c r="C1542" s="179"/>
      <c r="E1542" s="180">
        <f t="shared" ca="1" si="87"/>
        <v>0</v>
      </c>
      <c r="G1542" s="180">
        <f t="shared" ca="1" si="88"/>
        <v>0</v>
      </c>
      <c r="I1542" s="180">
        <f t="shared" ca="1" si="89"/>
        <v>0</v>
      </c>
    </row>
    <row r="1543" spans="2:9">
      <c r="B1543" s="179"/>
      <c r="C1543" s="179"/>
      <c r="E1543" s="180">
        <f t="shared" ca="1" si="87"/>
        <v>0</v>
      </c>
      <c r="G1543" s="180">
        <f t="shared" ca="1" si="88"/>
        <v>0</v>
      </c>
      <c r="I1543" s="180">
        <f t="shared" ca="1" si="89"/>
        <v>0</v>
      </c>
    </row>
    <row r="1544" spans="2:9">
      <c r="B1544" s="179"/>
      <c r="C1544" s="179"/>
      <c r="E1544" s="180">
        <f t="shared" ca="1" si="87"/>
        <v>0</v>
      </c>
      <c r="G1544" s="180">
        <f t="shared" ca="1" si="88"/>
        <v>0</v>
      </c>
      <c r="I1544" s="180">
        <f t="shared" ca="1" si="89"/>
        <v>0</v>
      </c>
    </row>
    <row r="1545" spans="2:9">
      <c r="B1545" s="179"/>
      <c r="C1545" s="179"/>
      <c r="E1545" s="180">
        <f t="shared" ca="1" si="87"/>
        <v>0</v>
      </c>
      <c r="G1545" s="180">
        <f t="shared" ca="1" si="88"/>
        <v>0</v>
      </c>
      <c r="I1545" s="180">
        <f t="shared" ca="1" si="89"/>
        <v>0</v>
      </c>
    </row>
    <row r="1546" spans="2:9">
      <c r="B1546" s="179"/>
      <c r="C1546" s="179"/>
      <c r="E1546" s="180">
        <f t="shared" ca="1" si="87"/>
        <v>0</v>
      </c>
      <c r="G1546" s="180">
        <f t="shared" ca="1" si="88"/>
        <v>0</v>
      </c>
      <c r="I1546" s="180">
        <f t="shared" ca="1" si="89"/>
        <v>0</v>
      </c>
    </row>
    <row r="1547" spans="2:9">
      <c r="B1547" s="179"/>
      <c r="C1547" s="179"/>
      <c r="E1547" s="180">
        <f t="shared" ca="1" si="87"/>
        <v>0</v>
      </c>
      <c r="G1547" s="180">
        <f t="shared" ca="1" si="88"/>
        <v>0</v>
      </c>
      <c r="I1547" s="180">
        <f t="shared" ca="1" si="89"/>
        <v>0</v>
      </c>
    </row>
    <row r="1548" spans="2:9">
      <c r="B1548" s="179"/>
      <c r="C1548" s="179"/>
      <c r="E1548" s="180">
        <f t="shared" ca="1" si="87"/>
        <v>0</v>
      </c>
      <c r="G1548" s="180">
        <f t="shared" ca="1" si="88"/>
        <v>0</v>
      </c>
      <c r="I1548" s="180">
        <f t="shared" ca="1" si="89"/>
        <v>0</v>
      </c>
    </row>
    <row r="1549" spans="2:9">
      <c r="B1549" s="179"/>
      <c r="C1549" s="179"/>
      <c r="E1549" s="180">
        <f t="shared" ca="1" si="87"/>
        <v>0</v>
      </c>
      <c r="G1549" s="180">
        <f t="shared" ca="1" si="88"/>
        <v>0</v>
      </c>
      <c r="I1549" s="180">
        <f t="shared" ca="1" si="89"/>
        <v>0</v>
      </c>
    </row>
    <row r="1550" spans="2:9">
      <c r="B1550" s="179"/>
      <c r="C1550" s="179"/>
      <c r="E1550" s="180">
        <f t="shared" ca="1" si="87"/>
        <v>0</v>
      </c>
      <c r="G1550" s="180">
        <f t="shared" ca="1" si="88"/>
        <v>0</v>
      </c>
      <c r="I1550" s="180">
        <f t="shared" ca="1" si="89"/>
        <v>0</v>
      </c>
    </row>
    <row r="1551" spans="2:9">
      <c r="B1551" s="179"/>
      <c r="C1551" s="179"/>
      <c r="E1551" s="180">
        <f t="shared" ca="1" si="87"/>
        <v>0</v>
      </c>
      <c r="G1551" s="180">
        <f t="shared" ca="1" si="88"/>
        <v>0</v>
      </c>
      <c r="I1551" s="180">
        <f t="shared" ca="1" si="89"/>
        <v>0</v>
      </c>
    </row>
    <row r="1552" spans="2:9">
      <c r="B1552" s="179"/>
      <c r="C1552" s="179"/>
      <c r="E1552" s="180">
        <f t="shared" ca="1" si="87"/>
        <v>0</v>
      </c>
      <c r="G1552" s="180">
        <f t="shared" ca="1" si="88"/>
        <v>0</v>
      </c>
      <c r="I1552" s="180">
        <f t="shared" ca="1" si="89"/>
        <v>0</v>
      </c>
    </row>
    <row r="1553" spans="2:9">
      <c r="B1553" s="179"/>
      <c r="C1553" s="179"/>
      <c r="E1553" s="180">
        <f t="shared" ca="1" si="87"/>
        <v>0</v>
      </c>
      <c r="G1553" s="180">
        <f t="shared" ca="1" si="88"/>
        <v>0</v>
      </c>
      <c r="I1553" s="180">
        <f t="shared" ca="1" si="89"/>
        <v>0</v>
      </c>
    </row>
    <row r="1554" spans="2:9">
      <c r="B1554" s="179"/>
      <c r="C1554" s="179"/>
      <c r="E1554" s="180">
        <f t="shared" ca="1" si="87"/>
        <v>0</v>
      </c>
      <c r="G1554" s="180">
        <f t="shared" ca="1" si="88"/>
        <v>0</v>
      </c>
      <c r="I1554" s="180">
        <f t="shared" ca="1" si="89"/>
        <v>0</v>
      </c>
    </row>
    <row r="1555" spans="2:9">
      <c r="B1555" s="179"/>
      <c r="C1555" s="179"/>
      <c r="E1555" s="180">
        <f t="shared" ca="1" si="87"/>
        <v>0</v>
      </c>
      <c r="G1555" s="180">
        <f t="shared" ca="1" si="88"/>
        <v>0</v>
      </c>
      <c r="I1555" s="180">
        <f t="shared" ca="1" si="89"/>
        <v>0</v>
      </c>
    </row>
    <row r="1556" spans="2:9">
      <c r="B1556" s="179"/>
      <c r="C1556" s="179"/>
      <c r="E1556" s="180">
        <f t="shared" ca="1" si="87"/>
        <v>0</v>
      </c>
      <c r="G1556" s="180">
        <f t="shared" ca="1" si="88"/>
        <v>0</v>
      </c>
      <c r="I1556" s="180">
        <f t="shared" ca="1" si="89"/>
        <v>0</v>
      </c>
    </row>
    <row r="1557" spans="2:9">
      <c r="B1557" s="179"/>
      <c r="C1557" s="179"/>
      <c r="E1557" s="180">
        <f t="shared" ca="1" si="87"/>
        <v>0</v>
      </c>
      <c r="G1557" s="180">
        <f t="shared" ca="1" si="88"/>
        <v>0</v>
      </c>
      <c r="I1557" s="180">
        <f t="shared" ca="1" si="89"/>
        <v>0</v>
      </c>
    </row>
    <row r="1558" spans="2:9">
      <c r="B1558" s="179"/>
      <c r="C1558" s="179"/>
      <c r="E1558" s="180">
        <f t="shared" ca="1" si="87"/>
        <v>0</v>
      </c>
      <c r="G1558" s="180">
        <f t="shared" ca="1" si="88"/>
        <v>0</v>
      </c>
      <c r="I1558" s="180">
        <f t="shared" ca="1" si="89"/>
        <v>0</v>
      </c>
    </row>
    <row r="1559" spans="2:9">
      <c r="B1559" s="179"/>
      <c r="C1559" s="179"/>
      <c r="E1559" s="180">
        <f t="shared" ca="1" si="87"/>
        <v>0</v>
      </c>
      <c r="G1559" s="180">
        <f t="shared" ca="1" si="88"/>
        <v>0</v>
      </c>
      <c r="I1559" s="180">
        <f t="shared" ca="1" si="89"/>
        <v>0</v>
      </c>
    </row>
    <row r="1560" spans="2:9">
      <c r="B1560" s="179"/>
      <c r="C1560" s="179"/>
      <c r="E1560" s="180">
        <f t="shared" ca="1" si="87"/>
        <v>0</v>
      </c>
      <c r="G1560" s="180">
        <f t="shared" ca="1" si="88"/>
        <v>0</v>
      </c>
      <c r="I1560" s="180">
        <f t="shared" ca="1" si="89"/>
        <v>0</v>
      </c>
    </row>
    <row r="1561" spans="2:9">
      <c r="B1561" s="179"/>
      <c r="C1561" s="179"/>
      <c r="E1561" s="180">
        <f t="shared" ca="1" si="87"/>
        <v>0</v>
      </c>
      <c r="G1561" s="180">
        <f t="shared" ca="1" si="88"/>
        <v>0</v>
      </c>
      <c r="I1561" s="180">
        <f t="shared" ca="1" si="89"/>
        <v>0</v>
      </c>
    </row>
    <row r="1562" spans="2:9">
      <c r="B1562" s="179"/>
      <c r="C1562" s="179"/>
      <c r="E1562" s="180">
        <f t="shared" ca="1" si="87"/>
        <v>0</v>
      </c>
      <c r="G1562" s="180">
        <f t="shared" ca="1" si="88"/>
        <v>0</v>
      </c>
      <c r="I1562" s="180">
        <f t="shared" ca="1" si="89"/>
        <v>0</v>
      </c>
    </row>
    <row r="1563" spans="2:9">
      <c r="B1563" s="179"/>
      <c r="C1563" s="179"/>
      <c r="E1563" s="180">
        <f t="shared" ca="1" si="87"/>
        <v>0</v>
      </c>
      <c r="G1563" s="180">
        <f t="shared" ca="1" si="88"/>
        <v>0</v>
      </c>
      <c r="I1563" s="180">
        <f t="shared" ca="1" si="89"/>
        <v>0</v>
      </c>
    </row>
    <row r="1564" spans="2:9">
      <c r="B1564" s="179"/>
      <c r="C1564" s="179"/>
      <c r="E1564" s="180">
        <f t="shared" ca="1" si="87"/>
        <v>0</v>
      </c>
      <c r="G1564" s="180">
        <f t="shared" ca="1" si="88"/>
        <v>0</v>
      </c>
      <c r="I1564" s="180">
        <f t="shared" ca="1" si="89"/>
        <v>0</v>
      </c>
    </row>
    <row r="1565" spans="2:9">
      <c r="B1565" s="179"/>
      <c r="C1565" s="179"/>
      <c r="E1565" s="180">
        <f t="shared" ca="1" si="87"/>
        <v>0</v>
      </c>
      <c r="G1565" s="180">
        <f t="shared" ca="1" si="88"/>
        <v>0</v>
      </c>
      <c r="I1565" s="180">
        <f t="shared" ca="1" si="89"/>
        <v>0</v>
      </c>
    </row>
    <row r="1566" spans="2:9">
      <c r="B1566" s="179"/>
      <c r="C1566" s="179"/>
      <c r="E1566" s="180">
        <f t="shared" ca="1" si="87"/>
        <v>0</v>
      </c>
      <c r="G1566" s="180">
        <f t="shared" ca="1" si="88"/>
        <v>0</v>
      </c>
      <c r="I1566" s="180">
        <f t="shared" ca="1" si="89"/>
        <v>0</v>
      </c>
    </row>
    <row r="1567" spans="2:9">
      <c r="B1567" s="179"/>
      <c r="C1567" s="179"/>
      <c r="E1567" s="180">
        <f t="shared" ref="E1567:E1630" ca="1" si="90">SUMPRODUCT(SUMIFS(INDIRECT(NomFeuilles&amp;"!E8"),INDIRECT(NomFeuilles&amp;"!A8"),"VRAI",INDIRECT(NomFeuilles&amp;"!A9"),"2013",INDIRECT(NomFeuilles&amp;"!E1"),C1567))</f>
        <v>0</v>
      </c>
      <c r="G1567" s="180">
        <f t="shared" ref="G1567:G1630" ca="1" si="91">SUMPRODUCT(SUMIFS(INDIRECT(NomFeuilles&amp;"!A39"),INDIRECT(NomFeuilles&amp;"!A8"),"VRAI",INDIRECT(NomFeuilles&amp;"!A9"),"2013",INDIRECT(NomFeuilles&amp;"!A40"),C1567))</f>
        <v>0</v>
      </c>
      <c r="I1567" s="180">
        <f t="shared" ref="I1567:I1630" ca="1" si="92">SUMPRODUCT(SUMIFS(INDIRECT(NomFeuilles&amp;"!C42"),INDIRECT(NomFeuilles&amp;"!A8"),"VRAI",INDIRECT(NomFeuilles&amp;"!A9"),"2013",INDIRECT(NomFeuilles&amp;"!A40"),C1567))</f>
        <v>0</v>
      </c>
    </row>
    <row r="1568" spans="2:9">
      <c r="B1568" s="179"/>
      <c r="C1568" s="179"/>
      <c r="E1568" s="180">
        <f t="shared" ca="1" si="90"/>
        <v>0</v>
      </c>
      <c r="G1568" s="180">
        <f t="shared" ca="1" si="91"/>
        <v>0</v>
      </c>
      <c r="I1568" s="180">
        <f t="shared" ca="1" si="92"/>
        <v>0</v>
      </c>
    </row>
    <row r="1569" spans="2:9">
      <c r="B1569" s="179"/>
      <c r="C1569" s="179"/>
      <c r="E1569" s="180">
        <f t="shared" ca="1" si="90"/>
        <v>0</v>
      </c>
      <c r="G1569" s="180">
        <f t="shared" ca="1" si="91"/>
        <v>0</v>
      </c>
      <c r="I1569" s="180">
        <f t="shared" ca="1" si="92"/>
        <v>0</v>
      </c>
    </row>
    <row r="1570" spans="2:9">
      <c r="B1570" s="179"/>
      <c r="C1570" s="179"/>
      <c r="E1570" s="180">
        <f t="shared" ca="1" si="90"/>
        <v>0</v>
      </c>
      <c r="G1570" s="180">
        <f t="shared" ca="1" si="91"/>
        <v>0</v>
      </c>
      <c r="I1570" s="180">
        <f t="shared" ca="1" si="92"/>
        <v>0</v>
      </c>
    </row>
    <row r="1571" spans="2:9">
      <c r="B1571" s="179"/>
      <c r="C1571" s="179"/>
      <c r="E1571" s="180">
        <f t="shared" ca="1" si="90"/>
        <v>0</v>
      </c>
      <c r="G1571" s="180">
        <f t="shared" ca="1" si="91"/>
        <v>0</v>
      </c>
      <c r="I1571" s="180">
        <f t="shared" ca="1" si="92"/>
        <v>0</v>
      </c>
    </row>
    <row r="1572" spans="2:9">
      <c r="B1572" s="179"/>
      <c r="C1572" s="179"/>
      <c r="E1572" s="180">
        <f t="shared" ca="1" si="90"/>
        <v>0</v>
      </c>
      <c r="G1572" s="180">
        <f t="shared" ca="1" si="91"/>
        <v>0</v>
      </c>
      <c r="I1572" s="180">
        <f t="shared" ca="1" si="92"/>
        <v>0</v>
      </c>
    </row>
    <row r="1573" spans="2:9">
      <c r="B1573" s="179"/>
      <c r="C1573" s="179"/>
      <c r="E1573" s="180">
        <f t="shared" ca="1" si="90"/>
        <v>0</v>
      </c>
      <c r="G1573" s="180">
        <f t="shared" ca="1" si="91"/>
        <v>0</v>
      </c>
      <c r="I1573" s="180">
        <f t="shared" ca="1" si="92"/>
        <v>0</v>
      </c>
    </row>
    <row r="1574" spans="2:9">
      <c r="B1574" s="179"/>
      <c r="C1574" s="179"/>
      <c r="E1574" s="180">
        <f t="shared" ca="1" si="90"/>
        <v>0</v>
      </c>
      <c r="G1574" s="180">
        <f t="shared" ca="1" si="91"/>
        <v>0</v>
      </c>
      <c r="I1574" s="180">
        <f t="shared" ca="1" si="92"/>
        <v>0</v>
      </c>
    </row>
    <row r="1575" spans="2:9">
      <c r="B1575" s="179"/>
      <c r="C1575" s="179"/>
      <c r="E1575" s="180">
        <f t="shared" ca="1" si="90"/>
        <v>0</v>
      </c>
      <c r="G1575" s="180">
        <f t="shared" ca="1" si="91"/>
        <v>0</v>
      </c>
      <c r="I1575" s="180">
        <f t="shared" ca="1" si="92"/>
        <v>0</v>
      </c>
    </row>
    <row r="1576" spans="2:9">
      <c r="B1576" s="179"/>
      <c r="C1576" s="179"/>
      <c r="E1576" s="180">
        <f t="shared" ca="1" si="90"/>
        <v>0</v>
      </c>
      <c r="G1576" s="180">
        <f t="shared" ca="1" si="91"/>
        <v>0</v>
      </c>
      <c r="I1576" s="180">
        <f t="shared" ca="1" si="92"/>
        <v>0</v>
      </c>
    </row>
    <row r="1577" spans="2:9">
      <c r="B1577" s="179"/>
      <c r="C1577" s="179"/>
      <c r="E1577" s="180">
        <f t="shared" ca="1" si="90"/>
        <v>0</v>
      </c>
      <c r="G1577" s="180">
        <f t="shared" ca="1" si="91"/>
        <v>0</v>
      </c>
      <c r="I1577" s="180">
        <f t="shared" ca="1" si="92"/>
        <v>0</v>
      </c>
    </row>
    <row r="1578" spans="2:9">
      <c r="B1578" s="179"/>
      <c r="C1578" s="179"/>
      <c r="E1578" s="180">
        <f t="shared" ca="1" si="90"/>
        <v>0</v>
      </c>
      <c r="G1578" s="180">
        <f t="shared" ca="1" si="91"/>
        <v>0</v>
      </c>
      <c r="I1578" s="180">
        <f t="shared" ca="1" si="92"/>
        <v>0</v>
      </c>
    </row>
    <row r="1579" spans="2:9">
      <c r="B1579" s="179"/>
      <c r="C1579" s="179"/>
      <c r="E1579" s="180">
        <f t="shared" ca="1" si="90"/>
        <v>0</v>
      </c>
      <c r="G1579" s="180">
        <f t="shared" ca="1" si="91"/>
        <v>0</v>
      </c>
      <c r="I1579" s="180">
        <f t="shared" ca="1" si="92"/>
        <v>0</v>
      </c>
    </row>
    <row r="1580" spans="2:9">
      <c r="B1580" s="179"/>
      <c r="C1580" s="179"/>
      <c r="E1580" s="180">
        <f t="shared" ca="1" si="90"/>
        <v>0</v>
      </c>
      <c r="G1580" s="180">
        <f t="shared" ca="1" si="91"/>
        <v>0</v>
      </c>
      <c r="I1580" s="180">
        <f t="shared" ca="1" si="92"/>
        <v>0</v>
      </c>
    </row>
    <row r="1581" spans="2:9">
      <c r="B1581" s="179"/>
      <c r="C1581" s="179"/>
      <c r="E1581" s="180">
        <f t="shared" ca="1" si="90"/>
        <v>0</v>
      </c>
      <c r="G1581" s="180">
        <f t="shared" ca="1" si="91"/>
        <v>0</v>
      </c>
      <c r="I1581" s="180">
        <f t="shared" ca="1" si="92"/>
        <v>0</v>
      </c>
    </row>
    <row r="1582" spans="2:9">
      <c r="B1582" s="179"/>
      <c r="C1582" s="179"/>
      <c r="E1582" s="180">
        <f t="shared" ca="1" si="90"/>
        <v>0</v>
      </c>
      <c r="G1582" s="180">
        <f t="shared" ca="1" si="91"/>
        <v>0</v>
      </c>
      <c r="I1582" s="180">
        <f t="shared" ca="1" si="92"/>
        <v>0</v>
      </c>
    </row>
    <row r="1583" spans="2:9">
      <c r="B1583" s="179"/>
      <c r="C1583" s="179"/>
      <c r="E1583" s="180">
        <f t="shared" ca="1" si="90"/>
        <v>0</v>
      </c>
      <c r="G1583" s="180">
        <f t="shared" ca="1" si="91"/>
        <v>0</v>
      </c>
      <c r="I1583" s="180">
        <f t="shared" ca="1" si="92"/>
        <v>0</v>
      </c>
    </row>
    <row r="1584" spans="2:9">
      <c r="B1584" s="179"/>
      <c r="C1584" s="179"/>
      <c r="E1584" s="180">
        <f t="shared" ca="1" si="90"/>
        <v>0</v>
      </c>
      <c r="G1584" s="180">
        <f t="shared" ca="1" si="91"/>
        <v>0</v>
      </c>
      <c r="I1584" s="180">
        <f t="shared" ca="1" si="92"/>
        <v>0</v>
      </c>
    </row>
    <row r="1585" spans="2:9">
      <c r="B1585" s="179"/>
      <c r="C1585" s="179"/>
      <c r="E1585" s="180">
        <f t="shared" ca="1" si="90"/>
        <v>0</v>
      </c>
      <c r="G1585" s="180">
        <f t="shared" ca="1" si="91"/>
        <v>0</v>
      </c>
      <c r="I1585" s="180">
        <f t="shared" ca="1" si="92"/>
        <v>0</v>
      </c>
    </row>
    <row r="1586" spans="2:9">
      <c r="B1586" s="179"/>
      <c r="C1586" s="179"/>
      <c r="E1586" s="180">
        <f t="shared" ca="1" si="90"/>
        <v>0</v>
      </c>
      <c r="G1586" s="180">
        <f t="shared" ca="1" si="91"/>
        <v>0</v>
      </c>
      <c r="I1586" s="180">
        <f t="shared" ca="1" si="92"/>
        <v>0</v>
      </c>
    </row>
    <row r="1587" spans="2:9">
      <c r="B1587" s="179"/>
      <c r="C1587" s="179"/>
      <c r="E1587" s="180">
        <f t="shared" ca="1" si="90"/>
        <v>0</v>
      </c>
      <c r="G1587" s="180">
        <f t="shared" ca="1" si="91"/>
        <v>0</v>
      </c>
      <c r="I1587" s="180">
        <f t="shared" ca="1" si="92"/>
        <v>0</v>
      </c>
    </row>
    <row r="1588" spans="2:9">
      <c r="B1588" s="179"/>
      <c r="C1588" s="179"/>
      <c r="E1588" s="180">
        <f t="shared" ca="1" si="90"/>
        <v>0</v>
      </c>
      <c r="G1588" s="180">
        <f t="shared" ca="1" si="91"/>
        <v>0</v>
      </c>
      <c r="I1588" s="180">
        <f t="shared" ca="1" si="92"/>
        <v>0</v>
      </c>
    </row>
    <row r="1589" spans="2:9">
      <c r="B1589" s="179"/>
      <c r="C1589" s="179"/>
      <c r="E1589" s="180">
        <f t="shared" ca="1" si="90"/>
        <v>0</v>
      </c>
      <c r="G1589" s="180">
        <f t="shared" ca="1" si="91"/>
        <v>0</v>
      </c>
      <c r="I1589" s="180">
        <f t="shared" ca="1" si="92"/>
        <v>0</v>
      </c>
    </row>
    <row r="1590" spans="2:9">
      <c r="B1590" s="179"/>
      <c r="C1590" s="179"/>
      <c r="E1590" s="180">
        <f t="shared" ca="1" si="90"/>
        <v>0</v>
      </c>
      <c r="G1590" s="180">
        <f t="shared" ca="1" si="91"/>
        <v>0</v>
      </c>
      <c r="I1590" s="180">
        <f t="shared" ca="1" si="92"/>
        <v>0</v>
      </c>
    </row>
    <row r="1591" spans="2:9">
      <c r="B1591" s="179"/>
      <c r="C1591" s="179"/>
      <c r="E1591" s="180">
        <f t="shared" ca="1" si="90"/>
        <v>0</v>
      </c>
      <c r="G1591" s="180">
        <f t="shared" ca="1" si="91"/>
        <v>0</v>
      </c>
      <c r="I1591" s="180">
        <f t="shared" ca="1" si="92"/>
        <v>0</v>
      </c>
    </row>
    <row r="1592" spans="2:9">
      <c r="B1592" s="179"/>
      <c r="C1592" s="179"/>
      <c r="E1592" s="180">
        <f t="shared" ca="1" si="90"/>
        <v>0</v>
      </c>
      <c r="G1592" s="180">
        <f t="shared" ca="1" si="91"/>
        <v>0</v>
      </c>
      <c r="I1592" s="180">
        <f t="shared" ca="1" si="92"/>
        <v>0</v>
      </c>
    </row>
    <row r="1593" spans="2:9">
      <c r="B1593" s="179"/>
      <c r="C1593" s="179"/>
      <c r="E1593" s="180">
        <f t="shared" ca="1" si="90"/>
        <v>0</v>
      </c>
      <c r="G1593" s="180">
        <f t="shared" ca="1" si="91"/>
        <v>0</v>
      </c>
      <c r="I1593" s="180">
        <f t="shared" ca="1" si="92"/>
        <v>0</v>
      </c>
    </row>
    <row r="1594" spans="2:9">
      <c r="B1594" s="179"/>
      <c r="C1594" s="179"/>
      <c r="E1594" s="180">
        <f t="shared" ca="1" si="90"/>
        <v>0</v>
      </c>
      <c r="G1594" s="180">
        <f t="shared" ca="1" si="91"/>
        <v>0</v>
      </c>
      <c r="I1594" s="180">
        <f t="shared" ca="1" si="92"/>
        <v>0</v>
      </c>
    </row>
    <row r="1595" spans="2:9">
      <c r="B1595" s="179"/>
      <c r="C1595" s="179"/>
      <c r="E1595" s="180">
        <f t="shared" ca="1" si="90"/>
        <v>0</v>
      </c>
      <c r="G1595" s="180">
        <f t="shared" ca="1" si="91"/>
        <v>0</v>
      </c>
      <c r="I1595" s="180">
        <f t="shared" ca="1" si="92"/>
        <v>0</v>
      </c>
    </row>
    <row r="1596" spans="2:9">
      <c r="B1596" s="179"/>
      <c r="C1596" s="179"/>
      <c r="E1596" s="180">
        <f t="shared" ca="1" si="90"/>
        <v>0</v>
      </c>
      <c r="G1596" s="180">
        <f t="shared" ca="1" si="91"/>
        <v>0</v>
      </c>
      <c r="I1596" s="180">
        <f t="shared" ca="1" si="92"/>
        <v>0</v>
      </c>
    </row>
    <row r="1597" spans="2:9">
      <c r="B1597" s="179"/>
      <c r="C1597" s="179"/>
      <c r="E1597" s="180">
        <f t="shared" ca="1" si="90"/>
        <v>0</v>
      </c>
      <c r="G1597" s="180">
        <f t="shared" ca="1" si="91"/>
        <v>0</v>
      </c>
      <c r="I1597" s="180">
        <f t="shared" ca="1" si="92"/>
        <v>0</v>
      </c>
    </row>
    <row r="1598" spans="2:9">
      <c r="B1598" s="179"/>
      <c r="C1598" s="179"/>
      <c r="E1598" s="180">
        <f t="shared" ca="1" si="90"/>
        <v>0</v>
      </c>
      <c r="G1598" s="180">
        <f t="shared" ca="1" si="91"/>
        <v>0</v>
      </c>
      <c r="I1598" s="180">
        <f t="shared" ca="1" si="92"/>
        <v>0</v>
      </c>
    </row>
    <row r="1599" spans="2:9">
      <c r="B1599" s="179"/>
      <c r="C1599" s="179"/>
      <c r="E1599" s="180">
        <f t="shared" ca="1" si="90"/>
        <v>0</v>
      </c>
      <c r="G1599" s="180">
        <f t="shared" ca="1" si="91"/>
        <v>0</v>
      </c>
      <c r="I1599" s="180">
        <f t="shared" ca="1" si="92"/>
        <v>0</v>
      </c>
    </row>
    <row r="1600" spans="2:9">
      <c r="B1600" s="179"/>
      <c r="C1600" s="179"/>
      <c r="E1600" s="180">
        <f t="shared" ca="1" si="90"/>
        <v>0</v>
      </c>
      <c r="G1600" s="180">
        <f t="shared" ca="1" si="91"/>
        <v>0</v>
      </c>
      <c r="I1600" s="180">
        <f t="shared" ca="1" si="92"/>
        <v>0</v>
      </c>
    </row>
    <row r="1601" spans="2:9">
      <c r="B1601" s="179"/>
      <c r="C1601" s="179"/>
      <c r="E1601" s="180">
        <f t="shared" ca="1" si="90"/>
        <v>0</v>
      </c>
      <c r="G1601" s="180">
        <f t="shared" ca="1" si="91"/>
        <v>0</v>
      </c>
      <c r="I1601" s="180">
        <f t="shared" ca="1" si="92"/>
        <v>0</v>
      </c>
    </row>
    <row r="1602" spans="2:9">
      <c r="B1602" s="179"/>
      <c r="C1602" s="179"/>
      <c r="E1602" s="180">
        <f t="shared" ca="1" si="90"/>
        <v>0</v>
      </c>
      <c r="G1602" s="180">
        <f t="shared" ca="1" si="91"/>
        <v>0</v>
      </c>
      <c r="I1602" s="180">
        <f t="shared" ca="1" si="92"/>
        <v>0</v>
      </c>
    </row>
    <row r="1603" spans="2:9">
      <c r="B1603" s="179"/>
      <c r="C1603" s="179"/>
      <c r="E1603" s="180">
        <f t="shared" ca="1" si="90"/>
        <v>0</v>
      </c>
      <c r="G1603" s="180">
        <f t="shared" ca="1" si="91"/>
        <v>0</v>
      </c>
      <c r="I1603" s="180">
        <f t="shared" ca="1" si="92"/>
        <v>0</v>
      </c>
    </row>
    <row r="1604" spans="2:9">
      <c r="B1604" s="179"/>
      <c r="C1604" s="179"/>
      <c r="E1604" s="180">
        <f t="shared" ca="1" si="90"/>
        <v>0</v>
      </c>
      <c r="G1604" s="180">
        <f t="shared" ca="1" si="91"/>
        <v>0</v>
      </c>
      <c r="I1604" s="180">
        <f t="shared" ca="1" si="92"/>
        <v>0</v>
      </c>
    </row>
    <row r="1605" spans="2:9">
      <c r="B1605" s="179"/>
      <c r="C1605" s="179"/>
      <c r="E1605" s="180">
        <f t="shared" ca="1" si="90"/>
        <v>0</v>
      </c>
      <c r="G1605" s="180">
        <f t="shared" ca="1" si="91"/>
        <v>0</v>
      </c>
      <c r="I1605" s="180">
        <f t="shared" ca="1" si="92"/>
        <v>0</v>
      </c>
    </row>
    <row r="1606" spans="2:9">
      <c r="B1606" s="179"/>
      <c r="C1606" s="179"/>
      <c r="E1606" s="180">
        <f t="shared" ca="1" si="90"/>
        <v>0</v>
      </c>
      <c r="G1606" s="180">
        <f t="shared" ca="1" si="91"/>
        <v>0</v>
      </c>
      <c r="I1606" s="180">
        <f t="shared" ca="1" si="92"/>
        <v>0</v>
      </c>
    </row>
    <row r="1607" spans="2:9">
      <c r="B1607" s="179"/>
      <c r="C1607" s="179"/>
      <c r="E1607" s="180">
        <f t="shared" ca="1" si="90"/>
        <v>0</v>
      </c>
      <c r="G1607" s="180">
        <f t="shared" ca="1" si="91"/>
        <v>0</v>
      </c>
      <c r="I1607" s="180">
        <f t="shared" ca="1" si="92"/>
        <v>0</v>
      </c>
    </row>
    <row r="1608" spans="2:9">
      <c r="B1608" s="179"/>
      <c r="C1608" s="179"/>
      <c r="E1608" s="180">
        <f t="shared" ca="1" si="90"/>
        <v>0</v>
      </c>
      <c r="G1608" s="180">
        <f t="shared" ca="1" si="91"/>
        <v>0</v>
      </c>
      <c r="I1608" s="180">
        <f t="shared" ca="1" si="92"/>
        <v>0</v>
      </c>
    </row>
    <row r="1609" spans="2:9">
      <c r="B1609" s="179"/>
      <c r="C1609" s="179"/>
      <c r="E1609" s="180">
        <f t="shared" ca="1" si="90"/>
        <v>0</v>
      </c>
      <c r="G1609" s="180">
        <f t="shared" ca="1" si="91"/>
        <v>0</v>
      </c>
      <c r="I1609" s="180">
        <f t="shared" ca="1" si="92"/>
        <v>0</v>
      </c>
    </row>
    <row r="1610" spans="2:9">
      <c r="B1610" s="179"/>
      <c r="C1610" s="179"/>
      <c r="E1610" s="180">
        <f t="shared" ca="1" si="90"/>
        <v>0</v>
      </c>
      <c r="G1610" s="180">
        <f t="shared" ca="1" si="91"/>
        <v>0</v>
      </c>
      <c r="I1610" s="180">
        <f t="shared" ca="1" si="92"/>
        <v>0</v>
      </c>
    </row>
    <row r="1611" spans="2:9">
      <c r="B1611" s="179"/>
      <c r="C1611" s="179"/>
      <c r="E1611" s="180">
        <f t="shared" ca="1" si="90"/>
        <v>0</v>
      </c>
      <c r="G1611" s="180">
        <f t="shared" ca="1" si="91"/>
        <v>0</v>
      </c>
      <c r="I1611" s="180">
        <f t="shared" ca="1" si="92"/>
        <v>0</v>
      </c>
    </row>
    <row r="1612" spans="2:9">
      <c r="B1612" s="179"/>
      <c r="C1612" s="179"/>
      <c r="E1612" s="180">
        <f t="shared" ca="1" si="90"/>
        <v>0</v>
      </c>
      <c r="G1612" s="180">
        <f t="shared" ca="1" si="91"/>
        <v>0</v>
      </c>
      <c r="I1612" s="180">
        <f t="shared" ca="1" si="92"/>
        <v>0</v>
      </c>
    </row>
    <row r="1613" spans="2:9">
      <c r="B1613" s="179"/>
      <c r="C1613" s="179"/>
      <c r="E1613" s="180">
        <f t="shared" ca="1" si="90"/>
        <v>0</v>
      </c>
      <c r="G1613" s="180">
        <f t="shared" ca="1" si="91"/>
        <v>0</v>
      </c>
      <c r="I1613" s="180">
        <f t="shared" ca="1" si="92"/>
        <v>0</v>
      </c>
    </row>
    <row r="1614" spans="2:9">
      <c r="B1614" s="179"/>
      <c r="C1614" s="179"/>
      <c r="E1614" s="180">
        <f t="shared" ca="1" si="90"/>
        <v>0</v>
      </c>
      <c r="G1614" s="180">
        <f t="shared" ca="1" si="91"/>
        <v>0</v>
      </c>
      <c r="I1614" s="180">
        <f t="shared" ca="1" si="92"/>
        <v>0</v>
      </c>
    </row>
    <row r="1615" spans="2:9">
      <c r="B1615" s="179"/>
      <c r="C1615" s="179"/>
      <c r="E1615" s="180">
        <f t="shared" ca="1" si="90"/>
        <v>0</v>
      </c>
      <c r="G1615" s="180">
        <f t="shared" ca="1" si="91"/>
        <v>0</v>
      </c>
      <c r="I1615" s="180">
        <f t="shared" ca="1" si="92"/>
        <v>0</v>
      </c>
    </row>
    <row r="1616" spans="2:9">
      <c r="B1616" s="179"/>
      <c r="C1616" s="179"/>
      <c r="E1616" s="180">
        <f t="shared" ca="1" si="90"/>
        <v>0</v>
      </c>
      <c r="G1616" s="180">
        <f t="shared" ca="1" si="91"/>
        <v>0</v>
      </c>
      <c r="I1616" s="180">
        <f t="shared" ca="1" si="92"/>
        <v>0</v>
      </c>
    </row>
    <row r="1617" spans="2:9">
      <c r="B1617" s="179"/>
      <c r="C1617" s="179"/>
      <c r="E1617" s="180">
        <f t="shared" ca="1" si="90"/>
        <v>0</v>
      </c>
      <c r="G1617" s="180">
        <f t="shared" ca="1" si="91"/>
        <v>0</v>
      </c>
      <c r="I1617" s="180">
        <f t="shared" ca="1" si="92"/>
        <v>0</v>
      </c>
    </row>
    <row r="1618" spans="2:9">
      <c r="B1618" s="179"/>
      <c r="C1618" s="179"/>
      <c r="E1618" s="180">
        <f t="shared" ca="1" si="90"/>
        <v>0</v>
      </c>
      <c r="G1618" s="180">
        <f t="shared" ca="1" si="91"/>
        <v>0</v>
      </c>
      <c r="I1618" s="180">
        <f t="shared" ca="1" si="92"/>
        <v>0</v>
      </c>
    </row>
    <row r="1619" spans="2:9">
      <c r="B1619" s="179"/>
      <c r="C1619" s="179"/>
      <c r="E1619" s="180">
        <f t="shared" ca="1" si="90"/>
        <v>0</v>
      </c>
      <c r="G1619" s="180">
        <f t="shared" ca="1" si="91"/>
        <v>0</v>
      </c>
      <c r="I1619" s="180">
        <f t="shared" ca="1" si="92"/>
        <v>0</v>
      </c>
    </row>
    <row r="1620" spans="2:9">
      <c r="B1620" s="179"/>
      <c r="C1620" s="179"/>
      <c r="E1620" s="180">
        <f t="shared" ca="1" si="90"/>
        <v>0</v>
      </c>
      <c r="G1620" s="180">
        <f t="shared" ca="1" si="91"/>
        <v>0</v>
      </c>
      <c r="I1620" s="180">
        <f t="shared" ca="1" si="92"/>
        <v>0</v>
      </c>
    </row>
    <row r="1621" spans="2:9">
      <c r="B1621" s="179"/>
      <c r="C1621" s="179"/>
      <c r="E1621" s="180">
        <f t="shared" ca="1" si="90"/>
        <v>0</v>
      </c>
      <c r="G1621" s="180">
        <f t="shared" ca="1" si="91"/>
        <v>0</v>
      </c>
      <c r="I1621" s="180">
        <f t="shared" ca="1" si="92"/>
        <v>0</v>
      </c>
    </row>
    <row r="1622" spans="2:9">
      <c r="B1622" s="179"/>
      <c r="C1622" s="179"/>
      <c r="E1622" s="180">
        <f t="shared" ca="1" si="90"/>
        <v>0</v>
      </c>
      <c r="G1622" s="180">
        <f t="shared" ca="1" si="91"/>
        <v>0</v>
      </c>
      <c r="I1622" s="180">
        <f t="shared" ca="1" si="92"/>
        <v>0</v>
      </c>
    </row>
    <row r="1623" spans="2:9">
      <c r="B1623" s="179"/>
      <c r="C1623" s="179"/>
      <c r="E1623" s="180">
        <f t="shared" ca="1" si="90"/>
        <v>0</v>
      </c>
      <c r="G1623" s="180">
        <f t="shared" ca="1" si="91"/>
        <v>0</v>
      </c>
      <c r="I1623" s="180">
        <f t="shared" ca="1" si="92"/>
        <v>0</v>
      </c>
    </row>
    <row r="1624" spans="2:9">
      <c r="B1624" s="179"/>
      <c r="C1624" s="179"/>
      <c r="E1624" s="180">
        <f t="shared" ca="1" si="90"/>
        <v>0</v>
      </c>
      <c r="G1624" s="180">
        <f t="shared" ca="1" si="91"/>
        <v>0</v>
      </c>
      <c r="I1624" s="180">
        <f t="shared" ca="1" si="92"/>
        <v>0</v>
      </c>
    </row>
    <row r="1625" spans="2:9">
      <c r="B1625" s="179"/>
      <c r="C1625" s="179"/>
      <c r="E1625" s="180">
        <f t="shared" ca="1" si="90"/>
        <v>0</v>
      </c>
      <c r="G1625" s="180">
        <f t="shared" ca="1" si="91"/>
        <v>0</v>
      </c>
      <c r="I1625" s="180">
        <f t="shared" ca="1" si="92"/>
        <v>0</v>
      </c>
    </row>
    <row r="1626" spans="2:9">
      <c r="B1626" s="179"/>
      <c r="C1626" s="179"/>
      <c r="E1626" s="180">
        <f t="shared" ca="1" si="90"/>
        <v>0</v>
      </c>
      <c r="G1626" s="180">
        <f t="shared" ca="1" si="91"/>
        <v>0</v>
      </c>
      <c r="I1626" s="180">
        <f t="shared" ca="1" si="92"/>
        <v>0</v>
      </c>
    </row>
    <row r="1627" spans="2:9">
      <c r="B1627" s="179"/>
      <c r="C1627" s="179"/>
      <c r="E1627" s="180">
        <f t="shared" ca="1" si="90"/>
        <v>0</v>
      </c>
      <c r="G1627" s="180">
        <f t="shared" ca="1" si="91"/>
        <v>0</v>
      </c>
      <c r="I1627" s="180">
        <f t="shared" ca="1" si="92"/>
        <v>0</v>
      </c>
    </row>
    <row r="1628" spans="2:9">
      <c r="B1628" s="179"/>
      <c r="C1628" s="179"/>
      <c r="E1628" s="180">
        <f t="shared" ca="1" si="90"/>
        <v>0</v>
      </c>
      <c r="G1628" s="180">
        <f t="shared" ca="1" si="91"/>
        <v>0</v>
      </c>
      <c r="I1628" s="180">
        <f t="shared" ca="1" si="92"/>
        <v>0</v>
      </c>
    </row>
    <row r="1629" spans="2:9">
      <c r="B1629" s="179"/>
      <c r="C1629" s="179"/>
      <c r="E1629" s="180">
        <f t="shared" ca="1" si="90"/>
        <v>0</v>
      </c>
      <c r="G1629" s="180">
        <f t="shared" ca="1" si="91"/>
        <v>0</v>
      </c>
      <c r="I1629" s="180">
        <f t="shared" ca="1" si="92"/>
        <v>0</v>
      </c>
    </row>
    <row r="1630" spans="2:9">
      <c r="B1630" s="179"/>
      <c r="C1630" s="179"/>
      <c r="E1630" s="180">
        <f t="shared" ca="1" si="90"/>
        <v>0</v>
      </c>
      <c r="G1630" s="180">
        <f t="shared" ca="1" si="91"/>
        <v>0</v>
      </c>
      <c r="I1630" s="180">
        <f t="shared" ca="1" si="92"/>
        <v>0</v>
      </c>
    </row>
    <row r="1631" spans="2:9">
      <c r="B1631" s="179"/>
      <c r="C1631" s="179"/>
      <c r="E1631" s="180">
        <f t="shared" ref="E1631:E1694" ca="1" si="93">SUMPRODUCT(SUMIFS(INDIRECT(NomFeuilles&amp;"!E8"),INDIRECT(NomFeuilles&amp;"!A8"),"VRAI",INDIRECT(NomFeuilles&amp;"!A9"),"2013",INDIRECT(NomFeuilles&amp;"!E1"),C1631))</f>
        <v>0</v>
      </c>
      <c r="G1631" s="180">
        <f t="shared" ref="G1631:G1694" ca="1" si="94">SUMPRODUCT(SUMIFS(INDIRECT(NomFeuilles&amp;"!A39"),INDIRECT(NomFeuilles&amp;"!A8"),"VRAI",INDIRECT(NomFeuilles&amp;"!A9"),"2013",INDIRECT(NomFeuilles&amp;"!A40"),C1631))</f>
        <v>0</v>
      </c>
      <c r="I1631" s="180">
        <f t="shared" ref="I1631:I1694" ca="1" si="95">SUMPRODUCT(SUMIFS(INDIRECT(NomFeuilles&amp;"!C42"),INDIRECT(NomFeuilles&amp;"!A8"),"VRAI",INDIRECT(NomFeuilles&amp;"!A9"),"2013",INDIRECT(NomFeuilles&amp;"!A40"),C1631))</f>
        <v>0</v>
      </c>
    </row>
    <row r="1632" spans="2:9">
      <c r="B1632" s="179"/>
      <c r="C1632" s="179"/>
      <c r="E1632" s="180">
        <f t="shared" ca="1" si="93"/>
        <v>0</v>
      </c>
      <c r="G1632" s="180">
        <f t="shared" ca="1" si="94"/>
        <v>0</v>
      </c>
      <c r="I1632" s="180">
        <f t="shared" ca="1" si="95"/>
        <v>0</v>
      </c>
    </row>
    <row r="1633" spans="2:9">
      <c r="B1633" s="179"/>
      <c r="C1633" s="179"/>
      <c r="E1633" s="180">
        <f t="shared" ca="1" si="93"/>
        <v>0</v>
      </c>
      <c r="G1633" s="180">
        <f t="shared" ca="1" si="94"/>
        <v>0</v>
      </c>
      <c r="I1633" s="180">
        <f t="shared" ca="1" si="95"/>
        <v>0</v>
      </c>
    </row>
    <row r="1634" spans="2:9">
      <c r="B1634" s="179"/>
      <c r="C1634" s="179"/>
      <c r="E1634" s="180">
        <f t="shared" ca="1" si="93"/>
        <v>0</v>
      </c>
      <c r="G1634" s="180">
        <f t="shared" ca="1" si="94"/>
        <v>0</v>
      </c>
      <c r="I1634" s="180">
        <f t="shared" ca="1" si="95"/>
        <v>0</v>
      </c>
    </row>
    <row r="1635" spans="2:9">
      <c r="B1635" s="179"/>
      <c r="C1635" s="179"/>
      <c r="E1635" s="180">
        <f t="shared" ca="1" si="93"/>
        <v>0</v>
      </c>
      <c r="G1635" s="180">
        <f t="shared" ca="1" si="94"/>
        <v>0</v>
      </c>
      <c r="I1635" s="180">
        <f t="shared" ca="1" si="95"/>
        <v>0</v>
      </c>
    </row>
    <row r="1636" spans="2:9">
      <c r="B1636" s="179"/>
      <c r="C1636" s="179"/>
      <c r="E1636" s="180">
        <f t="shared" ca="1" si="93"/>
        <v>0</v>
      </c>
      <c r="G1636" s="180">
        <f t="shared" ca="1" si="94"/>
        <v>0</v>
      </c>
      <c r="I1636" s="180">
        <f t="shared" ca="1" si="95"/>
        <v>0</v>
      </c>
    </row>
    <row r="1637" spans="2:9">
      <c r="B1637" s="179"/>
      <c r="C1637" s="179"/>
      <c r="E1637" s="180">
        <f t="shared" ca="1" si="93"/>
        <v>0</v>
      </c>
      <c r="G1637" s="180">
        <f t="shared" ca="1" si="94"/>
        <v>0</v>
      </c>
      <c r="I1637" s="180">
        <f t="shared" ca="1" si="95"/>
        <v>0</v>
      </c>
    </row>
    <row r="1638" spans="2:9">
      <c r="B1638" s="179"/>
      <c r="C1638" s="179"/>
      <c r="E1638" s="180">
        <f t="shared" ca="1" si="93"/>
        <v>0</v>
      </c>
      <c r="G1638" s="180">
        <f t="shared" ca="1" si="94"/>
        <v>0</v>
      </c>
      <c r="I1638" s="180">
        <f t="shared" ca="1" si="95"/>
        <v>0</v>
      </c>
    </row>
    <row r="1639" spans="2:9">
      <c r="B1639" s="179"/>
      <c r="C1639" s="179"/>
      <c r="E1639" s="180">
        <f t="shared" ca="1" si="93"/>
        <v>0</v>
      </c>
      <c r="G1639" s="180">
        <f t="shared" ca="1" si="94"/>
        <v>0</v>
      </c>
      <c r="I1639" s="180">
        <f t="shared" ca="1" si="95"/>
        <v>0</v>
      </c>
    </row>
    <row r="1640" spans="2:9">
      <c r="B1640" s="179"/>
      <c r="C1640" s="179"/>
      <c r="E1640" s="180">
        <f t="shared" ca="1" si="93"/>
        <v>0</v>
      </c>
      <c r="G1640" s="180">
        <f t="shared" ca="1" si="94"/>
        <v>0</v>
      </c>
      <c r="I1640" s="180">
        <f t="shared" ca="1" si="95"/>
        <v>0</v>
      </c>
    </row>
    <row r="1641" spans="2:9">
      <c r="B1641" s="179"/>
      <c r="C1641" s="179"/>
      <c r="E1641" s="180">
        <f t="shared" ca="1" si="93"/>
        <v>0</v>
      </c>
      <c r="G1641" s="180">
        <f t="shared" ca="1" si="94"/>
        <v>0</v>
      </c>
      <c r="I1641" s="180">
        <f t="shared" ca="1" si="95"/>
        <v>0</v>
      </c>
    </row>
    <row r="1642" spans="2:9">
      <c r="B1642" s="179"/>
      <c r="C1642" s="179"/>
      <c r="E1642" s="180">
        <f t="shared" ca="1" si="93"/>
        <v>0</v>
      </c>
      <c r="G1642" s="180">
        <f t="shared" ca="1" si="94"/>
        <v>0</v>
      </c>
      <c r="I1642" s="180">
        <f t="shared" ca="1" si="95"/>
        <v>0</v>
      </c>
    </row>
    <row r="1643" spans="2:9">
      <c r="B1643" s="179"/>
      <c r="C1643" s="179"/>
      <c r="E1643" s="180">
        <f t="shared" ca="1" si="93"/>
        <v>0</v>
      </c>
      <c r="G1643" s="180">
        <f t="shared" ca="1" si="94"/>
        <v>0</v>
      </c>
      <c r="I1643" s="180">
        <f t="shared" ca="1" si="95"/>
        <v>0</v>
      </c>
    </row>
    <row r="1644" spans="2:9">
      <c r="B1644" s="179"/>
      <c r="C1644" s="179"/>
      <c r="E1644" s="180">
        <f t="shared" ca="1" si="93"/>
        <v>0</v>
      </c>
      <c r="G1644" s="180">
        <f t="shared" ca="1" si="94"/>
        <v>0</v>
      </c>
      <c r="I1644" s="180">
        <f t="shared" ca="1" si="95"/>
        <v>0</v>
      </c>
    </row>
    <row r="1645" spans="2:9">
      <c r="B1645" s="179"/>
      <c r="C1645" s="179"/>
      <c r="E1645" s="180">
        <f t="shared" ca="1" si="93"/>
        <v>0</v>
      </c>
      <c r="G1645" s="180">
        <f t="shared" ca="1" si="94"/>
        <v>0</v>
      </c>
      <c r="I1645" s="180">
        <f t="shared" ca="1" si="95"/>
        <v>0</v>
      </c>
    </row>
    <row r="1646" spans="2:9">
      <c r="B1646" s="179"/>
      <c r="C1646" s="179"/>
      <c r="E1646" s="180">
        <f t="shared" ca="1" si="93"/>
        <v>0</v>
      </c>
      <c r="G1646" s="180">
        <f t="shared" ca="1" si="94"/>
        <v>0</v>
      </c>
      <c r="I1646" s="180">
        <f t="shared" ca="1" si="95"/>
        <v>0</v>
      </c>
    </row>
    <row r="1647" spans="2:9">
      <c r="B1647" s="179"/>
      <c r="C1647" s="179"/>
      <c r="E1647" s="180">
        <f t="shared" ca="1" si="93"/>
        <v>0</v>
      </c>
      <c r="G1647" s="180">
        <f t="shared" ca="1" si="94"/>
        <v>0</v>
      </c>
      <c r="I1647" s="180">
        <f t="shared" ca="1" si="95"/>
        <v>0</v>
      </c>
    </row>
    <row r="1648" spans="2:9">
      <c r="B1648" s="179"/>
      <c r="C1648" s="179"/>
      <c r="E1648" s="180">
        <f t="shared" ca="1" si="93"/>
        <v>0</v>
      </c>
      <c r="G1648" s="180">
        <f t="shared" ca="1" si="94"/>
        <v>0</v>
      </c>
      <c r="I1648" s="180">
        <f t="shared" ca="1" si="95"/>
        <v>0</v>
      </c>
    </row>
    <row r="1649" spans="2:9">
      <c r="B1649" s="179"/>
      <c r="C1649" s="179"/>
      <c r="E1649" s="180">
        <f t="shared" ca="1" si="93"/>
        <v>0</v>
      </c>
      <c r="G1649" s="180">
        <f t="shared" ca="1" si="94"/>
        <v>0</v>
      </c>
      <c r="I1649" s="180">
        <f t="shared" ca="1" si="95"/>
        <v>0</v>
      </c>
    </row>
    <row r="1650" spans="2:9">
      <c r="B1650" s="179"/>
      <c r="C1650" s="179"/>
      <c r="E1650" s="180">
        <f t="shared" ca="1" si="93"/>
        <v>0</v>
      </c>
      <c r="G1650" s="180">
        <f t="shared" ca="1" si="94"/>
        <v>0</v>
      </c>
      <c r="I1650" s="180">
        <f t="shared" ca="1" si="95"/>
        <v>0</v>
      </c>
    </row>
    <row r="1651" spans="2:9">
      <c r="B1651" s="179"/>
      <c r="C1651" s="179"/>
      <c r="E1651" s="180">
        <f t="shared" ca="1" si="93"/>
        <v>0</v>
      </c>
      <c r="G1651" s="180">
        <f t="shared" ca="1" si="94"/>
        <v>0</v>
      </c>
      <c r="I1651" s="180">
        <f t="shared" ca="1" si="95"/>
        <v>0</v>
      </c>
    </row>
    <row r="1652" spans="2:9">
      <c r="B1652" s="179"/>
      <c r="C1652" s="179"/>
      <c r="E1652" s="180">
        <f t="shared" ca="1" si="93"/>
        <v>0</v>
      </c>
      <c r="G1652" s="180">
        <f t="shared" ca="1" si="94"/>
        <v>0</v>
      </c>
      <c r="I1652" s="180">
        <f t="shared" ca="1" si="95"/>
        <v>0</v>
      </c>
    </row>
    <row r="1653" spans="2:9">
      <c r="B1653" s="179"/>
      <c r="C1653" s="179"/>
      <c r="E1653" s="180">
        <f t="shared" ca="1" si="93"/>
        <v>0</v>
      </c>
      <c r="G1653" s="180">
        <f t="shared" ca="1" si="94"/>
        <v>0</v>
      </c>
      <c r="I1653" s="180">
        <f t="shared" ca="1" si="95"/>
        <v>0</v>
      </c>
    </row>
    <row r="1654" spans="2:9">
      <c r="B1654" s="179"/>
      <c r="C1654" s="179"/>
      <c r="E1654" s="180">
        <f t="shared" ca="1" si="93"/>
        <v>0</v>
      </c>
      <c r="G1654" s="180">
        <f t="shared" ca="1" si="94"/>
        <v>0</v>
      </c>
      <c r="I1654" s="180">
        <f t="shared" ca="1" si="95"/>
        <v>0</v>
      </c>
    </row>
    <row r="1655" spans="2:9">
      <c r="B1655" s="179"/>
      <c r="C1655" s="179"/>
      <c r="E1655" s="180">
        <f t="shared" ca="1" si="93"/>
        <v>0</v>
      </c>
      <c r="G1655" s="180">
        <f t="shared" ca="1" si="94"/>
        <v>0</v>
      </c>
      <c r="I1655" s="180">
        <f t="shared" ca="1" si="95"/>
        <v>0</v>
      </c>
    </row>
    <row r="1656" spans="2:9">
      <c r="B1656" s="179"/>
      <c r="C1656" s="179"/>
      <c r="E1656" s="180">
        <f t="shared" ca="1" si="93"/>
        <v>0</v>
      </c>
      <c r="G1656" s="180">
        <f t="shared" ca="1" si="94"/>
        <v>0</v>
      </c>
      <c r="I1656" s="180">
        <f t="shared" ca="1" si="95"/>
        <v>0</v>
      </c>
    </row>
    <row r="1657" spans="2:9">
      <c r="B1657" s="179"/>
      <c r="C1657" s="179"/>
      <c r="E1657" s="180">
        <f t="shared" ca="1" si="93"/>
        <v>0</v>
      </c>
      <c r="G1657" s="180">
        <f t="shared" ca="1" si="94"/>
        <v>0</v>
      </c>
      <c r="I1657" s="180">
        <f t="shared" ca="1" si="95"/>
        <v>0</v>
      </c>
    </row>
    <row r="1658" spans="2:9">
      <c r="B1658" s="179"/>
      <c r="C1658" s="179"/>
      <c r="E1658" s="180">
        <f t="shared" ca="1" si="93"/>
        <v>0</v>
      </c>
      <c r="G1658" s="180">
        <f t="shared" ca="1" si="94"/>
        <v>0</v>
      </c>
      <c r="I1658" s="180">
        <f t="shared" ca="1" si="95"/>
        <v>0</v>
      </c>
    </row>
    <row r="1659" spans="2:9">
      <c r="B1659" s="179"/>
      <c r="C1659" s="179"/>
      <c r="E1659" s="180">
        <f t="shared" ca="1" si="93"/>
        <v>0</v>
      </c>
      <c r="G1659" s="180">
        <f t="shared" ca="1" si="94"/>
        <v>0</v>
      </c>
      <c r="I1659" s="180">
        <f t="shared" ca="1" si="95"/>
        <v>0</v>
      </c>
    </row>
    <row r="1660" spans="2:9">
      <c r="B1660" s="179"/>
      <c r="C1660" s="179"/>
      <c r="E1660" s="180">
        <f t="shared" ca="1" si="93"/>
        <v>0</v>
      </c>
      <c r="G1660" s="180">
        <f t="shared" ca="1" si="94"/>
        <v>0</v>
      </c>
      <c r="I1660" s="180">
        <f t="shared" ca="1" si="95"/>
        <v>0</v>
      </c>
    </row>
    <row r="1661" spans="2:9">
      <c r="B1661" s="179"/>
      <c r="C1661" s="179"/>
      <c r="E1661" s="180">
        <f t="shared" ca="1" si="93"/>
        <v>0</v>
      </c>
      <c r="G1661" s="180">
        <f t="shared" ca="1" si="94"/>
        <v>0</v>
      </c>
      <c r="I1661" s="180">
        <f t="shared" ca="1" si="95"/>
        <v>0</v>
      </c>
    </row>
    <row r="1662" spans="2:9">
      <c r="B1662" s="179"/>
      <c r="C1662" s="179"/>
      <c r="E1662" s="180">
        <f t="shared" ca="1" si="93"/>
        <v>0</v>
      </c>
      <c r="G1662" s="180">
        <f t="shared" ca="1" si="94"/>
        <v>0</v>
      </c>
      <c r="I1662" s="180">
        <f t="shared" ca="1" si="95"/>
        <v>0</v>
      </c>
    </row>
    <row r="1663" spans="2:9">
      <c r="B1663" s="179"/>
      <c r="C1663" s="179"/>
      <c r="E1663" s="180">
        <f t="shared" ca="1" si="93"/>
        <v>0</v>
      </c>
      <c r="G1663" s="180">
        <f t="shared" ca="1" si="94"/>
        <v>0</v>
      </c>
      <c r="I1663" s="180">
        <f t="shared" ca="1" si="95"/>
        <v>0</v>
      </c>
    </row>
    <row r="1664" spans="2:9">
      <c r="B1664" s="179"/>
      <c r="C1664" s="179"/>
      <c r="E1664" s="180">
        <f t="shared" ca="1" si="93"/>
        <v>0</v>
      </c>
      <c r="G1664" s="180">
        <f t="shared" ca="1" si="94"/>
        <v>0</v>
      </c>
      <c r="I1664" s="180">
        <f t="shared" ca="1" si="95"/>
        <v>0</v>
      </c>
    </row>
    <row r="1665" spans="2:9">
      <c r="B1665" s="179"/>
      <c r="C1665" s="179"/>
      <c r="E1665" s="180">
        <f t="shared" ca="1" si="93"/>
        <v>0</v>
      </c>
      <c r="G1665" s="180">
        <f t="shared" ca="1" si="94"/>
        <v>0</v>
      </c>
      <c r="I1665" s="180">
        <f t="shared" ca="1" si="95"/>
        <v>0</v>
      </c>
    </row>
    <row r="1666" spans="2:9">
      <c r="B1666" s="179"/>
      <c r="C1666" s="179"/>
      <c r="E1666" s="180">
        <f t="shared" ca="1" si="93"/>
        <v>0</v>
      </c>
      <c r="G1666" s="180">
        <f t="shared" ca="1" si="94"/>
        <v>0</v>
      </c>
      <c r="I1666" s="180">
        <f t="shared" ca="1" si="95"/>
        <v>0</v>
      </c>
    </row>
    <row r="1667" spans="2:9">
      <c r="B1667" s="179"/>
      <c r="C1667" s="179"/>
      <c r="E1667" s="180">
        <f t="shared" ca="1" si="93"/>
        <v>0</v>
      </c>
      <c r="G1667" s="180">
        <f t="shared" ca="1" si="94"/>
        <v>0</v>
      </c>
      <c r="I1667" s="180">
        <f t="shared" ca="1" si="95"/>
        <v>0</v>
      </c>
    </row>
    <row r="1668" spans="2:9">
      <c r="B1668" s="179"/>
      <c r="C1668" s="179"/>
      <c r="E1668" s="180">
        <f t="shared" ca="1" si="93"/>
        <v>0</v>
      </c>
      <c r="G1668" s="180">
        <f t="shared" ca="1" si="94"/>
        <v>0</v>
      </c>
      <c r="I1668" s="180">
        <f t="shared" ca="1" si="95"/>
        <v>0</v>
      </c>
    </row>
    <row r="1669" spans="2:9">
      <c r="B1669" s="179"/>
      <c r="C1669" s="179"/>
      <c r="E1669" s="180">
        <f t="shared" ca="1" si="93"/>
        <v>0</v>
      </c>
      <c r="G1669" s="180">
        <f t="shared" ca="1" si="94"/>
        <v>0</v>
      </c>
      <c r="I1669" s="180">
        <f t="shared" ca="1" si="95"/>
        <v>0</v>
      </c>
    </row>
    <row r="1670" spans="2:9">
      <c r="B1670" s="179"/>
      <c r="C1670" s="179"/>
      <c r="E1670" s="180">
        <f t="shared" ca="1" si="93"/>
        <v>0</v>
      </c>
      <c r="G1670" s="180">
        <f t="shared" ca="1" si="94"/>
        <v>0</v>
      </c>
      <c r="I1670" s="180">
        <f t="shared" ca="1" si="95"/>
        <v>0</v>
      </c>
    </row>
    <row r="1671" spans="2:9">
      <c r="B1671" s="179"/>
      <c r="C1671" s="179"/>
      <c r="E1671" s="180">
        <f t="shared" ca="1" si="93"/>
        <v>0</v>
      </c>
      <c r="G1671" s="180">
        <f t="shared" ca="1" si="94"/>
        <v>0</v>
      </c>
      <c r="I1671" s="180">
        <f t="shared" ca="1" si="95"/>
        <v>0</v>
      </c>
    </row>
    <row r="1672" spans="2:9">
      <c r="B1672" s="179"/>
      <c r="C1672" s="179"/>
      <c r="E1672" s="180">
        <f t="shared" ca="1" si="93"/>
        <v>0</v>
      </c>
      <c r="G1672" s="180">
        <f t="shared" ca="1" si="94"/>
        <v>0</v>
      </c>
      <c r="I1672" s="180">
        <f t="shared" ca="1" si="95"/>
        <v>0</v>
      </c>
    </row>
    <row r="1673" spans="2:9">
      <c r="B1673" s="179"/>
      <c r="C1673" s="179"/>
      <c r="E1673" s="180">
        <f t="shared" ca="1" si="93"/>
        <v>0</v>
      </c>
      <c r="G1673" s="180">
        <f t="shared" ca="1" si="94"/>
        <v>0</v>
      </c>
      <c r="I1673" s="180">
        <f t="shared" ca="1" si="95"/>
        <v>0</v>
      </c>
    </row>
    <row r="1674" spans="2:9">
      <c r="B1674" s="179"/>
      <c r="C1674" s="179"/>
      <c r="E1674" s="180">
        <f t="shared" ca="1" si="93"/>
        <v>0</v>
      </c>
      <c r="G1674" s="180">
        <f t="shared" ca="1" si="94"/>
        <v>0</v>
      </c>
      <c r="I1674" s="180">
        <f t="shared" ca="1" si="95"/>
        <v>0</v>
      </c>
    </row>
    <row r="1675" spans="2:9">
      <c r="B1675" s="179"/>
      <c r="C1675" s="179"/>
      <c r="E1675" s="180">
        <f t="shared" ca="1" si="93"/>
        <v>0</v>
      </c>
      <c r="G1675" s="180">
        <f t="shared" ca="1" si="94"/>
        <v>0</v>
      </c>
      <c r="I1675" s="180">
        <f t="shared" ca="1" si="95"/>
        <v>0</v>
      </c>
    </row>
    <row r="1676" spans="2:9">
      <c r="B1676" s="179"/>
      <c r="C1676" s="179"/>
      <c r="E1676" s="180">
        <f t="shared" ca="1" si="93"/>
        <v>0</v>
      </c>
      <c r="G1676" s="180">
        <f t="shared" ca="1" si="94"/>
        <v>0</v>
      </c>
      <c r="I1676" s="180">
        <f t="shared" ca="1" si="95"/>
        <v>0</v>
      </c>
    </row>
    <row r="1677" spans="2:9">
      <c r="B1677" s="179"/>
      <c r="C1677" s="179"/>
      <c r="E1677" s="180">
        <f t="shared" ca="1" si="93"/>
        <v>0</v>
      </c>
      <c r="G1677" s="180">
        <f t="shared" ca="1" si="94"/>
        <v>0</v>
      </c>
      <c r="I1677" s="180">
        <f t="shared" ca="1" si="95"/>
        <v>0</v>
      </c>
    </row>
    <row r="1678" spans="2:9">
      <c r="B1678" s="179"/>
      <c r="C1678" s="179"/>
      <c r="E1678" s="180">
        <f t="shared" ca="1" si="93"/>
        <v>0</v>
      </c>
      <c r="G1678" s="180">
        <f t="shared" ca="1" si="94"/>
        <v>0</v>
      </c>
      <c r="I1678" s="180">
        <f t="shared" ca="1" si="95"/>
        <v>0</v>
      </c>
    </row>
    <row r="1679" spans="2:9">
      <c r="B1679" s="179"/>
      <c r="C1679" s="179"/>
      <c r="E1679" s="180">
        <f t="shared" ca="1" si="93"/>
        <v>0</v>
      </c>
      <c r="G1679" s="180">
        <f t="shared" ca="1" si="94"/>
        <v>0</v>
      </c>
      <c r="I1679" s="180">
        <f t="shared" ca="1" si="95"/>
        <v>0</v>
      </c>
    </row>
    <row r="1680" spans="2:9">
      <c r="B1680" s="179"/>
      <c r="C1680" s="179"/>
      <c r="E1680" s="180">
        <f t="shared" ca="1" si="93"/>
        <v>0</v>
      </c>
      <c r="G1680" s="180">
        <f t="shared" ca="1" si="94"/>
        <v>0</v>
      </c>
      <c r="I1680" s="180">
        <f t="shared" ca="1" si="95"/>
        <v>0</v>
      </c>
    </row>
    <row r="1681" spans="2:9">
      <c r="B1681" s="179"/>
      <c r="C1681" s="179"/>
      <c r="E1681" s="180">
        <f t="shared" ca="1" si="93"/>
        <v>0</v>
      </c>
      <c r="G1681" s="180">
        <f t="shared" ca="1" si="94"/>
        <v>0</v>
      </c>
      <c r="I1681" s="180">
        <f t="shared" ca="1" si="95"/>
        <v>0</v>
      </c>
    </row>
    <row r="1682" spans="2:9">
      <c r="B1682" s="179"/>
      <c r="C1682" s="179"/>
      <c r="E1682" s="180">
        <f t="shared" ca="1" si="93"/>
        <v>0</v>
      </c>
      <c r="G1682" s="180">
        <f t="shared" ca="1" si="94"/>
        <v>0</v>
      </c>
      <c r="I1682" s="180">
        <f t="shared" ca="1" si="95"/>
        <v>0</v>
      </c>
    </row>
    <row r="1683" spans="2:9">
      <c r="B1683" s="179"/>
      <c r="C1683" s="179"/>
      <c r="E1683" s="180">
        <f t="shared" ca="1" si="93"/>
        <v>0</v>
      </c>
      <c r="G1683" s="180">
        <f t="shared" ca="1" si="94"/>
        <v>0</v>
      </c>
      <c r="I1683" s="180">
        <f t="shared" ca="1" si="95"/>
        <v>0</v>
      </c>
    </row>
    <row r="1684" spans="2:9">
      <c r="B1684" s="179"/>
      <c r="C1684" s="179"/>
      <c r="E1684" s="180">
        <f t="shared" ca="1" si="93"/>
        <v>0</v>
      </c>
      <c r="G1684" s="180">
        <f t="shared" ca="1" si="94"/>
        <v>0</v>
      </c>
      <c r="I1684" s="180">
        <f t="shared" ca="1" si="95"/>
        <v>0</v>
      </c>
    </row>
    <row r="1685" spans="2:9">
      <c r="B1685" s="179"/>
      <c r="C1685" s="179"/>
      <c r="E1685" s="180">
        <f t="shared" ca="1" si="93"/>
        <v>0</v>
      </c>
      <c r="G1685" s="180">
        <f t="shared" ca="1" si="94"/>
        <v>0</v>
      </c>
      <c r="I1685" s="180">
        <f t="shared" ca="1" si="95"/>
        <v>0</v>
      </c>
    </row>
    <row r="1686" spans="2:9">
      <c r="B1686" s="179"/>
      <c r="C1686" s="179"/>
      <c r="E1686" s="180">
        <f t="shared" ca="1" si="93"/>
        <v>0</v>
      </c>
      <c r="G1686" s="180">
        <f t="shared" ca="1" si="94"/>
        <v>0</v>
      </c>
      <c r="I1686" s="180">
        <f t="shared" ca="1" si="95"/>
        <v>0</v>
      </c>
    </row>
    <row r="1687" spans="2:9">
      <c r="B1687" s="179"/>
      <c r="C1687" s="179"/>
      <c r="E1687" s="180">
        <f t="shared" ca="1" si="93"/>
        <v>0</v>
      </c>
      <c r="G1687" s="180">
        <f t="shared" ca="1" si="94"/>
        <v>0</v>
      </c>
      <c r="I1687" s="180">
        <f t="shared" ca="1" si="95"/>
        <v>0</v>
      </c>
    </row>
    <row r="1688" spans="2:9">
      <c r="B1688" s="179"/>
      <c r="C1688" s="179"/>
      <c r="E1688" s="180">
        <f t="shared" ca="1" si="93"/>
        <v>0</v>
      </c>
      <c r="G1688" s="180">
        <f t="shared" ca="1" si="94"/>
        <v>0</v>
      </c>
      <c r="I1688" s="180">
        <f t="shared" ca="1" si="95"/>
        <v>0</v>
      </c>
    </row>
    <row r="1689" spans="2:9">
      <c r="B1689" s="179"/>
      <c r="C1689" s="179"/>
      <c r="E1689" s="180">
        <f t="shared" ca="1" si="93"/>
        <v>0</v>
      </c>
      <c r="G1689" s="180">
        <f t="shared" ca="1" si="94"/>
        <v>0</v>
      </c>
      <c r="I1689" s="180">
        <f t="shared" ca="1" si="95"/>
        <v>0</v>
      </c>
    </row>
    <row r="1690" spans="2:9">
      <c r="B1690" s="179"/>
      <c r="C1690" s="179"/>
      <c r="E1690" s="180">
        <f t="shared" ca="1" si="93"/>
        <v>0</v>
      </c>
      <c r="G1690" s="180">
        <f t="shared" ca="1" si="94"/>
        <v>0</v>
      </c>
      <c r="I1690" s="180">
        <f t="shared" ca="1" si="95"/>
        <v>0</v>
      </c>
    </row>
    <row r="1691" spans="2:9">
      <c r="B1691" s="179"/>
      <c r="C1691" s="179"/>
      <c r="E1691" s="180">
        <f t="shared" ca="1" si="93"/>
        <v>0</v>
      </c>
      <c r="G1691" s="180">
        <f t="shared" ca="1" si="94"/>
        <v>0</v>
      </c>
      <c r="I1691" s="180">
        <f t="shared" ca="1" si="95"/>
        <v>0</v>
      </c>
    </row>
    <row r="1692" spans="2:9">
      <c r="B1692" s="179"/>
      <c r="C1692" s="179"/>
      <c r="E1692" s="180">
        <f t="shared" ca="1" si="93"/>
        <v>0</v>
      </c>
      <c r="G1692" s="180">
        <f t="shared" ca="1" si="94"/>
        <v>0</v>
      </c>
      <c r="I1692" s="180">
        <f t="shared" ca="1" si="95"/>
        <v>0</v>
      </c>
    </row>
    <row r="1693" spans="2:9">
      <c r="B1693" s="179"/>
      <c r="C1693" s="179"/>
      <c r="E1693" s="180">
        <f t="shared" ca="1" si="93"/>
        <v>0</v>
      </c>
      <c r="G1693" s="180">
        <f t="shared" ca="1" si="94"/>
        <v>0</v>
      </c>
      <c r="I1693" s="180">
        <f t="shared" ca="1" si="95"/>
        <v>0</v>
      </c>
    </row>
    <row r="1694" spans="2:9">
      <c r="B1694" s="179"/>
      <c r="C1694" s="179"/>
      <c r="E1694" s="180">
        <f t="shared" ca="1" si="93"/>
        <v>0</v>
      </c>
      <c r="G1694" s="180">
        <f t="shared" ca="1" si="94"/>
        <v>0</v>
      </c>
      <c r="I1694" s="180">
        <f t="shared" ca="1" si="95"/>
        <v>0</v>
      </c>
    </row>
    <row r="1695" spans="2:9">
      <c r="B1695" s="179"/>
      <c r="C1695" s="179"/>
      <c r="E1695" s="180">
        <f t="shared" ref="E1695:E1758" ca="1" si="96">SUMPRODUCT(SUMIFS(INDIRECT(NomFeuilles&amp;"!E8"),INDIRECT(NomFeuilles&amp;"!A8"),"VRAI",INDIRECT(NomFeuilles&amp;"!A9"),"2013",INDIRECT(NomFeuilles&amp;"!E1"),C1695))</f>
        <v>0</v>
      </c>
      <c r="G1695" s="180">
        <f t="shared" ref="G1695:G1758" ca="1" si="97">SUMPRODUCT(SUMIFS(INDIRECT(NomFeuilles&amp;"!A39"),INDIRECT(NomFeuilles&amp;"!A8"),"VRAI",INDIRECT(NomFeuilles&amp;"!A9"),"2013",INDIRECT(NomFeuilles&amp;"!A40"),C1695))</f>
        <v>0</v>
      </c>
      <c r="I1695" s="180">
        <f t="shared" ref="I1695:I1758" ca="1" si="98">SUMPRODUCT(SUMIFS(INDIRECT(NomFeuilles&amp;"!C42"),INDIRECT(NomFeuilles&amp;"!A8"),"VRAI",INDIRECT(NomFeuilles&amp;"!A9"),"2013",INDIRECT(NomFeuilles&amp;"!A40"),C1695))</f>
        <v>0</v>
      </c>
    </row>
    <row r="1696" spans="2:9">
      <c r="B1696" s="179"/>
      <c r="C1696" s="179"/>
      <c r="E1696" s="180">
        <f t="shared" ca="1" si="96"/>
        <v>0</v>
      </c>
      <c r="G1696" s="180">
        <f t="shared" ca="1" si="97"/>
        <v>0</v>
      </c>
      <c r="I1696" s="180">
        <f t="shared" ca="1" si="98"/>
        <v>0</v>
      </c>
    </row>
    <row r="1697" spans="2:9">
      <c r="B1697" s="179"/>
      <c r="C1697" s="179"/>
      <c r="E1697" s="180">
        <f t="shared" ca="1" si="96"/>
        <v>0</v>
      </c>
      <c r="G1697" s="180">
        <f t="shared" ca="1" si="97"/>
        <v>0</v>
      </c>
      <c r="I1697" s="180">
        <f t="shared" ca="1" si="98"/>
        <v>0</v>
      </c>
    </row>
    <row r="1698" spans="2:9">
      <c r="B1698" s="179"/>
      <c r="C1698" s="179"/>
      <c r="E1698" s="180">
        <f t="shared" ca="1" si="96"/>
        <v>0</v>
      </c>
      <c r="G1698" s="180">
        <f t="shared" ca="1" si="97"/>
        <v>0</v>
      </c>
      <c r="I1698" s="180">
        <f t="shared" ca="1" si="98"/>
        <v>0</v>
      </c>
    </row>
    <row r="1699" spans="2:9">
      <c r="B1699" s="179"/>
      <c r="C1699" s="179"/>
      <c r="E1699" s="180">
        <f t="shared" ca="1" si="96"/>
        <v>0</v>
      </c>
      <c r="G1699" s="180">
        <f t="shared" ca="1" si="97"/>
        <v>0</v>
      </c>
      <c r="I1699" s="180">
        <f t="shared" ca="1" si="98"/>
        <v>0</v>
      </c>
    </row>
    <row r="1700" spans="2:9">
      <c r="B1700" s="179"/>
      <c r="C1700" s="179"/>
      <c r="E1700" s="180">
        <f t="shared" ca="1" si="96"/>
        <v>0</v>
      </c>
      <c r="G1700" s="180">
        <f t="shared" ca="1" si="97"/>
        <v>0</v>
      </c>
      <c r="I1700" s="180">
        <f t="shared" ca="1" si="98"/>
        <v>0</v>
      </c>
    </row>
    <row r="1701" spans="2:9">
      <c r="B1701" s="179"/>
      <c r="C1701" s="179"/>
      <c r="E1701" s="180">
        <f t="shared" ca="1" si="96"/>
        <v>0</v>
      </c>
      <c r="G1701" s="180">
        <f t="shared" ca="1" si="97"/>
        <v>0</v>
      </c>
      <c r="I1701" s="180">
        <f t="shared" ca="1" si="98"/>
        <v>0</v>
      </c>
    </row>
    <row r="1702" spans="2:9">
      <c r="B1702" s="179"/>
      <c r="C1702" s="179"/>
      <c r="E1702" s="180">
        <f t="shared" ca="1" si="96"/>
        <v>0</v>
      </c>
      <c r="G1702" s="180">
        <f t="shared" ca="1" si="97"/>
        <v>0</v>
      </c>
      <c r="I1702" s="180">
        <f t="shared" ca="1" si="98"/>
        <v>0</v>
      </c>
    </row>
    <row r="1703" spans="2:9">
      <c r="B1703" s="179"/>
      <c r="C1703" s="179"/>
      <c r="E1703" s="180">
        <f t="shared" ca="1" si="96"/>
        <v>0</v>
      </c>
      <c r="G1703" s="180">
        <f t="shared" ca="1" si="97"/>
        <v>0</v>
      </c>
      <c r="I1703" s="180">
        <f t="shared" ca="1" si="98"/>
        <v>0</v>
      </c>
    </row>
    <row r="1704" spans="2:9">
      <c r="B1704" s="179"/>
      <c r="C1704" s="179"/>
      <c r="E1704" s="180">
        <f t="shared" ca="1" si="96"/>
        <v>0</v>
      </c>
      <c r="G1704" s="180">
        <f t="shared" ca="1" si="97"/>
        <v>0</v>
      </c>
      <c r="I1704" s="180">
        <f t="shared" ca="1" si="98"/>
        <v>0</v>
      </c>
    </row>
    <row r="1705" spans="2:9">
      <c r="B1705" s="179"/>
      <c r="C1705" s="179"/>
      <c r="E1705" s="180">
        <f t="shared" ca="1" si="96"/>
        <v>0</v>
      </c>
      <c r="G1705" s="180">
        <f t="shared" ca="1" si="97"/>
        <v>0</v>
      </c>
      <c r="I1705" s="180">
        <f t="shared" ca="1" si="98"/>
        <v>0</v>
      </c>
    </row>
    <row r="1706" spans="2:9">
      <c r="B1706" s="179"/>
      <c r="C1706" s="179"/>
      <c r="E1706" s="180">
        <f t="shared" ca="1" si="96"/>
        <v>0</v>
      </c>
      <c r="G1706" s="180">
        <f t="shared" ca="1" si="97"/>
        <v>0</v>
      </c>
      <c r="I1706" s="180">
        <f t="shared" ca="1" si="98"/>
        <v>0</v>
      </c>
    </row>
    <row r="1707" spans="2:9">
      <c r="B1707" s="179"/>
      <c r="C1707" s="179"/>
      <c r="E1707" s="180">
        <f t="shared" ca="1" si="96"/>
        <v>0</v>
      </c>
      <c r="G1707" s="180">
        <f t="shared" ca="1" si="97"/>
        <v>0</v>
      </c>
      <c r="I1707" s="180">
        <f t="shared" ca="1" si="98"/>
        <v>0</v>
      </c>
    </row>
    <row r="1708" spans="2:9">
      <c r="B1708" s="179"/>
      <c r="C1708" s="179"/>
      <c r="E1708" s="180">
        <f t="shared" ca="1" si="96"/>
        <v>0</v>
      </c>
      <c r="G1708" s="180">
        <f t="shared" ca="1" si="97"/>
        <v>0</v>
      </c>
      <c r="I1708" s="180">
        <f t="shared" ca="1" si="98"/>
        <v>0</v>
      </c>
    </row>
    <row r="1709" spans="2:9">
      <c r="B1709" s="179"/>
      <c r="C1709" s="179"/>
      <c r="E1709" s="180">
        <f t="shared" ca="1" si="96"/>
        <v>0</v>
      </c>
      <c r="G1709" s="180">
        <f t="shared" ca="1" si="97"/>
        <v>0</v>
      </c>
      <c r="I1709" s="180">
        <f t="shared" ca="1" si="98"/>
        <v>0</v>
      </c>
    </row>
    <row r="1710" spans="2:9">
      <c r="B1710" s="179"/>
      <c r="C1710" s="179"/>
      <c r="E1710" s="180">
        <f t="shared" ca="1" si="96"/>
        <v>0</v>
      </c>
      <c r="G1710" s="180">
        <f t="shared" ca="1" si="97"/>
        <v>0</v>
      </c>
      <c r="I1710" s="180">
        <f t="shared" ca="1" si="98"/>
        <v>0</v>
      </c>
    </row>
    <row r="1711" spans="2:9">
      <c r="B1711" s="179"/>
      <c r="C1711" s="179"/>
      <c r="E1711" s="180">
        <f t="shared" ca="1" si="96"/>
        <v>0</v>
      </c>
      <c r="G1711" s="180">
        <f t="shared" ca="1" si="97"/>
        <v>0</v>
      </c>
      <c r="I1711" s="180">
        <f t="shared" ca="1" si="98"/>
        <v>0</v>
      </c>
    </row>
    <row r="1712" spans="2:9">
      <c r="B1712" s="179"/>
      <c r="C1712" s="179"/>
      <c r="E1712" s="180">
        <f t="shared" ca="1" si="96"/>
        <v>0</v>
      </c>
      <c r="G1712" s="180">
        <f t="shared" ca="1" si="97"/>
        <v>0</v>
      </c>
      <c r="I1712" s="180">
        <f t="shared" ca="1" si="98"/>
        <v>0</v>
      </c>
    </row>
    <row r="1713" spans="2:9">
      <c r="B1713" s="179"/>
      <c r="C1713" s="179"/>
      <c r="E1713" s="180">
        <f t="shared" ca="1" si="96"/>
        <v>0</v>
      </c>
      <c r="G1713" s="180">
        <f t="shared" ca="1" si="97"/>
        <v>0</v>
      </c>
      <c r="I1713" s="180">
        <f t="shared" ca="1" si="98"/>
        <v>0</v>
      </c>
    </row>
    <row r="1714" spans="2:9">
      <c r="B1714" s="179"/>
      <c r="C1714" s="179"/>
      <c r="E1714" s="180">
        <f t="shared" ca="1" si="96"/>
        <v>0</v>
      </c>
      <c r="G1714" s="180">
        <f t="shared" ca="1" si="97"/>
        <v>0</v>
      </c>
      <c r="I1714" s="180">
        <f t="shared" ca="1" si="98"/>
        <v>0</v>
      </c>
    </row>
    <row r="1715" spans="2:9">
      <c r="B1715" s="179"/>
      <c r="C1715" s="179"/>
      <c r="E1715" s="180">
        <f t="shared" ca="1" si="96"/>
        <v>0</v>
      </c>
      <c r="G1715" s="180">
        <f t="shared" ca="1" si="97"/>
        <v>0</v>
      </c>
      <c r="I1715" s="180">
        <f t="shared" ca="1" si="98"/>
        <v>0</v>
      </c>
    </row>
    <row r="1716" spans="2:9">
      <c r="B1716" s="179"/>
      <c r="C1716" s="179"/>
      <c r="E1716" s="180">
        <f t="shared" ca="1" si="96"/>
        <v>0</v>
      </c>
      <c r="G1716" s="180">
        <f t="shared" ca="1" si="97"/>
        <v>0</v>
      </c>
      <c r="I1716" s="180">
        <f t="shared" ca="1" si="98"/>
        <v>0</v>
      </c>
    </row>
    <row r="1717" spans="2:9">
      <c r="B1717" s="179"/>
      <c r="C1717" s="179"/>
      <c r="E1717" s="180">
        <f t="shared" ca="1" si="96"/>
        <v>0</v>
      </c>
      <c r="G1717" s="180">
        <f t="shared" ca="1" si="97"/>
        <v>0</v>
      </c>
      <c r="I1717" s="180">
        <f t="shared" ca="1" si="98"/>
        <v>0</v>
      </c>
    </row>
    <row r="1718" spans="2:9">
      <c r="B1718" s="179"/>
      <c r="C1718" s="179"/>
      <c r="E1718" s="180">
        <f t="shared" ca="1" si="96"/>
        <v>0</v>
      </c>
      <c r="G1718" s="180">
        <f t="shared" ca="1" si="97"/>
        <v>0</v>
      </c>
      <c r="I1718" s="180">
        <f t="shared" ca="1" si="98"/>
        <v>0</v>
      </c>
    </row>
    <row r="1719" spans="2:9">
      <c r="B1719" s="179"/>
      <c r="C1719" s="179"/>
      <c r="E1719" s="180">
        <f t="shared" ca="1" si="96"/>
        <v>0</v>
      </c>
      <c r="G1719" s="180">
        <f t="shared" ca="1" si="97"/>
        <v>0</v>
      </c>
      <c r="I1719" s="180">
        <f t="shared" ca="1" si="98"/>
        <v>0</v>
      </c>
    </row>
    <row r="1720" spans="2:9">
      <c r="B1720" s="179"/>
      <c r="C1720" s="179"/>
      <c r="E1720" s="180">
        <f t="shared" ca="1" si="96"/>
        <v>0</v>
      </c>
      <c r="G1720" s="180">
        <f t="shared" ca="1" si="97"/>
        <v>0</v>
      </c>
      <c r="I1720" s="180">
        <f t="shared" ca="1" si="98"/>
        <v>0</v>
      </c>
    </row>
    <row r="1721" spans="2:9">
      <c r="B1721" s="179"/>
      <c r="C1721" s="179"/>
      <c r="E1721" s="180">
        <f t="shared" ca="1" si="96"/>
        <v>0</v>
      </c>
      <c r="G1721" s="180">
        <f t="shared" ca="1" si="97"/>
        <v>0</v>
      </c>
      <c r="I1721" s="180">
        <f t="shared" ca="1" si="98"/>
        <v>0</v>
      </c>
    </row>
    <row r="1722" spans="2:9">
      <c r="B1722" s="179"/>
      <c r="C1722" s="179"/>
      <c r="E1722" s="180">
        <f t="shared" ca="1" si="96"/>
        <v>0</v>
      </c>
      <c r="G1722" s="180">
        <f t="shared" ca="1" si="97"/>
        <v>0</v>
      </c>
      <c r="I1722" s="180">
        <f t="shared" ca="1" si="98"/>
        <v>0</v>
      </c>
    </row>
    <row r="1723" spans="2:9">
      <c r="B1723" s="179"/>
      <c r="C1723" s="179"/>
      <c r="E1723" s="180">
        <f t="shared" ca="1" si="96"/>
        <v>0</v>
      </c>
      <c r="G1723" s="180">
        <f t="shared" ca="1" si="97"/>
        <v>0</v>
      </c>
      <c r="I1723" s="180">
        <f t="shared" ca="1" si="98"/>
        <v>0</v>
      </c>
    </row>
    <row r="1724" spans="2:9">
      <c r="B1724" s="179"/>
      <c r="C1724" s="179"/>
      <c r="E1724" s="180">
        <f t="shared" ca="1" si="96"/>
        <v>0</v>
      </c>
      <c r="G1724" s="180">
        <f t="shared" ca="1" si="97"/>
        <v>0</v>
      </c>
      <c r="I1724" s="180">
        <f t="shared" ca="1" si="98"/>
        <v>0</v>
      </c>
    </row>
    <row r="1725" spans="2:9">
      <c r="B1725" s="179"/>
      <c r="C1725" s="179"/>
      <c r="E1725" s="180">
        <f t="shared" ca="1" si="96"/>
        <v>0</v>
      </c>
      <c r="G1725" s="180">
        <f t="shared" ca="1" si="97"/>
        <v>0</v>
      </c>
      <c r="I1725" s="180">
        <f t="shared" ca="1" si="98"/>
        <v>0</v>
      </c>
    </row>
    <row r="1726" spans="2:9">
      <c r="B1726" s="179"/>
      <c r="C1726" s="179"/>
      <c r="E1726" s="180">
        <f t="shared" ca="1" si="96"/>
        <v>0</v>
      </c>
      <c r="G1726" s="180">
        <f t="shared" ca="1" si="97"/>
        <v>0</v>
      </c>
      <c r="I1726" s="180">
        <f t="shared" ca="1" si="98"/>
        <v>0</v>
      </c>
    </row>
    <row r="1727" spans="2:9">
      <c r="B1727" s="179"/>
      <c r="C1727" s="179"/>
      <c r="E1727" s="180">
        <f t="shared" ca="1" si="96"/>
        <v>0</v>
      </c>
      <c r="G1727" s="180">
        <f t="shared" ca="1" si="97"/>
        <v>0</v>
      </c>
      <c r="I1727" s="180">
        <f t="shared" ca="1" si="98"/>
        <v>0</v>
      </c>
    </row>
    <row r="1728" spans="2:9">
      <c r="B1728" s="179"/>
      <c r="C1728" s="179"/>
      <c r="E1728" s="180">
        <f t="shared" ca="1" si="96"/>
        <v>0</v>
      </c>
      <c r="G1728" s="180">
        <f t="shared" ca="1" si="97"/>
        <v>0</v>
      </c>
      <c r="I1728" s="180">
        <f t="shared" ca="1" si="98"/>
        <v>0</v>
      </c>
    </row>
    <row r="1729" spans="2:9">
      <c r="B1729" s="179"/>
      <c r="C1729" s="179"/>
      <c r="E1729" s="180">
        <f t="shared" ca="1" si="96"/>
        <v>0</v>
      </c>
      <c r="G1729" s="180">
        <f t="shared" ca="1" si="97"/>
        <v>0</v>
      </c>
      <c r="I1729" s="180">
        <f t="shared" ca="1" si="98"/>
        <v>0</v>
      </c>
    </row>
    <row r="1730" spans="2:9">
      <c r="B1730" s="179"/>
      <c r="C1730" s="179"/>
      <c r="E1730" s="180">
        <f t="shared" ca="1" si="96"/>
        <v>0</v>
      </c>
      <c r="G1730" s="180">
        <f t="shared" ca="1" si="97"/>
        <v>0</v>
      </c>
      <c r="I1730" s="180">
        <f t="shared" ca="1" si="98"/>
        <v>0</v>
      </c>
    </row>
    <row r="1731" spans="2:9">
      <c r="B1731" s="179"/>
      <c r="C1731" s="179"/>
      <c r="E1731" s="180">
        <f t="shared" ca="1" si="96"/>
        <v>0</v>
      </c>
      <c r="G1731" s="180">
        <f t="shared" ca="1" si="97"/>
        <v>0</v>
      </c>
      <c r="I1731" s="180">
        <f t="shared" ca="1" si="98"/>
        <v>0</v>
      </c>
    </row>
    <row r="1732" spans="2:9">
      <c r="B1732" s="179"/>
      <c r="C1732" s="179"/>
      <c r="E1732" s="180">
        <f t="shared" ca="1" si="96"/>
        <v>0</v>
      </c>
      <c r="G1732" s="180">
        <f t="shared" ca="1" si="97"/>
        <v>0</v>
      </c>
      <c r="I1732" s="180">
        <f t="shared" ca="1" si="98"/>
        <v>0</v>
      </c>
    </row>
    <row r="1733" spans="2:9">
      <c r="B1733" s="179"/>
      <c r="C1733" s="179"/>
      <c r="E1733" s="180">
        <f t="shared" ca="1" si="96"/>
        <v>0</v>
      </c>
      <c r="G1733" s="180">
        <f t="shared" ca="1" si="97"/>
        <v>0</v>
      </c>
      <c r="I1733" s="180">
        <f t="shared" ca="1" si="98"/>
        <v>0</v>
      </c>
    </row>
    <row r="1734" spans="2:9">
      <c r="B1734" s="179"/>
      <c r="C1734" s="179"/>
      <c r="E1734" s="180">
        <f t="shared" ca="1" si="96"/>
        <v>0</v>
      </c>
      <c r="G1734" s="180">
        <f t="shared" ca="1" si="97"/>
        <v>0</v>
      </c>
      <c r="I1734" s="180">
        <f t="shared" ca="1" si="98"/>
        <v>0</v>
      </c>
    </row>
    <row r="1735" spans="2:9">
      <c r="B1735" s="179"/>
      <c r="C1735" s="179"/>
      <c r="E1735" s="180">
        <f t="shared" ca="1" si="96"/>
        <v>0</v>
      </c>
      <c r="G1735" s="180">
        <f t="shared" ca="1" si="97"/>
        <v>0</v>
      </c>
      <c r="I1735" s="180">
        <f t="shared" ca="1" si="98"/>
        <v>0</v>
      </c>
    </row>
    <row r="1736" spans="2:9">
      <c r="B1736" s="179"/>
      <c r="C1736" s="179"/>
      <c r="E1736" s="180">
        <f t="shared" ca="1" si="96"/>
        <v>0</v>
      </c>
      <c r="G1736" s="180">
        <f t="shared" ca="1" si="97"/>
        <v>0</v>
      </c>
      <c r="I1736" s="180">
        <f t="shared" ca="1" si="98"/>
        <v>0</v>
      </c>
    </row>
    <row r="1737" spans="2:9">
      <c r="B1737" s="179"/>
      <c r="C1737" s="179"/>
      <c r="E1737" s="180">
        <f t="shared" ca="1" si="96"/>
        <v>0</v>
      </c>
      <c r="G1737" s="180">
        <f t="shared" ca="1" si="97"/>
        <v>0</v>
      </c>
      <c r="I1737" s="180">
        <f t="shared" ca="1" si="98"/>
        <v>0</v>
      </c>
    </row>
    <row r="1738" spans="2:9">
      <c r="B1738" s="179"/>
      <c r="C1738" s="179"/>
      <c r="E1738" s="180">
        <f t="shared" ca="1" si="96"/>
        <v>0</v>
      </c>
      <c r="G1738" s="180">
        <f t="shared" ca="1" si="97"/>
        <v>0</v>
      </c>
      <c r="I1738" s="180">
        <f t="shared" ca="1" si="98"/>
        <v>0</v>
      </c>
    </row>
    <row r="1739" spans="2:9">
      <c r="B1739" s="179"/>
      <c r="C1739" s="179"/>
      <c r="E1739" s="180">
        <f t="shared" ca="1" si="96"/>
        <v>0</v>
      </c>
      <c r="G1739" s="180">
        <f t="shared" ca="1" si="97"/>
        <v>0</v>
      </c>
      <c r="I1739" s="180">
        <f t="shared" ca="1" si="98"/>
        <v>0</v>
      </c>
    </row>
    <row r="1740" spans="2:9">
      <c r="B1740" s="179"/>
      <c r="C1740" s="179"/>
      <c r="E1740" s="180">
        <f t="shared" ca="1" si="96"/>
        <v>0</v>
      </c>
      <c r="G1740" s="180">
        <f t="shared" ca="1" si="97"/>
        <v>0</v>
      </c>
      <c r="I1740" s="180">
        <f t="shared" ca="1" si="98"/>
        <v>0</v>
      </c>
    </row>
    <row r="1741" spans="2:9">
      <c r="B1741" s="179"/>
      <c r="C1741" s="179"/>
      <c r="E1741" s="180">
        <f t="shared" ca="1" si="96"/>
        <v>0</v>
      </c>
      <c r="G1741" s="180">
        <f t="shared" ca="1" si="97"/>
        <v>0</v>
      </c>
      <c r="I1741" s="180">
        <f t="shared" ca="1" si="98"/>
        <v>0</v>
      </c>
    </row>
    <row r="1742" spans="2:9">
      <c r="B1742" s="179"/>
      <c r="C1742" s="179"/>
      <c r="E1742" s="180">
        <f t="shared" ca="1" si="96"/>
        <v>0</v>
      </c>
      <c r="G1742" s="180">
        <f t="shared" ca="1" si="97"/>
        <v>0</v>
      </c>
      <c r="I1742" s="180">
        <f t="shared" ca="1" si="98"/>
        <v>0</v>
      </c>
    </row>
    <row r="1743" spans="2:9">
      <c r="B1743" s="179"/>
      <c r="C1743" s="179"/>
      <c r="E1743" s="180">
        <f t="shared" ca="1" si="96"/>
        <v>0</v>
      </c>
      <c r="G1743" s="180">
        <f t="shared" ca="1" si="97"/>
        <v>0</v>
      </c>
      <c r="I1743" s="180">
        <f t="shared" ca="1" si="98"/>
        <v>0</v>
      </c>
    </row>
    <row r="1744" spans="2:9">
      <c r="B1744" s="179"/>
      <c r="C1744" s="179"/>
      <c r="E1744" s="180">
        <f t="shared" ca="1" si="96"/>
        <v>0</v>
      </c>
      <c r="G1744" s="180">
        <f t="shared" ca="1" si="97"/>
        <v>0</v>
      </c>
      <c r="I1744" s="180">
        <f t="shared" ca="1" si="98"/>
        <v>0</v>
      </c>
    </row>
    <row r="1745" spans="2:9">
      <c r="B1745" s="179"/>
      <c r="C1745" s="179"/>
      <c r="E1745" s="180">
        <f t="shared" ca="1" si="96"/>
        <v>0</v>
      </c>
      <c r="G1745" s="180">
        <f t="shared" ca="1" si="97"/>
        <v>0</v>
      </c>
      <c r="I1745" s="180">
        <f t="shared" ca="1" si="98"/>
        <v>0</v>
      </c>
    </row>
    <row r="1746" spans="2:9">
      <c r="B1746" s="179"/>
      <c r="C1746" s="179"/>
      <c r="E1746" s="180">
        <f t="shared" ca="1" si="96"/>
        <v>0</v>
      </c>
      <c r="G1746" s="180">
        <f t="shared" ca="1" si="97"/>
        <v>0</v>
      </c>
      <c r="I1746" s="180">
        <f t="shared" ca="1" si="98"/>
        <v>0</v>
      </c>
    </row>
    <row r="1747" spans="2:9">
      <c r="B1747" s="179"/>
      <c r="C1747" s="179"/>
      <c r="E1747" s="180">
        <f t="shared" ca="1" si="96"/>
        <v>0</v>
      </c>
      <c r="G1747" s="180">
        <f t="shared" ca="1" si="97"/>
        <v>0</v>
      </c>
      <c r="I1747" s="180">
        <f t="shared" ca="1" si="98"/>
        <v>0</v>
      </c>
    </row>
    <row r="1748" spans="2:9">
      <c r="B1748" s="179"/>
      <c r="C1748" s="179"/>
      <c r="E1748" s="180">
        <f t="shared" ca="1" si="96"/>
        <v>0</v>
      </c>
      <c r="G1748" s="180">
        <f t="shared" ca="1" si="97"/>
        <v>0</v>
      </c>
      <c r="I1748" s="180">
        <f t="shared" ca="1" si="98"/>
        <v>0</v>
      </c>
    </row>
    <row r="1749" spans="2:9">
      <c r="B1749" s="179"/>
      <c r="C1749" s="179"/>
      <c r="E1749" s="180">
        <f t="shared" ca="1" si="96"/>
        <v>0</v>
      </c>
      <c r="G1749" s="180">
        <f t="shared" ca="1" si="97"/>
        <v>0</v>
      </c>
      <c r="I1749" s="180">
        <f t="shared" ca="1" si="98"/>
        <v>0</v>
      </c>
    </row>
    <row r="1750" spans="2:9">
      <c r="B1750" s="179"/>
      <c r="C1750" s="179"/>
      <c r="E1750" s="180">
        <f t="shared" ca="1" si="96"/>
        <v>0</v>
      </c>
      <c r="G1750" s="180">
        <f t="shared" ca="1" si="97"/>
        <v>0</v>
      </c>
      <c r="I1750" s="180">
        <f t="shared" ca="1" si="98"/>
        <v>0</v>
      </c>
    </row>
    <row r="1751" spans="2:9">
      <c r="B1751" s="179"/>
      <c r="C1751" s="179"/>
      <c r="E1751" s="180">
        <f t="shared" ca="1" si="96"/>
        <v>0</v>
      </c>
      <c r="G1751" s="180">
        <f t="shared" ca="1" si="97"/>
        <v>0</v>
      </c>
      <c r="I1751" s="180">
        <f t="shared" ca="1" si="98"/>
        <v>0</v>
      </c>
    </row>
    <row r="1752" spans="2:9">
      <c r="B1752" s="179"/>
      <c r="C1752" s="179"/>
      <c r="E1752" s="180">
        <f t="shared" ca="1" si="96"/>
        <v>0</v>
      </c>
      <c r="G1752" s="180">
        <f t="shared" ca="1" si="97"/>
        <v>0</v>
      </c>
      <c r="I1752" s="180">
        <f t="shared" ca="1" si="98"/>
        <v>0</v>
      </c>
    </row>
    <row r="1753" spans="2:9">
      <c r="B1753" s="179"/>
      <c r="C1753" s="179"/>
      <c r="E1753" s="180">
        <f t="shared" ca="1" si="96"/>
        <v>0</v>
      </c>
      <c r="G1753" s="180">
        <f t="shared" ca="1" si="97"/>
        <v>0</v>
      </c>
      <c r="I1753" s="180">
        <f t="shared" ca="1" si="98"/>
        <v>0</v>
      </c>
    </row>
    <row r="1754" spans="2:9">
      <c r="B1754" s="179"/>
      <c r="C1754" s="179"/>
      <c r="E1754" s="180">
        <f t="shared" ca="1" si="96"/>
        <v>0</v>
      </c>
      <c r="G1754" s="180">
        <f t="shared" ca="1" si="97"/>
        <v>0</v>
      </c>
      <c r="I1754" s="180">
        <f t="shared" ca="1" si="98"/>
        <v>0</v>
      </c>
    </row>
    <row r="1755" spans="2:9">
      <c r="B1755" s="179"/>
      <c r="C1755" s="179"/>
      <c r="E1755" s="180">
        <f t="shared" ca="1" si="96"/>
        <v>0</v>
      </c>
      <c r="G1755" s="180">
        <f t="shared" ca="1" si="97"/>
        <v>0</v>
      </c>
      <c r="I1755" s="180">
        <f t="shared" ca="1" si="98"/>
        <v>0</v>
      </c>
    </row>
    <row r="1756" spans="2:9">
      <c r="B1756" s="179"/>
      <c r="C1756" s="179"/>
      <c r="E1756" s="180">
        <f t="shared" ca="1" si="96"/>
        <v>0</v>
      </c>
      <c r="G1756" s="180">
        <f t="shared" ca="1" si="97"/>
        <v>0</v>
      </c>
      <c r="I1756" s="180">
        <f t="shared" ca="1" si="98"/>
        <v>0</v>
      </c>
    </row>
    <row r="1757" spans="2:9">
      <c r="B1757" s="179"/>
      <c r="C1757" s="179"/>
      <c r="E1757" s="180">
        <f t="shared" ca="1" si="96"/>
        <v>0</v>
      </c>
      <c r="G1757" s="180">
        <f t="shared" ca="1" si="97"/>
        <v>0</v>
      </c>
      <c r="I1757" s="180">
        <f t="shared" ca="1" si="98"/>
        <v>0</v>
      </c>
    </row>
    <row r="1758" spans="2:9">
      <c r="B1758" s="179"/>
      <c r="C1758" s="179"/>
      <c r="E1758" s="180">
        <f t="shared" ca="1" si="96"/>
        <v>0</v>
      </c>
      <c r="G1758" s="180">
        <f t="shared" ca="1" si="97"/>
        <v>0</v>
      </c>
      <c r="I1758" s="180">
        <f t="shared" ca="1" si="98"/>
        <v>0</v>
      </c>
    </row>
    <row r="1759" spans="2:9">
      <c r="B1759" s="179"/>
      <c r="C1759" s="179"/>
      <c r="E1759" s="180">
        <f t="shared" ref="E1759:E1822" ca="1" si="99">SUMPRODUCT(SUMIFS(INDIRECT(NomFeuilles&amp;"!E8"),INDIRECT(NomFeuilles&amp;"!A8"),"VRAI",INDIRECT(NomFeuilles&amp;"!A9"),"2013",INDIRECT(NomFeuilles&amp;"!E1"),C1759))</f>
        <v>0</v>
      </c>
      <c r="G1759" s="180">
        <f t="shared" ref="G1759:G1822" ca="1" si="100">SUMPRODUCT(SUMIFS(INDIRECT(NomFeuilles&amp;"!A39"),INDIRECT(NomFeuilles&amp;"!A8"),"VRAI",INDIRECT(NomFeuilles&amp;"!A9"),"2013",INDIRECT(NomFeuilles&amp;"!A40"),C1759))</f>
        <v>0</v>
      </c>
      <c r="I1759" s="180">
        <f t="shared" ref="I1759:I1822" ca="1" si="101">SUMPRODUCT(SUMIFS(INDIRECT(NomFeuilles&amp;"!C42"),INDIRECT(NomFeuilles&amp;"!A8"),"VRAI",INDIRECT(NomFeuilles&amp;"!A9"),"2013",INDIRECT(NomFeuilles&amp;"!A40"),C1759))</f>
        <v>0</v>
      </c>
    </row>
    <row r="1760" spans="2:9">
      <c r="B1760" s="179"/>
      <c r="C1760" s="179"/>
      <c r="E1760" s="180">
        <f t="shared" ca="1" si="99"/>
        <v>0</v>
      </c>
      <c r="G1760" s="180">
        <f t="shared" ca="1" si="100"/>
        <v>0</v>
      </c>
      <c r="I1760" s="180">
        <f t="shared" ca="1" si="101"/>
        <v>0</v>
      </c>
    </row>
    <row r="1761" spans="2:9">
      <c r="B1761" s="179"/>
      <c r="C1761" s="179"/>
      <c r="E1761" s="180">
        <f t="shared" ca="1" si="99"/>
        <v>0</v>
      </c>
      <c r="G1761" s="180">
        <f t="shared" ca="1" si="100"/>
        <v>0</v>
      </c>
      <c r="I1761" s="180">
        <f t="shared" ca="1" si="101"/>
        <v>0</v>
      </c>
    </row>
    <row r="1762" spans="2:9">
      <c r="B1762" s="179"/>
      <c r="C1762" s="179"/>
      <c r="E1762" s="180">
        <f t="shared" ca="1" si="99"/>
        <v>0</v>
      </c>
      <c r="G1762" s="180">
        <f t="shared" ca="1" si="100"/>
        <v>0</v>
      </c>
      <c r="I1762" s="180">
        <f t="shared" ca="1" si="101"/>
        <v>0</v>
      </c>
    </row>
    <row r="1763" spans="2:9">
      <c r="B1763" s="179"/>
      <c r="C1763" s="179"/>
      <c r="E1763" s="180">
        <f t="shared" ca="1" si="99"/>
        <v>0</v>
      </c>
      <c r="G1763" s="180">
        <f t="shared" ca="1" si="100"/>
        <v>0</v>
      </c>
      <c r="I1763" s="180">
        <f t="shared" ca="1" si="101"/>
        <v>0</v>
      </c>
    </row>
    <row r="1764" spans="2:9">
      <c r="B1764" s="179"/>
      <c r="C1764" s="179"/>
      <c r="E1764" s="180">
        <f t="shared" ca="1" si="99"/>
        <v>0</v>
      </c>
      <c r="G1764" s="180">
        <f t="shared" ca="1" si="100"/>
        <v>0</v>
      </c>
      <c r="I1764" s="180">
        <f t="shared" ca="1" si="101"/>
        <v>0</v>
      </c>
    </row>
    <row r="1765" spans="2:9">
      <c r="B1765" s="179"/>
      <c r="C1765" s="179"/>
      <c r="E1765" s="180">
        <f t="shared" ca="1" si="99"/>
        <v>0</v>
      </c>
      <c r="G1765" s="180">
        <f t="shared" ca="1" si="100"/>
        <v>0</v>
      </c>
      <c r="I1765" s="180">
        <f t="shared" ca="1" si="101"/>
        <v>0</v>
      </c>
    </row>
    <row r="1766" spans="2:9">
      <c r="B1766" s="179"/>
      <c r="C1766" s="179"/>
      <c r="E1766" s="180">
        <f t="shared" ca="1" si="99"/>
        <v>0</v>
      </c>
      <c r="G1766" s="180">
        <f t="shared" ca="1" si="100"/>
        <v>0</v>
      </c>
      <c r="I1766" s="180">
        <f t="shared" ca="1" si="101"/>
        <v>0</v>
      </c>
    </row>
    <row r="1767" spans="2:9">
      <c r="B1767" s="179"/>
      <c r="C1767" s="179"/>
      <c r="E1767" s="180">
        <f t="shared" ca="1" si="99"/>
        <v>0</v>
      </c>
      <c r="G1767" s="180">
        <f t="shared" ca="1" si="100"/>
        <v>0</v>
      </c>
      <c r="I1767" s="180">
        <f t="shared" ca="1" si="101"/>
        <v>0</v>
      </c>
    </row>
    <row r="1768" spans="2:9">
      <c r="B1768" s="179"/>
      <c r="C1768" s="179"/>
      <c r="E1768" s="180">
        <f t="shared" ca="1" si="99"/>
        <v>0</v>
      </c>
      <c r="G1768" s="180">
        <f t="shared" ca="1" si="100"/>
        <v>0</v>
      </c>
      <c r="I1768" s="180">
        <f t="shared" ca="1" si="101"/>
        <v>0</v>
      </c>
    </row>
    <row r="1769" spans="2:9">
      <c r="B1769" s="179"/>
      <c r="C1769" s="179"/>
      <c r="E1769" s="180">
        <f t="shared" ca="1" si="99"/>
        <v>0</v>
      </c>
      <c r="G1769" s="180">
        <f t="shared" ca="1" si="100"/>
        <v>0</v>
      </c>
      <c r="I1769" s="180">
        <f t="shared" ca="1" si="101"/>
        <v>0</v>
      </c>
    </row>
    <row r="1770" spans="2:9">
      <c r="B1770" s="179"/>
      <c r="C1770" s="179"/>
      <c r="E1770" s="180">
        <f t="shared" ca="1" si="99"/>
        <v>0</v>
      </c>
      <c r="G1770" s="180">
        <f t="shared" ca="1" si="100"/>
        <v>0</v>
      </c>
      <c r="I1770" s="180">
        <f t="shared" ca="1" si="101"/>
        <v>0</v>
      </c>
    </row>
    <row r="1771" spans="2:9">
      <c r="B1771" s="179"/>
      <c r="C1771" s="179"/>
      <c r="E1771" s="180">
        <f t="shared" ca="1" si="99"/>
        <v>0</v>
      </c>
      <c r="G1771" s="180">
        <f t="shared" ca="1" si="100"/>
        <v>0</v>
      </c>
      <c r="I1771" s="180">
        <f t="shared" ca="1" si="101"/>
        <v>0</v>
      </c>
    </row>
    <row r="1772" spans="2:9">
      <c r="B1772" s="179"/>
      <c r="C1772" s="179"/>
      <c r="E1772" s="180">
        <f t="shared" ca="1" si="99"/>
        <v>0</v>
      </c>
      <c r="G1772" s="180">
        <f t="shared" ca="1" si="100"/>
        <v>0</v>
      </c>
      <c r="I1772" s="180">
        <f t="shared" ca="1" si="101"/>
        <v>0</v>
      </c>
    </row>
    <row r="1773" spans="2:9">
      <c r="B1773" s="179"/>
      <c r="C1773" s="179"/>
      <c r="E1773" s="180">
        <f t="shared" ca="1" si="99"/>
        <v>0</v>
      </c>
      <c r="G1773" s="180">
        <f t="shared" ca="1" si="100"/>
        <v>0</v>
      </c>
      <c r="I1773" s="180">
        <f t="shared" ca="1" si="101"/>
        <v>0</v>
      </c>
    </row>
    <row r="1774" spans="2:9">
      <c r="B1774" s="179"/>
      <c r="C1774" s="179"/>
      <c r="E1774" s="180">
        <f t="shared" ca="1" si="99"/>
        <v>0</v>
      </c>
      <c r="G1774" s="180">
        <f t="shared" ca="1" si="100"/>
        <v>0</v>
      </c>
      <c r="I1774" s="180">
        <f t="shared" ca="1" si="101"/>
        <v>0</v>
      </c>
    </row>
    <row r="1775" spans="2:9">
      <c r="B1775" s="179"/>
      <c r="C1775" s="179"/>
      <c r="E1775" s="180">
        <f t="shared" ca="1" si="99"/>
        <v>0</v>
      </c>
      <c r="G1775" s="180">
        <f t="shared" ca="1" si="100"/>
        <v>0</v>
      </c>
      <c r="I1775" s="180">
        <f t="shared" ca="1" si="101"/>
        <v>0</v>
      </c>
    </row>
    <row r="1776" spans="2:9">
      <c r="B1776" s="179"/>
      <c r="C1776" s="179"/>
      <c r="E1776" s="180">
        <f t="shared" ca="1" si="99"/>
        <v>0</v>
      </c>
      <c r="G1776" s="180">
        <f t="shared" ca="1" si="100"/>
        <v>0</v>
      </c>
      <c r="I1776" s="180">
        <f t="shared" ca="1" si="101"/>
        <v>0</v>
      </c>
    </row>
    <row r="1777" spans="2:9">
      <c r="B1777" s="179"/>
      <c r="C1777" s="179"/>
      <c r="E1777" s="180">
        <f t="shared" ca="1" si="99"/>
        <v>0</v>
      </c>
      <c r="G1777" s="180">
        <f t="shared" ca="1" si="100"/>
        <v>0</v>
      </c>
      <c r="I1777" s="180">
        <f t="shared" ca="1" si="101"/>
        <v>0</v>
      </c>
    </row>
    <row r="1778" spans="2:9">
      <c r="B1778" s="179"/>
      <c r="C1778" s="179"/>
      <c r="E1778" s="180">
        <f t="shared" ca="1" si="99"/>
        <v>0</v>
      </c>
      <c r="G1778" s="180">
        <f t="shared" ca="1" si="100"/>
        <v>0</v>
      </c>
      <c r="I1778" s="180">
        <f t="shared" ca="1" si="101"/>
        <v>0</v>
      </c>
    </row>
    <row r="1779" spans="2:9">
      <c r="B1779" s="179"/>
      <c r="C1779" s="179"/>
      <c r="E1779" s="180">
        <f t="shared" ca="1" si="99"/>
        <v>0</v>
      </c>
      <c r="G1779" s="180">
        <f t="shared" ca="1" si="100"/>
        <v>0</v>
      </c>
      <c r="I1779" s="180">
        <f t="shared" ca="1" si="101"/>
        <v>0</v>
      </c>
    </row>
    <row r="1780" spans="2:9">
      <c r="B1780" s="179"/>
      <c r="C1780" s="179"/>
      <c r="E1780" s="180">
        <f t="shared" ca="1" si="99"/>
        <v>0</v>
      </c>
      <c r="G1780" s="180">
        <f t="shared" ca="1" si="100"/>
        <v>0</v>
      </c>
      <c r="I1780" s="180">
        <f t="shared" ca="1" si="101"/>
        <v>0</v>
      </c>
    </row>
    <row r="1781" spans="2:9">
      <c r="B1781" s="179"/>
      <c r="C1781" s="179"/>
      <c r="E1781" s="180">
        <f t="shared" ca="1" si="99"/>
        <v>0</v>
      </c>
      <c r="G1781" s="180">
        <f t="shared" ca="1" si="100"/>
        <v>0</v>
      </c>
      <c r="I1781" s="180">
        <f t="shared" ca="1" si="101"/>
        <v>0</v>
      </c>
    </row>
    <row r="1782" spans="2:9">
      <c r="B1782" s="179"/>
      <c r="C1782" s="179"/>
      <c r="E1782" s="180">
        <f t="shared" ca="1" si="99"/>
        <v>0</v>
      </c>
      <c r="G1782" s="180">
        <f t="shared" ca="1" si="100"/>
        <v>0</v>
      </c>
      <c r="I1782" s="180">
        <f t="shared" ca="1" si="101"/>
        <v>0</v>
      </c>
    </row>
    <row r="1783" spans="2:9">
      <c r="B1783" s="179"/>
      <c r="C1783" s="179"/>
      <c r="E1783" s="180">
        <f t="shared" ca="1" si="99"/>
        <v>0</v>
      </c>
      <c r="G1783" s="180">
        <f t="shared" ca="1" si="100"/>
        <v>0</v>
      </c>
      <c r="I1783" s="180">
        <f t="shared" ca="1" si="101"/>
        <v>0</v>
      </c>
    </row>
    <row r="1784" spans="2:9">
      <c r="B1784" s="179"/>
      <c r="C1784" s="179"/>
      <c r="E1784" s="180">
        <f t="shared" ca="1" si="99"/>
        <v>0</v>
      </c>
      <c r="G1784" s="180">
        <f t="shared" ca="1" si="100"/>
        <v>0</v>
      </c>
      <c r="I1784" s="180">
        <f t="shared" ca="1" si="101"/>
        <v>0</v>
      </c>
    </row>
    <row r="1785" spans="2:9">
      <c r="B1785" s="179"/>
      <c r="C1785" s="179"/>
      <c r="E1785" s="180">
        <f t="shared" ca="1" si="99"/>
        <v>0</v>
      </c>
      <c r="G1785" s="180">
        <f t="shared" ca="1" si="100"/>
        <v>0</v>
      </c>
      <c r="I1785" s="180">
        <f t="shared" ca="1" si="101"/>
        <v>0</v>
      </c>
    </row>
    <row r="1786" spans="2:9">
      <c r="B1786" s="179"/>
      <c r="C1786" s="179"/>
      <c r="E1786" s="180">
        <f t="shared" ca="1" si="99"/>
        <v>0</v>
      </c>
      <c r="G1786" s="180">
        <f t="shared" ca="1" si="100"/>
        <v>0</v>
      </c>
      <c r="I1786" s="180">
        <f t="shared" ca="1" si="101"/>
        <v>0</v>
      </c>
    </row>
    <row r="1787" spans="2:9">
      <c r="B1787" s="179"/>
      <c r="C1787" s="179"/>
      <c r="E1787" s="180">
        <f t="shared" ca="1" si="99"/>
        <v>0</v>
      </c>
      <c r="G1787" s="180">
        <f t="shared" ca="1" si="100"/>
        <v>0</v>
      </c>
      <c r="I1787" s="180">
        <f t="shared" ca="1" si="101"/>
        <v>0</v>
      </c>
    </row>
    <row r="1788" spans="2:9">
      <c r="B1788" s="179"/>
      <c r="C1788" s="179"/>
      <c r="E1788" s="180">
        <f t="shared" ca="1" si="99"/>
        <v>0</v>
      </c>
      <c r="G1788" s="180">
        <f t="shared" ca="1" si="100"/>
        <v>0</v>
      </c>
      <c r="I1788" s="180">
        <f t="shared" ca="1" si="101"/>
        <v>0</v>
      </c>
    </row>
    <row r="1789" spans="2:9">
      <c r="B1789" s="179"/>
      <c r="C1789" s="179"/>
      <c r="E1789" s="180">
        <f t="shared" ca="1" si="99"/>
        <v>0</v>
      </c>
      <c r="G1789" s="180">
        <f t="shared" ca="1" si="100"/>
        <v>0</v>
      </c>
      <c r="I1789" s="180">
        <f t="shared" ca="1" si="101"/>
        <v>0</v>
      </c>
    </row>
    <row r="1790" spans="2:9">
      <c r="B1790" s="179"/>
      <c r="C1790" s="179"/>
      <c r="E1790" s="180">
        <f t="shared" ca="1" si="99"/>
        <v>0</v>
      </c>
      <c r="G1790" s="180">
        <f t="shared" ca="1" si="100"/>
        <v>0</v>
      </c>
      <c r="I1790" s="180">
        <f t="shared" ca="1" si="101"/>
        <v>0</v>
      </c>
    </row>
    <row r="1791" spans="2:9">
      <c r="B1791" s="179"/>
      <c r="C1791" s="179"/>
      <c r="E1791" s="180">
        <f t="shared" ca="1" si="99"/>
        <v>0</v>
      </c>
      <c r="G1791" s="180">
        <f t="shared" ca="1" si="100"/>
        <v>0</v>
      </c>
      <c r="I1791" s="180">
        <f t="shared" ca="1" si="101"/>
        <v>0</v>
      </c>
    </row>
    <row r="1792" spans="2:9">
      <c r="B1792" s="179"/>
      <c r="C1792" s="179"/>
      <c r="E1792" s="180">
        <f t="shared" ca="1" si="99"/>
        <v>0</v>
      </c>
      <c r="G1792" s="180">
        <f t="shared" ca="1" si="100"/>
        <v>0</v>
      </c>
      <c r="I1792" s="180">
        <f t="shared" ca="1" si="101"/>
        <v>0</v>
      </c>
    </row>
    <row r="1793" spans="2:9">
      <c r="B1793" s="179"/>
      <c r="C1793" s="179"/>
      <c r="E1793" s="180">
        <f t="shared" ca="1" si="99"/>
        <v>0</v>
      </c>
      <c r="G1793" s="180">
        <f t="shared" ca="1" si="100"/>
        <v>0</v>
      </c>
      <c r="I1793" s="180">
        <f t="shared" ca="1" si="101"/>
        <v>0</v>
      </c>
    </row>
    <row r="1794" spans="2:9">
      <c r="B1794" s="179"/>
      <c r="C1794" s="179"/>
      <c r="E1794" s="180">
        <f t="shared" ca="1" si="99"/>
        <v>0</v>
      </c>
      <c r="G1794" s="180">
        <f t="shared" ca="1" si="100"/>
        <v>0</v>
      </c>
      <c r="I1794" s="180">
        <f t="shared" ca="1" si="101"/>
        <v>0</v>
      </c>
    </row>
    <row r="1795" spans="2:9">
      <c r="B1795" s="179"/>
      <c r="C1795" s="179"/>
      <c r="E1795" s="180">
        <f t="shared" ca="1" si="99"/>
        <v>0</v>
      </c>
      <c r="G1795" s="180">
        <f t="shared" ca="1" si="100"/>
        <v>0</v>
      </c>
      <c r="I1795" s="180">
        <f t="shared" ca="1" si="101"/>
        <v>0</v>
      </c>
    </row>
    <row r="1796" spans="2:9">
      <c r="B1796" s="179"/>
      <c r="C1796" s="179"/>
      <c r="E1796" s="180">
        <f t="shared" ca="1" si="99"/>
        <v>0</v>
      </c>
      <c r="G1796" s="180">
        <f t="shared" ca="1" si="100"/>
        <v>0</v>
      </c>
      <c r="I1796" s="180">
        <f t="shared" ca="1" si="101"/>
        <v>0</v>
      </c>
    </row>
    <row r="1797" spans="2:9">
      <c r="B1797" s="179"/>
      <c r="C1797" s="179"/>
      <c r="E1797" s="180">
        <f t="shared" ca="1" si="99"/>
        <v>0</v>
      </c>
      <c r="G1797" s="180">
        <f t="shared" ca="1" si="100"/>
        <v>0</v>
      </c>
      <c r="I1797" s="180">
        <f t="shared" ca="1" si="101"/>
        <v>0</v>
      </c>
    </row>
    <row r="1798" spans="2:9">
      <c r="B1798" s="179"/>
      <c r="C1798" s="179"/>
      <c r="E1798" s="180">
        <f t="shared" ca="1" si="99"/>
        <v>0</v>
      </c>
      <c r="G1798" s="180">
        <f t="shared" ca="1" si="100"/>
        <v>0</v>
      </c>
      <c r="I1798" s="180">
        <f t="shared" ca="1" si="101"/>
        <v>0</v>
      </c>
    </row>
    <row r="1799" spans="2:9">
      <c r="B1799" s="179"/>
      <c r="C1799" s="179"/>
      <c r="E1799" s="180">
        <f t="shared" ca="1" si="99"/>
        <v>0</v>
      </c>
      <c r="G1799" s="180">
        <f t="shared" ca="1" si="100"/>
        <v>0</v>
      </c>
      <c r="I1799" s="180">
        <f t="shared" ca="1" si="101"/>
        <v>0</v>
      </c>
    </row>
    <row r="1800" spans="2:9">
      <c r="B1800" s="179"/>
      <c r="C1800" s="179"/>
      <c r="E1800" s="180">
        <f t="shared" ca="1" si="99"/>
        <v>0</v>
      </c>
      <c r="G1800" s="180">
        <f t="shared" ca="1" si="100"/>
        <v>0</v>
      </c>
      <c r="I1800" s="180">
        <f t="shared" ca="1" si="101"/>
        <v>0</v>
      </c>
    </row>
    <row r="1801" spans="2:9">
      <c r="B1801" s="179"/>
      <c r="C1801" s="179"/>
      <c r="E1801" s="180">
        <f t="shared" ca="1" si="99"/>
        <v>0</v>
      </c>
      <c r="G1801" s="180">
        <f t="shared" ca="1" si="100"/>
        <v>0</v>
      </c>
      <c r="I1801" s="180">
        <f t="shared" ca="1" si="101"/>
        <v>0</v>
      </c>
    </row>
    <row r="1802" spans="2:9">
      <c r="B1802" s="179"/>
      <c r="C1802" s="179"/>
      <c r="E1802" s="180">
        <f t="shared" ca="1" si="99"/>
        <v>0</v>
      </c>
      <c r="G1802" s="180">
        <f t="shared" ca="1" si="100"/>
        <v>0</v>
      </c>
      <c r="I1802" s="180">
        <f t="shared" ca="1" si="101"/>
        <v>0</v>
      </c>
    </row>
    <row r="1803" spans="2:9">
      <c r="B1803" s="179"/>
      <c r="C1803" s="179"/>
      <c r="E1803" s="180">
        <f t="shared" ca="1" si="99"/>
        <v>0</v>
      </c>
      <c r="G1803" s="180">
        <f t="shared" ca="1" si="100"/>
        <v>0</v>
      </c>
      <c r="I1803" s="180">
        <f t="shared" ca="1" si="101"/>
        <v>0</v>
      </c>
    </row>
    <row r="1804" spans="2:9">
      <c r="B1804" s="179"/>
      <c r="C1804" s="179"/>
      <c r="E1804" s="180">
        <f t="shared" ca="1" si="99"/>
        <v>0</v>
      </c>
      <c r="G1804" s="180">
        <f t="shared" ca="1" si="100"/>
        <v>0</v>
      </c>
      <c r="I1804" s="180">
        <f t="shared" ca="1" si="101"/>
        <v>0</v>
      </c>
    </row>
    <row r="1805" spans="2:9">
      <c r="B1805" s="179"/>
      <c r="C1805" s="179"/>
      <c r="E1805" s="180">
        <f t="shared" ca="1" si="99"/>
        <v>0</v>
      </c>
      <c r="G1805" s="180">
        <f t="shared" ca="1" si="100"/>
        <v>0</v>
      </c>
      <c r="I1805" s="180">
        <f t="shared" ca="1" si="101"/>
        <v>0</v>
      </c>
    </row>
    <row r="1806" spans="2:9">
      <c r="B1806" s="179"/>
      <c r="C1806" s="179"/>
      <c r="E1806" s="180">
        <f t="shared" ca="1" si="99"/>
        <v>0</v>
      </c>
      <c r="G1806" s="180">
        <f t="shared" ca="1" si="100"/>
        <v>0</v>
      </c>
      <c r="I1806" s="180">
        <f t="shared" ca="1" si="101"/>
        <v>0</v>
      </c>
    </row>
    <row r="1807" spans="2:9">
      <c r="B1807" s="179"/>
      <c r="C1807" s="179"/>
      <c r="E1807" s="180">
        <f t="shared" ca="1" si="99"/>
        <v>0</v>
      </c>
      <c r="G1807" s="180">
        <f t="shared" ca="1" si="100"/>
        <v>0</v>
      </c>
      <c r="I1807" s="180">
        <f t="shared" ca="1" si="101"/>
        <v>0</v>
      </c>
    </row>
    <row r="1808" spans="2:9">
      <c r="B1808" s="179"/>
      <c r="C1808" s="179"/>
      <c r="E1808" s="180">
        <f t="shared" ca="1" si="99"/>
        <v>0</v>
      </c>
      <c r="G1808" s="180">
        <f t="shared" ca="1" si="100"/>
        <v>0</v>
      </c>
      <c r="I1808" s="180">
        <f t="shared" ca="1" si="101"/>
        <v>0</v>
      </c>
    </row>
    <row r="1809" spans="2:9">
      <c r="B1809" s="179"/>
      <c r="C1809" s="179"/>
      <c r="E1809" s="180">
        <f t="shared" ca="1" si="99"/>
        <v>0</v>
      </c>
      <c r="G1809" s="180">
        <f t="shared" ca="1" si="100"/>
        <v>0</v>
      </c>
      <c r="I1809" s="180">
        <f t="shared" ca="1" si="101"/>
        <v>0</v>
      </c>
    </row>
    <row r="1810" spans="2:9">
      <c r="B1810" s="179"/>
      <c r="C1810" s="179"/>
      <c r="E1810" s="180">
        <f t="shared" ca="1" si="99"/>
        <v>0</v>
      </c>
      <c r="G1810" s="180">
        <f t="shared" ca="1" si="100"/>
        <v>0</v>
      </c>
      <c r="I1810" s="180">
        <f t="shared" ca="1" si="101"/>
        <v>0</v>
      </c>
    </row>
    <row r="1811" spans="2:9">
      <c r="B1811" s="179"/>
      <c r="C1811" s="179"/>
      <c r="E1811" s="180">
        <f t="shared" ca="1" si="99"/>
        <v>0</v>
      </c>
      <c r="G1811" s="180">
        <f t="shared" ca="1" si="100"/>
        <v>0</v>
      </c>
      <c r="I1811" s="180">
        <f t="shared" ca="1" si="101"/>
        <v>0</v>
      </c>
    </row>
    <row r="1812" spans="2:9">
      <c r="B1812" s="179"/>
      <c r="C1812" s="179"/>
      <c r="E1812" s="180">
        <f t="shared" ca="1" si="99"/>
        <v>0</v>
      </c>
      <c r="G1812" s="180">
        <f t="shared" ca="1" si="100"/>
        <v>0</v>
      </c>
      <c r="I1812" s="180">
        <f t="shared" ca="1" si="101"/>
        <v>0</v>
      </c>
    </row>
    <row r="1813" spans="2:9">
      <c r="B1813" s="179"/>
      <c r="C1813" s="179"/>
      <c r="E1813" s="180">
        <f t="shared" ca="1" si="99"/>
        <v>0</v>
      </c>
      <c r="G1813" s="180">
        <f t="shared" ca="1" si="100"/>
        <v>0</v>
      </c>
      <c r="I1813" s="180">
        <f t="shared" ca="1" si="101"/>
        <v>0</v>
      </c>
    </row>
    <row r="1814" spans="2:9">
      <c r="B1814" s="179"/>
      <c r="C1814" s="179"/>
      <c r="E1814" s="180">
        <f t="shared" ca="1" si="99"/>
        <v>0</v>
      </c>
      <c r="G1814" s="180">
        <f t="shared" ca="1" si="100"/>
        <v>0</v>
      </c>
      <c r="I1814" s="180">
        <f t="shared" ca="1" si="101"/>
        <v>0</v>
      </c>
    </row>
    <row r="1815" spans="2:9">
      <c r="B1815" s="179"/>
      <c r="C1815" s="179"/>
      <c r="E1815" s="180">
        <f t="shared" ca="1" si="99"/>
        <v>0</v>
      </c>
      <c r="G1815" s="180">
        <f t="shared" ca="1" si="100"/>
        <v>0</v>
      </c>
      <c r="I1815" s="180">
        <f t="shared" ca="1" si="101"/>
        <v>0</v>
      </c>
    </row>
    <row r="1816" spans="2:9">
      <c r="B1816" s="179"/>
      <c r="C1816" s="179"/>
      <c r="E1816" s="180">
        <f t="shared" ca="1" si="99"/>
        <v>0</v>
      </c>
      <c r="G1816" s="180">
        <f t="shared" ca="1" si="100"/>
        <v>0</v>
      </c>
      <c r="I1816" s="180">
        <f t="shared" ca="1" si="101"/>
        <v>0</v>
      </c>
    </row>
    <row r="1817" spans="2:9">
      <c r="B1817" s="179"/>
      <c r="C1817" s="179"/>
      <c r="E1817" s="180">
        <f t="shared" ca="1" si="99"/>
        <v>0</v>
      </c>
      <c r="G1817" s="180">
        <f t="shared" ca="1" si="100"/>
        <v>0</v>
      </c>
      <c r="I1817" s="180">
        <f t="shared" ca="1" si="101"/>
        <v>0</v>
      </c>
    </row>
    <row r="1818" spans="2:9">
      <c r="B1818" s="179"/>
      <c r="C1818" s="179"/>
      <c r="E1818" s="180">
        <f t="shared" ca="1" si="99"/>
        <v>0</v>
      </c>
      <c r="G1818" s="180">
        <f t="shared" ca="1" si="100"/>
        <v>0</v>
      </c>
      <c r="I1818" s="180">
        <f t="shared" ca="1" si="101"/>
        <v>0</v>
      </c>
    </row>
    <row r="1819" spans="2:9">
      <c r="B1819" s="179"/>
      <c r="C1819" s="179"/>
      <c r="E1819" s="180">
        <f t="shared" ca="1" si="99"/>
        <v>0</v>
      </c>
      <c r="G1819" s="180">
        <f t="shared" ca="1" si="100"/>
        <v>0</v>
      </c>
      <c r="I1819" s="180">
        <f t="shared" ca="1" si="101"/>
        <v>0</v>
      </c>
    </row>
    <row r="1820" spans="2:9">
      <c r="B1820" s="179"/>
      <c r="C1820" s="179"/>
      <c r="E1820" s="180">
        <f t="shared" ca="1" si="99"/>
        <v>0</v>
      </c>
      <c r="G1820" s="180">
        <f t="shared" ca="1" si="100"/>
        <v>0</v>
      </c>
      <c r="I1820" s="180">
        <f t="shared" ca="1" si="101"/>
        <v>0</v>
      </c>
    </row>
    <row r="1821" spans="2:9">
      <c r="B1821" s="179"/>
      <c r="C1821" s="179"/>
      <c r="E1821" s="180">
        <f t="shared" ca="1" si="99"/>
        <v>0</v>
      </c>
      <c r="G1821" s="180">
        <f t="shared" ca="1" si="100"/>
        <v>0</v>
      </c>
      <c r="I1821" s="180">
        <f t="shared" ca="1" si="101"/>
        <v>0</v>
      </c>
    </row>
    <row r="1822" spans="2:9">
      <c r="B1822" s="179"/>
      <c r="C1822" s="179"/>
      <c r="E1822" s="180">
        <f t="shared" ca="1" si="99"/>
        <v>0</v>
      </c>
      <c r="G1822" s="180">
        <f t="shared" ca="1" si="100"/>
        <v>0</v>
      </c>
      <c r="I1822" s="180">
        <f t="shared" ca="1" si="101"/>
        <v>0</v>
      </c>
    </row>
    <row r="1823" spans="2:9">
      <c r="B1823" s="179"/>
      <c r="C1823" s="179"/>
      <c r="E1823" s="180">
        <f t="shared" ref="E1823:E1886" ca="1" si="102">SUMPRODUCT(SUMIFS(INDIRECT(NomFeuilles&amp;"!E8"),INDIRECT(NomFeuilles&amp;"!A8"),"VRAI",INDIRECT(NomFeuilles&amp;"!A9"),"2013",INDIRECT(NomFeuilles&amp;"!E1"),C1823))</f>
        <v>0</v>
      </c>
      <c r="G1823" s="180">
        <f t="shared" ref="G1823:G1886" ca="1" si="103">SUMPRODUCT(SUMIFS(INDIRECT(NomFeuilles&amp;"!A39"),INDIRECT(NomFeuilles&amp;"!A8"),"VRAI",INDIRECT(NomFeuilles&amp;"!A9"),"2013",INDIRECT(NomFeuilles&amp;"!A40"),C1823))</f>
        <v>0</v>
      </c>
      <c r="I1823" s="180">
        <f t="shared" ref="I1823:I1886" ca="1" si="104">SUMPRODUCT(SUMIFS(INDIRECT(NomFeuilles&amp;"!C42"),INDIRECT(NomFeuilles&amp;"!A8"),"VRAI",INDIRECT(NomFeuilles&amp;"!A9"),"2013",INDIRECT(NomFeuilles&amp;"!A40"),C1823))</f>
        <v>0</v>
      </c>
    </row>
    <row r="1824" spans="2:9">
      <c r="B1824" s="179"/>
      <c r="C1824" s="179"/>
      <c r="E1824" s="180">
        <f t="shared" ca="1" si="102"/>
        <v>0</v>
      </c>
      <c r="G1824" s="180">
        <f t="shared" ca="1" si="103"/>
        <v>0</v>
      </c>
      <c r="I1824" s="180">
        <f t="shared" ca="1" si="104"/>
        <v>0</v>
      </c>
    </row>
    <row r="1825" spans="2:9">
      <c r="B1825" s="179"/>
      <c r="C1825" s="179"/>
      <c r="E1825" s="180">
        <f t="shared" ca="1" si="102"/>
        <v>0</v>
      </c>
      <c r="G1825" s="180">
        <f t="shared" ca="1" si="103"/>
        <v>0</v>
      </c>
      <c r="I1825" s="180">
        <f t="shared" ca="1" si="104"/>
        <v>0</v>
      </c>
    </row>
    <row r="1826" spans="2:9">
      <c r="B1826" s="179"/>
      <c r="C1826" s="179"/>
      <c r="E1826" s="180">
        <f t="shared" ca="1" si="102"/>
        <v>0</v>
      </c>
      <c r="G1826" s="180">
        <f t="shared" ca="1" si="103"/>
        <v>0</v>
      </c>
      <c r="I1826" s="180">
        <f t="shared" ca="1" si="104"/>
        <v>0</v>
      </c>
    </row>
    <row r="1827" spans="2:9">
      <c r="B1827" s="179"/>
      <c r="C1827" s="179"/>
      <c r="E1827" s="180">
        <f t="shared" ca="1" si="102"/>
        <v>0</v>
      </c>
      <c r="G1827" s="180">
        <f t="shared" ca="1" si="103"/>
        <v>0</v>
      </c>
      <c r="I1827" s="180">
        <f t="shared" ca="1" si="104"/>
        <v>0</v>
      </c>
    </row>
    <row r="1828" spans="2:9">
      <c r="B1828" s="179"/>
      <c r="C1828" s="179"/>
      <c r="E1828" s="180">
        <f t="shared" ca="1" si="102"/>
        <v>0</v>
      </c>
      <c r="G1828" s="180">
        <f t="shared" ca="1" si="103"/>
        <v>0</v>
      </c>
      <c r="I1828" s="180">
        <f t="shared" ca="1" si="104"/>
        <v>0</v>
      </c>
    </row>
    <row r="1829" spans="2:9">
      <c r="B1829" s="179"/>
      <c r="C1829" s="179"/>
      <c r="E1829" s="180">
        <f t="shared" ca="1" si="102"/>
        <v>0</v>
      </c>
      <c r="G1829" s="180">
        <f t="shared" ca="1" si="103"/>
        <v>0</v>
      </c>
      <c r="I1829" s="180">
        <f t="shared" ca="1" si="104"/>
        <v>0</v>
      </c>
    </row>
    <row r="1830" spans="2:9">
      <c r="B1830" s="179"/>
      <c r="C1830" s="179"/>
      <c r="E1830" s="180">
        <f t="shared" ca="1" si="102"/>
        <v>0</v>
      </c>
      <c r="G1830" s="180">
        <f t="shared" ca="1" si="103"/>
        <v>0</v>
      </c>
      <c r="I1830" s="180">
        <f t="shared" ca="1" si="104"/>
        <v>0</v>
      </c>
    </row>
    <row r="1831" spans="2:9">
      <c r="B1831" s="179"/>
      <c r="C1831" s="179"/>
      <c r="E1831" s="180">
        <f t="shared" ca="1" si="102"/>
        <v>0</v>
      </c>
      <c r="G1831" s="180">
        <f t="shared" ca="1" si="103"/>
        <v>0</v>
      </c>
      <c r="I1831" s="180">
        <f t="shared" ca="1" si="104"/>
        <v>0</v>
      </c>
    </row>
    <row r="1832" spans="2:9">
      <c r="B1832" s="179"/>
      <c r="C1832" s="179"/>
      <c r="E1832" s="180">
        <f t="shared" ca="1" si="102"/>
        <v>0</v>
      </c>
      <c r="G1832" s="180">
        <f t="shared" ca="1" si="103"/>
        <v>0</v>
      </c>
      <c r="I1832" s="180">
        <f t="shared" ca="1" si="104"/>
        <v>0</v>
      </c>
    </row>
    <row r="1833" spans="2:9">
      <c r="B1833" s="179"/>
      <c r="C1833" s="179"/>
      <c r="E1833" s="180">
        <f t="shared" ca="1" si="102"/>
        <v>0</v>
      </c>
      <c r="G1833" s="180">
        <f t="shared" ca="1" si="103"/>
        <v>0</v>
      </c>
      <c r="I1833" s="180">
        <f t="shared" ca="1" si="104"/>
        <v>0</v>
      </c>
    </row>
    <row r="1834" spans="2:9">
      <c r="B1834" s="179"/>
      <c r="C1834" s="179"/>
      <c r="E1834" s="180">
        <f t="shared" ca="1" si="102"/>
        <v>0</v>
      </c>
      <c r="G1834" s="180">
        <f t="shared" ca="1" si="103"/>
        <v>0</v>
      </c>
      <c r="I1834" s="180">
        <f t="shared" ca="1" si="104"/>
        <v>0</v>
      </c>
    </row>
    <row r="1835" spans="2:9">
      <c r="B1835" s="179"/>
      <c r="C1835" s="179"/>
      <c r="E1835" s="180">
        <f t="shared" ca="1" si="102"/>
        <v>0</v>
      </c>
      <c r="G1835" s="180">
        <f t="shared" ca="1" si="103"/>
        <v>0</v>
      </c>
      <c r="I1835" s="180">
        <f t="shared" ca="1" si="104"/>
        <v>0</v>
      </c>
    </row>
    <row r="1836" spans="2:9">
      <c r="B1836" s="179"/>
      <c r="C1836" s="179"/>
      <c r="E1836" s="180">
        <f t="shared" ca="1" si="102"/>
        <v>0</v>
      </c>
      <c r="G1836" s="180">
        <f t="shared" ca="1" si="103"/>
        <v>0</v>
      </c>
      <c r="I1836" s="180">
        <f t="shared" ca="1" si="104"/>
        <v>0</v>
      </c>
    </row>
    <row r="1837" spans="2:9">
      <c r="B1837" s="179"/>
      <c r="C1837" s="179"/>
      <c r="E1837" s="180">
        <f t="shared" ca="1" si="102"/>
        <v>0</v>
      </c>
      <c r="G1837" s="180">
        <f t="shared" ca="1" si="103"/>
        <v>0</v>
      </c>
      <c r="I1837" s="180">
        <f t="shared" ca="1" si="104"/>
        <v>0</v>
      </c>
    </row>
    <row r="1838" spans="2:9">
      <c r="B1838" s="179"/>
      <c r="C1838" s="179"/>
      <c r="E1838" s="180">
        <f t="shared" ca="1" si="102"/>
        <v>0</v>
      </c>
      <c r="G1838" s="180">
        <f t="shared" ca="1" si="103"/>
        <v>0</v>
      </c>
      <c r="I1838" s="180">
        <f t="shared" ca="1" si="104"/>
        <v>0</v>
      </c>
    </row>
    <row r="1839" spans="2:9">
      <c r="B1839" s="179"/>
      <c r="C1839" s="179"/>
      <c r="E1839" s="180">
        <f t="shared" ca="1" si="102"/>
        <v>0</v>
      </c>
      <c r="G1839" s="180">
        <f t="shared" ca="1" si="103"/>
        <v>0</v>
      </c>
      <c r="I1839" s="180">
        <f t="shared" ca="1" si="104"/>
        <v>0</v>
      </c>
    </row>
    <row r="1840" spans="2:9">
      <c r="B1840" s="179"/>
      <c r="C1840" s="179"/>
      <c r="E1840" s="180">
        <f t="shared" ca="1" si="102"/>
        <v>0</v>
      </c>
      <c r="G1840" s="180">
        <f t="shared" ca="1" si="103"/>
        <v>0</v>
      </c>
      <c r="I1840" s="180">
        <f t="shared" ca="1" si="104"/>
        <v>0</v>
      </c>
    </row>
    <row r="1841" spans="2:9">
      <c r="B1841" s="179"/>
      <c r="C1841" s="179"/>
      <c r="E1841" s="180">
        <f t="shared" ca="1" si="102"/>
        <v>0</v>
      </c>
      <c r="G1841" s="180">
        <f t="shared" ca="1" si="103"/>
        <v>0</v>
      </c>
      <c r="I1841" s="180">
        <f t="shared" ca="1" si="104"/>
        <v>0</v>
      </c>
    </row>
    <row r="1842" spans="2:9">
      <c r="B1842" s="179"/>
      <c r="C1842" s="179"/>
      <c r="E1842" s="180">
        <f t="shared" ca="1" si="102"/>
        <v>0</v>
      </c>
      <c r="G1842" s="180">
        <f t="shared" ca="1" si="103"/>
        <v>0</v>
      </c>
      <c r="I1842" s="180">
        <f t="shared" ca="1" si="104"/>
        <v>0</v>
      </c>
    </row>
    <row r="1843" spans="2:9">
      <c r="B1843" s="179"/>
      <c r="C1843" s="179"/>
      <c r="E1843" s="180">
        <f t="shared" ca="1" si="102"/>
        <v>0</v>
      </c>
      <c r="G1843" s="180">
        <f t="shared" ca="1" si="103"/>
        <v>0</v>
      </c>
      <c r="I1843" s="180">
        <f t="shared" ca="1" si="104"/>
        <v>0</v>
      </c>
    </row>
    <row r="1844" spans="2:9">
      <c r="B1844" s="179"/>
      <c r="C1844" s="179"/>
      <c r="E1844" s="180">
        <f t="shared" ca="1" si="102"/>
        <v>0</v>
      </c>
      <c r="G1844" s="180">
        <f t="shared" ca="1" si="103"/>
        <v>0</v>
      </c>
      <c r="I1844" s="180">
        <f t="shared" ca="1" si="104"/>
        <v>0</v>
      </c>
    </row>
    <row r="1845" spans="2:9">
      <c r="B1845" s="179"/>
      <c r="C1845" s="179"/>
      <c r="E1845" s="180">
        <f t="shared" ca="1" si="102"/>
        <v>0</v>
      </c>
      <c r="G1845" s="180">
        <f t="shared" ca="1" si="103"/>
        <v>0</v>
      </c>
      <c r="I1845" s="180">
        <f t="shared" ca="1" si="104"/>
        <v>0</v>
      </c>
    </row>
    <row r="1846" spans="2:9">
      <c r="B1846" s="179"/>
      <c r="C1846" s="179"/>
      <c r="E1846" s="180">
        <f t="shared" ca="1" si="102"/>
        <v>0</v>
      </c>
      <c r="G1846" s="180">
        <f t="shared" ca="1" si="103"/>
        <v>0</v>
      </c>
      <c r="I1846" s="180">
        <f t="shared" ca="1" si="104"/>
        <v>0</v>
      </c>
    </row>
    <row r="1847" spans="2:9">
      <c r="B1847" s="179"/>
      <c r="C1847" s="179"/>
      <c r="E1847" s="180">
        <f t="shared" ca="1" si="102"/>
        <v>0</v>
      </c>
      <c r="G1847" s="180">
        <f t="shared" ca="1" si="103"/>
        <v>0</v>
      </c>
      <c r="I1847" s="180">
        <f t="shared" ca="1" si="104"/>
        <v>0</v>
      </c>
    </row>
    <row r="1848" spans="2:9">
      <c r="B1848" s="179"/>
      <c r="C1848" s="179"/>
      <c r="E1848" s="180">
        <f t="shared" ca="1" si="102"/>
        <v>0</v>
      </c>
      <c r="G1848" s="180">
        <f t="shared" ca="1" si="103"/>
        <v>0</v>
      </c>
      <c r="I1848" s="180">
        <f t="shared" ca="1" si="104"/>
        <v>0</v>
      </c>
    </row>
    <row r="1849" spans="2:9">
      <c r="B1849" s="179"/>
      <c r="C1849" s="179"/>
      <c r="E1849" s="180">
        <f t="shared" ca="1" si="102"/>
        <v>0</v>
      </c>
      <c r="G1849" s="180">
        <f t="shared" ca="1" si="103"/>
        <v>0</v>
      </c>
      <c r="I1849" s="180">
        <f t="shared" ca="1" si="104"/>
        <v>0</v>
      </c>
    </row>
    <row r="1850" spans="2:9">
      <c r="B1850" s="179"/>
      <c r="C1850" s="179"/>
      <c r="E1850" s="180">
        <f t="shared" ca="1" si="102"/>
        <v>0</v>
      </c>
      <c r="G1850" s="180">
        <f t="shared" ca="1" si="103"/>
        <v>0</v>
      </c>
      <c r="I1850" s="180">
        <f t="shared" ca="1" si="104"/>
        <v>0</v>
      </c>
    </row>
    <row r="1851" spans="2:9">
      <c r="B1851" s="179"/>
      <c r="C1851" s="179"/>
      <c r="E1851" s="180">
        <f t="shared" ca="1" si="102"/>
        <v>0</v>
      </c>
      <c r="G1851" s="180">
        <f t="shared" ca="1" si="103"/>
        <v>0</v>
      </c>
      <c r="I1851" s="180">
        <f t="shared" ca="1" si="104"/>
        <v>0</v>
      </c>
    </row>
    <row r="1852" spans="2:9">
      <c r="B1852" s="179"/>
      <c r="C1852" s="179"/>
      <c r="E1852" s="180">
        <f t="shared" ca="1" si="102"/>
        <v>0</v>
      </c>
      <c r="G1852" s="180">
        <f t="shared" ca="1" si="103"/>
        <v>0</v>
      </c>
      <c r="I1852" s="180">
        <f t="shared" ca="1" si="104"/>
        <v>0</v>
      </c>
    </row>
    <row r="1853" spans="2:9">
      <c r="B1853" s="179"/>
      <c r="C1853" s="179"/>
      <c r="E1853" s="180">
        <f t="shared" ca="1" si="102"/>
        <v>0</v>
      </c>
      <c r="G1853" s="180">
        <f t="shared" ca="1" si="103"/>
        <v>0</v>
      </c>
      <c r="I1853" s="180">
        <f t="shared" ca="1" si="104"/>
        <v>0</v>
      </c>
    </row>
    <row r="1854" spans="2:9">
      <c r="B1854" s="179"/>
      <c r="C1854" s="179"/>
      <c r="E1854" s="180">
        <f t="shared" ca="1" si="102"/>
        <v>0</v>
      </c>
      <c r="G1854" s="180">
        <f t="shared" ca="1" si="103"/>
        <v>0</v>
      </c>
      <c r="I1854" s="180">
        <f t="shared" ca="1" si="104"/>
        <v>0</v>
      </c>
    </row>
    <row r="1855" spans="2:9">
      <c r="B1855" s="179"/>
      <c r="C1855" s="179"/>
      <c r="E1855" s="180">
        <f t="shared" ca="1" si="102"/>
        <v>0</v>
      </c>
      <c r="G1855" s="180">
        <f t="shared" ca="1" si="103"/>
        <v>0</v>
      </c>
      <c r="I1855" s="180">
        <f t="shared" ca="1" si="104"/>
        <v>0</v>
      </c>
    </row>
    <row r="1856" spans="2:9">
      <c r="B1856" s="179"/>
      <c r="C1856" s="179"/>
      <c r="E1856" s="180">
        <f t="shared" ca="1" si="102"/>
        <v>0</v>
      </c>
      <c r="G1856" s="180">
        <f t="shared" ca="1" si="103"/>
        <v>0</v>
      </c>
      <c r="I1856" s="180">
        <f t="shared" ca="1" si="104"/>
        <v>0</v>
      </c>
    </row>
    <row r="1857" spans="2:9">
      <c r="B1857" s="179"/>
      <c r="C1857" s="179"/>
      <c r="E1857" s="180">
        <f t="shared" ca="1" si="102"/>
        <v>0</v>
      </c>
      <c r="G1857" s="180">
        <f t="shared" ca="1" si="103"/>
        <v>0</v>
      </c>
      <c r="I1857" s="180">
        <f t="shared" ca="1" si="104"/>
        <v>0</v>
      </c>
    </row>
    <row r="1858" spans="2:9">
      <c r="B1858" s="179"/>
      <c r="C1858" s="179"/>
      <c r="E1858" s="180">
        <f t="shared" ca="1" si="102"/>
        <v>0</v>
      </c>
      <c r="G1858" s="180">
        <f t="shared" ca="1" si="103"/>
        <v>0</v>
      </c>
      <c r="I1858" s="180">
        <f t="shared" ca="1" si="104"/>
        <v>0</v>
      </c>
    </row>
    <row r="1859" spans="2:9">
      <c r="B1859" s="179"/>
      <c r="C1859" s="179"/>
      <c r="E1859" s="180">
        <f t="shared" ca="1" si="102"/>
        <v>0</v>
      </c>
      <c r="G1859" s="180">
        <f t="shared" ca="1" si="103"/>
        <v>0</v>
      </c>
      <c r="I1859" s="180">
        <f t="shared" ca="1" si="104"/>
        <v>0</v>
      </c>
    </row>
    <row r="1860" spans="2:9">
      <c r="B1860" s="179"/>
      <c r="C1860" s="179"/>
      <c r="E1860" s="180">
        <f t="shared" ca="1" si="102"/>
        <v>0</v>
      </c>
      <c r="G1860" s="180">
        <f t="shared" ca="1" si="103"/>
        <v>0</v>
      </c>
      <c r="I1860" s="180">
        <f t="shared" ca="1" si="104"/>
        <v>0</v>
      </c>
    </row>
    <row r="1861" spans="2:9">
      <c r="B1861" s="179"/>
      <c r="C1861" s="179"/>
      <c r="E1861" s="180">
        <f t="shared" ca="1" si="102"/>
        <v>0</v>
      </c>
      <c r="G1861" s="180">
        <f t="shared" ca="1" si="103"/>
        <v>0</v>
      </c>
      <c r="I1861" s="180">
        <f t="shared" ca="1" si="104"/>
        <v>0</v>
      </c>
    </row>
    <row r="1862" spans="2:9">
      <c r="B1862" s="179"/>
      <c r="C1862" s="179"/>
      <c r="E1862" s="180">
        <f t="shared" ca="1" si="102"/>
        <v>0</v>
      </c>
      <c r="G1862" s="180">
        <f t="shared" ca="1" si="103"/>
        <v>0</v>
      </c>
      <c r="I1862" s="180">
        <f t="shared" ca="1" si="104"/>
        <v>0</v>
      </c>
    </row>
    <row r="1863" spans="2:9">
      <c r="B1863" s="179"/>
      <c r="C1863" s="179"/>
      <c r="E1863" s="180">
        <f t="shared" ca="1" si="102"/>
        <v>0</v>
      </c>
      <c r="G1863" s="180">
        <f t="shared" ca="1" si="103"/>
        <v>0</v>
      </c>
      <c r="I1863" s="180">
        <f t="shared" ca="1" si="104"/>
        <v>0</v>
      </c>
    </row>
    <row r="1864" spans="2:9">
      <c r="B1864" s="179"/>
      <c r="C1864" s="179"/>
      <c r="E1864" s="180">
        <f t="shared" ca="1" si="102"/>
        <v>0</v>
      </c>
      <c r="G1864" s="180">
        <f t="shared" ca="1" si="103"/>
        <v>0</v>
      </c>
      <c r="I1864" s="180">
        <f t="shared" ca="1" si="104"/>
        <v>0</v>
      </c>
    </row>
    <row r="1865" spans="2:9">
      <c r="B1865" s="179"/>
      <c r="C1865" s="179"/>
      <c r="E1865" s="180">
        <f t="shared" ca="1" si="102"/>
        <v>0</v>
      </c>
      <c r="G1865" s="180">
        <f t="shared" ca="1" si="103"/>
        <v>0</v>
      </c>
      <c r="I1865" s="180">
        <f t="shared" ca="1" si="104"/>
        <v>0</v>
      </c>
    </row>
    <row r="1866" spans="2:9">
      <c r="B1866" s="179"/>
      <c r="C1866" s="179"/>
      <c r="E1866" s="180">
        <f t="shared" ca="1" si="102"/>
        <v>0</v>
      </c>
      <c r="G1866" s="180">
        <f t="shared" ca="1" si="103"/>
        <v>0</v>
      </c>
      <c r="I1866" s="180">
        <f t="shared" ca="1" si="104"/>
        <v>0</v>
      </c>
    </row>
    <row r="1867" spans="2:9">
      <c r="B1867" s="179"/>
      <c r="C1867" s="179"/>
      <c r="E1867" s="180">
        <f t="shared" ca="1" si="102"/>
        <v>0</v>
      </c>
      <c r="G1867" s="180">
        <f t="shared" ca="1" si="103"/>
        <v>0</v>
      </c>
      <c r="I1867" s="180">
        <f t="shared" ca="1" si="104"/>
        <v>0</v>
      </c>
    </row>
    <row r="1868" spans="2:9">
      <c r="B1868" s="179"/>
      <c r="C1868" s="179"/>
      <c r="E1868" s="180">
        <f t="shared" ca="1" si="102"/>
        <v>0</v>
      </c>
      <c r="G1868" s="180">
        <f t="shared" ca="1" si="103"/>
        <v>0</v>
      </c>
      <c r="I1868" s="180">
        <f t="shared" ca="1" si="104"/>
        <v>0</v>
      </c>
    </row>
    <row r="1869" spans="2:9">
      <c r="B1869" s="179"/>
      <c r="C1869" s="179"/>
      <c r="E1869" s="180">
        <f t="shared" ca="1" si="102"/>
        <v>0</v>
      </c>
      <c r="G1869" s="180">
        <f t="shared" ca="1" si="103"/>
        <v>0</v>
      </c>
      <c r="I1869" s="180">
        <f t="shared" ca="1" si="104"/>
        <v>0</v>
      </c>
    </row>
    <row r="1870" spans="2:9">
      <c r="B1870" s="179"/>
      <c r="C1870" s="179"/>
      <c r="E1870" s="180">
        <f t="shared" ca="1" si="102"/>
        <v>0</v>
      </c>
      <c r="G1870" s="180">
        <f t="shared" ca="1" si="103"/>
        <v>0</v>
      </c>
      <c r="I1870" s="180">
        <f t="shared" ca="1" si="104"/>
        <v>0</v>
      </c>
    </row>
    <row r="1871" spans="2:9">
      <c r="B1871" s="179"/>
      <c r="C1871" s="179"/>
      <c r="E1871" s="180">
        <f t="shared" ca="1" si="102"/>
        <v>0</v>
      </c>
      <c r="G1871" s="180">
        <f t="shared" ca="1" si="103"/>
        <v>0</v>
      </c>
      <c r="I1871" s="180">
        <f t="shared" ca="1" si="104"/>
        <v>0</v>
      </c>
    </row>
    <row r="1872" spans="2:9">
      <c r="B1872" s="179"/>
      <c r="C1872" s="179"/>
      <c r="E1872" s="180">
        <f t="shared" ca="1" si="102"/>
        <v>0</v>
      </c>
      <c r="G1872" s="180">
        <f t="shared" ca="1" si="103"/>
        <v>0</v>
      </c>
      <c r="I1872" s="180">
        <f t="shared" ca="1" si="104"/>
        <v>0</v>
      </c>
    </row>
    <row r="1873" spans="2:9">
      <c r="B1873" s="179"/>
      <c r="C1873" s="179"/>
      <c r="E1873" s="180">
        <f t="shared" ca="1" si="102"/>
        <v>0</v>
      </c>
      <c r="G1873" s="180">
        <f t="shared" ca="1" si="103"/>
        <v>0</v>
      </c>
      <c r="I1873" s="180">
        <f t="shared" ca="1" si="104"/>
        <v>0</v>
      </c>
    </row>
    <row r="1874" spans="2:9">
      <c r="B1874" s="179"/>
      <c r="C1874" s="179"/>
      <c r="E1874" s="180">
        <f t="shared" ca="1" si="102"/>
        <v>0</v>
      </c>
      <c r="G1874" s="180">
        <f t="shared" ca="1" si="103"/>
        <v>0</v>
      </c>
      <c r="I1874" s="180">
        <f t="shared" ca="1" si="104"/>
        <v>0</v>
      </c>
    </row>
    <row r="1875" spans="2:9">
      <c r="B1875" s="179"/>
      <c r="C1875" s="179"/>
      <c r="E1875" s="180">
        <f t="shared" ca="1" si="102"/>
        <v>0</v>
      </c>
      <c r="G1875" s="180">
        <f t="shared" ca="1" si="103"/>
        <v>0</v>
      </c>
      <c r="I1875" s="180">
        <f t="shared" ca="1" si="104"/>
        <v>0</v>
      </c>
    </row>
    <row r="1876" spans="2:9">
      <c r="B1876" s="179"/>
      <c r="C1876" s="179"/>
      <c r="E1876" s="180">
        <f t="shared" ca="1" si="102"/>
        <v>0</v>
      </c>
      <c r="G1876" s="180">
        <f t="shared" ca="1" si="103"/>
        <v>0</v>
      </c>
      <c r="I1876" s="180">
        <f t="shared" ca="1" si="104"/>
        <v>0</v>
      </c>
    </row>
    <row r="1877" spans="2:9">
      <c r="B1877" s="179"/>
      <c r="C1877" s="179"/>
      <c r="E1877" s="180">
        <f t="shared" ca="1" si="102"/>
        <v>0</v>
      </c>
      <c r="G1877" s="180">
        <f t="shared" ca="1" si="103"/>
        <v>0</v>
      </c>
      <c r="I1877" s="180">
        <f t="shared" ca="1" si="104"/>
        <v>0</v>
      </c>
    </row>
    <row r="1878" spans="2:9">
      <c r="B1878" s="179"/>
      <c r="C1878" s="179"/>
      <c r="E1878" s="180">
        <f t="shared" ca="1" si="102"/>
        <v>0</v>
      </c>
      <c r="G1878" s="180">
        <f t="shared" ca="1" si="103"/>
        <v>0</v>
      </c>
      <c r="I1878" s="180">
        <f t="shared" ca="1" si="104"/>
        <v>0</v>
      </c>
    </row>
    <row r="1879" spans="2:9">
      <c r="B1879" s="179"/>
      <c r="C1879" s="179"/>
      <c r="E1879" s="180">
        <f t="shared" ca="1" si="102"/>
        <v>0</v>
      </c>
      <c r="G1879" s="180">
        <f t="shared" ca="1" si="103"/>
        <v>0</v>
      </c>
      <c r="I1879" s="180">
        <f t="shared" ca="1" si="104"/>
        <v>0</v>
      </c>
    </row>
    <row r="1880" spans="2:9">
      <c r="B1880" s="179"/>
      <c r="C1880" s="179"/>
      <c r="E1880" s="180">
        <f t="shared" ca="1" si="102"/>
        <v>0</v>
      </c>
      <c r="G1880" s="180">
        <f t="shared" ca="1" si="103"/>
        <v>0</v>
      </c>
      <c r="I1880" s="180">
        <f t="shared" ca="1" si="104"/>
        <v>0</v>
      </c>
    </row>
    <row r="1881" spans="2:9">
      <c r="B1881" s="179"/>
      <c r="C1881" s="179"/>
      <c r="E1881" s="180">
        <f t="shared" ca="1" si="102"/>
        <v>0</v>
      </c>
      <c r="G1881" s="180">
        <f t="shared" ca="1" si="103"/>
        <v>0</v>
      </c>
      <c r="I1881" s="180">
        <f t="shared" ca="1" si="104"/>
        <v>0</v>
      </c>
    </row>
    <row r="1882" spans="2:9">
      <c r="B1882" s="179"/>
      <c r="C1882" s="179"/>
      <c r="E1882" s="180">
        <f t="shared" ca="1" si="102"/>
        <v>0</v>
      </c>
      <c r="G1882" s="180">
        <f t="shared" ca="1" si="103"/>
        <v>0</v>
      </c>
      <c r="I1882" s="180">
        <f t="shared" ca="1" si="104"/>
        <v>0</v>
      </c>
    </row>
    <row r="1883" spans="2:9">
      <c r="B1883" s="179"/>
      <c r="C1883" s="179"/>
      <c r="E1883" s="180">
        <f t="shared" ca="1" si="102"/>
        <v>0</v>
      </c>
      <c r="G1883" s="180">
        <f t="shared" ca="1" si="103"/>
        <v>0</v>
      </c>
      <c r="I1883" s="180">
        <f t="shared" ca="1" si="104"/>
        <v>0</v>
      </c>
    </row>
    <row r="1884" spans="2:9">
      <c r="B1884" s="179"/>
      <c r="C1884" s="179"/>
      <c r="E1884" s="180">
        <f t="shared" ca="1" si="102"/>
        <v>0</v>
      </c>
      <c r="G1884" s="180">
        <f t="shared" ca="1" si="103"/>
        <v>0</v>
      </c>
      <c r="I1884" s="180">
        <f t="shared" ca="1" si="104"/>
        <v>0</v>
      </c>
    </row>
    <row r="1885" spans="2:9">
      <c r="B1885" s="179"/>
      <c r="C1885" s="179"/>
      <c r="E1885" s="180">
        <f t="shared" ca="1" si="102"/>
        <v>0</v>
      </c>
      <c r="G1885" s="180">
        <f t="shared" ca="1" si="103"/>
        <v>0</v>
      </c>
      <c r="I1885" s="180">
        <f t="shared" ca="1" si="104"/>
        <v>0</v>
      </c>
    </row>
    <row r="1886" spans="2:9">
      <c r="B1886" s="179"/>
      <c r="C1886" s="179"/>
      <c r="E1886" s="180">
        <f t="shared" ca="1" si="102"/>
        <v>0</v>
      </c>
      <c r="G1886" s="180">
        <f t="shared" ca="1" si="103"/>
        <v>0</v>
      </c>
      <c r="I1886" s="180">
        <f t="shared" ca="1" si="104"/>
        <v>0</v>
      </c>
    </row>
    <row r="1887" spans="2:9">
      <c r="B1887" s="179"/>
      <c r="C1887" s="179"/>
      <c r="E1887" s="180">
        <f t="shared" ref="E1887:E1950" ca="1" si="105">SUMPRODUCT(SUMIFS(INDIRECT(NomFeuilles&amp;"!E8"),INDIRECT(NomFeuilles&amp;"!A8"),"VRAI",INDIRECT(NomFeuilles&amp;"!A9"),"2013",INDIRECT(NomFeuilles&amp;"!E1"),C1887))</f>
        <v>0</v>
      </c>
      <c r="G1887" s="180">
        <f t="shared" ref="G1887:G1950" ca="1" si="106">SUMPRODUCT(SUMIFS(INDIRECT(NomFeuilles&amp;"!A39"),INDIRECT(NomFeuilles&amp;"!A8"),"VRAI",INDIRECT(NomFeuilles&amp;"!A9"),"2013",INDIRECT(NomFeuilles&amp;"!A40"),C1887))</f>
        <v>0</v>
      </c>
      <c r="I1887" s="180">
        <f t="shared" ref="I1887:I1950" ca="1" si="107">SUMPRODUCT(SUMIFS(INDIRECT(NomFeuilles&amp;"!C42"),INDIRECT(NomFeuilles&amp;"!A8"),"VRAI",INDIRECT(NomFeuilles&amp;"!A9"),"2013",INDIRECT(NomFeuilles&amp;"!A40"),C1887))</f>
        <v>0</v>
      </c>
    </row>
    <row r="1888" spans="2:9">
      <c r="B1888" s="179"/>
      <c r="C1888" s="179"/>
      <c r="E1888" s="180">
        <f t="shared" ca="1" si="105"/>
        <v>0</v>
      </c>
      <c r="G1888" s="180">
        <f t="shared" ca="1" si="106"/>
        <v>0</v>
      </c>
      <c r="I1888" s="180">
        <f t="shared" ca="1" si="107"/>
        <v>0</v>
      </c>
    </row>
    <row r="1889" spans="2:9">
      <c r="B1889" s="179"/>
      <c r="C1889" s="179"/>
      <c r="E1889" s="180">
        <f t="shared" ca="1" si="105"/>
        <v>0</v>
      </c>
      <c r="G1889" s="180">
        <f t="shared" ca="1" si="106"/>
        <v>0</v>
      </c>
      <c r="I1889" s="180">
        <f t="shared" ca="1" si="107"/>
        <v>0</v>
      </c>
    </row>
    <row r="1890" spans="2:9">
      <c r="B1890" s="179"/>
      <c r="C1890" s="179"/>
      <c r="E1890" s="180">
        <f t="shared" ca="1" si="105"/>
        <v>0</v>
      </c>
      <c r="G1890" s="180">
        <f t="shared" ca="1" si="106"/>
        <v>0</v>
      </c>
      <c r="I1890" s="180">
        <f t="shared" ca="1" si="107"/>
        <v>0</v>
      </c>
    </row>
    <row r="1891" spans="2:9">
      <c r="B1891" s="179"/>
      <c r="C1891" s="179"/>
      <c r="E1891" s="180">
        <f t="shared" ca="1" si="105"/>
        <v>0</v>
      </c>
      <c r="G1891" s="180">
        <f t="shared" ca="1" si="106"/>
        <v>0</v>
      </c>
      <c r="I1891" s="180">
        <f t="shared" ca="1" si="107"/>
        <v>0</v>
      </c>
    </row>
    <row r="1892" spans="2:9">
      <c r="B1892" s="179"/>
      <c r="C1892" s="179"/>
      <c r="E1892" s="180">
        <f t="shared" ca="1" si="105"/>
        <v>0</v>
      </c>
      <c r="G1892" s="180">
        <f t="shared" ca="1" si="106"/>
        <v>0</v>
      </c>
      <c r="I1892" s="180">
        <f t="shared" ca="1" si="107"/>
        <v>0</v>
      </c>
    </row>
    <row r="1893" spans="2:9">
      <c r="B1893" s="179"/>
      <c r="C1893" s="179"/>
      <c r="E1893" s="180">
        <f t="shared" ca="1" si="105"/>
        <v>0</v>
      </c>
      <c r="G1893" s="180">
        <f t="shared" ca="1" si="106"/>
        <v>0</v>
      </c>
      <c r="I1893" s="180">
        <f t="shared" ca="1" si="107"/>
        <v>0</v>
      </c>
    </row>
    <row r="1894" spans="2:9">
      <c r="B1894" s="179"/>
      <c r="C1894" s="179"/>
      <c r="E1894" s="180">
        <f t="shared" ca="1" si="105"/>
        <v>0</v>
      </c>
      <c r="G1894" s="180">
        <f t="shared" ca="1" si="106"/>
        <v>0</v>
      </c>
      <c r="I1894" s="180">
        <f t="shared" ca="1" si="107"/>
        <v>0</v>
      </c>
    </row>
    <row r="1895" spans="2:9">
      <c r="B1895" s="179"/>
      <c r="C1895" s="179"/>
      <c r="E1895" s="180">
        <f t="shared" ca="1" si="105"/>
        <v>0</v>
      </c>
      <c r="G1895" s="180">
        <f t="shared" ca="1" si="106"/>
        <v>0</v>
      </c>
      <c r="I1895" s="180">
        <f t="shared" ca="1" si="107"/>
        <v>0</v>
      </c>
    </row>
    <row r="1896" spans="2:9">
      <c r="B1896" s="179"/>
      <c r="C1896" s="179"/>
      <c r="E1896" s="180">
        <f t="shared" ca="1" si="105"/>
        <v>0</v>
      </c>
      <c r="G1896" s="180">
        <f t="shared" ca="1" si="106"/>
        <v>0</v>
      </c>
      <c r="I1896" s="180">
        <f t="shared" ca="1" si="107"/>
        <v>0</v>
      </c>
    </row>
    <row r="1897" spans="2:9">
      <c r="B1897" s="179"/>
      <c r="C1897" s="179"/>
      <c r="E1897" s="180">
        <f t="shared" ca="1" si="105"/>
        <v>0</v>
      </c>
      <c r="G1897" s="180">
        <f t="shared" ca="1" si="106"/>
        <v>0</v>
      </c>
      <c r="I1897" s="180">
        <f t="shared" ca="1" si="107"/>
        <v>0</v>
      </c>
    </row>
    <row r="1898" spans="2:9">
      <c r="B1898" s="179"/>
      <c r="C1898" s="179"/>
      <c r="E1898" s="180">
        <f t="shared" ca="1" si="105"/>
        <v>0</v>
      </c>
      <c r="G1898" s="180">
        <f t="shared" ca="1" si="106"/>
        <v>0</v>
      </c>
      <c r="I1898" s="180">
        <f t="shared" ca="1" si="107"/>
        <v>0</v>
      </c>
    </row>
    <row r="1899" spans="2:9">
      <c r="B1899" s="179"/>
      <c r="C1899" s="179"/>
      <c r="E1899" s="180">
        <f t="shared" ca="1" si="105"/>
        <v>0</v>
      </c>
      <c r="G1899" s="180">
        <f t="shared" ca="1" si="106"/>
        <v>0</v>
      </c>
      <c r="I1899" s="180">
        <f t="shared" ca="1" si="107"/>
        <v>0</v>
      </c>
    </row>
    <row r="1900" spans="2:9">
      <c r="B1900" s="179"/>
      <c r="C1900" s="179"/>
      <c r="E1900" s="180">
        <f t="shared" ca="1" si="105"/>
        <v>0</v>
      </c>
      <c r="G1900" s="180">
        <f t="shared" ca="1" si="106"/>
        <v>0</v>
      </c>
      <c r="I1900" s="180">
        <f t="shared" ca="1" si="107"/>
        <v>0</v>
      </c>
    </row>
    <row r="1901" spans="2:9">
      <c r="B1901" s="179"/>
      <c r="C1901" s="179"/>
      <c r="E1901" s="180">
        <f t="shared" ca="1" si="105"/>
        <v>0</v>
      </c>
      <c r="G1901" s="180">
        <f t="shared" ca="1" si="106"/>
        <v>0</v>
      </c>
      <c r="I1901" s="180">
        <f t="shared" ca="1" si="107"/>
        <v>0</v>
      </c>
    </row>
    <row r="1902" spans="2:9">
      <c r="B1902" s="179"/>
      <c r="C1902" s="179"/>
      <c r="E1902" s="180">
        <f t="shared" ca="1" si="105"/>
        <v>0</v>
      </c>
      <c r="G1902" s="180">
        <f t="shared" ca="1" si="106"/>
        <v>0</v>
      </c>
      <c r="I1902" s="180">
        <f t="shared" ca="1" si="107"/>
        <v>0</v>
      </c>
    </row>
    <row r="1903" spans="2:9">
      <c r="B1903" s="179"/>
      <c r="C1903" s="179"/>
      <c r="E1903" s="180">
        <f t="shared" ca="1" si="105"/>
        <v>0</v>
      </c>
      <c r="G1903" s="180">
        <f t="shared" ca="1" si="106"/>
        <v>0</v>
      </c>
      <c r="I1903" s="180">
        <f t="shared" ca="1" si="107"/>
        <v>0</v>
      </c>
    </row>
    <row r="1904" spans="2:9">
      <c r="B1904" s="179"/>
      <c r="C1904" s="179"/>
      <c r="E1904" s="180">
        <f t="shared" ca="1" si="105"/>
        <v>0</v>
      </c>
      <c r="G1904" s="180">
        <f t="shared" ca="1" si="106"/>
        <v>0</v>
      </c>
      <c r="I1904" s="180">
        <f t="shared" ca="1" si="107"/>
        <v>0</v>
      </c>
    </row>
    <row r="1905" spans="2:9">
      <c r="B1905" s="179"/>
      <c r="C1905" s="179"/>
      <c r="E1905" s="180">
        <f t="shared" ca="1" si="105"/>
        <v>0</v>
      </c>
      <c r="G1905" s="180">
        <f t="shared" ca="1" si="106"/>
        <v>0</v>
      </c>
      <c r="I1905" s="180">
        <f t="shared" ca="1" si="107"/>
        <v>0</v>
      </c>
    </row>
    <row r="1906" spans="2:9">
      <c r="B1906" s="179"/>
      <c r="C1906" s="179"/>
      <c r="E1906" s="180">
        <f t="shared" ca="1" si="105"/>
        <v>0</v>
      </c>
      <c r="G1906" s="180">
        <f t="shared" ca="1" si="106"/>
        <v>0</v>
      </c>
      <c r="I1906" s="180">
        <f t="shared" ca="1" si="107"/>
        <v>0</v>
      </c>
    </row>
    <row r="1907" spans="2:9">
      <c r="B1907" s="179"/>
      <c r="C1907" s="179"/>
      <c r="E1907" s="180">
        <f t="shared" ca="1" si="105"/>
        <v>0</v>
      </c>
      <c r="G1907" s="180">
        <f t="shared" ca="1" si="106"/>
        <v>0</v>
      </c>
      <c r="I1907" s="180">
        <f t="shared" ca="1" si="107"/>
        <v>0</v>
      </c>
    </row>
    <row r="1908" spans="2:9">
      <c r="B1908" s="179"/>
      <c r="C1908" s="179"/>
      <c r="E1908" s="180">
        <f t="shared" ca="1" si="105"/>
        <v>0</v>
      </c>
      <c r="G1908" s="180">
        <f t="shared" ca="1" si="106"/>
        <v>0</v>
      </c>
      <c r="I1908" s="180">
        <f t="shared" ca="1" si="107"/>
        <v>0</v>
      </c>
    </row>
    <row r="1909" spans="2:9">
      <c r="B1909" s="179"/>
      <c r="C1909" s="179"/>
      <c r="E1909" s="180">
        <f t="shared" ca="1" si="105"/>
        <v>0</v>
      </c>
      <c r="G1909" s="180">
        <f t="shared" ca="1" si="106"/>
        <v>0</v>
      </c>
      <c r="I1909" s="180">
        <f t="shared" ca="1" si="107"/>
        <v>0</v>
      </c>
    </row>
    <row r="1910" spans="2:9">
      <c r="B1910" s="179"/>
      <c r="C1910" s="179"/>
      <c r="E1910" s="180">
        <f t="shared" ca="1" si="105"/>
        <v>0</v>
      </c>
      <c r="G1910" s="180">
        <f t="shared" ca="1" si="106"/>
        <v>0</v>
      </c>
      <c r="I1910" s="180">
        <f t="shared" ca="1" si="107"/>
        <v>0</v>
      </c>
    </row>
    <row r="1911" spans="2:9">
      <c r="B1911" s="179"/>
      <c r="C1911" s="179"/>
      <c r="E1911" s="180">
        <f t="shared" ca="1" si="105"/>
        <v>0</v>
      </c>
      <c r="G1911" s="180">
        <f t="shared" ca="1" si="106"/>
        <v>0</v>
      </c>
      <c r="I1911" s="180">
        <f t="shared" ca="1" si="107"/>
        <v>0</v>
      </c>
    </row>
    <row r="1912" spans="2:9">
      <c r="B1912" s="179"/>
      <c r="C1912" s="179"/>
      <c r="E1912" s="180">
        <f t="shared" ca="1" si="105"/>
        <v>0</v>
      </c>
      <c r="G1912" s="180">
        <f t="shared" ca="1" si="106"/>
        <v>0</v>
      </c>
      <c r="I1912" s="180">
        <f t="shared" ca="1" si="107"/>
        <v>0</v>
      </c>
    </row>
    <row r="1913" spans="2:9">
      <c r="B1913" s="179"/>
      <c r="C1913" s="179"/>
      <c r="E1913" s="180">
        <f t="shared" ca="1" si="105"/>
        <v>0</v>
      </c>
      <c r="G1913" s="180">
        <f t="shared" ca="1" si="106"/>
        <v>0</v>
      </c>
      <c r="I1913" s="180">
        <f t="shared" ca="1" si="107"/>
        <v>0</v>
      </c>
    </row>
    <row r="1914" spans="2:9">
      <c r="B1914" s="179"/>
      <c r="C1914" s="179"/>
      <c r="E1914" s="180">
        <f t="shared" ca="1" si="105"/>
        <v>0</v>
      </c>
      <c r="G1914" s="180">
        <f t="shared" ca="1" si="106"/>
        <v>0</v>
      </c>
      <c r="I1914" s="180">
        <f t="shared" ca="1" si="107"/>
        <v>0</v>
      </c>
    </row>
    <row r="1915" spans="2:9">
      <c r="B1915" s="179"/>
      <c r="C1915" s="179"/>
      <c r="E1915" s="180">
        <f t="shared" ca="1" si="105"/>
        <v>0</v>
      </c>
      <c r="G1915" s="180">
        <f t="shared" ca="1" si="106"/>
        <v>0</v>
      </c>
      <c r="I1915" s="180">
        <f t="shared" ca="1" si="107"/>
        <v>0</v>
      </c>
    </row>
    <row r="1916" spans="2:9">
      <c r="B1916" s="179"/>
      <c r="C1916" s="179"/>
      <c r="E1916" s="180">
        <f t="shared" ca="1" si="105"/>
        <v>0</v>
      </c>
      <c r="G1916" s="180">
        <f t="shared" ca="1" si="106"/>
        <v>0</v>
      </c>
      <c r="I1916" s="180">
        <f t="shared" ca="1" si="107"/>
        <v>0</v>
      </c>
    </row>
    <row r="1917" spans="2:9">
      <c r="B1917" s="179"/>
      <c r="C1917" s="179"/>
      <c r="E1917" s="180">
        <f t="shared" ca="1" si="105"/>
        <v>0</v>
      </c>
      <c r="G1917" s="180">
        <f t="shared" ca="1" si="106"/>
        <v>0</v>
      </c>
      <c r="I1917" s="180">
        <f t="shared" ca="1" si="107"/>
        <v>0</v>
      </c>
    </row>
    <row r="1918" spans="2:9">
      <c r="B1918" s="179"/>
      <c r="C1918" s="179"/>
      <c r="E1918" s="180">
        <f t="shared" ca="1" si="105"/>
        <v>0</v>
      </c>
      <c r="G1918" s="180">
        <f t="shared" ca="1" si="106"/>
        <v>0</v>
      </c>
      <c r="I1918" s="180">
        <f t="shared" ca="1" si="107"/>
        <v>0</v>
      </c>
    </row>
    <row r="1919" spans="2:9">
      <c r="B1919" s="179"/>
      <c r="C1919" s="179"/>
      <c r="E1919" s="180">
        <f t="shared" ca="1" si="105"/>
        <v>0</v>
      </c>
      <c r="G1919" s="180">
        <f t="shared" ca="1" si="106"/>
        <v>0</v>
      </c>
      <c r="I1919" s="180">
        <f t="shared" ca="1" si="107"/>
        <v>0</v>
      </c>
    </row>
    <row r="1920" spans="2:9">
      <c r="B1920" s="179"/>
      <c r="C1920" s="179"/>
      <c r="E1920" s="180">
        <f t="shared" ca="1" si="105"/>
        <v>0</v>
      </c>
      <c r="G1920" s="180">
        <f t="shared" ca="1" si="106"/>
        <v>0</v>
      </c>
      <c r="I1920" s="180">
        <f t="shared" ca="1" si="107"/>
        <v>0</v>
      </c>
    </row>
    <row r="1921" spans="2:9">
      <c r="B1921" s="179"/>
      <c r="C1921" s="179"/>
      <c r="E1921" s="180">
        <f t="shared" ca="1" si="105"/>
        <v>0</v>
      </c>
      <c r="G1921" s="180">
        <f t="shared" ca="1" si="106"/>
        <v>0</v>
      </c>
      <c r="I1921" s="180">
        <f t="shared" ca="1" si="107"/>
        <v>0</v>
      </c>
    </row>
    <row r="1922" spans="2:9">
      <c r="B1922" s="179"/>
      <c r="C1922" s="179"/>
      <c r="E1922" s="180">
        <f t="shared" ca="1" si="105"/>
        <v>0</v>
      </c>
      <c r="G1922" s="180">
        <f t="shared" ca="1" si="106"/>
        <v>0</v>
      </c>
      <c r="I1922" s="180">
        <f t="shared" ca="1" si="107"/>
        <v>0</v>
      </c>
    </row>
    <row r="1923" spans="2:9">
      <c r="B1923" s="179"/>
      <c r="C1923" s="179"/>
      <c r="E1923" s="180">
        <f t="shared" ca="1" si="105"/>
        <v>0</v>
      </c>
      <c r="G1923" s="180">
        <f t="shared" ca="1" si="106"/>
        <v>0</v>
      </c>
      <c r="I1923" s="180">
        <f t="shared" ca="1" si="107"/>
        <v>0</v>
      </c>
    </row>
    <row r="1924" spans="2:9">
      <c r="B1924" s="179"/>
      <c r="C1924" s="179"/>
      <c r="E1924" s="180">
        <f t="shared" ca="1" si="105"/>
        <v>0</v>
      </c>
      <c r="G1924" s="180">
        <f t="shared" ca="1" si="106"/>
        <v>0</v>
      </c>
      <c r="I1924" s="180">
        <f t="shared" ca="1" si="107"/>
        <v>0</v>
      </c>
    </row>
    <row r="1925" spans="2:9">
      <c r="B1925" s="179"/>
      <c r="C1925" s="179"/>
      <c r="E1925" s="180">
        <f t="shared" ca="1" si="105"/>
        <v>0</v>
      </c>
      <c r="G1925" s="180">
        <f t="shared" ca="1" si="106"/>
        <v>0</v>
      </c>
      <c r="I1925" s="180">
        <f t="shared" ca="1" si="107"/>
        <v>0</v>
      </c>
    </row>
    <row r="1926" spans="2:9">
      <c r="B1926" s="179"/>
      <c r="C1926" s="179"/>
      <c r="E1926" s="180">
        <f t="shared" ca="1" si="105"/>
        <v>0</v>
      </c>
      <c r="G1926" s="180">
        <f t="shared" ca="1" si="106"/>
        <v>0</v>
      </c>
      <c r="I1926" s="180">
        <f t="shared" ca="1" si="107"/>
        <v>0</v>
      </c>
    </row>
    <row r="1927" spans="2:9">
      <c r="B1927" s="179"/>
      <c r="C1927" s="179"/>
      <c r="E1927" s="180">
        <f t="shared" ca="1" si="105"/>
        <v>0</v>
      </c>
      <c r="G1927" s="180">
        <f t="shared" ca="1" si="106"/>
        <v>0</v>
      </c>
      <c r="I1927" s="180">
        <f t="shared" ca="1" si="107"/>
        <v>0</v>
      </c>
    </row>
    <row r="1928" spans="2:9">
      <c r="B1928" s="179"/>
      <c r="C1928" s="179"/>
      <c r="E1928" s="180">
        <f t="shared" ca="1" si="105"/>
        <v>0</v>
      </c>
      <c r="G1928" s="180">
        <f t="shared" ca="1" si="106"/>
        <v>0</v>
      </c>
      <c r="I1928" s="180">
        <f t="shared" ca="1" si="107"/>
        <v>0</v>
      </c>
    </row>
    <row r="1929" spans="2:9">
      <c r="B1929" s="179"/>
      <c r="C1929" s="179"/>
      <c r="E1929" s="180">
        <f t="shared" ca="1" si="105"/>
        <v>0</v>
      </c>
      <c r="G1929" s="180">
        <f t="shared" ca="1" si="106"/>
        <v>0</v>
      </c>
      <c r="I1929" s="180">
        <f t="shared" ca="1" si="107"/>
        <v>0</v>
      </c>
    </row>
    <row r="1930" spans="2:9">
      <c r="B1930" s="179"/>
      <c r="C1930" s="179"/>
      <c r="E1930" s="180">
        <f t="shared" ca="1" si="105"/>
        <v>0</v>
      </c>
      <c r="G1930" s="180">
        <f t="shared" ca="1" si="106"/>
        <v>0</v>
      </c>
      <c r="I1930" s="180">
        <f t="shared" ca="1" si="107"/>
        <v>0</v>
      </c>
    </row>
    <row r="1931" spans="2:9">
      <c r="B1931" s="179"/>
      <c r="C1931" s="179"/>
      <c r="E1931" s="180">
        <f t="shared" ca="1" si="105"/>
        <v>0</v>
      </c>
      <c r="G1931" s="180">
        <f t="shared" ca="1" si="106"/>
        <v>0</v>
      </c>
      <c r="I1931" s="180">
        <f t="shared" ca="1" si="107"/>
        <v>0</v>
      </c>
    </row>
    <row r="1932" spans="2:9">
      <c r="B1932" s="179"/>
      <c r="C1932" s="179"/>
      <c r="E1932" s="180">
        <f t="shared" ca="1" si="105"/>
        <v>0</v>
      </c>
      <c r="G1932" s="180">
        <f t="shared" ca="1" si="106"/>
        <v>0</v>
      </c>
      <c r="I1932" s="180">
        <f t="shared" ca="1" si="107"/>
        <v>0</v>
      </c>
    </row>
    <row r="1933" spans="2:9">
      <c r="B1933" s="179"/>
      <c r="C1933" s="179"/>
      <c r="E1933" s="180">
        <f t="shared" ca="1" si="105"/>
        <v>0</v>
      </c>
      <c r="G1933" s="180">
        <f t="shared" ca="1" si="106"/>
        <v>0</v>
      </c>
      <c r="I1933" s="180">
        <f t="shared" ca="1" si="107"/>
        <v>0</v>
      </c>
    </row>
    <row r="1934" spans="2:9">
      <c r="B1934" s="179"/>
      <c r="C1934" s="179"/>
      <c r="E1934" s="180">
        <f t="shared" ca="1" si="105"/>
        <v>0</v>
      </c>
      <c r="G1934" s="180">
        <f t="shared" ca="1" si="106"/>
        <v>0</v>
      </c>
      <c r="I1934" s="180">
        <f t="shared" ca="1" si="107"/>
        <v>0</v>
      </c>
    </row>
    <row r="1935" spans="2:9">
      <c r="B1935" s="179"/>
      <c r="C1935" s="179"/>
      <c r="E1935" s="180">
        <f t="shared" ca="1" si="105"/>
        <v>0</v>
      </c>
      <c r="G1935" s="180">
        <f t="shared" ca="1" si="106"/>
        <v>0</v>
      </c>
      <c r="I1935" s="180">
        <f t="shared" ca="1" si="107"/>
        <v>0</v>
      </c>
    </row>
    <row r="1936" spans="2:9">
      <c r="B1936" s="179"/>
      <c r="C1936" s="179"/>
      <c r="E1936" s="180">
        <f t="shared" ca="1" si="105"/>
        <v>0</v>
      </c>
      <c r="G1936" s="180">
        <f t="shared" ca="1" si="106"/>
        <v>0</v>
      </c>
      <c r="I1936" s="180">
        <f t="shared" ca="1" si="107"/>
        <v>0</v>
      </c>
    </row>
    <row r="1937" spans="2:9">
      <c r="B1937" s="179"/>
      <c r="C1937" s="179"/>
      <c r="E1937" s="180">
        <f t="shared" ca="1" si="105"/>
        <v>0</v>
      </c>
      <c r="G1937" s="180">
        <f t="shared" ca="1" si="106"/>
        <v>0</v>
      </c>
      <c r="I1937" s="180">
        <f t="shared" ca="1" si="107"/>
        <v>0</v>
      </c>
    </row>
    <row r="1938" spans="2:9">
      <c r="B1938" s="179"/>
      <c r="C1938" s="179"/>
      <c r="E1938" s="180">
        <f t="shared" ca="1" si="105"/>
        <v>0</v>
      </c>
      <c r="G1938" s="180">
        <f t="shared" ca="1" si="106"/>
        <v>0</v>
      </c>
      <c r="I1938" s="180">
        <f t="shared" ca="1" si="107"/>
        <v>0</v>
      </c>
    </row>
    <row r="1939" spans="2:9">
      <c r="B1939" s="179"/>
      <c r="C1939" s="179"/>
      <c r="E1939" s="180">
        <f t="shared" ca="1" si="105"/>
        <v>0</v>
      </c>
      <c r="G1939" s="180">
        <f t="shared" ca="1" si="106"/>
        <v>0</v>
      </c>
      <c r="I1939" s="180">
        <f t="shared" ca="1" si="107"/>
        <v>0</v>
      </c>
    </row>
    <row r="1940" spans="2:9">
      <c r="B1940" s="179"/>
      <c r="C1940" s="179"/>
      <c r="E1940" s="180">
        <f t="shared" ca="1" si="105"/>
        <v>0</v>
      </c>
      <c r="G1940" s="180">
        <f t="shared" ca="1" si="106"/>
        <v>0</v>
      </c>
      <c r="I1940" s="180">
        <f t="shared" ca="1" si="107"/>
        <v>0</v>
      </c>
    </row>
    <row r="1941" spans="2:9">
      <c r="B1941" s="179"/>
      <c r="C1941" s="179"/>
      <c r="E1941" s="180">
        <f t="shared" ca="1" si="105"/>
        <v>0</v>
      </c>
      <c r="G1941" s="180">
        <f t="shared" ca="1" si="106"/>
        <v>0</v>
      </c>
      <c r="I1941" s="180">
        <f t="shared" ca="1" si="107"/>
        <v>0</v>
      </c>
    </row>
    <row r="1942" spans="2:9">
      <c r="B1942" s="179"/>
      <c r="C1942" s="179"/>
      <c r="E1942" s="180">
        <f t="shared" ca="1" si="105"/>
        <v>0</v>
      </c>
      <c r="G1942" s="180">
        <f t="shared" ca="1" si="106"/>
        <v>0</v>
      </c>
      <c r="I1942" s="180">
        <f t="shared" ca="1" si="107"/>
        <v>0</v>
      </c>
    </row>
    <row r="1943" spans="2:9">
      <c r="B1943" s="179"/>
      <c r="C1943" s="179"/>
      <c r="E1943" s="180">
        <f t="shared" ca="1" si="105"/>
        <v>0</v>
      </c>
      <c r="G1943" s="180">
        <f t="shared" ca="1" si="106"/>
        <v>0</v>
      </c>
      <c r="I1943" s="180">
        <f t="shared" ca="1" si="107"/>
        <v>0</v>
      </c>
    </row>
    <row r="1944" spans="2:9">
      <c r="B1944" s="179"/>
      <c r="C1944" s="179"/>
      <c r="E1944" s="180">
        <f t="shared" ca="1" si="105"/>
        <v>0</v>
      </c>
      <c r="G1944" s="180">
        <f t="shared" ca="1" si="106"/>
        <v>0</v>
      </c>
      <c r="I1944" s="180">
        <f t="shared" ca="1" si="107"/>
        <v>0</v>
      </c>
    </row>
    <row r="1945" spans="2:9">
      <c r="B1945" s="179"/>
      <c r="C1945" s="179"/>
      <c r="E1945" s="180">
        <f t="shared" ca="1" si="105"/>
        <v>0</v>
      </c>
      <c r="G1945" s="180">
        <f t="shared" ca="1" si="106"/>
        <v>0</v>
      </c>
      <c r="I1945" s="180">
        <f t="shared" ca="1" si="107"/>
        <v>0</v>
      </c>
    </row>
    <row r="1946" spans="2:9">
      <c r="B1946" s="179"/>
      <c r="C1946" s="179"/>
      <c r="E1946" s="180">
        <f t="shared" ca="1" si="105"/>
        <v>0</v>
      </c>
      <c r="G1946" s="180">
        <f t="shared" ca="1" si="106"/>
        <v>0</v>
      </c>
      <c r="I1946" s="180">
        <f t="shared" ca="1" si="107"/>
        <v>0</v>
      </c>
    </row>
    <row r="1947" spans="2:9">
      <c r="B1947" s="179"/>
      <c r="C1947" s="179"/>
      <c r="E1947" s="180">
        <f t="shared" ca="1" si="105"/>
        <v>0</v>
      </c>
      <c r="G1947" s="180">
        <f t="shared" ca="1" si="106"/>
        <v>0</v>
      </c>
      <c r="I1947" s="180">
        <f t="shared" ca="1" si="107"/>
        <v>0</v>
      </c>
    </row>
    <row r="1948" spans="2:9">
      <c r="B1948" s="179"/>
      <c r="C1948" s="179"/>
      <c r="E1948" s="180">
        <f t="shared" ca="1" si="105"/>
        <v>0</v>
      </c>
      <c r="G1948" s="180">
        <f t="shared" ca="1" si="106"/>
        <v>0</v>
      </c>
      <c r="I1948" s="180">
        <f t="shared" ca="1" si="107"/>
        <v>0</v>
      </c>
    </row>
    <row r="1949" spans="2:9">
      <c r="B1949" s="179"/>
      <c r="C1949" s="179"/>
      <c r="E1949" s="180">
        <f t="shared" ca="1" si="105"/>
        <v>0</v>
      </c>
      <c r="G1949" s="180">
        <f t="shared" ca="1" si="106"/>
        <v>0</v>
      </c>
      <c r="I1949" s="180">
        <f t="shared" ca="1" si="107"/>
        <v>0</v>
      </c>
    </row>
    <row r="1950" spans="2:9">
      <c r="B1950" s="179"/>
      <c r="C1950" s="179"/>
      <c r="E1950" s="180">
        <f t="shared" ca="1" si="105"/>
        <v>0</v>
      </c>
      <c r="G1950" s="180">
        <f t="shared" ca="1" si="106"/>
        <v>0</v>
      </c>
      <c r="I1950" s="180">
        <f t="shared" ca="1" si="107"/>
        <v>0</v>
      </c>
    </row>
    <row r="1951" spans="2:9">
      <c r="B1951" s="179"/>
      <c r="C1951" s="179"/>
      <c r="E1951" s="180">
        <f t="shared" ref="E1951:E2014" ca="1" si="108">SUMPRODUCT(SUMIFS(INDIRECT(NomFeuilles&amp;"!E8"),INDIRECT(NomFeuilles&amp;"!A8"),"VRAI",INDIRECT(NomFeuilles&amp;"!A9"),"2013",INDIRECT(NomFeuilles&amp;"!E1"),C1951))</f>
        <v>0</v>
      </c>
      <c r="G1951" s="180">
        <f t="shared" ref="G1951:G2014" ca="1" si="109">SUMPRODUCT(SUMIFS(INDIRECT(NomFeuilles&amp;"!A39"),INDIRECT(NomFeuilles&amp;"!A8"),"VRAI",INDIRECT(NomFeuilles&amp;"!A9"),"2013",INDIRECT(NomFeuilles&amp;"!A40"),C1951))</f>
        <v>0</v>
      </c>
      <c r="I1951" s="180">
        <f t="shared" ref="I1951:I2014" ca="1" si="110">SUMPRODUCT(SUMIFS(INDIRECT(NomFeuilles&amp;"!C42"),INDIRECT(NomFeuilles&amp;"!A8"),"VRAI",INDIRECT(NomFeuilles&amp;"!A9"),"2013",INDIRECT(NomFeuilles&amp;"!A40"),C1951))</f>
        <v>0</v>
      </c>
    </row>
    <row r="1952" spans="2:9">
      <c r="B1952" s="179"/>
      <c r="C1952" s="179"/>
      <c r="E1952" s="180">
        <f t="shared" ca="1" si="108"/>
        <v>0</v>
      </c>
      <c r="G1952" s="180">
        <f t="shared" ca="1" si="109"/>
        <v>0</v>
      </c>
      <c r="I1952" s="180">
        <f t="shared" ca="1" si="110"/>
        <v>0</v>
      </c>
    </row>
    <row r="1953" spans="2:9">
      <c r="B1953" s="179"/>
      <c r="C1953" s="179"/>
      <c r="E1953" s="180">
        <f t="shared" ca="1" si="108"/>
        <v>0</v>
      </c>
      <c r="G1953" s="180">
        <f t="shared" ca="1" si="109"/>
        <v>0</v>
      </c>
      <c r="I1953" s="180">
        <f t="shared" ca="1" si="110"/>
        <v>0</v>
      </c>
    </row>
    <row r="1954" spans="2:9">
      <c r="B1954" s="179"/>
      <c r="C1954" s="179"/>
      <c r="E1954" s="180">
        <f t="shared" ca="1" si="108"/>
        <v>0</v>
      </c>
      <c r="G1954" s="180">
        <f t="shared" ca="1" si="109"/>
        <v>0</v>
      </c>
      <c r="I1954" s="180">
        <f t="shared" ca="1" si="110"/>
        <v>0</v>
      </c>
    </row>
    <row r="1955" spans="2:9">
      <c r="B1955" s="179"/>
      <c r="C1955" s="179"/>
      <c r="E1955" s="180">
        <f t="shared" ca="1" si="108"/>
        <v>0</v>
      </c>
      <c r="G1955" s="180">
        <f t="shared" ca="1" si="109"/>
        <v>0</v>
      </c>
      <c r="I1955" s="180">
        <f t="shared" ca="1" si="110"/>
        <v>0</v>
      </c>
    </row>
    <row r="1956" spans="2:9">
      <c r="B1956" s="179"/>
      <c r="C1956" s="179"/>
      <c r="E1956" s="180">
        <f t="shared" ca="1" si="108"/>
        <v>0</v>
      </c>
      <c r="G1956" s="180">
        <f t="shared" ca="1" si="109"/>
        <v>0</v>
      </c>
      <c r="I1956" s="180">
        <f t="shared" ca="1" si="110"/>
        <v>0</v>
      </c>
    </row>
    <row r="1957" spans="2:9">
      <c r="B1957" s="179"/>
      <c r="C1957" s="179"/>
      <c r="E1957" s="180">
        <f t="shared" ca="1" si="108"/>
        <v>0</v>
      </c>
      <c r="G1957" s="180">
        <f t="shared" ca="1" si="109"/>
        <v>0</v>
      </c>
      <c r="I1957" s="180">
        <f t="shared" ca="1" si="110"/>
        <v>0</v>
      </c>
    </row>
    <row r="1958" spans="2:9">
      <c r="B1958" s="179"/>
      <c r="C1958" s="179"/>
      <c r="E1958" s="180">
        <f t="shared" ca="1" si="108"/>
        <v>0</v>
      </c>
      <c r="G1958" s="180">
        <f t="shared" ca="1" si="109"/>
        <v>0</v>
      </c>
      <c r="I1958" s="180">
        <f t="shared" ca="1" si="110"/>
        <v>0</v>
      </c>
    </row>
    <row r="1959" spans="2:9">
      <c r="B1959" s="179"/>
      <c r="C1959" s="179"/>
      <c r="E1959" s="180">
        <f t="shared" ca="1" si="108"/>
        <v>0</v>
      </c>
      <c r="G1959" s="180">
        <f t="shared" ca="1" si="109"/>
        <v>0</v>
      </c>
      <c r="I1959" s="180">
        <f t="shared" ca="1" si="110"/>
        <v>0</v>
      </c>
    </row>
    <row r="1960" spans="2:9">
      <c r="B1960" s="179"/>
      <c r="C1960" s="179"/>
      <c r="E1960" s="180">
        <f t="shared" ca="1" si="108"/>
        <v>0</v>
      </c>
      <c r="G1960" s="180">
        <f t="shared" ca="1" si="109"/>
        <v>0</v>
      </c>
      <c r="I1960" s="180">
        <f t="shared" ca="1" si="110"/>
        <v>0</v>
      </c>
    </row>
    <row r="1961" spans="2:9">
      <c r="B1961" s="179"/>
      <c r="C1961" s="179"/>
      <c r="E1961" s="180">
        <f t="shared" ca="1" si="108"/>
        <v>0</v>
      </c>
      <c r="G1961" s="180">
        <f t="shared" ca="1" si="109"/>
        <v>0</v>
      </c>
      <c r="I1961" s="180">
        <f t="shared" ca="1" si="110"/>
        <v>0</v>
      </c>
    </row>
    <row r="1962" spans="2:9">
      <c r="B1962" s="179"/>
      <c r="C1962" s="179"/>
      <c r="E1962" s="180">
        <f t="shared" ca="1" si="108"/>
        <v>0</v>
      </c>
      <c r="G1962" s="180">
        <f t="shared" ca="1" si="109"/>
        <v>0</v>
      </c>
      <c r="I1962" s="180">
        <f t="shared" ca="1" si="110"/>
        <v>0</v>
      </c>
    </row>
    <row r="1963" spans="2:9">
      <c r="B1963" s="179"/>
      <c r="C1963" s="179"/>
      <c r="E1963" s="180">
        <f t="shared" ca="1" si="108"/>
        <v>0</v>
      </c>
      <c r="G1963" s="180">
        <f t="shared" ca="1" si="109"/>
        <v>0</v>
      </c>
      <c r="I1963" s="180">
        <f t="shared" ca="1" si="110"/>
        <v>0</v>
      </c>
    </row>
    <row r="1964" spans="2:9">
      <c r="B1964" s="179"/>
      <c r="C1964" s="179"/>
      <c r="E1964" s="180">
        <f t="shared" ca="1" si="108"/>
        <v>0</v>
      </c>
      <c r="G1964" s="180">
        <f t="shared" ca="1" si="109"/>
        <v>0</v>
      </c>
      <c r="I1964" s="180">
        <f t="shared" ca="1" si="110"/>
        <v>0</v>
      </c>
    </row>
    <row r="1965" spans="2:9">
      <c r="B1965" s="179"/>
      <c r="C1965" s="179"/>
      <c r="E1965" s="180">
        <f t="shared" ca="1" si="108"/>
        <v>0</v>
      </c>
      <c r="G1965" s="180">
        <f t="shared" ca="1" si="109"/>
        <v>0</v>
      </c>
      <c r="I1965" s="180">
        <f t="shared" ca="1" si="110"/>
        <v>0</v>
      </c>
    </row>
    <row r="1966" spans="2:9">
      <c r="B1966" s="179"/>
      <c r="C1966" s="179"/>
      <c r="E1966" s="180">
        <f t="shared" ca="1" si="108"/>
        <v>0</v>
      </c>
      <c r="G1966" s="180">
        <f t="shared" ca="1" si="109"/>
        <v>0</v>
      </c>
      <c r="I1966" s="180">
        <f t="shared" ca="1" si="110"/>
        <v>0</v>
      </c>
    </row>
    <row r="1967" spans="2:9">
      <c r="B1967" s="179"/>
      <c r="C1967" s="179"/>
      <c r="E1967" s="180">
        <f t="shared" ca="1" si="108"/>
        <v>0</v>
      </c>
      <c r="G1967" s="180">
        <f t="shared" ca="1" si="109"/>
        <v>0</v>
      </c>
      <c r="I1967" s="180">
        <f t="shared" ca="1" si="110"/>
        <v>0</v>
      </c>
    </row>
    <row r="1968" spans="2:9">
      <c r="B1968" s="179"/>
      <c r="C1968" s="179"/>
      <c r="E1968" s="180">
        <f t="shared" ca="1" si="108"/>
        <v>0</v>
      </c>
      <c r="G1968" s="180">
        <f t="shared" ca="1" si="109"/>
        <v>0</v>
      </c>
      <c r="I1968" s="180">
        <f t="shared" ca="1" si="110"/>
        <v>0</v>
      </c>
    </row>
    <row r="1969" spans="2:9">
      <c r="B1969" s="179"/>
      <c r="C1969" s="179"/>
      <c r="E1969" s="180">
        <f t="shared" ca="1" si="108"/>
        <v>0</v>
      </c>
      <c r="G1969" s="180">
        <f t="shared" ca="1" si="109"/>
        <v>0</v>
      </c>
      <c r="I1969" s="180">
        <f t="shared" ca="1" si="110"/>
        <v>0</v>
      </c>
    </row>
    <row r="1970" spans="2:9">
      <c r="B1970" s="179"/>
      <c r="C1970" s="179"/>
      <c r="E1970" s="180">
        <f t="shared" ca="1" si="108"/>
        <v>0</v>
      </c>
      <c r="G1970" s="180">
        <f t="shared" ca="1" si="109"/>
        <v>0</v>
      </c>
      <c r="I1970" s="180">
        <f t="shared" ca="1" si="110"/>
        <v>0</v>
      </c>
    </row>
    <row r="1971" spans="2:9">
      <c r="B1971" s="179"/>
      <c r="C1971" s="179"/>
      <c r="E1971" s="180">
        <f t="shared" ca="1" si="108"/>
        <v>0</v>
      </c>
      <c r="G1971" s="180">
        <f t="shared" ca="1" si="109"/>
        <v>0</v>
      </c>
      <c r="I1971" s="180">
        <f t="shared" ca="1" si="110"/>
        <v>0</v>
      </c>
    </row>
    <row r="1972" spans="2:9">
      <c r="B1972" s="179"/>
      <c r="C1972" s="179"/>
      <c r="E1972" s="180">
        <f t="shared" ca="1" si="108"/>
        <v>0</v>
      </c>
      <c r="G1972" s="180">
        <f t="shared" ca="1" si="109"/>
        <v>0</v>
      </c>
      <c r="I1972" s="180">
        <f t="shared" ca="1" si="110"/>
        <v>0</v>
      </c>
    </row>
    <row r="1973" spans="2:9">
      <c r="B1973" s="179"/>
      <c r="C1973" s="179"/>
      <c r="E1973" s="180">
        <f t="shared" ca="1" si="108"/>
        <v>0</v>
      </c>
      <c r="G1973" s="180">
        <f t="shared" ca="1" si="109"/>
        <v>0</v>
      </c>
      <c r="I1973" s="180">
        <f t="shared" ca="1" si="110"/>
        <v>0</v>
      </c>
    </row>
    <row r="1974" spans="2:9">
      <c r="B1974" s="179"/>
      <c r="C1974" s="179"/>
      <c r="E1974" s="180">
        <f t="shared" ca="1" si="108"/>
        <v>0</v>
      </c>
      <c r="G1974" s="180">
        <f t="shared" ca="1" si="109"/>
        <v>0</v>
      </c>
      <c r="I1974" s="180">
        <f t="shared" ca="1" si="110"/>
        <v>0</v>
      </c>
    </row>
    <row r="1975" spans="2:9">
      <c r="B1975" s="179"/>
      <c r="C1975" s="179"/>
      <c r="E1975" s="180">
        <f t="shared" ca="1" si="108"/>
        <v>0</v>
      </c>
      <c r="G1975" s="180">
        <f t="shared" ca="1" si="109"/>
        <v>0</v>
      </c>
      <c r="I1975" s="180">
        <f t="shared" ca="1" si="110"/>
        <v>0</v>
      </c>
    </row>
    <row r="1976" spans="2:9">
      <c r="B1976" s="179"/>
      <c r="C1976" s="179"/>
      <c r="E1976" s="180">
        <f t="shared" ca="1" si="108"/>
        <v>0</v>
      </c>
      <c r="G1976" s="180">
        <f t="shared" ca="1" si="109"/>
        <v>0</v>
      </c>
      <c r="I1976" s="180">
        <f t="shared" ca="1" si="110"/>
        <v>0</v>
      </c>
    </row>
    <row r="1977" spans="2:9">
      <c r="B1977" s="179"/>
      <c r="C1977" s="179"/>
      <c r="E1977" s="180">
        <f t="shared" ca="1" si="108"/>
        <v>0</v>
      </c>
      <c r="G1977" s="180">
        <f t="shared" ca="1" si="109"/>
        <v>0</v>
      </c>
      <c r="I1977" s="180">
        <f t="shared" ca="1" si="110"/>
        <v>0</v>
      </c>
    </row>
    <row r="1978" spans="2:9">
      <c r="B1978" s="179"/>
      <c r="C1978" s="179"/>
      <c r="E1978" s="180">
        <f t="shared" ca="1" si="108"/>
        <v>0</v>
      </c>
      <c r="G1978" s="180">
        <f t="shared" ca="1" si="109"/>
        <v>0</v>
      </c>
      <c r="I1978" s="180">
        <f t="shared" ca="1" si="110"/>
        <v>0</v>
      </c>
    </row>
    <row r="1979" spans="2:9">
      <c r="B1979" s="179"/>
      <c r="C1979" s="179"/>
      <c r="E1979" s="180">
        <f t="shared" ca="1" si="108"/>
        <v>0</v>
      </c>
      <c r="G1979" s="180">
        <f t="shared" ca="1" si="109"/>
        <v>0</v>
      </c>
      <c r="I1979" s="180">
        <f t="shared" ca="1" si="110"/>
        <v>0</v>
      </c>
    </row>
    <row r="1980" spans="2:9">
      <c r="B1980" s="179"/>
      <c r="C1980" s="179"/>
      <c r="E1980" s="180">
        <f t="shared" ca="1" si="108"/>
        <v>0</v>
      </c>
      <c r="G1980" s="180">
        <f t="shared" ca="1" si="109"/>
        <v>0</v>
      </c>
      <c r="I1980" s="180">
        <f t="shared" ca="1" si="110"/>
        <v>0</v>
      </c>
    </row>
    <row r="1981" spans="2:9">
      <c r="B1981" s="179"/>
      <c r="C1981" s="179"/>
      <c r="E1981" s="180">
        <f t="shared" ca="1" si="108"/>
        <v>0</v>
      </c>
      <c r="G1981" s="180">
        <f t="shared" ca="1" si="109"/>
        <v>0</v>
      </c>
      <c r="I1981" s="180">
        <f t="shared" ca="1" si="110"/>
        <v>0</v>
      </c>
    </row>
    <row r="1982" spans="2:9">
      <c r="B1982" s="179"/>
      <c r="C1982" s="179"/>
      <c r="E1982" s="180">
        <f t="shared" ca="1" si="108"/>
        <v>0</v>
      </c>
      <c r="G1982" s="180">
        <f t="shared" ca="1" si="109"/>
        <v>0</v>
      </c>
      <c r="I1982" s="180">
        <f t="shared" ca="1" si="110"/>
        <v>0</v>
      </c>
    </row>
    <row r="1983" spans="2:9">
      <c r="B1983" s="179"/>
      <c r="C1983" s="179"/>
      <c r="E1983" s="180">
        <f t="shared" ca="1" si="108"/>
        <v>0</v>
      </c>
      <c r="G1983" s="180">
        <f t="shared" ca="1" si="109"/>
        <v>0</v>
      </c>
      <c r="I1983" s="180">
        <f t="shared" ca="1" si="110"/>
        <v>0</v>
      </c>
    </row>
    <row r="1984" spans="2:9">
      <c r="B1984" s="179"/>
      <c r="C1984" s="179"/>
      <c r="E1984" s="180">
        <f t="shared" ca="1" si="108"/>
        <v>0</v>
      </c>
      <c r="G1984" s="180">
        <f t="shared" ca="1" si="109"/>
        <v>0</v>
      </c>
      <c r="I1984" s="180">
        <f t="shared" ca="1" si="110"/>
        <v>0</v>
      </c>
    </row>
    <row r="1985" spans="2:9">
      <c r="B1985" s="179"/>
      <c r="C1985" s="179"/>
      <c r="E1985" s="180">
        <f t="shared" ca="1" si="108"/>
        <v>0</v>
      </c>
      <c r="G1985" s="180">
        <f t="shared" ca="1" si="109"/>
        <v>0</v>
      </c>
      <c r="I1985" s="180">
        <f t="shared" ca="1" si="110"/>
        <v>0</v>
      </c>
    </row>
    <row r="1986" spans="2:9">
      <c r="B1986" s="179"/>
      <c r="C1986" s="179"/>
      <c r="E1986" s="180">
        <f t="shared" ca="1" si="108"/>
        <v>0</v>
      </c>
      <c r="G1986" s="180">
        <f t="shared" ca="1" si="109"/>
        <v>0</v>
      </c>
      <c r="I1986" s="180">
        <f t="shared" ca="1" si="110"/>
        <v>0</v>
      </c>
    </row>
    <row r="1987" spans="2:9">
      <c r="B1987" s="179"/>
      <c r="C1987" s="179"/>
      <c r="E1987" s="180">
        <f t="shared" ca="1" si="108"/>
        <v>0</v>
      </c>
      <c r="G1987" s="180">
        <f t="shared" ca="1" si="109"/>
        <v>0</v>
      </c>
      <c r="I1987" s="180">
        <f t="shared" ca="1" si="110"/>
        <v>0</v>
      </c>
    </row>
    <row r="1988" spans="2:9">
      <c r="B1988" s="179"/>
      <c r="C1988" s="179"/>
      <c r="E1988" s="180">
        <f t="shared" ca="1" si="108"/>
        <v>0</v>
      </c>
      <c r="G1988" s="180">
        <f t="shared" ca="1" si="109"/>
        <v>0</v>
      </c>
      <c r="I1988" s="180">
        <f t="shared" ca="1" si="110"/>
        <v>0</v>
      </c>
    </row>
    <row r="1989" spans="2:9">
      <c r="B1989" s="179"/>
      <c r="C1989" s="179"/>
      <c r="E1989" s="180">
        <f t="shared" ca="1" si="108"/>
        <v>0</v>
      </c>
      <c r="G1989" s="180">
        <f t="shared" ca="1" si="109"/>
        <v>0</v>
      </c>
      <c r="I1989" s="180">
        <f t="shared" ca="1" si="110"/>
        <v>0</v>
      </c>
    </row>
    <row r="1990" spans="2:9">
      <c r="B1990" s="179"/>
      <c r="C1990" s="179"/>
      <c r="E1990" s="180">
        <f t="shared" ca="1" si="108"/>
        <v>0</v>
      </c>
      <c r="G1990" s="180">
        <f t="shared" ca="1" si="109"/>
        <v>0</v>
      </c>
      <c r="I1990" s="180">
        <f t="shared" ca="1" si="110"/>
        <v>0</v>
      </c>
    </row>
    <row r="1991" spans="2:9">
      <c r="B1991" s="179"/>
      <c r="C1991" s="179"/>
      <c r="E1991" s="180">
        <f t="shared" ca="1" si="108"/>
        <v>0</v>
      </c>
      <c r="G1991" s="180">
        <f t="shared" ca="1" si="109"/>
        <v>0</v>
      </c>
      <c r="I1991" s="180">
        <f t="shared" ca="1" si="110"/>
        <v>0</v>
      </c>
    </row>
    <row r="1992" spans="2:9">
      <c r="B1992" s="179"/>
      <c r="C1992" s="179"/>
      <c r="E1992" s="180">
        <f t="shared" ca="1" si="108"/>
        <v>0</v>
      </c>
      <c r="G1992" s="180">
        <f t="shared" ca="1" si="109"/>
        <v>0</v>
      </c>
      <c r="I1992" s="180">
        <f t="shared" ca="1" si="110"/>
        <v>0</v>
      </c>
    </row>
    <row r="1993" spans="2:9">
      <c r="B1993" s="179"/>
      <c r="C1993" s="179"/>
      <c r="E1993" s="180">
        <f t="shared" ca="1" si="108"/>
        <v>0</v>
      </c>
      <c r="G1993" s="180">
        <f t="shared" ca="1" si="109"/>
        <v>0</v>
      </c>
      <c r="I1993" s="180">
        <f t="shared" ca="1" si="110"/>
        <v>0</v>
      </c>
    </row>
    <row r="1994" spans="2:9">
      <c r="B1994" s="179"/>
      <c r="C1994" s="179"/>
      <c r="E1994" s="180">
        <f t="shared" ca="1" si="108"/>
        <v>0</v>
      </c>
      <c r="G1994" s="180">
        <f t="shared" ca="1" si="109"/>
        <v>0</v>
      </c>
      <c r="I1994" s="180">
        <f t="shared" ca="1" si="110"/>
        <v>0</v>
      </c>
    </row>
    <row r="1995" spans="2:9">
      <c r="B1995" s="179"/>
      <c r="C1995" s="179"/>
      <c r="E1995" s="180">
        <f t="shared" ca="1" si="108"/>
        <v>0</v>
      </c>
      <c r="G1995" s="180">
        <f t="shared" ca="1" si="109"/>
        <v>0</v>
      </c>
      <c r="I1995" s="180">
        <f t="shared" ca="1" si="110"/>
        <v>0</v>
      </c>
    </row>
    <row r="1996" spans="2:9">
      <c r="B1996" s="179"/>
      <c r="C1996" s="179"/>
      <c r="E1996" s="180">
        <f t="shared" ca="1" si="108"/>
        <v>0</v>
      </c>
      <c r="G1996" s="180">
        <f t="shared" ca="1" si="109"/>
        <v>0</v>
      </c>
      <c r="I1996" s="180">
        <f t="shared" ca="1" si="110"/>
        <v>0</v>
      </c>
    </row>
    <row r="1997" spans="2:9">
      <c r="B1997" s="179"/>
      <c r="C1997" s="179"/>
      <c r="E1997" s="180">
        <f t="shared" ca="1" si="108"/>
        <v>0</v>
      </c>
      <c r="G1997" s="180">
        <f t="shared" ca="1" si="109"/>
        <v>0</v>
      </c>
      <c r="I1997" s="180">
        <f t="shared" ca="1" si="110"/>
        <v>0</v>
      </c>
    </row>
    <row r="1998" spans="2:9">
      <c r="B1998" s="179"/>
      <c r="C1998" s="179"/>
      <c r="E1998" s="180">
        <f t="shared" ca="1" si="108"/>
        <v>0</v>
      </c>
      <c r="G1998" s="180">
        <f t="shared" ca="1" si="109"/>
        <v>0</v>
      </c>
      <c r="I1998" s="180">
        <f t="shared" ca="1" si="110"/>
        <v>0</v>
      </c>
    </row>
    <row r="1999" spans="2:9">
      <c r="B1999" s="179"/>
      <c r="C1999" s="179"/>
      <c r="E1999" s="180">
        <f t="shared" ca="1" si="108"/>
        <v>0</v>
      </c>
      <c r="G1999" s="180">
        <f t="shared" ca="1" si="109"/>
        <v>0</v>
      </c>
      <c r="I1999" s="180">
        <f t="shared" ca="1" si="110"/>
        <v>0</v>
      </c>
    </row>
    <row r="2000" spans="2:9">
      <c r="B2000" s="179"/>
      <c r="C2000" s="179"/>
      <c r="E2000" s="180">
        <f t="shared" ca="1" si="108"/>
        <v>0</v>
      </c>
      <c r="G2000" s="180">
        <f t="shared" ca="1" si="109"/>
        <v>0</v>
      </c>
      <c r="I2000" s="180">
        <f t="shared" ca="1" si="110"/>
        <v>0</v>
      </c>
    </row>
    <row r="2001" spans="2:9">
      <c r="B2001" s="179"/>
      <c r="C2001" s="179"/>
      <c r="E2001" s="180">
        <f t="shared" ca="1" si="108"/>
        <v>0</v>
      </c>
      <c r="G2001" s="180">
        <f t="shared" ca="1" si="109"/>
        <v>0</v>
      </c>
      <c r="I2001" s="180">
        <f t="shared" ca="1" si="110"/>
        <v>0</v>
      </c>
    </row>
    <row r="2002" spans="2:9">
      <c r="B2002" s="179"/>
      <c r="C2002" s="179"/>
      <c r="E2002" s="180">
        <f t="shared" ca="1" si="108"/>
        <v>0</v>
      </c>
      <c r="G2002" s="180">
        <f t="shared" ca="1" si="109"/>
        <v>0</v>
      </c>
      <c r="I2002" s="180">
        <f t="shared" ca="1" si="110"/>
        <v>0</v>
      </c>
    </row>
    <row r="2003" spans="2:9">
      <c r="B2003" s="179"/>
      <c r="C2003" s="179"/>
      <c r="E2003" s="180">
        <f t="shared" ca="1" si="108"/>
        <v>0</v>
      </c>
      <c r="G2003" s="180">
        <f t="shared" ca="1" si="109"/>
        <v>0</v>
      </c>
      <c r="I2003" s="180">
        <f t="shared" ca="1" si="110"/>
        <v>0</v>
      </c>
    </row>
    <row r="2004" spans="2:9">
      <c r="B2004" s="179"/>
      <c r="C2004" s="179"/>
      <c r="E2004" s="180">
        <f t="shared" ca="1" si="108"/>
        <v>0</v>
      </c>
      <c r="G2004" s="180">
        <f t="shared" ca="1" si="109"/>
        <v>0</v>
      </c>
      <c r="I2004" s="180">
        <f t="shared" ca="1" si="110"/>
        <v>0</v>
      </c>
    </row>
    <row r="2005" spans="2:9">
      <c r="B2005" s="179"/>
      <c r="C2005" s="179"/>
      <c r="E2005" s="180">
        <f t="shared" ca="1" si="108"/>
        <v>0</v>
      </c>
      <c r="G2005" s="180">
        <f t="shared" ca="1" si="109"/>
        <v>0</v>
      </c>
      <c r="I2005" s="180">
        <f t="shared" ca="1" si="110"/>
        <v>0</v>
      </c>
    </row>
    <row r="2006" spans="2:9">
      <c r="B2006" s="179"/>
      <c r="C2006" s="179"/>
      <c r="E2006" s="180">
        <f t="shared" ca="1" si="108"/>
        <v>0</v>
      </c>
      <c r="G2006" s="180">
        <f t="shared" ca="1" si="109"/>
        <v>0</v>
      </c>
      <c r="I2006" s="180">
        <f t="shared" ca="1" si="110"/>
        <v>0</v>
      </c>
    </row>
    <row r="2007" spans="2:9">
      <c r="B2007" s="179"/>
      <c r="C2007" s="179"/>
      <c r="E2007" s="180">
        <f t="shared" ca="1" si="108"/>
        <v>0</v>
      </c>
      <c r="G2007" s="180">
        <f t="shared" ca="1" si="109"/>
        <v>0</v>
      </c>
      <c r="I2007" s="180">
        <f t="shared" ca="1" si="110"/>
        <v>0</v>
      </c>
    </row>
    <row r="2008" spans="2:9">
      <c r="B2008" s="179"/>
      <c r="C2008" s="179"/>
      <c r="E2008" s="180">
        <f t="shared" ca="1" si="108"/>
        <v>0</v>
      </c>
      <c r="G2008" s="180">
        <f t="shared" ca="1" si="109"/>
        <v>0</v>
      </c>
      <c r="I2008" s="180">
        <f t="shared" ca="1" si="110"/>
        <v>0</v>
      </c>
    </row>
    <row r="2009" spans="2:9">
      <c r="B2009" s="179"/>
      <c r="C2009" s="179"/>
      <c r="E2009" s="180">
        <f t="shared" ca="1" si="108"/>
        <v>0</v>
      </c>
      <c r="G2009" s="180">
        <f t="shared" ca="1" si="109"/>
        <v>0</v>
      </c>
      <c r="I2009" s="180">
        <f t="shared" ca="1" si="110"/>
        <v>0</v>
      </c>
    </row>
    <row r="2010" spans="2:9">
      <c r="B2010" s="179"/>
      <c r="C2010" s="179"/>
      <c r="E2010" s="180">
        <f t="shared" ca="1" si="108"/>
        <v>0</v>
      </c>
      <c r="G2010" s="180">
        <f t="shared" ca="1" si="109"/>
        <v>0</v>
      </c>
      <c r="I2010" s="180">
        <f t="shared" ca="1" si="110"/>
        <v>0</v>
      </c>
    </row>
    <row r="2011" spans="2:9">
      <c r="B2011" s="179"/>
      <c r="C2011" s="179"/>
      <c r="E2011" s="180">
        <f t="shared" ca="1" si="108"/>
        <v>0</v>
      </c>
      <c r="G2011" s="180">
        <f t="shared" ca="1" si="109"/>
        <v>0</v>
      </c>
      <c r="I2011" s="180">
        <f t="shared" ca="1" si="110"/>
        <v>0</v>
      </c>
    </row>
    <row r="2012" spans="2:9">
      <c r="B2012" s="179"/>
      <c r="C2012" s="179"/>
      <c r="E2012" s="180">
        <f t="shared" ca="1" si="108"/>
        <v>0</v>
      </c>
      <c r="G2012" s="180">
        <f t="shared" ca="1" si="109"/>
        <v>0</v>
      </c>
      <c r="I2012" s="180">
        <f t="shared" ca="1" si="110"/>
        <v>0</v>
      </c>
    </row>
    <row r="2013" spans="2:9">
      <c r="B2013" s="179"/>
      <c r="C2013" s="179"/>
      <c r="E2013" s="180">
        <f t="shared" ca="1" si="108"/>
        <v>0</v>
      </c>
      <c r="G2013" s="180">
        <f t="shared" ca="1" si="109"/>
        <v>0</v>
      </c>
      <c r="I2013" s="180">
        <f t="shared" ca="1" si="110"/>
        <v>0</v>
      </c>
    </row>
    <row r="2014" spans="2:9">
      <c r="B2014" s="179"/>
      <c r="C2014" s="179"/>
      <c r="E2014" s="180">
        <f t="shared" ca="1" si="108"/>
        <v>0</v>
      </c>
      <c r="G2014" s="180">
        <f t="shared" ca="1" si="109"/>
        <v>0</v>
      </c>
      <c r="I2014" s="180">
        <f t="shared" ca="1" si="110"/>
        <v>0</v>
      </c>
    </row>
    <row r="2015" spans="2:9">
      <c r="B2015" s="179"/>
      <c r="C2015" s="179"/>
      <c r="E2015" s="180">
        <f t="shared" ref="E2015:E2078" ca="1" si="111">SUMPRODUCT(SUMIFS(INDIRECT(NomFeuilles&amp;"!E8"),INDIRECT(NomFeuilles&amp;"!A8"),"VRAI",INDIRECT(NomFeuilles&amp;"!A9"),"2013",INDIRECT(NomFeuilles&amp;"!E1"),C2015))</f>
        <v>0</v>
      </c>
      <c r="G2015" s="180">
        <f t="shared" ref="G2015:G2078" ca="1" si="112">SUMPRODUCT(SUMIFS(INDIRECT(NomFeuilles&amp;"!A39"),INDIRECT(NomFeuilles&amp;"!A8"),"VRAI",INDIRECT(NomFeuilles&amp;"!A9"),"2013",INDIRECT(NomFeuilles&amp;"!A40"),C2015))</f>
        <v>0</v>
      </c>
      <c r="I2015" s="180">
        <f t="shared" ref="I2015:I2078" ca="1" si="113">SUMPRODUCT(SUMIFS(INDIRECT(NomFeuilles&amp;"!C42"),INDIRECT(NomFeuilles&amp;"!A8"),"VRAI",INDIRECT(NomFeuilles&amp;"!A9"),"2013",INDIRECT(NomFeuilles&amp;"!A40"),C2015))</f>
        <v>0</v>
      </c>
    </row>
    <row r="2016" spans="2:9">
      <c r="B2016" s="179"/>
      <c r="C2016" s="179"/>
      <c r="E2016" s="180">
        <f t="shared" ca="1" si="111"/>
        <v>0</v>
      </c>
      <c r="G2016" s="180">
        <f t="shared" ca="1" si="112"/>
        <v>0</v>
      </c>
      <c r="I2016" s="180">
        <f t="shared" ca="1" si="113"/>
        <v>0</v>
      </c>
    </row>
    <row r="2017" spans="2:9">
      <c r="B2017" s="179"/>
      <c r="C2017" s="179"/>
      <c r="E2017" s="180">
        <f t="shared" ca="1" si="111"/>
        <v>0</v>
      </c>
      <c r="G2017" s="180">
        <f t="shared" ca="1" si="112"/>
        <v>0</v>
      </c>
      <c r="I2017" s="180">
        <f t="shared" ca="1" si="113"/>
        <v>0</v>
      </c>
    </row>
    <row r="2018" spans="2:9">
      <c r="B2018" s="179"/>
      <c r="C2018" s="179"/>
      <c r="E2018" s="180">
        <f t="shared" ca="1" si="111"/>
        <v>0</v>
      </c>
      <c r="G2018" s="180">
        <f t="shared" ca="1" si="112"/>
        <v>0</v>
      </c>
      <c r="I2018" s="180">
        <f t="shared" ca="1" si="113"/>
        <v>0</v>
      </c>
    </row>
    <row r="2019" spans="2:9">
      <c r="B2019" s="179"/>
      <c r="C2019" s="179"/>
      <c r="E2019" s="180">
        <f t="shared" ca="1" si="111"/>
        <v>0</v>
      </c>
      <c r="G2019" s="180">
        <f t="shared" ca="1" si="112"/>
        <v>0</v>
      </c>
      <c r="I2019" s="180">
        <f t="shared" ca="1" si="113"/>
        <v>0</v>
      </c>
    </row>
    <row r="2020" spans="2:9">
      <c r="B2020" s="179"/>
      <c r="C2020" s="179"/>
      <c r="E2020" s="180">
        <f t="shared" ca="1" si="111"/>
        <v>0</v>
      </c>
      <c r="G2020" s="180">
        <f t="shared" ca="1" si="112"/>
        <v>0</v>
      </c>
      <c r="I2020" s="180">
        <f t="shared" ca="1" si="113"/>
        <v>0</v>
      </c>
    </row>
    <row r="2021" spans="2:9">
      <c r="B2021" s="179"/>
      <c r="C2021" s="179"/>
      <c r="E2021" s="180">
        <f t="shared" ca="1" si="111"/>
        <v>0</v>
      </c>
      <c r="G2021" s="180">
        <f t="shared" ca="1" si="112"/>
        <v>0</v>
      </c>
      <c r="I2021" s="180">
        <f t="shared" ca="1" si="113"/>
        <v>0</v>
      </c>
    </row>
    <row r="2022" spans="2:9">
      <c r="B2022" s="179"/>
      <c r="C2022" s="179"/>
      <c r="E2022" s="180">
        <f t="shared" ca="1" si="111"/>
        <v>0</v>
      </c>
      <c r="G2022" s="180">
        <f t="shared" ca="1" si="112"/>
        <v>0</v>
      </c>
      <c r="I2022" s="180">
        <f t="shared" ca="1" si="113"/>
        <v>0</v>
      </c>
    </row>
    <row r="2023" spans="2:9">
      <c r="B2023" s="179"/>
      <c r="C2023" s="179"/>
      <c r="E2023" s="180">
        <f t="shared" ca="1" si="111"/>
        <v>0</v>
      </c>
      <c r="G2023" s="180">
        <f t="shared" ca="1" si="112"/>
        <v>0</v>
      </c>
      <c r="I2023" s="180">
        <f t="shared" ca="1" si="113"/>
        <v>0</v>
      </c>
    </row>
    <row r="2024" spans="2:9">
      <c r="B2024" s="179"/>
      <c r="C2024" s="179"/>
      <c r="E2024" s="180">
        <f t="shared" ca="1" si="111"/>
        <v>0</v>
      </c>
      <c r="G2024" s="180">
        <f t="shared" ca="1" si="112"/>
        <v>0</v>
      </c>
      <c r="I2024" s="180">
        <f t="shared" ca="1" si="113"/>
        <v>0</v>
      </c>
    </row>
    <row r="2025" spans="2:9">
      <c r="B2025" s="179"/>
      <c r="C2025" s="179"/>
      <c r="E2025" s="180">
        <f t="shared" ca="1" si="111"/>
        <v>0</v>
      </c>
      <c r="G2025" s="180">
        <f t="shared" ca="1" si="112"/>
        <v>0</v>
      </c>
      <c r="I2025" s="180">
        <f t="shared" ca="1" si="113"/>
        <v>0</v>
      </c>
    </row>
    <row r="2026" spans="2:9">
      <c r="B2026" s="179"/>
      <c r="C2026" s="179"/>
      <c r="E2026" s="180">
        <f t="shared" ca="1" si="111"/>
        <v>0</v>
      </c>
      <c r="G2026" s="180">
        <f t="shared" ca="1" si="112"/>
        <v>0</v>
      </c>
      <c r="I2026" s="180">
        <f t="shared" ca="1" si="113"/>
        <v>0</v>
      </c>
    </row>
    <row r="2027" spans="2:9">
      <c r="B2027" s="179"/>
      <c r="C2027" s="179"/>
      <c r="E2027" s="180">
        <f t="shared" ca="1" si="111"/>
        <v>0</v>
      </c>
      <c r="G2027" s="180">
        <f t="shared" ca="1" si="112"/>
        <v>0</v>
      </c>
      <c r="I2027" s="180">
        <f t="shared" ca="1" si="113"/>
        <v>0</v>
      </c>
    </row>
    <row r="2028" spans="2:9">
      <c r="B2028" s="179"/>
      <c r="C2028" s="179"/>
      <c r="E2028" s="180">
        <f t="shared" ca="1" si="111"/>
        <v>0</v>
      </c>
      <c r="G2028" s="180">
        <f t="shared" ca="1" si="112"/>
        <v>0</v>
      </c>
      <c r="I2028" s="180">
        <f t="shared" ca="1" si="113"/>
        <v>0</v>
      </c>
    </row>
    <row r="2029" spans="2:9">
      <c r="B2029" s="179"/>
      <c r="C2029" s="179"/>
      <c r="E2029" s="180">
        <f t="shared" ca="1" si="111"/>
        <v>0</v>
      </c>
      <c r="G2029" s="180">
        <f t="shared" ca="1" si="112"/>
        <v>0</v>
      </c>
      <c r="I2029" s="180">
        <f t="shared" ca="1" si="113"/>
        <v>0</v>
      </c>
    </row>
    <row r="2030" spans="2:9">
      <c r="B2030" s="179"/>
      <c r="C2030" s="179"/>
      <c r="E2030" s="180">
        <f t="shared" ca="1" si="111"/>
        <v>0</v>
      </c>
      <c r="G2030" s="180">
        <f t="shared" ca="1" si="112"/>
        <v>0</v>
      </c>
      <c r="I2030" s="180">
        <f t="shared" ca="1" si="113"/>
        <v>0</v>
      </c>
    </row>
    <row r="2031" spans="2:9">
      <c r="B2031" s="179"/>
      <c r="C2031" s="179"/>
      <c r="E2031" s="180">
        <f t="shared" ca="1" si="111"/>
        <v>0</v>
      </c>
      <c r="G2031" s="180">
        <f t="shared" ca="1" si="112"/>
        <v>0</v>
      </c>
      <c r="I2031" s="180">
        <f t="shared" ca="1" si="113"/>
        <v>0</v>
      </c>
    </row>
    <row r="2032" spans="2:9">
      <c r="B2032" s="179"/>
      <c r="C2032" s="179"/>
      <c r="E2032" s="180">
        <f t="shared" ca="1" si="111"/>
        <v>0</v>
      </c>
      <c r="G2032" s="180">
        <f t="shared" ca="1" si="112"/>
        <v>0</v>
      </c>
      <c r="I2032" s="180">
        <f t="shared" ca="1" si="113"/>
        <v>0</v>
      </c>
    </row>
    <row r="2033" spans="2:9">
      <c r="B2033" s="179"/>
      <c r="C2033" s="179"/>
      <c r="E2033" s="180">
        <f t="shared" ca="1" si="111"/>
        <v>0</v>
      </c>
      <c r="G2033" s="180">
        <f t="shared" ca="1" si="112"/>
        <v>0</v>
      </c>
      <c r="I2033" s="180">
        <f t="shared" ca="1" si="113"/>
        <v>0</v>
      </c>
    </row>
    <row r="2034" spans="2:9">
      <c r="B2034" s="179"/>
      <c r="C2034" s="179"/>
      <c r="E2034" s="180">
        <f t="shared" ca="1" si="111"/>
        <v>0</v>
      </c>
      <c r="G2034" s="180">
        <f t="shared" ca="1" si="112"/>
        <v>0</v>
      </c>
      <c r="I2034" s="180">
        <f t="shared" ca="1" si="113"/>
        <v>0</v>
      </c>
    </row>
    <row r="2035" spans="2:9">
      <c r="B2035" s="179"/>
      <c r="C2035" s="179"/>
      <c r="E2035" s="180">
        <f t="shared" ca="1" si="111"/>
        <v>0</v>
      </c>
      <c r="G2035" s="180">
        <f t="shared" ca="1" si="112"/>
        <v>0</v>
      </c>
      <c r="I2035" s="180">
        <f t="shared" ca="1" si="113"/>
        <v>0</v>
      </c>
    </row>
    <row r="2036" spans="2:9">
      <c r="B2036" s="179"/>
      <c r="C2036" s="179"/>
      <c r="E2036" s="180">
        <f t="shared" ca="1" si="111"/>
        <v>0</v>
      </c>
      <c r="G2036" s="180">
        <f t="shared" ca="1" si="112"/>
        <v>0</v>
      </c>
      <c r="I2036" s="180">
        <f t="shared" ca="1" si="113"/>
        <v>0</v>
      </c>
    </row>
    <row r="2037" spans="2:9">
      <c r="B2037" s="179"/>
      <c r="C2037" s="179"/>
      <c r="E2037" s="180">
        <f t="shared" ca="1" si="111"/>
        <v>0</v>
      </c>
      <c r="G2037" s="180">
        <f t="shared" ca="1" si="112"/>
        <v>0</v>
      </c>
      <c r="I2037" s="180">
        <f t="shared" ca="1" si="113"/>
        <v>0</v>
      </c>
    </row>
    <row r="2038" spans="2:9">
      <c r="B2038" s="179"/>
      <c r="C2038" s="179"/>
      <c r="E2038" s="180">
        <f t="shared" ca="1" si="111"/>
        <v>0</v>
      </c>
      <c r="G2038" s="180">
        <f t="shared" ca="1" si="112"/>
        <v>0</v>
      </c>
      <c r="I2038" s="180">
        <f t="shared" ca="1" si="113"/>
        <v>0</v>
      </c>
    </row>
    <row r="2039" spans="2:9">
      <c r="B2039" s="179"/>
      <c r="C2039" s="179"/>
      <c r="E2039" s="180">
        <f t="shared" ca="1" si="111"/>
        <v>0</v>
      </c>
      <c r="G2039" s="180">
        <f t="shared" ca="1" si="112"/>
        <v>0</v>
      </c>
      <c r="I2039" s="180">
        <f t="shared" ca="1" si="113"/>
        <v>0</v>
      </c>
    </row>
    <row r="2040" spans="2:9">
      <c r="B2040" s="179"/>
      <c r="C2040" s="179"/>
      <c r="E2040" s="180">
        <f t="shared" ca="1" si="111"/>
        <v>0</v>
      </c>
      <c r="G2040" s="180">
        <f t="shared" ca="1" si="112"/>
        <v>0</v>
      </c>
      <c r="I2040" s="180">
        <f t="shared" ca="1" si="113"/>
        <v>0</v>
      </c>
    </row>
    <row r="2041" spans="2:9">
      <c r="B2041" s="179"/>
      <c r="C2041" s="179"/>
      <c r="E2041" s="180">
        <f t="shared" ca="1" si="111"/>
        <v>0</v>
      </c>
      <c r="G2041" s="180">
        <f t="shared" ca="1" si="112"/>
        <v>0</v>
      </c>
      <c r="I2041" s="180">
        <f t="shared" ca="1" si="113"/>
        <v>0</v>
      </c>
    </row>
    <row r="2042" spans="2:9">
      <c r="B2042" s="179"/>
      <c r="C2042" s="179"/>
      <c r="E2042" s="180">
        <f t="shared" ca="1" si="111"/>
        <v>0</v>
      </c>
      <c r="G2042" s="180">
        <f t="shared" ca="1" si="112"/>
        <v>0</v>
      </c>
      <c r="I2042" s="180">
        <f t="shared" ca="1" si="113"/>
        <v>0</v>
      </c>
    </row>
    <row r="2043" spans="2:9">
      <c r="B2043" s="179"/>
      <c r="C2043" s="179"/>
      <c r="E2043" s="180">
        <f t="shared" ca="1" si="111"/>
        <v>0</v>
      </c>
      <c r="G2043" s="180">
        <f t="shared" ca="1" si="112"/>
        <v>0</v>
      </c>
      <c r="I2043" s="180">
        <f t="shared" ca="1" si="113"/>
        <v>0</v>
      </c>
    </row>
    <row r="2044" spans="2:9">
      <c r="B2044" s="179"/>
      <c r="C2044" s="179"/>
      <c r="E2044" s="180">
        <f t="shared" ca="1" si="111"/>
        <v>0</v>
      </c>
      <c r="G2044" s="180">
        <f t="shared" ca="1" si="112"/>
        <v>0</v>
      </c>
      <c r="I2044" s="180">
        <f t="shared" ca="1" si="113"/>
        <v>0</v>
      </c>
    </row>
    <row r="2045" spans="2:9">
      <c r="B2045" s="179"/>
      <c r="C2045" s="179"/>
      <c r="E2045" s="180">
        <f t="shared" ca="1" si="111"/>
        <v>0</v>
      </c>
      <c r="G2045" s="180">
        <f t="shared" ca="1" si="112"/>
        <v>0</v>
      </c>
      <c r="I2045" s="180">
        <f t="shared" ca="1" si="113"/>
        <v>0</v>
      </c>
    </row>
    <row r="2046" spans="2:9">
      <c r="B2046" s="179"/>
      <c r="C2046" s="179"/>
      <c r="E2046" s="180">
        <f t="shared" ca="1" si="111"/>
        <v>0</v>
      </c>
      <c r="G2046" s="180">
        <f t="shared" ca="1" si="112"/>
        <v>0</v>
      </c>
      <c r="I2046" s="180">
        <f t="shared" ca="1" si="113"/>
        <v>0</v>
      </c>
    </row>
    <row r="2047" spans="2:9">
      <c r="B2047" s="179"/>
      <c r="C2047" s="179"/>
      <c r="E2047" s="180">
        <f t="shared" ca="1" si="111"/>
        <v>0</v>
      </c>
      <c r="G2047" s="180">
        <f t="shared" ca="1" si="112"/>
        <v>0</v>
      </c>
      <c r="I2047" s="180">
        <f t="shared" ca="1" si="113"/>
        <v>0</v>
      </c>
    </row>
    <row r="2048" spans="2:9">
      <c r="B2048" s="179"/>
      <c r="C2048" s="179"/>
      <c r="E2048" s="180">
        <f t="shared" ca="1" si="111"/>
        <v>0</v>
      </c>
      <c r="G2048" s="180">
        <f t="shared" ca="1" si="112"/>
        <v>0</v>
      </c>
      <c r="I2048" s="180">
        <f t="shared" ca="1" si="113"/>
        <v>0</v>
      </c>
    </row>
    <row r="2049" spans="2:9">
      <c r="B2049" s="179"/>
      <c r="C2049" s="179"/>
      <c r="E2049" s="180">
        <f t="shared" ca="1" si="111"/>
        <v>0</v>
      </c>
      <c r="G2049" s="180">
        <f t="shared" ca="1" si="112"/>
        <v>0</v>
      </c>
      <c r="I2049" s="180">
        <f t="shared" ca="1" si="113"/>
        <v>0</v>
      </c>
    </row>
    <row r="2050" spans="2:9">
      <c r="B2050" s="179"/>
      <c r="C2050" s="179"/>
      <c r="E2050" s="180">
        <f t="shared" ca="1" si="111"/>
        <v>0</v>
      </c>
      <c r="G2050" s="180">
        <f t="shared" ca="1" si="112"/>
        <v>0</v>
      </c>
      <c r="I2050" s="180">
        <f t="shared" ca="1" si="113"/>
        <v>0</v>
      </c>
    </row>
    <row r="2051" spans="2:9">
      <c r="B2051" s="179"/>
      <c r="C2051" s="179"/>
      <c r="E2051" s="180">
        <f t="shared" ca="1" si="111"/>
        <v>0</v>
      </c>
      <c r="G2051" s="180">
        <f t="shared" ca="1" si="112"/>
        <v>0</v>
      </c>
      <c r="I2051" s="180">
        <f t="shared" ca="1" si="113"/>
        <v>0</v>
      </c>
    </row>
    <row r="2052" spans="2:9">
      <c r="B2052" s="179"/>
      <c r="C2052" s="179"/>
      <c r="E2052" s="180">
        <f t="shared" ca="1" si="111"/>
        <v>0</v>
      </c>
      <c r="G2052" s="180">
        <f t="shared" ca="1" si="112"/>
        <v>0</v>
      </c>
      <c r="I2052" s="180">
        <f t="shared" ca="1" si="113"/>
        <v>0</v>
      </c>
    </row>
    <row r="2053" spans="2:9">
      <c r="B2053" s="179"/>
      <c r="C2053" s="179"/>
      <c r="E2053" s="180">
        <f t="shared" ca="1" si="111"/>
        <v>0</v>
      </c>
      <c r="G2053" s="180">
        <f t="shared" ca="1" si="112"/>
        <v>0</v>
      </c>
      <c r="I2053" s="180">
        <f t="shared" ca="1" si="113"/>
        <v>0</v>
      </c>
    </row>
    <row r="2054" spans="2:9">
      <c r="B2054" s="179"/>
      <c r="C2054" s="179"/>
      <c r="E2054" s="180">
        <f t="shared" ca="1" si="111"/>
        <v>0</v>
      </c>
      <c r="G2054" s="180">
        <f t="shared" ca="1" si="112"/>
        <v>0</v>
      </c>
      <c r="I2054" s="180">
        <f t="shared" ca="1" si="113"/>
        <v>0</v>
      </c>
    </row>
    <row r="2055" spans="2:9">
      <c r="B2055" s="179"/>
      <c r="C2055" s="179"/>
      <c r="E2055" s="180">
        <f t="shared" ca="1" si="111"/>
        <v>0</v>
      </c>
      <c r="G2055" s="180">
        <f t="shared" ca="1" si="112"/>
        <v>0</v>
      </c>
      <c r="I2055" s="180">
        <f t="shared" ca="1" si="113"/>
        <v>0</v>
      </c>
    </row>
    <row r="2056" spans="2:9">
      <c r="B2056" s="179"/>
      <c r="C2056" s="179"/>
      <c r="E2056" s="180">
        <f t="shared" ca="1" si="111"/>
        <v>0</v>
      </c>
      <c r="G2056" s="180">
        <f t="shared" ca="1" si="112"/>
        <v>0</v>
      </c>
      <c r="I2056" s="180">
        <f t="shared" ca="1" si="113"/>
        <v>0</v>
      </c>
    </row>
    <row r="2057" spans="2:9">
      <c r="B2057" s="179"/>
      <c r="C2057" s="179"/>
      <c r="E2057" s="180">
        <f t="shared" ca="1" si="111"/>
        <v>0</v>
      </c>
      <c r="G2057" s="180">
        <f t="shared" ca="1" si="112"/>
        <v>0</v>
      </c>
      <c r="I2057" s="180">
        <f t="shared" ca="1" si="113"/>
        <v>0</v>
      </c>
    </row>
    <row r="2058" spans="2:9">
      <c r="B2058" s="179"/>
      <c r="C2058" s="179"/>
      <c r="E2058" s="180">
        <f t="shared" ca="1" si="111"/>
        <v>0</v>
      </c>
      <c r="G2058" s="180">
        <f t="shared" ca="1" si="112"/>
        <v>0</v>
      </c>
      <c r="I2058" s="180">
        <f t="shared" ca="1" si="113"/>
        <v>0</v>
      </c>
    </row>
    <row r="2059" spans="2:9">
      <c r="B2059" s="179"/>
      <c r="C2059" s="179"/>
      <c r="E2059" s="180">
        <f t="shared" ca="1" si="111"/>
        <v>0</v>
      </c>
      <c r="G2059" s="180">
        <f t="shared" ca="1" si="112"/>
        <v>0</v>
      </c>
      <c r="I2059" s="180">
        <f t="shared" ca="1" si="113"/>
        <v>0</v>
      </c>
    </row>
    <row r="2060" spans="2:9">
      <c r="B2060" s="179"/>
      <c r="C2060" s="179"/>
      <c r="E2060" s="180">
        <f t="shared" ca="1" si="111"/>
        <v>0</v>
      </c>
      <c r="G2060" s="180">
        <f t="shared" ca="1" si="112"/>
        <v>0</v>
      </c>
      <c r="I2060" s="180">
        <f t="shared" ca="1" si="113"/>
        <v>0</v>
      </c>
    </row>
    <row r="2061" spans="2:9">
      <c r="B2061" s="179"/>
      <c r="C2061" s="179"/>
      <c r="E2061" s="180">
        <f t="shared" ca="1" si="111"/>
        <v>0</v>
      </c>
      <c r="G2061" s="180">
        <f t="shared" ca="1" si="112"/>
        <v>0</v>
      </c>
      <c r="I2061" s="180">
        <f t="shared" ca="1" si="113"/>
        <v>0</v>
      </c>
    </row>
    <row r="2062" spans="2:9">
      <c r="B2062" s="179"/>
      <c r="C2062" s="179"/>
      <c r="E2062" s="180">
        <f t="shared" ca="1" si="111"/>
        <v>0</v>
      </c>
      <c r="G2062" s="180">
        <f t="shared" ca="1" si="112"/>
        <v>0</v>
      </c>
      <c r="I2062" s="180">
        <f t="shared" ca="1" si="113"/>
        <v>0</v>
      </c>
    </row>
    <row r="2063" spans="2:9">
      <c r="B2063" s="179"/>
      <c r="C2063" s="179"/>
      <c r="E2063" s="180">
        <f t="shared" ca="1" si="111"/>
        <v>0</v>
      </c>
      <c r="G2063" s="180">
        <f t="shared" ca="1" si="112"/>
        <v>0</v>
      </c>
      <c r="I2063" s="180">
        <f t="shared" ca="1" si="113"/>
        <v>0</v>
      </c>
    </row>
    <row r="2064" spans="2:9">
      <c r="B2064" s="179"/>
      <c r="C2064" s="179"/>
      <c r="E2064" s="180">
        <f t="shared" ca="1" si="111"/>
        <v>0</v>
      </c>
      <c r="G2064" s="180">
        <f t="shared" ca="1" si="112"/>
        <v>0</v>
      </c>
      <c r="I2064" s="180">
        <f t="shared" ca="1" si="113"/>
        <v>0</v>
      </c>
    </row>
    <row r="2065" spans="2:9">
      <c r="B2065" s="179"/>
      <c r="C2065" s="179"/>
      <c r="E2065" s="180">
        <f t="shared" ca="1" si="111"/>
        <v>0</v>
      </c>
      <c r="G2065" s="180">
        <f t="shared" ca="1" si="112"/>
        <v>0</v>
      </c>
      <c r="I2065" s="180">
        <f t="shared" ca="1" si="113"/>
        <v>0</v>
      </c>
    </row>
    <row r="2066" spans="2:9">
      <c r="B2066" s="179"/>
      <c r="C2066" s="179"/>
      <c r="E2066" s="180">
        <f t="shared" ca="1" si="111"/>
        <v>0</v>
      </c>
      <c r="G2066" s="180">
        <f t="shared" ca="1" si="112"/>
        <v>0</v>
      </c>
      <c r="I2066" s="180">
        <f t="shared" ca="1" si="113"/>
        <v>0</v>
      </c>
    </row>
    <row r="2067" spans="2:9">
      <c r="B2067" s="179"/>
      <c r="C2067" s="179"/>
      <c r="E2067" s="180">
        <f t="shared" ca="1" si="111"/>
        <v>0</v>
      </c>
      <c r="G2067" s="180">
        <f t="shared" ca="1" si="112"/>
        <v>0</v>
      </c>
      <c r="I2067" s="180">
        <f t="shared" ca="1" si="113"/>
        <v>0</v>
      </c>
    </row>
    <row r="2068" spans="2:9">
      <c r="B2068" s="179"/>
      <c r="C2068" s="179"/>
      <c r="E2068" s="180">
        <f t="shared" ca="1" si="111"/>
        <v>0</v>
      </c>
      <c r="G2068" s="180">
        <f t="shared" ca="1" si="112"/>
        <v>0</v>
      </c>
      <c r="I2068" s="180">
        <f t="shared" ca="1" si="113"/>
        <v>0</v>
      </c>
    </row>
    <row r="2069" spans="2:9">
      <c r="B2069" s="179"/>
      <c r="C2069" s="179"/>
      <c r="E2069" s="180">
        <f t="shared" ca="1" si="111"/>
        <v>0</v>
      </c>
      <c r="G2069" s="180">
        <f t="shared" ca="1" si="112"/>
        <v>0</v>
      </c>
      <c r="I2069" s="180">
        <f t="shared" ca="1" si="113"/>
        <v>0</v>
      </c>
    </row>
    <row r="2070" spans="2:9">
      <c r="B2070" s="179"/>
      <c r="C2070" s="179"/>
      <c r="E2070" s="180">
        <f t="shared" ca="1" si="111"/>
        <v>0</v>
      </c>
      <c r="G2070" s="180">
        <f t="shared" ca="1" si="112"/>
        <v>0</v>
      </c>
      <c r="I2070" s="180">
        <f t="shared" ca="1" si="113"/>
        <v>0</v>
      </c>
    </row>
    <row r="2071" spans="2:9">
      <c r="B2071" s="179"/>
      <c r="C2071" s="179"/>
      <c r="E2071" s="180">
        <f t="shared" ca="1" si="111"/>
        <v>0</v>
      </c>
      <c r="G2071" s="180">
        <f t="shared" ca="1" si="112"/>
        <v>0</v>
      </c>
      <c r="I2071" s="180">
        <f t="shared" ca="1" si="113"/>
        <v>0</v>
      </c>
    </row>
    <row r="2072" spans="2:9">
      <c r="B2072" s="179"/>
      <c r="C2072" s="179"/>
      <c r="E2072" s="180">
        <f t="shared" ca="1" si="111"/>
        <v>0</v>
      </c>
      <c r="G2072" s="180">
        <f t="shared" ca="1" si="112"/>
        <v>0</v>
      </c>
      <c r="I2072" s="180">
        <f t="shared" ca="1" si="113"/>
        <v>0</v>
      </c>
    </row>
    <row r="2073" spans="2:9">
      <c r="B2073" s="179"/>
      <c r="C2073" s="179"/>
      <c r="E2073" s="180">
        <f t="shared" ca="1" si="111"/>
        <v>0</v>
      </c>
      <c r="G2073" s="180">
        <f t="shared" ca="1" si="112"/>
        <v>0</v>
      </c>
      <c r="I2073" s="180">
        <f t="shared" ca="1" si="113"/>
        <v>0</v>
      </c>
    </row>
    <row r="2074" spans="2:9">
      <c r="B2074" s="179"/>
      <c r="C2074" s="179"/>
      <c r="E2074" s="180">
        <f t="shared" ca="1" si="111"/>
        <v>0</v>
      </c>
      <c r="G2074" s="180">
        <f t="shared" ca="1" si="112"/>
        <v>0</v>
      </c>
      <c r="I2074" s="180">
        <f t="shared" ca="1" si="113"/>
        <v>0</v>
      </c>
    </row>
    <row r="2075" spans="2:9">
      <c r="B2075" s="179"/>
      <c r="C2075" s="179"/>
      <c r="E2075" s="180">
        <f t="shared" ca="1" si="111"/>
        <v>0</v>
      </c>
      <c r="G2075" s="180">
        <f t="shared" ca="1" si="112"/>
        <v>0</v>
      </c>
      <c r="I2075" s="180">
        <f t="shared" ca="1" si="113"/>
        <v>0</v>
      </c>
    </row>
    <row r="2076" spans="2:9">
      <c r="B2076" s="179"/>
      <c r="C2076" s="179"/>
      <c r="E2076" s="180">
        <f t="shared" ca="1" si="111"/>
        <v>0</v>
      </c>
      <c r="G2076" s="180">
        <f t="shared" ca="1" si="112"/>
        <v>0</v>
      </c>
      <c r="I2076" s="180">
        <f t="shared" ca="1" si="113"/>
        <v>0</v>
      </c>
    </row>
    <row r="2077" spans="2:9">
      <c r="B2077" s="179"/>
      <c r="C2077" s="179"/>
      <c r="E2077" s="180">
        <f t="shared" ca="1" si="111"/>
        <v>0</v>
      </c>
      <c r="G2077" s="180">
        <f t="shared" ca="1" si="112"/>
        <v>0</v>
      </c>
      <c r="I2077" s="180">
        <f t="shared" ca="1" si="113"/>
        <v>0</v>
      </c>
    </row>
    <row r="2078" spans="2:9">
      <c r="B2078" s="179"/>
      <c r="C2078" s="179"/>
      <c r="E2078" s="180">
        <f t="shared" ca="1" si="111"/>
        <v>0</v>
      </c>
      <c r="G2078" s="180">
        <f t="shared" ca="1" si="112"/>
        <v>0</v>
      </c>
      <c r="I2078" s="180">
        <f t="shared" ca="1" si="113"/>
        <v>0</v>
      </c>
    </row>
    <row r="2079" spans="2:9">
      <c r="B2079" s="179"/>
      <c r="C2079" s="179"/>
      <c r="E2079" s="180">
        <f t="shared" ref="E2079:E2142" ca="1" si="114">SUMPRODUCT(SUMIFS(INDIRECT(NomFeuilles&amp;"!E8"),INDIRECT(NomFeuilles&amp;"!A8"),"VRAI",INDIRECT(NomFeuilles&amp;"!A9"),"2013",INDIRECT(NomFeuilles&amp;"!E1"),C2079))</f>
        <v>0</v>
      </c>
      <c r="G2079" s="180">
        <f t="shared" ref="G2079:G2142" ca="1" si="115">SUMPRODUCT(SUMIFS(INDIRECT(NomFeuilles&amp;"!A39"),INDIRECT(NomFeuilles&amp;"!A8"),"VRAI",INDIRECT(NomFeuilles&amp;"!A9"),"2013",INDIRECT(NomFeuilles&amp;"!A40"),C2079))</f>
        <v>0</v>
      </c>
      <c r="I2079" s="180">
        <f t="shared" ref="I2079:I2142" ca="1" si="116">SUMPRODUCT(SUMIFS(INDIRECT(NomFeuilles&amp;"!C42"),INDIRECT(NomFeuilles&amp;"!A8"),"VRAI",INDIRECT(NomFeuilles&amp;"!A9"),"2013",INDIRECT(NomFeuilles&amp;"!A40"),C2079))</f>
        <v>0</v>
      </c>
    </row>
    <row r="2080" spans="2:9">
      <c r="B2080" s="179"/>
      <c r="C2080" s="179"/>
      <c r="E2080" s="180">
        <f t="shared" ca="1" si="114"/>
        <v>0</v>
      </c>
      <c r="G2080" s="180">
        <f t="shared" ca="1" si="115"/>
        <v>0</v>
      </c>
      <c r="I2080" s="180">
        <f t="shared" ca="1" si="116"/>
        <v>0</v>
      </c>
    </row>
    <row r="2081" spans="2:9">
      <c r="B2081" s="179"/>
      <c r="C2081" s="179"/>
      <c r="E2081" s="180">
        <f t="shared" ca="1" si="114"/>
        <v>0</v>
      </c>
      <c r="G2081" s="180">
        <f t="shared" ca="1" si="115"/>
        <v>0</v>
      </c>
      <c r="I2081" s="180">
        <f t="shared" ca="1" si="116"/>
        <v>0</v>
      </c>
    </row>
    <row r="2082" spans="2:9">
      <c r="B2082" s="179"/>
      <c r="C2082" s="179"/>
      <c r="E2082" s="180">
        <f t="shared" ca="1" si="114"/>
        <v>0</v>
      </c>
      <c r="G2082" s="180">
        <f t="shared" ca="1" si="115"/>
        <v>0</v>
      </c>
      <c r="I2082" s="180">
        <f t="shared" ca="1" si="116"/>
        <v>0</v>
      </c>
    </row>
    <row r="2083" spans="2:9">
      <c r="B2083" s="179"/>
      <c r="C2083" s="179"/>
      <c r="E2083" s="180">
        <f t="shared" ca="1" si="114"/>
        <v>0</v>
      </c>
      <c r="G2083" s="180">
        <f t="shared" ca="1" si="115"/>
        <v>0</v>
      </c>
      <c r="I2083" s="180">
        <f t="shared" ca="1" si="116"/>
        <v>0</v>
      </c>
    </row>
    <row r="2084" spans="2:9">
      <c r="B2084" s="179"/>
      <c r="C2084" s="179"/>
      <c r="E2084" s="180">
        <f t="shared" ca="1" si="114"/>
        <v>0</v>
      </c>
      <c r="G2084" s="180">
        <f t="shared" ca="1" si="115"/>
        <v>0</v>
      </c>
      <c r="I2084" s="180">
        <f t="shared" ca="1" si="116"/>
        <v>0</v>
      </c>
    </row>
    <row r="2085" spans="2:9">
      <c r="B2085" s="179"/>
      <c r="C2085" s="179"/>
      <c r="E2085" s="180">
        <f t="shared" ca="1" si="114"/>
        <v>0</v>
      </c>
      <c r="G2085" s="180">
        <f t="shared" ca="1" si="115"/>
        <v>0</v>
      </c>
      <c r="I2085" s="180">
        <f t="shared" ca="1" si="116"/>
        <v>0</v>
      </c>
    </row>
    <row r="2086" spans="2:9">
      <c r="B2086" s="179"/>
      <c r="C2086" s="179"/>
      <c r="E2086" s="180">
        <f t="shared" ca="1" si="114"/>
        <v>0</v>
      </c>
      <c r="G2086" s="180">
        <f t="shared" ca="1" si="115"/>
        <v>0</v>
      </c>
      <c r="I2086" s="180">
        <f t="shared" ca="1" si="116"/>
        <v>0</v>
      </c>
    </row>
    <row r="2087" spans="2:9">
      <c r="B2087" s="179"/>
      <c r="C2087" s="179"/>
      <c r="E2087" s="180">
        <f t="shared" ca="1" si="114"/>
        <v>0</v>
      </c>
      <c r="G2087" s="180">
        <f t="shared" ca="1" si="115"/>
        <v>0</v>
      </c>
      <c r="I2087" s="180">
        <f t="shared" ca="1" si="116"/>
        <v>0</v>
      </c>
    </row>
    <row r="2088" spans="2:9">
      <c r="B2088" s="179"/>
      <c r="C2088" s="179"/>
      <c r="E2088" s="180">
        <f t="shared" ca="1" si="114"/>
        <v>0</v>
      </c>
      <c r="G2088" s="180">
        <f t="shared" ca="1" si="115"/>
        <v>0</v>
      </c>
      <c r="I2088" s="180">
        <f t="shared" ca="1" si="116"/>
        <v>0</v>
      </c>
    </row>
    <row r="2089" spans="2:9">
      <c r="B2089" s="179"/>
      <c r="C2089" s="179"/>
      <c r="E2089" s="180">
        <f t="shared" ca="1" si="114"/>
        <v>0</v>
      </c>
      <c r="G2089" s="180">
        <f t="shared" ca="1" si="115"/>
        <v>0</v>
      </c>
      <c r="I2089" s="180">
        <f t="shared" ca="1" si="116"/>
        <v>0</v>
      </c>
    </row>
    <row r="2090" spans="2:9">
      <c r="B2090" s="179"/>
      <c r="C2090" s="179"/>
      <c r="E2090" s="180">
        <f t="shared" ca="1" si="114"/>
        <v>0</v>
      </c>
      <c r="G2090" s="180">
        <f t="shared" ca="1" si="115"/>
        <v>0</v>
      </c>
      <c r="I2090" s="180">
        <f t="shared" ca="1" si="116"/>
        <v>0</v>
      </c>
    </row>
    <row r="2091" spans="2:9">
      <c r="B2091" s="179"/>
      <c r="C2091" s="179"/>
      <c r="E2091" s="180">
        <f t="shared" ca="1" si="114"/>
        <v>0</v>
      </c>
      <c r="G2091" s="180">
        <f t="shared" ca="1" si="115"/>
        <v>0</v>
      </c>
      <c r="I2091" s="180">
        <f t="shared" ca="1" si="116"/>
        <v>0</v>
      </c>
    </row>
    <row r="2092" spans="2:9">
      <c r="B2092" s="179"/>
      <c r="C2092" s="179"/>
      <c r="E2092" s="180">
        <f t="shared" ca="1" si="114"/>
        <v>0</v>
      </c>
      <c r="G2092" s="180">
        <f t="shared" ca="1" si="115"/>
        <v>0</v>
      </c>
      <c r="I2092" s="180">
        <f t="shared" ca="1" si="116"/>
        <v>0</v>
      </c>
    </row>
    <row r="2093" spans="2:9">
      <c r="B2093" s="179"/>
      <c r="C2093" s="179"/>
      <c r="E2093" s="180">
        <f t="shared" ca="1" si="114"/>
        <v>0</v>
      </c>
      <c r="G2093" s="180">
        <f t="shared" ca="1" si="115"/>
        <v>0</v>
      </c>
      <c r="I2093" s="180">
        <f t="shared" ca="1" si="116"/>
        <v>0</v>
      </c>
    </row>
    <row r="2094" spans="2:9">
      <c r="B2094" s="179"/>
      <c r="C2094" s="179"/>
      <c r="E2094" s="180">
        <f t="shared" ca="1" si="114"/>
        <v>0</v>
      </c>
      <c r="G2094" s="180">
        <f t="shared" ca="1" si="115"/>
        <v>0</v>
      </c>
      <c r="I2094" s="180">
        <f t="shared" ca="1" si="116"/>
        <v>0</v>
      </c>
    </row>
    <row r="2095" spans="2:9">
      <c r="B2095" s="179"/>
      <c r="C2095" s="179"/>
      <c r="E2095" s="180">
        <f t="shared" ca="1" si="114"/>
        <v>0</v>
      </c>
      <c r="G2095" s="180">
        <f t="shared" ca="1" si="115"/>
        <v>0</v>
      </c>
      <c r="I2095" s="180">
        <f t="shared" ca="1" si="116"/>
        <v>0</v>
      </c>
    </row>
    <row r="2096" spans="2:9">
      <c r="B2096" s="179"/>
      <c r="C2096" s="179"/>
      <c r="E2096" s="180">
        <f t="shared" ca="1" si="114"/>
        <v>0</v>
      </c>
      <c r="G2096" s="180">
        <f t="shared" ca="1" si="115"/>
        <v>0</v>
      </c>
      <c r="I2096" s="180">
        <f t="shared" ca="1" si="116"/>
        <v>0</v>
      </c>
    </row>
    <row r="2097" spans="2:9">
      <c r="B2097" s="179"/>
      <c r="C2097" s="179"/>
      <c r="E2097" s="180">
        <f t="shared" ca="1" si="114"/>
        <v>0</v>
      </c>
      <c r="G2097" s="180">
        <f t="shared" ca="1" si="115"/>
        <v>0</v>
      </c>
      <c r="I2097" s="180">
        <f t="shared" ca="1" si="116"/>
        <v>0</v>
      </c>
    </row>
    <row r="2098" spans="2:9">
      <c r="B2098" s="179"/>
      <c r="C2098" s="179"/>
      <c r="E2098" s="180">
        <f t="shared" ca="1" si="114"/>
        <v>0</v>
      </c>
      <c r="G2098" s="180">
        <f t="shared" ca="1" si="115"/>
        <v>0</v>
      </c>
      <c r="I2098" s="180">
        <f t="shared" ca="1" si="116"/>
        <v>0</v>
      </c>
    </row>
    <row r="2099" spans="2:9">
      <c r="B2099" s="179"/>
      <c r="C2099" s="179"/>
      <c r="E2099" s="180">
        <f t="shared" ca="1" si="114"/>
        <v>0</v>
      </c>
      <c r="G2099" s="180">
        <f t="shared" ca="1" si="115"/>
        <v>0</v>
      </c>
      <c r="I2099" s="180">
        <f t="shared" ca="1" si="116"/>
        <v>0</v>
      </c>
    </row>
    <row r="2100" spans="2:9">
      <c r="B2100" s="179"/>
      <c r="C2100" s="179"/>
      <c r="E2100" s="180">
        <f t="shared" ca="1" si="114"/>
        <v>0</v>
      </c>
      <c r="G2100" s="180">
        <f t="shared" ca="1" si="115"/>
        <v>0</v>
      </c>
      <c r="I2100" s="180">
        <f t="shared" ca="1" si="116"/>
        <v>0</v>
      </c>
    </row>
    <row r="2101" spans="2:9">
      <c r="B2101" s="179"/>
      <c r="C2101" s="179"/>
      <c r="E2101" s="180">
        <f t="shared" ca="1" si="114"/>
        <v>0</v>
      </c>
      <c r="G2101" s="180">
        <f t="shared" ca="1" si="115"/>
        <v>0</v>
      </c>
      <c r="I2101" s="180">
        <f t="shared" ca="1" si="116"/>
        <v>0</v>
      </c>
    </row>
    <row r="2102" spans="2:9">
      <c r="B2102" s="179"/>
      <c r="C2102" s="179"/>
      <c r="E2102" s="180">
        <f t="shared" ca="1" si="114"/>
        <v>0</v>
      </c>
      <c r="G2102" s="180">
        <f t="shared" ca="1" si="115"/>
        <v>0</v>
      </c>
      <c r="I2102" s="180">
        <f t="shared" ca="1" si="116"/>
        <v>0</v>
      </c>
    </row>
    <row r="2103" spans="2:9">
      <c r="B2103" s="179"/>
      <c r="C2103" s="179"/>
      <c r="E2103" s="180">
        <f t="shared" ca="1" si="114"/>
        <v>0</v>
      </c>
      <c r="G2103" s="180">
        <f t="shared" ca="1" si="115"/>
        <v>0</v>
      </c>
      <c r="I2103" s="180">
        <f t="shared" ca="1" si="116"/>
        <v>0</v>
      </c>
    </row>
    <row r="2104" spans="2:9">
      <c r="B2104" s="179"/>
      <c r="C2104" s="179"/>
      <c r="E2104" s="180">
        <f t="shared" ca="1" si="114"/>
        <v>0</v>
      </c>
      <c r="G2104" s="180">
        <f t="shared" ca="1" si="115"/>
        <v>0</v>
      </c>
      <c r="I2104" s="180">
        <f t="shared" ca="1" si="116"/>
        <v>0</v>
      </c>
    </row>
    <row r="2105" spans="2:9">
      <c r="B2105" s="179"/>
      <c r="C2105" s="179"/>
      <c r="E2105" s="180">
        <f t="shared" ca="1" si="114"/>
        <v>0</v>
      </c>
      <c r="G2105" s="180">
        <f t="shared" ca="1" si="115"/>
        <v>0</v>
      </c>
      <c r="I2105" s="180">
        <f t="shared" ca="1" si="116"/>
        <v>0</v>
      </c>
    </row>
    <row r="2106" spans="2:9">
      <c r="B2106" s="179"/>
      <c r="C2106" s="179"/>
      <c r="E2106" s="180">
        <f t="shared" ca="1" si="114"/>
        <v>0</v>
      </c>
      <c r="G2106" s="180">
        <f t="shared" ca="1" si="115"/>
        <v>0</v>
      </c>
      <c r="I2106" s="180">
        <f t="shared" ca="1" si="116"/>
        <v>0</v>
      </c>
    </row>
    <row r="2107" spans="2:9">
      <c r="B2107" s="179"/>
      <c r="C2107" s="179"/>
      <c r="E2107" s="180">
        <f t="shared" ca="1" si="114"/>
        <v>0</v>
      </c>
      <c r="G2107" s="180">
        <f t="shared" ca="1" si="115"/>
        <v>0</v>
      </c>
      <c r="I2107" s="180">
        <f t="shared" ca="1" si="116"/>
        <v>0</v>
      </c>
    </row>
    <row r="2108" spans="2:9">
      <c r="B2108" s="179"/>
      <c r="C2108" s="179"/>
      <c r="E2108" s="180">
        <f t="shared" ca="1" si="114"/>
        <v>0</v>
      </c>
      <c r="G2108" s="180">
        <f t="shared" ca="1" si="115"/>
        <v>0</v>
      </c>
      <c r="I2108" s="180">
        <f t="shared" ca="1" si="116"/>
        <v>0</v>
      </c>
    </row>
    <row r="2109" spans="2:9">
      <c r="B2109" s="179"/>
      <c r="C2109" s="179"/>
      <c r="E2109" s="180">
        <f t="shared" ca="1" si="114"/>
        <v>0</v>
      </c>
      <c r="G2109" s="180">
        <f t="shared" ca="1" si="115"/>
        <v>0</v>
      </c>
      <c r="I2109" s="180">
        <f t="shared" ca="1" si="116"/>
        <v>0</v>
      </c>
    </row>
    <row r="2110" spans="2:9">
      <c r="B2110" s="179"/>
      <c r="C2110" s="179"/>
      <c r="E2110" s="180">
        <f t="shared" ca="1" si="114"/>
        <v>0</v>
      </c>
      <c r="G2110" s="180">
        <f t="shared" ca="1" si="115"/>
        <v>0</v>
      </c>
      <c r="I2110" s="180">
        <f t="shared" ca="1" si="116"/>
        <v>0</v>
      </c>
    </row>
    <row r="2111" spans="2:9">
      <c r="B2111" s="179"/>
      <c r="C2111" s="179"/>
      <c r="E2111" s="180">
        <f t="shared" ca="1" si="114"/>
        <v>0</v>
      </c>
      <c r="G2111" s="180">
        <f t="shared" ca="1" si="115"/>
        <v>0</v>
      </c>
      <c r="I2111" s="180">
        <f t="shared" ca="1" si="116"/>
        <v>0</v>
      </c>
    </row>
    <row r="2112" spans="2:9">
      <c r="B2112" s="179"/>
      <c r="C2112" s="179"/>
      <c r="E2112" s="180">
        <f t="shared" ca="1" si="114"/>
        <v>0</v>
      </c>
      <c r="G2112" s="180">
        <f t="shared" ca="1" si="115"/>
        <v>0</v>
      </c>
      <c r="I2112" s="180">
        <f t="shared" ca="1" si="116"/>
        <v>0</v>
      </c>
    </row>
    <row r="2113" spans="2:9">
      <c r="B2113" s="179"/>
      <c r="C2113" s="179"/>
      <c r="E2113" s="180">
        <f t="shared" ca="1" si="114"/>
        <v>0</v>
      </c>
      <c r="G2113" s="180">
        <f t="shared" ca="1" si="115"/>
        <v>0</v>
      </c>
      <c r="I2113" s="180">
        <f t="shared" ca="1" si="116"/>
        <v>0</v>
      </c>
    </row>
    <row r="2114" spans="2:9">
      <c r="B2114" s="179"/>
      <c r="C2114" s="179"/>
      <c r="E2114" s="180">
        <f t="shared" ca="1" si="114"/>
        <v>0</v>
      </c>
      <c r="G2114" s="180">
        <f t="shared" ca="1" si="115"/>
        <v>0</v>
      </c>
      <c r="I2114" s="180">
        <f t="shared" ca="1" si="116"/>
        <v>0</v>
      </c>
    </row>
    <row r="2115" spans="2:9">
      <c r="B2115" s="179"/>
      <c r="C2115" s="179"/>
      <c r="E2115" s="180">
        <f t="shared" ca="1" si="114"/>
        <v>0</v>
      </c>
      <c r="G2115" s="180">
        <f t="shared" ca="1" si="115"/>
        <v>0</v>
      </c>
      <c r="I2115" s="180">
        <f t="shared" ca="1" si="116"/>
        <v>0</v>
      </c>
    </row>
    <row r="2116" spans="2:9">
      <c r="B2116" s="179"/>
      <c r="C2116" s="179"/>
      <c r="E2116" s="180">
        <f t="shared" ca="1" si="114"/>
        <v>0</v>
      </c>
      <c r="G2116" s="180">
        <f t="shared" ca="1" si="115"/>
        <v>0</v>
      </c>
      <c r="I2116" s="180">
        <f t="shared" ca="1" si="116"/>
        <v>0</v>
      </c>
    </row>
    <row r="2117" spans="2:9">
      <c r="B2117" s="179"/>
      <c r="C2117" s="179"/>
      <c r="E2117" s="180">
        <f t="shared" ca="1" si="114"/>
        <v>0</v>
      </c>
      <c r="G2117" s="180">
        <f t="shared" ca="1" si="115"/>
        <v>0</v>
      </c>
      <c r="I2117" s="180">
        <f t="shared" ca="1" si="116"/>
        <v>0</v>
      </c>
    </row>
    <row r="2118" spans="2:9">
      <c r="B2118" s="179"/>
      <c r="C2118" s="179"/>
      <c r="E2118" s="180">
        <f t="shared" ca="1" si="114"/>
        <v>0</v>
      </c>
      <c r="G2118" s="180">
        <f t="shared" ca="1" si="115"/>
        <v>0</v>
      </c>
      <c r="I2118" s="180">
        <f t="shared" ca="1" si="116"/>
        <v>0</v>
      </c>
    </row>
    <row r="2119" spans="2:9">
      <c r="B2119" s="179"/>
      <c r="C2119" s="179"/>
      <c r="E2119" s="180">
        <f t="shared" ca="1" si="114"/>
        <v>0</v>
      </c>
      <c r="G2119" s="180">
        <f t="shared" ca="1" si="115"/>
        <v>0</v>
      </c>
      <c r="I2119" s="180">
        <f t="shared" ca="1" si="116"/>
        <v>0</v>
      </c>
    </row>
    <row r="2120" spans="2:9">
      <c r="B2120" s="179"/>
      <c r="C2120" s="179"/>
      <c r="E2120" s="180">
        <f t="shared" ca="1" si="114"/>
        <v>0</v>
      </c>
      <c r="G2120" s="180">
        <f t="shared" ca="1" si="115"/>
        <v>0</v>
      </c>
      <c r="I2120" s="180">
        <f t="shared" ca="1" si="116"/>
        <v>0</v>
      </c>
    </row>
    <row r="2121" spans="2:9">
      <c r="B2121" s="179"/>
      <c r="C2121" s="179"/>
      <c r="E2121" s="180">
        <f t="shared" ca="1" si="114"/>
        <v>0</v>
      </c>
      <c r="G2121" s="180">
        <f t="shared" ca="1" si="115"/>
        <v>0</v>
      </c>
      <c r="I2121" s="180">
        <f t="shared" ca="1" si="116"/>
        <v>0</v>
      </c>
    </row>
    <row r="2122" spans="2:9">
      <c r="B2122" s="179"/>
      <c r="C2122" s="179"/>
      <c r="E2122" s="180">
        <f t="shared" ca="1" si="114"/>
        <v>0</v>
      </c>
      <c r="G2122" s="180">
        <f t="shared" ca="1" si="115"/>
        <v>0</v>
      </c>
      <c r="I2122" s="180">
        <f t="shared" ca="1" si="116"/>
        <v>0</v>
      </c>
    </row>
    <row r="2123" spans="2:9">
      <c r="B2123" s="179"/>
      <c r="C2123" s="179"/>
      <c r="E2123" s="180">
        <f t="shared" ca="1" si="114"/>
        <v>0</v>
      </c>
      <c r="G2123" s="180">
        <f t="shared" ca="1" si="115"/>
        <v>0</v>
      </c>
      <c r="I2123" s="180">
        <f t="shared" ca="1" si="116"/>
        <v>0</v>
      </c>
    </row>
    <row r="2124" spans="2:9">
      <c r="B2124" s="179"/>
      <c r="C2124" s="179"/>
      <c r="E2124" s="180">
        <f t="shared" ca="1" si="114"/>
        <v>0</v>
      </c>
      <c r="G2124" s="180">
        <f t="shared" ca="1" si="115"/>
        <v>0</v>
      </c>
      <c r="I2124" s="180">
        <f t="shared" ca="1" si="116"/>
        <v>0</v>
      </c>
    </row>
    <row r="2125" spans="2:9">
      <c r="B2125" s="179"/>
      <c r="C2125" s="179"/>
      <c r="E2125" s="180">
        <f t="shared" ca="1" si="114"/>
        <v>0</v>
      </c>
      <c r="G2125" s="180">
        <f t="shared" ca="1" si="115"/>
        <v>0</v>
      </c>
      <c r="I2125" s="180">
        <f t="shared" ca="1" si="116"/>
        <v>0</v>
      </c>
    </row>
    <row r="2126" spans="2:9">
      <c r="B2126" s="179"/>
      <c r="C2126" s="179"/>
      <c r="E2126" s="180">
        <f t="shared" ca="1" si="114"/>
        <v>0</v>
      </c>
      <c r="G2126" s="180">
        <f t="shared" ca="1" si="115"/>
        <v>0</v>
      </c>
      <c r="I2126" s="180">
        <f t="shared" ca="1" si="116"/>
        <v>0</v>
      </c>
    </row>
    <row r="2127" spans="2:9">
      <c r="B2127" s="179"/>
      <c r="C2127" s="179"/>
      <c r="E2127" s="180">
        <f t="shared" ca="1" si="114"/>
        <v>0</v>
      </c>
      <c r="G2127" s="180">
        <f t="shared" ca="1" si="115"/>
        <v>0</v>
      </c>
      <c r="I2127" s="180">
        <f t="shared" ca="1" si="116"/>
        <v>0</v>
      </c>
    </row>
    <row r="2128" spans="2:9">
      <c r="B2128" s="179"/>
      <c r="C2128" s="179"/>
      <c r="E2128" s="180">
        <f t="shared" ca="1" si="114"/>
        <v>0</v>
      </c>
      <c r="G2128" s="180">
        <f t="shared" ca="1" si="115"/>
        <v>0</v>
      </c>
      <c r="I2128" s="180">
        <f t="shared" ca="1" si="116"/>
        <v>0</v>
      </c>
    </row>
    <row r="2129" spans="2:9">
      <c r="B2129" s="179"/>
      <c r="C2129" s="179"/>
      <c r="E2129" s="180">
        <f t="shared" ca="1" si="114"/>
        <v>0</v>
      </c>
      <c r="G2129" s="180">
        <f t="shared" ca="1" si="115"/>
        <v>0</v>
      </c>
      <c r="I2129" s="180">
        <f t="shared" ca="1" si="116"/>
        <v>0</v>
      </c>
    </row>
    <row r="2130" spans="2:9">
      <c r="B2130" s="179"/>
      <c r="C2130" s="179"/>
      <c r="E2130" s="180">
        <f t="shared" ca="1" si="114"/>
        <v>0</v>
      </c>
      <c r="G2130" s="180">
        <f t="shared" ca="1" si="115"/>
        <v>0</v>
      </c>
      <c r="I2130" s="180">
        <f t="shared" ca="1" si="116"/>
        <v>0</v>
      </c>
    </row>
    <row r="2131" spans="2:9">
      <c r="B2131" s="179"/>
      <c r="C2131" s="179"/>
      <c r="E2131" s="180">
        <f t="shared" ca="1" si="114"/>
        <v>0</v>
      </c>
      <c r="G2131" s="180">
        <f t="shared" ca="1" si="115"/>
        <v>0</v>
      </c>
      <c r="I2131" s="180">
        <f t="shared" ca="1" si="116"/>
        <v>0</v>
      </c>
    </row>
    <row r="2132" spans="2:9">
      <c r="B2132" s="179"/>
      <c r="C2132" s="179"/>
      <c r="E2132" s="180">
        <f t="shared" ca="1" si="114"/>
        <v>0</v>
      </c>
      <c r="G2132" s="180">
        <f t="shared" ca="1" si="115"/>
        <v>0</v>
      </c>
      <c r="I2132" s="180">
        <f t="shared" ca="1" si="116"/>
        <v>0</v>
      </c>
    </row>
    <row r="2133" spans="2:9">
      <c r="B2133" s="179"/>
      <c r="C2133" s="179"/>
      <c r="E2133" s="180">
        <f t="shared" ca="1" si="114"/>
        <v>0</v>
      </c>
      <c r="G2133" s="180">
        <f t="shared" ca="1" si="115"/>
        <v>0</v>
      </c>
      <c r="I2133" s="180">
        <f t="shared" ca="1" si="116"/>
        <v>0</v>
      </c>
    </row>
    <row r="2134" spans="2:9">
      <c r="B2134" s="179"/>
      <c r="C2134" s="179"/>
      <c r="E2134" s="180">
        <f t="shared" ca="1" si="114"/>
        <v>0</v>
      </c>
      <c r="G2134" s="180">
        <f t="shared" ca="1" si="115"/>
        <v>0</v>
      </c>
      <c r="I2134" s="180">
        <f t="shared" ca="1" si="116"/>
        <v>0</v>
      </c>
    </row>
    <row r="2135" spans="2:9">
      <c r="B2135" s="179"/>
      <c r="C2135" s="179"/>
      <c r="E2135" s="180">
        <f t="shared" ca="1" si="114"/>
        <v>0</v>
      </c>
      <c r="G2135" s="180">
        <f t="shared" ca="1" si="115"/>
        <v>0</v>
      </c>
      <c r="I2135" s="180">
        <f t="shared" ca="1" si="116"/>
        <v>0</v>
      </c>
    </row>
    <row r="2136" spans="2:9">
      <c r="B2136" s="179"/>
      <c r="C2136" s="179"/>
      <c r="E2136" s="180">
        <f t="shared" ca="1" si="114"/>
        <v>0</v>
      </c>
      <c r="G2136" s="180">
        <f t="shared" ca="1" si="115"/>
        <v>0</v>
      </c>
      <c r="I2136" s="180">
        <f t="shared" ca="1" si="116"/>
        <v>0</v>
      </c>
    </row>
    <row r="2137" spans="2:9">
      <c r="B2137" s="179"/>
      <c r="C2137" s="179"/>
      <c r="E2137" s="180">
        <f t="shared" ca="1" si="114"/>
        <v>0</v>
      </c>
      <c r="G2137" s="180">
        <f t="shared" ca="1" si="115"/>
        <v>0</v>
      </c>
      <c r="I2137" s="180">
        <f t="shared" ca="1" si="116"/>
        <v>0</v>
      </c>
    </row>
    <row r="2138" spans="2:9">
      <c r="B2138" s="179"/>
      <c r="C2138" s="179"/>
      <c r="E2138" s="180">
        <f t="shared" ca="1" si="114"/>
        <v>0</v>
      </c>
      <c r="G2138" s="180">
        <f t="shared" ca="1" si="115"/>
        <v>0</v>
      </c>
      <c r="I2138" s="180">
        <f t="shared" ca="1" si="116"/>
        <v>0</v>
      </c>
    </row>
    <row r="2139" spans="2:9">
      <c r="B2139" s="179"/>
      <c r="C2139" s="179"/>
      <c r="E2139" s="180">
        <f t="shared" ca="1" si="114"/>
        <v>0</v>
      </c>
      <c r="G2139" s="180">
        <f t="shared" ca="1" si="115"/>
        <v>0</v>
      </c>
      <c r="I2139" s="180">
        <f t="shared" ca="1" si="116"/>
        <v>0</v>
      </c>
    </row>
    <row r="2140" spans="2:9">
      <c r="B2140" s="179"/>
      <c r="C2140" s="179"/>
      <c r="E2140" s="180">
        <f t="shared" ca="1" si="114"/>
        <v>0</v>
      </c>
      <c r="G2140" s="180">
        <f t="shared" ca="1" si="115"/>
        <v>0</v>
      </c>
      <c r="I2140" s="180">
        <f t="shared" ca="1" si="116"/>
        <v>0</v>
      </c>
    </row>
    <row r="2141" spans="2:9">
      <c r="B2141" s="179"/>
      <c r="C2141" s="179"/>
      <c r="E2141" s="180">
        <f t="shared" ca="1" si="114"/>
        <v>0</v>
      </c>
      <c r="G2141" s="180">
        <f t="shared" ca="1" si="115"/>
        <v>0</v>
      </c>
      <c r="I2141" s="180">
        <f t="shared" ca="1" si="116"/>
        <v>0</v>
      </c>
    </row>
    <row r="2142" spans="2:9">
      <c r="B2142" s="179"/>
      <c r="C2142" s="179"/>
      <c r="E2142" s="180">
        <f t="shared" ca="1" si="114"/>
        <v>0</v>
      </c>
      <c r="G2142" s="180">
        <f t="shared" ca="1" si="115"/>
        <v>0</v>
      </c>
      <c r="I2142" s="180">
        <f t="shared" ca="1" si="116"/>
        <v>0</v>
      </c>
    </row>
    <row r="2143" spans="2:9">
      <c r="B2143" s="179"/>
      <c r="C2143" s="179"/>
      <c r="E2143" s="180">
        <f t="shared" ref="E2143:E2206" ca="1" si="117">SUMPRODUCT(SUMIFS(INDIRECT(NomFeuilles&amp;"!E8"),INDIRECT(NomFeuilles&amp;"!A8"),"VRAI",INDIRECT(NomFeuilles&amp;"!A9"),"2013",INDIRECT(NomFeuilles&amp;"!E1"),C2143))</f>
        <v>0</v>
      </c>
      <c r="G2143" s="180">
        <f t="shared" ref="G2143:G2206" ca="1" si="118">SUMPRODUCT(SUMIFS(INDIRECT(NomFeuilles&amp;"!A39"),INDIRECT(NomFeuilles&amp;"!A8"),"VRAI",INDIRECT(NomFeuilles&amp;"!A9"),"2013",INDIRECT(NomFeuilles&amp;"!A40"),C2143))</f>
        <v>0</v>
      </c>
      <c r="I2143" s="180">
        <f t="shared" ref="I2143:I2206" ca="1" si="119">SUMPRODUCT(SUMIFS(INDIRECT(NomFeuilles&amp;"!C42"),INDIRECT(NomFeuilles&amp;"!A8"),"VRAI",INDIRECT(NomFeuilles&amp;"!A9"),"2013",INDIRECT(NomFeuilles&amp;"!A40"),C2143))</f>
        <v>0</v>
      </c>
    </row>
    <row r="2144" spans="2:9">
      <c r="B2144" s="179"/>
      <c r="C2144" s="179"/>
      <c r="E2144" s="180">
        <f t="shared" ca="1" si="117"/>
        <v>0</v>
      </c>
      <c r="G2144" s="180">
        <f t="shared" ca="1" si="118"/>
        <v>0</v>
      </c>
      <c r="I2144" s="180">
        <f t="shared" ca="1" si="119"/>
        <v>0</v>
      </c>
    </row>
    <row r="2145" spans="2:9">
      <c r="B2145" s="179"/>
      <c r="C2145" s="179"/>
      <c r="E2145" s="180">
        <f t="shared" ca="1" si="117"/>
        <v>0</v>
      </c>
      <c r="G2145" s="180">
        <f t="shared" ca="1" si="118"/>
        <v>0</v>
      </c>
      <c r="I2145" s="180">
        <f t="shared" ca="1" si="119"/>
        <v>0</v>
      </c>
    </row>
    <row r="2146" spans="2:9">
      <c r="B2146" s="179"/>
      <c r="C2146" s="179"/>
      <c r="E2146" s="180">
        <f t="shared" ca="1" si="117"/>
        <v>0</v>
      </c>
      <c r="G2146" s="180">
        <f t="shared" ca="1" si="118"/>
        <v>0</v>
      </c>
      <c r="I2146" s="180">
        <f t="shared" ca="1" si="119"/>
        <v>0</v>
      </c>
    </row>
    <row r="2147" spans="2:9">
      <c r="B2147" s="179"/>
      <c r="C2147" s="179"/>
      <c r="E2147" s="180">
        <f t="shared" ca="1" si="117"/>
        <v>0</v>
      </c>
      <c r="G2147" s="180">
        <f t="shared" ca="1" si="118"/>
        <v>0</v>
      </c>
      <c r="I2147" s="180">
        <f t="shared" ca="1" si="119"/>
        <v>0</v>
      </c>
    </row>
    <row r="2148" spans="2:9">
      <c r="B2148" s="179"/>
      <c r="C2148" s="179"/>
      <c r="E2148" s="180">
        <f t="shared" ca="1" si="117"/>
        <v>0</v>
      </c>
      <c r="G2148" s="180">
        <f t="shared" ca="1" si="118"/>
        <v>0</v>
      </c>
      <c r="I2148" s="180">
        <f t="shared" ca="1" si="119"/>
        <v>0</v>
      </c>
    </row>
    <row r="2149" spans="2:9">
      <c r="B2149" s="179"/>
      <c r="C2149" s="179"/>
      <c r="E2149" s="180">
        <f t="shared" ca="1" si="117"/>
        <v>0</v>
      </c>
      <c r="G2149" s="180">
        <f t="shared" ca="1" si="118"/>
        <v>0</v>
      </c>
      <c r="I2149" s="180">
        <f t="shared" ca="1" si="119"/>
        <v>0</v>
      </c>
    </row>
    <row r="2150" spans="2:9">
      <c r="B2150" s="179"/>
      <c r="C2150" s="179"/>
      <c r="E2150" s="180">
        <f t="shared" ca="1" si="117"/>
        <v>0</v>
      </c>
      <c r="G2150" s="180">
        <f t="shared" ca="1" si="118"/>
        <v>0</v>
      </c>
      <c r="I2150" s="180">
        <f t="shared" ca="1" si="119"/>
        <v>0</v>
      </c>
    </row>
    <row r="2151" spans="2:9">
      <c r="B2151" s="179"/>
      <c r="C2151" s="179"/>
      <c r="E2151" s="180">
        <f t="shared" ca="1" si="117"/>
        <v>0</v>
      </c>
      <c r="G2151" s="180">
        <f t="shared" ca="1" si="118"/>
        <v>0</v>
      </c>
      <c r="I2151" s="180">
        <f t="shared" ca="1" si="119"/>
        <v>0</v>
      </c>
    </row>
    <row r="2152" spans="2:9">
      <c r="B2152" s="179"/>
      <c r="C2152" s="179"/>
      <c r="E2152" s="180">
        <f t="shared" ca="1" si="117"/>
        <v>0</v>
      </c>
      <c r="G2152" s="180">
        <f t="shared" ca="1" si="118"/>
        <v>0</v>
      </c>
      <c r="I2152" s="180">
        <f t="shared" ca="1" si="119"/>
        <v>0</v>
      </c>
    </row>
    <row r="2153" spans="2:9">
      <c r="B2153" s="179"/>
      <c r="C2153" s="179"/>
      <c r="E2153" s="180">
        <f t="shared" ca="1" si="117"/>
        <v>0</v>
      </c>
      <c r="G2153" s="180">
        <f t="shared" ca="1" si="118"/>
        <v>0</v>
      </c>
      <c r="I2153" s="180">
        <f t="shared" ca="1" si="119"/>
        <v>0</v>
      </c>
    </row>
    <row r="2154" spans="2:9">
      <c r="B2154" s="179"/>
      <c r="C2154" s="179"/>
      <c r="E2154" s="180">
        <f t="shared" ca="1" si="117"/>
        <v>0</v>
      </c>
      <c r="G2154" s="180">
        <f t="shared" ca="1" si="118"/>
        <v>0</v>
      </c>
      <c r="I2154" s="180">
        <f t="shared" ca="1" si="119"/>
        <v>0</v>
      </c>
    </row>
    <row r="2155" spans="2:9">
      <c r="B2155" s="179"/>
      <c r="C2155" s="179"/>
      <c r="E2155" s="180">
        <f t="shared" ca="1" si="117"/>
        <v>0</v>
      </c>
      <c r="G2155" s="180">
        <f t="shared" ca="1" si="118"/>
        <v>0</v>
      </c>
      <c r="I2155" s="180">
        <f t="shared" ca="1" si="119"/>
        <v>0</v>
      </c>
    </row>
    <row r="2156" spans="2:9">
      <c r="B2156" s="179"/>
      <c r="C2156" s="179"/>
      <c r="E2156" s="180">
        <f t="shared" ca="1" si="117"/>
        <v>0</v>
      </c>
      <c r="G2156" s="180">
        <f t="shared" ca="1" si="118"/>
        <v>0</v>
      </c>
      <c r="I2156" s="180">
        <f t="shared" ca="1" si="119"/>
        <v>0</v>
      </c>
    </row>
    <row r="2157" spans="2:9">
      <c r="B2157" s="179"/>
      <c r="C2157" s="179"/>
      <c r="E2157" s="180">
        <f t="shared" ca="1" si="117"/>
        <v>0</v>
      </c>
      <c r="G2157" s="180">
        <f t="shared" ca="1" si="118"/>
        <v>0</v>
      </c>
      <c r="I2157" s="180">
        <f t="shared" ca="1" si="119"/>
        <v>0</v>
      </c>
    </row>
    <row r="2158" spans="2:9">
      <c r="B2158" s="179"/>
      <c r="C2158" s="179"/>
      <c r="E2158" s="180">
        <f t="shared" ca="1" si="117"/>
        <v>0</v>
      </c>
      <c r="G2158" s="180">
        <f t="shared" ca="1" si="118"/>
        <v>0</v>
      </c>
      <c r="I2158" s="180">
        <f t="shared" ca="1" si="119"/>
        <v>0</v>
      </c>
    </row>
    <row r="2159" spans="2:9">
      <c r="B2159" s="179"/>
      <c r="C2159" s="179"/>
      <c r="E2159" s="180">
        <f t="shared" ca="1" si="117"/>
        <v>0</v>
      </c>
      <c r="G2159" s="180">
        <f t="shared" ca="1" si="118"/>
        <v>0</v>
      </c>
      <c r="I2159" s="180">
        <f t="shared" ca="1" si="119"/>
        <v>0</v>
      </c>
    </row>
    <row r="2160" spans="2:9">
      <c r="B2160" s="179"/>
      <c r="C2160" s="179"/>
      <c r="E2160" s="180">
        <f t="shared" ca="1" si="117"/>
        <v>0</v>
      </c>
      <c r="G2160" s="180">
        <f t="shared" ca="1" si="118"/>
        <v>0</v>
      </c>
      <c r="I2160" s="180">
        <f t="shared" ca="1" si="119"/>
        <v>0</v>
      </c>
    </row>
    <row r="2161" spans="2:9">
      <c r="B2161" s="179"/>
      <c r="C2161" s="179"/>
      <c r="E2161" s="180">
        <f t="shared" ca="1" si="117"/>
        <v>0</v>
      </c>
      <c r="G2161" s="180">
        <f t="shared" ca="1" si="118"/>
        <v>0</v>
      </c>
      <c r="I2161" s="180">
        <f t="shared" ca="1" si="119"/>
        <v>0</v>
      </c>
    </row>
    <row r="2162" spans="2:9">
      <c r="B2162" s="179"/>
      <c r="C2162" s="179"/>
      <c r="E2162" s="180">
        <f t="shared" ca="1" si="117"/>
        <v>0</v>
      </c>
      <c r="G2162" s="180">
        <f t="shared" ca="1" si="118"/>
        <v>0</v>
      </c>
      <c r="I2162" s="180">
        <f t="shared" ca="1" si="119"/>
        <v>0</v>
      </c>
    </row>
    <row r="2163" spans="2:9">
      <c r="B2163" s="179"/>
      <c r="C2163" s="179"/>
      <c r="E2163" s="180">
        <f t="shared" ca="1" si="117"/>
        <v>0</v>
      </c>
      <c r="G2163" s="180">
        <f t="shared" ca="1" si="118"/>
        <v>0</v>
      </c>
      <c r="I2163" s="180">
        <f t="shared" ca="1" si="119"/>
        <v>0</v>
      </c>
    </row>
    <row r="2164" spans="2:9">
      <c r="B2164" s="179"/>
      <c r="C2164" s="179"/>
      <c r="E2164" s="180">
        <f t="shared" ca="1" si="117"/>
        <v>0</v>
      </c>
      <c r="G2164" s="180">
        <f t="shared" ca="1" si="118"/>
        <v>0</v>
      </c>
      <c r="I2164" s="180">
        <f t="shared" ca="1" si="119"/>
        <v>0</v>
      </c>
    </row>
    <row r="2165" spans="2:9">
      <c r="B2165" s="179"/>
      <c r="C2165" s="179"/>
      <c r="E2165" s="180">
        <f t="shared" ca="1" si="117"/>
        <v>0</v>
      </c>
      <c r="G2165" s="180">
        <f t="shared" ca="1" si="118"/>
        <v>0</v>
      </c>
      <c r="I2165" s="180">
        <f t="shared" ca="1" si="119"/>
        <v>0</v>
      </c>
    </row>
    <row r="2166" spans="2:9">
      <c r="B2166" s="179"/>
      <c r="C2166" s="179"/>
      <c r="E2166" s="180">
        <f t="shared" ca="1" si="117"/>
        <v>0</v>
      </c>
      <c r="G2166" s="180">
        <f t="shared" ca="1" si="118"/>
        <v>0</v>
      </c>
      <c r="I2166" s="180">
        <f t="shared" ca="1" si="119"/>
        <v>0</v>
      </c>
    </row>
    <row r="2167" spans="2:9">
      <c r="B2167" s="179"/>
      <c r="C2167" s="179"/>
      <c r="E2167" s="180">
        <f t="shared" ca="1" si="117"/>
        <v>0</v>
      </c>
      <c r="G2167" s="180">
        <f t="shared" ca="1" si="118"/>
        <v>0</v>
      </c>
      <c r="I2167" s="180">
        <f t="shared" ca="1" si="119"/>
        <v>0</v>
      </c>
    </row>
    <row r="2168" spans="2:9">
      <c r="B2168" s="179"/>
      <c r="C2168" s="179"/>
      <c r="E2168" s="180">
        <f t="shared" ca="1" si="117"/>
        <v>0</v>
      </c>
      <c r="G2168" s="180">
        <f t="shared" ca="1" si="118"/>
        <v>0</v>
      </c>
      <c r="I2168" s="180">
        <f t="shared" ca="1" si="119"/>
        <v>0</v>
      </c>
    </row>
    <row r="2169" spans="2:9">
      <c r="B2169" s="179"/>
      <c r="C2169" s="179"/>
      <c r="E2169" s="180">
        <f t="shared" ca="1" si="117"/>
        <v>0</v>
      </c>
      <c r="G2169" s="180">
        <f t="shared" ca="1" si="118"/>
        <v>0</v>
      </c>
      <c r="I2169" s="180">
        <f t="shared" ca="1" si="119"/>
        <v>0</v>
      </c>
    </row>
    <row r="2170" spans="2:9">
      <c r="B2170" s="179"/>
      <c r="C2170" s="179"/>
      <c r="E2170" s="180">
        <f t="shared" ca="1" si="117"/>
        <v>0</v>
      </c>
      <c r="G2170" s="180">
        <f t="shared" ca="1" si="118"/>
        <v>0</v>
      </c>
      <c r="I2170" s="180">
        <f t="shared" ca="1" si="119"/>
        <v>0</v>
      </c>
    </row>
    <row r="2171" spans="2:9">
      <c r="B2171" s="179"/>
      <c r="C2171" s="179"/>
      <c r="E2171" s="180">
        <f t="shared" ca="1" si="117"/>
        <v>0</v>
      </c>
      <c r="G2171" s="180">
        <f t="shared" ca="1" si="118"/>
        <v>0</v>
      </c>
      <c r="I2171" s="180">
        <f t="shared" ca="1" si="119"/>
        <v>0</v>
      </c>
    </row>
    <row r="2172" spans="2:9">
      <c r="B2172" s="179"/>
      <c r="C2172" s="179"/>
      <c r="E2172" s="180">
        <f t="shared" ca="1" si="117"/>
        <v>0</v>
      </c>
      <c r="G2172" s="180">
        <f t="shared" ca="1" si="118"/>
        <v>0</v>
      </c>
      <c r="I2172" s="180">
        <f t="shared" ca="1" si="119"/>
        <v>0</v>
      </c>
    </row>
    <row r="2173" spans="2:9">
      <c r="B2173" s="179"/>
      <c r="C2173" s="179"/>
      <c r="E2173" s="180">
        <f t="shared" ca="1" si="117"/>
        <v>0</v>
      </c>
      <c r="G2173" s="180">
        <f t="shared" ca="1" si="118"/>
        <v>0</v>
      </c>
      <c r="I2173" s="180">
        <f t="shared" ca="1" si="119"/>
        <v>0</v>
      </c>
    </row>
    <row r="2174" spans="2:9">
      <c r="B2174" s="179"/>
      <c r="C2174" s="179"/>
      <c r="E2174" s="180">
        <f t="shared" ca="1" si="117"/>
        <v>0</v>
      </c>
      <c r="G2174" s="180">
        <f t="shared" ca="1" si="118"/>
        <v>0</v>
      </c>
      <c r="I2174" s="180">
        <f t="shared" ca="1" si="119"/>
        <v>0</v>
      </c>
    </row>
    <row r="2175" spans="2:9">
      <c r="B2175" s="179"/>
      <c r="C2175" s="179"/>
      <c r="E2175" s="180">
        <f t="shared" ca="1" si="117"/>
        <v>0</v>
      </c>
      <c r="G2175" s="180">
        <f t="shared" ca="1" si="118"/>
        <v>0</v>
      </c>
      <c r="I2175" s="180">
        <f t="shared" ca="1" si="119"/>
        <v>0</v>
      </c>
    </row>
    <row r="2176" spans="2:9">
      <c r="B2176" s="179"/>
      <c r="C2176" s="179"/>
      <c r="E2176" s="180">
        <f t="shared" ca="1" si="117"/>
        <v>0</v>
      </c>
      <c r="G2176" s="180">
        <f t="shared" ca="1" si="118"/>
        <v>0</v>
      </c>
      <c r="I2176" s="180">
        <f t="shared" ca="1" si="119"/>
        <v>0</v>
      </c>
    </row>
    <row r="2177" spans="2:9">
      <c r="B2177" s="179"/>
      <c r="C2177" s="179"/>
      <c r="E2177" s="180">
        <f t="shared" ca="1" si="117"/>
        <v>0</v>
      </c>
      <c r="G2177" s="180">
        <f t="shared" ca="1" si="118"/>
        <v>0</v>
      </c>
      <c r="I2177" s="180">
        <f t="shared" ca="1" si="119"/>
        <v>0</v>
      </c>
    </row>
    <row r="2178" spans="2:9">
      <c r="B2178" s="179"/>
      <c r="C2178" s="179"/>
      <c r="E2178" s="180">
        <f t="shared" ca="1" si="117"/>
        <v>0</v>
      </c>
      <c r="G2178" s="180">
        <f t="shared" ca="1" si="118"/>
        <v>0</v>
      </c>
      <c r="I2178" s="180">
        <f t="shared" ca="1" si="119"/>
        <v>0</v>
      </c>
    </row>
    <row r="2179" spans="2:9">
      <c r="B2179" s="179"/>
      <c r="C2179" s="179"/>
      <c r="E2179" s="180">
        <f t="shared" ca="1" si="117"/>
        <v>0</v>
      </c>
      <c r="G2179" s="180">
        <f t="shared" ca="1" si="118"/>
        <v>0</v>
      </c>
      <c r="I2179" s="180">
        <f t="shared" ca="1" si="119"/>
        <v>0</v>
      </c>
    </row>
    <row r="2180" spans="2:9">
      <c r="B2180" s="179"/>
      <c r="C2180" s="179"/>
      <c r="E2180" s="180">
        <f t="shared" ca="1" si="117"/>
        <v>0</v>
      </c>
      <c r="G2180" s="180">
        <f t="shared" ca="1" si="118"/>
        <v>0</v>
      </c>
      <c r="I2180" s="180">
        <f t="shared" ca="1" si="119"/>
        <v>0</v>
      </c>
    </row>
    <row r="2181" spans="2:9">
      <c r="B2181" s="179"/>
      <c r="C2181" s="179"/>
      <c r="E2181" s="180">
        <f t="shared" ca="1" si="117"/>
        <v>0</v>
      </c>
      <c r="G2181" s="180">
        <f t="shared" ca="1" si="118"/>
        <v>0</v>
      </c>
      <c r="I2181" s="180">
        <f t="shared" ca="1" si="119"/>
        <v>0</v>
      </c>
    </row>
    <row r="2182" spans="2:9">
      <c r="B2182" s="179"/>
      <c r="C2182" s="179"/>
      <c r="E2182" s="180">
        <f t="shared" ca="1" si="117"/>
        <v>0</v>
      </c>
      <c r="G2182" s="180">
        <f t="shared" ca="1" si="118"/>
        <v>0</v>
      </c>
      <c r="I2182" s="180">
        <f t="shared" ca="1" si="119"/>
        <v>0</v>
      </c>
    </row>
    <row r="2183" spans="2:9">
      <c r="B2183" s="179"/>
      <c r="C2183" s="179"/>
      <c r="E2183" s="180">
        <f t="shared" ca="1" si="117"/>
        <v>0</v>
      </c>
      <c r="G2183" s="180">
        <f t="shared" ca="1" si="118"/>
        <v>0</v>
      </c>
      <c r="I2183" s="180">
        <f t="shared" ca="1" si="119"/>
        <v>0</v>
      </c>
    </row>
    <row r="2184" spans="2:9">
      <c r="B2184" s="179"/>
      <c r="C2184" s="179"/>
      <c r="E2184" s="180">
        <f t="shared" ca="1" si="117"/>
        <v>0</v>
      </c>
      <c r="G2184" s="180">
        <f t="shared" ca="1" si="118"/>
        <v>0</v>
      </c>
      <c r="I2184" s="180">
        <f t="shared" ca="1" si="119"/>
        <v>0</v>
      </c>
    </row>
    <row r="2185" spans="2:9">
      <c r="B2185" s="179"/>
      <c r="C2185" s="179"/>
      <c r="E2185" s="180">
        <f t="shared" ca="1" si="117"/>
        <v>0</v>
      </c>
      <c r="G2185" s="180">
        <f t="shared" ca="1" si="118"/>
        <v>0</v>
      </c>
      <c r="I2185" s="180">
        <f t="shared" ca="1" si="119"/>
        <v>0</v>
      </c>
    </row>
    <row r="2186" spans="2:9">
      <c r="B2186" s="179"/>
      <c r="C2186" s="179"/>
      <c r="E2186" s="180">
        <f t="shared" ca="1" si="117"/>
        <v>0</v>
      </c>
      <c r="G2186" s="180">
        <f t="shared" ca="1" si="118"/>
        <v>0</v>
      </c>
      <c r="I2186" s="180">
        <f t="shared" ca="1" si="119"/>
        <v>0</v>
      </c>
    </row>
    <row r="2187" spans="2:9">
      <c r="B2187" s="179"/>
      <c r="C2187" s="179"/>
      <c r="E2187" s="180">
        <f t="shared" ca="1" si="117"/>
        <v>0</v>
      </c>
      <c r="G2187" s="180">
        <f t="shared" ca="1" si="118"/>
        <v>0</v>
      </c>
      <c r="I2187" s="180">
        <f t="shared" ca="1" si="119"/>
        <v>0</v>
      </c>
    </row>
    <row r="2188" spans="2:9">
      <c r="B2188" s="179"/>
      <c r="C2188" s="179"/>
      <c r="E2188" s="180">
        <f t="shared" ca="1" si="117"/>
        <v>0</v>
      </c>
      <c r="G2188" s="180">
        <f t="shared" ca="1" si="118"/>
        <v>0</v>
      </c>
      <c r="I2188" s="180">
        <f t="shared" ca="1" si="119"/>
        <v>0</v>
      </c>
    </row>
    <row r="2189" spans="2:9">
      <c r="B2189" s="179"/>
      <c r="C2189" s="179"/>
      <c r="E2189" s="180">
        <f t="shared" ca="1" si="117"/>
        <v>0</v>
      </c>
      <c r="G2189" s="180">
        <f t="shared" ca="1" si="118"/>
        <v>0</v>
      </c>
      <c r="I2189" s="180">
        <f t="shared" ca="1" si="119"/>
        <v>0</v>
      </c>
    </row>
    <row r="2190" spans="2:9">
      <c r="B2190" s="179"/>
      <c r="C2190" s="179"/>
      <c r="E2190" s="180">
        <f t="shared" ca="1" si="117"/>
        <v>0</v>
      </c>
      <c r="G2190" s="180">
        <f t="shared" ca="1" si="118"/>
        <v>0</v>
      </c>
      <c r="I2190" s="180">
        <f t="shared" ca="1" si="119"/>
        <v>0</v>
      </c>
    </row>
    <row r="2191" spans="2:9">
      <c r="B2191" s="179"/>
      <c r="C2191" s="179"/>
      <c r="E2191" s="180">
        <f t="shared" ca="1" si="117"/>
        <v>0</v>
      </c>
      <c r="G2191" s="180">
        <f t="shared" ca="1" si="118"/>
        <v>0</v>
      </c>
      <c r="I2191" s="180">
        <f t="shared" ca="1" si="119"/>
        <v>0</v>
      </c>
    </row>
    <row r="2192" spans="2:9">
      <c r="B2192" s="179"/>
      <c r="C2192" s="179"/>
      <c r="E2192" s="180">
        <f t="shared" ca="1" si="117"/>
        <v>0</v>
      </c>
      <c r="G2192" s="180">
        <f t="shared" ca="1" si="118"/>
        <v>0</v>
      </c>
      <c r="I2192" s="180">
        <f t="shared" ca="1" si="119"/>
        <v>0</v>
      </c>
    </row>
    <row r="2193" spans="2:9">
      <c r="B2193" s="179"/>
      <c r="C2193" s="179"/>
      <c r="E2193" s="180">
        <f t="shared" ca="1" si="117"/>
        <v>0</v>
      </c>
      <c r="G2193" s="180">
        <f t="shared" ca="1" si="118"/>
        <v>0</v>
      </c>
      <c r="I2193" s="180">
        <f t="shared" ca="1" si="119"/>
        <v>0</v>
      </c>
    </row>
    <row r="2194" spans="2:9">
      <c r="B2194" s="179"/>
      <c r="C2194" s="179"/>
      <c r="E2194" s="180">
        <f t="shared" ca="1" si="117"/>
        <v>0</v>
      </c>
      <c r="G2194" s="180">
        <f t="shared" ca="1" si="118"/>
        <v>0</v>
      </c>
      <c r="I2194" s="180">
        <f t="shared" ca="1" si="119"/>
        <v>0</v>
      </c>
    </row>
    <row r="2195" spans="2:9">
      <c r="B2195" s="179"/>
      <c r="C2195" s="179"/>
      <c r="E2195" s="180">
        <f t="shared" ca="1" si="117"/>
        <v>0</v>
      </c>
      <c r="G2195" s="180">
        <f t="shared" ca="1" si="118"/>
        <v>0</v>
      </c>
      <c r="I2195" s="180">
        <f t="shared" ca="1" si="119"/>
        <v>0</v>
      </c>
    </row>
    <row r="2196" spans="2:9">
      <c r="B2196" s="179"/>
      <c r="C2196" s="179"/>
      <c r="E2196" s="180">
        <f t="shared" ca="1" si="117"/>
        <v>0</v>
      </c>
      <c r="G2196" s="180">
        <f t="shared" ca="1" si="118"/>
        <v>0</v>
      </c>
      <c r="I2196" s="180">
        <f t="shared" ca="1" si="119"/>
        <v>0</v>
      </c>
    </row>
    <row r="2197" spans="2:9">
      <c r="B2197" s="179"/>
      <c r="C2197" s="179"/>
      <c r="E2197" s="180">
        <f t="shared" ca="1" si="117"/>
        <v>0</v>
      </c>
      <c r="G2197" s="180">
        <f t="shared" ca="1" si="118"/>
        <v>0</v>
      </c>
      <c r="I2197" s="180">
        <f t="shared" ca="1" si="119"/>
        <v>0</v>
      </c>
    </row>
    <row r="2198" spans="2:9">
      <c r="B2198" s="179"/>
      <c r="C2198" s="179"/>
      <c r="E2198" s="180">
        <f t="shared" ca="1" si="117"/>
        <v>0</v>
      </c>
      <c r="G2198" s="180">
        <f t="shared" ca="1" si="118"/>
        <v>0</v>
      </c>
      <c r="I2198" s="180">
        <f t="shared" ca="1" si="119"/>
        <v>0</v>
      </c>
    </row>
    <row r="2199" spans="2:9">
      <c r="B2199" s="179"/>
      <c r="C2199" s="179"/>
      <c r="E2199" s="180">
        <f t="shared" ca="1" si="117"/>
        <v>0</v>
      </c>
      <c r="G2199" s="180">
        <f t="shared" ca="1" si="118"/>
        <v>0</v>
      </c>
      <c r="I2199" s="180">
        <f t="shared" ca="1" si="119"/>
        <v>0</v>
      </c>
    </row>
    <row r="2200" spans="2:9">
      <c r="B2200" s="179"/>
      <c r="C2200" s="179"/>
      <c r="E2200" s="180">
        <f t="shared" ca="1" si="117"/>
        <v>0</v>
      </c>
      <c r="G2200" s="180">
        <f t="shared" ca="1" si="118"/>
        <v>0</v>
      </c>
      <c r="I2200" s="180">
        <f t="shared" ca="1" si="119"/>
        <v>0</v>
      </c>
    </row>
    <row r="2201" spans="2:9">
      <c r="B2201" s="179"/>
      <c r="C2201" s="179"/>
      <c r="E2201" s="180">
        <f t="shared" ca="1" si="117"/>
        <v>0</v>
      </c>
      <c r="G2201" s="180">
        <f t="shared" ca="1" si="118"/>
        <v>0</v>
      </c>
      <c r="I2201" s="180">
        <f t="shared" ca="1" si="119"/>
        <v>0</v>
      </c>
    </row>
    <row r="2202" spans="2:9">
      <c r="B2202" s="179"/>
      <c r="C2202" s="179"/>
      <c r="E2202" s="180">
        <f t="shared" ca="1" si="117"/>
        <v>0</v>
      </c>
      <c r="G2202" s="180">
        <f t="shared" ca="1" si="118"/>
        <v>0</v>
      </c>
      <c r="I2202" s="180">
        <f t="shared" ca="1" si="119"/>
        <v>0</v>
      </c>
    </row>
    <row r="2203" spans="2:9">
      <c r="B2203" s="179"/>
      <c r="C2203" s="179"/>
      <c r="E2203" s="180">
        <f t="shared" ca="1" si="117"/>
        <v>0</v>
      </c>
      <c r="G2203" s="180">
        <f t="shared" ca="1" si="118"/>
        <v>0</v>
      </c>
      <c r="I2203" s="180">
        <f t="shared" ca="1" si="119"/>
        <v>0</v>
      </c>
    </row>
    <row r="2204" spans="2:9">
      <c r="B2204" s="179"/>
      <c r="C2204" s="179"/>
      <c r="E2204" s="180">
        <f t="shared" ca="1" si="117"/>
        <v>0</v>
      </c>
      <c r="G2204" s="180">
        <f t="shared" ca="1" si="118"/>
        <v>0</v>
      </c>
      <c r="I2204" s="180">
        <f t="shared" ca="1" si="119"/>
        <v>0</v>
      </c>
    </row>
    <row r="2205" spans="2:9">
      <c r="B2205" s="179"/>
      <c r="C2205" s="179"/>
      <c r="E2205" s="180">
        <f t="shared" ca="1" si="117"/>
        <v>0</v>
      </c>
      <c r="G2205" s="180">
        <f t="shared" ca="1" si="118"/>
        <v>0</v>
      </c>
      <c r="I2205" s="180">
        <f t="shared" ca="1" si="119"/>
        <v>0</v>
      </c>
    </row>
    <row r="2206" spans="2:9">
      <c r="B2206" s="179"/>
      <c r="C2206" s="179"/>
      <c r="E2206" s="180">
        <f t="shared" ca="1" si="117"/>
        <v>0</v>
      </c>
      <c r="G2206" s="180">
        <f t="shared" ca="1" si="118"/>
        <v>0</v>
      </c>
      <c r="I2206" s="180">
        <f t="shared" ca="1" si="119"/>
        <v>0</v>
      </c>
    </row>
    <row r="2207" spans="2:9">
      <c r="B2207" s="179"/>
      <c r="C2207" s="179"/>
      <c r="E2207" s="180">
        <f t="shared" ref="E2207:E2270" ca="1" si="120">SUMPRODUCT(SUMIFS(INDIRECT(NomFeuilles&amp;"!E8"),INDIRECT(NomFeuilles&amp;"!A8"),"VRAI",INDIRECT(NomFeuilles&amp;"!A9"),"2013",INDIRECT(NomFeuilles&amp;"!E1"),C2207))</f>
        <v>0</v>
      </c>
      <c r="G2207" s="180">
        <f t="shared" ref="G2207:G2270" ca="1" si="121">SUMPRODUCT(SUMIFS(INDIRECT(NomFeuilles&amp;"!A39"),INDIRECT(NomFeuilles&amp;"!A8"),"VRAI",INDIRECT(NomFeuilles&amp;"!A9"),"2013",INDIRECT(NomFeuilles&amp;"!A40"),C2207))</f>
        <v>0</v>
      </c>
      <c r="I2207" s="180">
        <f t="shared" ref="I2207:I2270" ca="1" si="122">SUMPRODUCT(SUMIFS(INDIRECT(NomFeuilles&amp;"!C42"),INDIRECT(NomFeuilles&amp;"!A8"),"VRAI",INDIRECT(NomFeuilles&amp;"!A9"),"2013",INDIRECT(NomFeuilles&amp;"!A40"),C2207))</f>
        <v>0</v>
      </c>
    </row>
    <row r="2208" spans="2:9">
      <c r="B2208" s="179"/>
      <c r="C2208" s="179"/>
      <c r="E2208" s="180">
        <f t="shared" ca="1" si="120"/>
        <v>0</v>
      </c>
      <c r="G2208" s="180">
        <f t="shared" ca="1" si="121"/>
        <v>0</v>
      </c>
      <c r="I2208" s="180">
        <f t="shared" ca="1" si="122"/>
        <v>0</v>
      </c>
    </row>
    <row r="2209" spans="2:9">
      <c r="B2209" s="179"/>
      <c r="C2209" s="179"/>
      <c r="E2209" s="180">
        <f t="shared" ca="1" si="120"/>
        <v>0</v>
      </c>
      <c r="G2209" s="180">
        <f t="shared" ca="1" si="121"/>
        <v>0</v>
      </c>
      <c r="I2209" s="180">
        <f t="shared" ca="1" si="122"/>
        <v>0</v>
      </c>
    </row>
    <row r="2210" spans="2:9">
      <c r="B2210" s="179"/>
      <c r="C2210" s="179"/>
      <c r="E2210" s="180">
        <f t="shared" ca="1" si="120"/>
        <v>0</v>
      </c>
      <c r="G2210" s="180">
        <f t="shared" ca="1" si="121"/>
        <v>0</v>
      </c>
      <c r="I2210" s="180">
        <f t="shared" ca="1" si="122"/>
        <v>0</v>
      </c>
    </row>
    <row r="2211" spans="2:9">
      <c r="B2211" s="179"/>
      <c r="C2211" s="179"/>
      <c r="E2211" s="180">
        <f t="shared" ca="1" si="120"/>
        <v>0</v>
      </c>
      <c r="G2211" s="180">
        <f t="shared" ca="1" si="121"/>
        <v>0</v>
      </c>
      <c r="I2211" s="180">
        <f t="shared" ca="1" si="122"/>
        <v>0</v>
      </c>
    </row>
    <row r="2212" spans="2:9">
      <c r="B2212" s="179"/>
      <c r="C2212" s="179"/>
      <c r="E2212" s="180">
        <f t="shared" ca="1" si="120"/>
        <v>0</v>
      </c>
      <c r="G2212" s="180">
        <f t="shared" ca="1" si="121"/>
        <v>0</v>
      </c>
      <c r="I2212" s="180">
        <f t="shared" ca="1" si="122"/>
        <v>0</v>
      </c>
    </row>
    <row r="2213" spans="2:9">
      <c r="B2213" s="179"/>
      <c r="C2213" s="179"/>
      <c r="E2213" s="180">
        <f t="shared" ca="1" si="120"/>
        <v>0</v>
      </c>
      <c r="G2213" s="180">
        <f t="shared" ca="1" si="121"/>
        <v>0</v>
      </c>
      <c r="I2213" s="180">
        <f t="shared" ca="1" si="122"/>
        <v>0</v>
      </c>
    </row>
    <row r="2214" spans="2:9">
      <c r="B2214" s="179"/>
      <c r="C2214" s="179"/>
      <c r="E2214" s="180">
        <f t="shared" ca="1" si="120"/>
        <v>0</v>
      </c>
      <c r="G2214" s="180">
        <f t="shared" ca="1" si="121"/>
        <v>0</v>
      </c>
      <c r="I2214" s="180">
        <f t="shared" ca="1" si="122"/>
        <v>0</v>
      </c>
    </row>
    <row r="2215" spans="2:9">
      <c r="B2215" s="179"/>
      <c r="C2215" s="179"/>
      <c r="E2215" s="180">
        <f t="shared" ca="1" si="120"/>
        <v>0</v>
      </c>
      <c r="G2215" s="180">
        <f t="shared" ca="1" si="121"/>
        <v>0</v>
      </c>
      <c r="I2215" s="180">
        <f t="shared" ca="1" si="122"/>
        <v>0</v>
      </c>
    </row>
    <row r="2216" spans="2:9">
      <c r="B2216" s="179"/>
      <c r="C2216" s="179"/>
      <c r="E2216" s="180">
        <f t="shared" ca="1" si="120"/>
        <v>0</v>
      </c>
      <c r="G2216" s="180">
        <f t="shared" ca="1" si="121"/>
        <v>0</v>
      </c>
      <c r="I2216" s="180">
        <f t="shared" ca="1" si="122"/>
        <v>0</v>
      </c>
    </row>
    <row r="2217" spans="2:9">
      <c r="B2217" s="179"/>
      <c r="C2217" s="179"/>
      <c r="E2217" s="180">
        <f t="shared" ca="1" si="120"/>
        <v>0</v>
      </c>
      <c r="G2217" s="180">
        <f t="shared" ca="1" si="121"/>
        <v>0</v>
      </c>
      <c r="I2217" s="180">
        <f t="shared" ca="1" si="122"/>
        <v>0</v>
      </c>
    </row>
    <row r="2218" spans="2:9">
      <c r="B2218" s="179"/>
      <c r="C2218" s="179"/>
      <c r="E2218" s="180">
        <f t="shared" ca="1" si="120"/>
        <v>0</v>
      </c>
      <c r="G2218" s="180">
        <f t="shared" ca="1" si="121"/>
        <v>0</v>
      </c>
      <c r="I2218" s="180">
        <f t="shared" ca="1" si="122"/>
        <v>0</v>
      </c>
    </row>
    <row r="2219" spans="2:9">
      <c r="B2219" s="179"/>
      <c r="C2219" s="179"/>
      <c r="E2219" s="180">
        <f t="shared" ca="1" si="120"/>
        <v>0</v>
      </c>
      <c r="G2219" s="180">
        <f t="shared" ca="1" si="121"/>
        <v>0</v>
      </c>
      <c r="I2219" s="180">
        <f t="shared" ca="1" si="122"/>
        <v>0</v>
      </c>
    </row>
    <row r="2220" spans="2:9">
      <c r="B2220" s="179"/>
      <c r="C2220" s="179"/>
      <c r="E2220" s="180">
        <f t="shared" ca="1" si="120"/>
        <v>0</v>
      </c>
      <c r="G2220" s="180">
        <f t="shared" ca="1" si="121"/>
        <v>0</v>
      </c>
      <c r="I2220" s="180">
        <f t="shared" ca="1" si="122"/>
        <v>0</v>
      </c>
    </row>
    <row r="2221" spans="2:9">
      <c r="B2221" s="179"/>
      <c r="C2221" s="179"/>
      <c r="E2221" s="180">
        <f t="shared" ca="1" si="120"/>
        <v>0</v>
      </c>
      <c r="G2221" s="180">
        <f t="shared" ca="1" si="121"/>
        <v>0</v>
      </c>
      <c r="I2221" s="180">
        <f t="shared" ca="1" si="122"/>
        <v>0</v>
      </c>
    </row>
    <row r="2222" spans="2:9">
      <c r="B2222" s="179"/>
      <c r="C2222" s="179"/>
      <c r="E2222" s="180">
        <f t="shared" ca="1" si="120"/>
        <v>0</v>
      </c>
      <c r="G2222" s="180">
        <f t="shared" ca="1" si="121"/>
        <v>0</v>
      </c>
      <c r="I2222" s="180">
        <f t="shared" ca="1" si="122"/>
        <v>0</v>
      </c>
    </row>
    <row r="2223" spans="2:9">
      <c r="B2223" s="179"/>
      <c r="C2223" s="179"/>
      <c r="E2223" s="180">
        <f t="shared" ca="1" si="120"/>
        <v>0</v>
      </c>
      <c r="G2223" s="180">
        <f t="shared" ca="1" si="121"/>
        <v>0</v>
      </c>
      <c r="I2223" s="180">
        <f t="shared" ca="1" si="122"/>
        <v>0</v>
      </c>
    </row>
    <row r="2224" spans="2:9">
      <c r="B2224" s="179"/>
      <c r="C2224" s="179"/>
      <c r="E2224" s="180">
        <f t="shared" ca="1" si="120"/>
        <v>0</v>
      </c>
      <c r="G2224" s="180">
        <f t="shared" ca="1" si="121"/>
        <v>0</v>
      </c>
      <c r="I2224" s="180">
        <f t="shared" ca="1" si="122"/>
        <v>0</v>
      </c>
    </row>
    <row r="2225" spans="2:9">
      <c r="B2225" s="179"/>
      <c r="C2225" s="179"/>
      <c r="E2225" s="180">
        <f t="shared" ca="1" si="120"/>
        <v>0</v>
      </c>
      <c r="G2225" s="180">
        <f t="shared" ca="1" si="121"/>
        <v>0</v>
      </c>
      <c r="I2225" s="180">
        <f t="shared" ca="1" si="122"/>
        <v>0</v>
      </c>
    </row>
    <row r="2226" spans="2:9">
      <c r="B2226" s="179"/>
      <c r="C2226" s="179"/>
      <c r="E2226" s="180">
        <f t="shared" ca="1" si="120"/>
        <v>0</v>
      </c>
      <c r="G2226" s="180">
        <f t="shared" ca="1" si="121"/>
        <v>0</v>
      </c>
      <c r="I2226" s="180">
        <f t="shared" ca="1" si="122"/>
        <v>0</v>
      </c>
    </row>
    <row r="2227" spans="2:9">
      <c r="B2227" s="179"/>
      <c r="C2227" s="179"/>
      <c r="E2227" s="180">
        <f t="shared" ca="1" si="120"/>
        <v>0</v>
      </c>
      <c r="G2227" s="180">
        <f t="shared" ca="1" si="121"/>
        <v>0</v>
      </c>
      <c r="I2227" s="180">
        <f t="shared" ca="1" si="122"/>
        <v>0</v>
      </c>
    </row>
    <row r="2228" spans="2:9">
      <c r="B2228" s="179"/>
      <c r="C2228" s="179"/>
      <c r="E2228" s="180">
        <f t="shared" ca="1" si="120"/>
        <v>0</v>
      </c>
      <c r="G2228" s="180">
        <f t="shared" ca="1" si="121"/>
        <v>0</v>
      </c>
      <c r="I2228" s="180">
        <f t="shared" ca="1" si="122"/>
        <v>0</v>
      </c>
    </row>
    <row r="2229" spans="2:9">
      <c r="B2229" s="179"/>
      <c r="C2229" s="179"/>
      <c r="E2229" s="180">
        <f t="shared" ca="1" si="120"/>
        <v>0</v>
      </c>
      <c r="G2229" s="180">
        <f t="shared" ca="1" si="121"/>
        <v>0</v>
      </c>
      <c r="I2229" s="180">
        <f t="shared" ca="1" si="122"/>
        <v>0</v>
      </c>
    </row>
    <row r="2230" spans="2:9">
      <c r="B2230" s="179"/>
      <c r="C2230" s="179"/>
      <c r="E2230" s="180">
        <f t="shared" ca="1" si="120"/>
        <v>0</v>
      </c>
      <c r="G2230" s="180">
        <f t="shared" ca="1" si="121"/>
        <v>0</v>
      </c>
      <c r="I2230" s="180">
        <f t="shared" ca="1" si="122"/>
        <v>0</v>
      </c>
    </row>
    <row r="2231" spans="2:9">
      <c r="B2231" s="179"/>
      <c r="C2231" s="179"/>
      <c r="E2231" s="180">
        <f t="shared" ca="1" si="120"/>
        <v>0</v>
      </c>
      <c r="G2231" s="180">
        <f t="shared" ca="1" si="121"/>
        <v>0</v>
      </c>
      <c r="I2231" s="180">
        <f t="shared" ca="1" si="122"/>
        <v>0</v>
      </c>
    </row>
    <row r="2232" spans="2:9">
      <c r="B2232" s="179"/>
      <c r="C2232" s="179"/>
      <c r="E2232" s="180">
        <f t="shared" ca="1" si="120"/>
        <v>0</v>
      </c>
      <c r="G2232" s="180">
        <f t="shared" ca="1" si="121"/>
        <v>0</v>
      </c>
      <c r="I2232" s="180">
        <f t="shared" ca="1" si="122"/>
        <v>0</v>
      </c>
    </row>
    <row r="2233" spans="2:9">
      <c r="B2233" s="179"/>
      <c r="C2233" s="179"/>
      <c r="E2233" s="180">
        <f t="shared" ca="1" si="120"/>
        <v>0</v>
      </c>
      <c r="G2233" s="180">
        <f t="shared" ca="1" si="121"/>
        <v>0</v>
      </c>
      <c r="I2233" s="180">
        <f t="shared" ca="1" si="122"/>
        <v>0</v>
      </c>
    </row>
    <row r="2234" spans="2:9">
      <c r="B2234" s="179"/>
      <c r="C2234" s="179"/>
      <c r="E2234" s="180">
        <f t="shared" ca="1" si="120"/>
        <v>0</v>
      </c>
      <c r="G2234" s="180">
        <f t="shared" ca="1" si="121"/>
        <v>0</v>
      </c>
      <c r="I2234" s="180">
        <f t="shared" ca="1" si="122"/>
        <v>0</v>
      </c>
    </row>
    <row r="2235" spans="2:9">
      <c r="B2235" s="179"/>
      <c r="C2235" s="179"/>
      <c r="E2235" s="180">
        <f t="shared" ca="1" si="120"/>
        <v>0</v>
      </c>
      <c r="G2235" s="180">
        <f t="shared" ca="1" si="121"/>
        <v>0</v>
      </c>
      <c r="I2235" s="180">
        <f t="shared" ca="1" si="122"/>
        <v>0</v>
      </c>
    </row>
    <row r="2236" spans="2:9">
      <c r="B2236" s="179"/>
      <c r="C2236" s="179"/>
      <c r="E2236" s="180">
        <f t="shared" ca="1" si="120"/>
        <v>0</v>
      </c>
      <c r="G2236" s="180">
        <f t="shared" ca="1" si="121"/>
        <v>0</v>
      </c>
      <c r="I2236" s="180">
        <f t="shared" ca="1" si="122"/>
        <v>0</v>
      </c>
    </row>
    <row r="2237" spans="2:9">
      <c r="B2237" s="179"/>
      <c r="C2237" s="179"/>
      <c r="E2237" s="180">
        <f t="shared" ca="1" si="120"/>
        <v>0</v>
      </c>
      <c r="G2237" s="180">
        <f t="shared" ca="1" si="121"/>
        <v>0</v>
      </c>
      <c r="I2237" s="180">
        <f t="shared" ca="1" si="122"/>
        <v>0</v>
      </c>
    </row>
    <row r="2238" spans="2:9">
      <c r="B2238" s="179"/>
      <c r="C2238" s="179"/>
      <c r="E2238" s="180">
        <f t="shared" ca="1" si="120"/>
        <v>0</v>
      </c>
      <c r="G2238" s="180">
        <f t="shared" ca="1" si="121"/>
        <v>0</v>
      </c>
      <c r="I2238" s="180">
        <f t="shared" ca="1" si="122"/>
        <v>0</v>
      </c>
    </row>
    <row r="2239" spans="2:9">
      <c r="B2239" s="179"/>
      <c r="C2239" s="179"/>
      <c r="E2239" s="180">
        <f t="shared" ca="1" si="120"/>
        <v>0</v>
      </c>
      <c r="G2239" s="180">
        <f t="shared" ca="1" si="121"/>
        <v>0</v>
      </c>
      <c r="I2239" s="180">
        <f t="shared" ca="1" si="122"/>
        <v>0</v>
      </c>
    </row>
    <row r="2240" spans="2:9">
      <c r="B2240" s="179"/>
      <c r="C2240" s="179"/>
      <c r="E2240" s="180">
        <f t="shared" ca="1" si="120"/>
        <v>0</v>
      </c>
      <c r="G2240" s="180">
        <f t="shared" ca="1" si="121"/>
        <v>0</v>
      </c>
      <c r="I2240" s="180">
        <f t="shared" ca="1" si="122"/>
        <v>0</v>
      </c>
    </row>
    <row r="2241" spans="2:9">
      <c r="B2241" s="179"/>
      <c r="C2241" s="179"/>
      <c r="E2241" s="180">
        <f t="shared" ca="1" si="120"/>
        <v>0</v>
      </c>
      <c r="G2241" s="180">
        <f t="shared" ca="1" si="121"/>
        <v>0</v>
      </c>
      <c r="I2241" s="180">
        <f t="shared" ca="1" si="122"/>
        <v>0</v>
      </c>
    </row>
    <row r="2242" spans="2:9">
      <c r="B2242" s="179"/>
      <c r="C2242" s="179"/>
      <c r="E2242" s="180">
        <f t="shared" ca="1" si="120"/>
        <v>0</v>
      </c>
      <c r="G2242" s="180">
        <f t="shared" ca="1" si="121"/>
        <v>0</v>
      </c>
      <c r="I2242" s="180">
        <f t="shared" ca="1" si="122"/>
        <v>0</v>
      </c>
    </row>
    <row r="2243" spans="2:9">
      <c r="B2243" s="179"/>
      <c r="C2243" s="179"/>
      <c r="E2243" s="180">
        <f t="shared" ca="1" si="120"/>
        <v>0</v>
      </c>
      <c r="G2243" s="180">
        <f t="shared" ca="1" si="121"/>
        <v>0</v>
      </c>
      <c r="I2243" s="180">
        <f t="shared" ca="1" si="122"/>
        <v>0</v>
      </c>
    </row>
    <row r="2244" spans="2:9">
      <c r="B2244" s="179"/>
      <c r="C2244" s="179"/>
      <c r="E2244" s="180">
        <f t="shared" ca="1" si="120"/>
        <v>0</v>
      </c>
      <c r="G2244" s="180">
        <f t="shared" ca="1" si="121"/>
        <v>0</v>
      </c>
      <c r="I2244" s="180">
        <f t="shared" ca="1" si="122"/>
        <v>0</v>
      </c>
    </row>
    <row r="2245" spans="2:9">
      <c r="B2245" s="179"/>
      <c r="C2245" s="179"/>
      <c r="E2245" s="180">
        <f t="shared" ca="1" si="120"/>
        <v>0</v>
      </c>
      <c r="G2245" s="180">
        <f t="shared" ca="1" si="121"/>
        <v>0</v>
      </c>
      <c r="I2245" s="180">
        <f t="shared" ca="1" si="122"/>
        <v>0</v>
      </c>
    </row>
    <row r="2246" spans="2:9">
      <c r="B2246" s="179"/>
      <c r="C2246" s="179"/>
      <c r="E2246" s="180">
        <f t="shared" ca="1" si="120"/>
        <v>0</v>
      </c>
      <c r="G2246" s="180">
        <f t="shared" ca="1" si="121"/>
        <v>0</v>
      </c>
      <c r="I2246" s="180">
        <f t="shared" ca="1" si="122"/>
        <v>0</v>
      </c>
    </row>
    <row r="2247" spans="2:9">
      <c r="B2247" s="179"/>
      <c r="C2247" s="179"/>
      <c r="E2247" s="180">
        <f t="shared" ca="1" si="120"/>
        <v>0</v>
      </c>
      <c r="G2247" s="180">
        <f t="shared" ca="1" si="121"/>
        <v>0</v>
      </c>
      <c r="I2247" s="180">
        <f t="shared" ca="1" si="122"/>
        <v>0</v>
      </c>
    </row>
    <row r="2248" spans="2:9">
      <c r="B2248" s="179"/>
      <c r="C2248" s="179"/>
      <c r="E2248" s="180">
        <f t="shared" ca="1" si="120"/>
        <v>0</v>
      </c>
      <c r="G2248" s="180">
        <f t="shared" ca="1" si="121"/>
        <v>0</v>
      </c>
      <c r="I2248" s="180">
        <f t="shared" ca="1" si="122"/>
        <v>0</v>
      </c>
    </row>
    <row r="2249" spans="2:9">
      <c r="B2249" s="179"/>
      <c r="C2249" s="179"/>
      <c r="E2249" s="180">
        <f t="shared" ca="1" si="120"/>
        <v>0</v>
      </c>
      <c r="G2249" s="180">
        <f t="shared" ca="1" si="121"/>
        <v>0</v>
      </c>
      <c r="I2249" s="180">
        <f t="shared" ca="1" si="122"/>
        <v>0</v>
      </c>
    </row>
    <row r="2250" spans="2:9">
      <c r="B2250" s="179"/>
      <c r="C2250" s="179"/>
      <c r="E2250" s="180">
        <f t="shared" ca="1" si="120"/>
        <v>0</v>
      </c>
      <c r="G2250" s="180">
        <f t="shared" ca="1" si="121"/>
        <v>0</v>
      </c>
      <c r="I2250" s="180">
        <f t="shared" ca="1" si="122"/>
        <v>0</v>
      </c>
    </row>
    <row r="2251" spans="2:9">
      <c r="B2251" s="179"/>
      <c r="C2251" s="179"/>
      <c r="E2251" s="180">
        <f t="shared" ca="1" si="120"/>
        <v>0</v>
      </c>
      <c r="G2251" s="180">
        <f t="shared" ca="1" si="121"/>
        <v>0</v>
      </c>
      <c r="I2251" s="180">
        <f t="shared" ca="1" si="122"/>
        <v>0</v>
      </c>
    </row>
    <row r="2252" spans="2:9">
      <c r="B2252" s="179"/>
      <c r="C2252" s="179"/>
      <c r="E2252" s="180">
        <f t="shared" ca="1" si="120"/>
        <v>0</v>
      </c>
      <c r="G2252" s="180">
        <f t="shared" ca="1" si="121"/>
        <v>0</v>
      </c>
      <c r="I2252" s="180">
        <f t="shared" ca="1" si="122"/>
        <v>0</v>
      </c>
    </row>
    <row r="2253" spans="2:9">
      <c r="B2253" s="179"/>
      <c r="C2253" s="179"/>
      <c r="E2253" s="180">
        <f t="shared" ca="1" si="120"/>
        <v>0</v>
      </c>
      <c r="G2253" s="180">
        <f t="shared" ca="1" si="121"/>
        <v>0</v>
      </c>
      <c r="I2253" s="180">
        <f t="shared" ca="1" si="122"/>
        <v>0</v>
      </c>
    </row>
    <row r="2254" spans="2:9">
      <c r="B2254" s="179"/>
      <c r="C2254" s="179"/>
      <c r="E2254" s="180">
        <f t="shared" ca="1" si="120"/>
        <v>0</v>
      </c>
      <c r="G2254" s="180">
        <f t="shared" ca="1" si="121"/>
        <v>0</v>
      </c>
      <c r="I2254" s="180">
        <f t="shared" ca="1" si="122"/>
        <v>0</v>
      </c>
    </row>
    <row r="2255" spans="2:9">
      <c r="B2255" s="179"/>
      <c r="C2255" s="179"/>
      <c r="E2255" s="180">
        <f t="shared" ca="1" si="120"/>
        <v>0</v>
      </c>
      <c r="G2255" s="180">
        <f t="shared" ca="1" si="121"/>
        <v>0</v>
      </c>
      <c r="I2255" s="180">
        <f t="shared" ca="1" si="122"/>
        <v>0</v>
      </c>
    </row>
    <row r="2256" spans="2:9">
      <c r="B2256" s="179"/>
      <c r="C2256" s="179"/>
      <c r="E2256" s="180">
        <f t="shared" ca="1" si="120"/>
        <v>0</v>
      </c>
      <c r="G2256" s="180">
        <f t="shared" ca="1" si="121"/>
        <v>0</v>
      </c>
      <c r="I2256" s="180">
        <f t="shared" ca="1" si="122"/>
        <v>0</v>
      </c>
    </row>
    <row r="2257" spans="2:9">
      <c r="B2257" s="179"/>
      <c r="C2257" s="179"/>
      <c r="E2257" s="180">
        <f t="shared" ca="1" si="120"/>
        <v>0</v>
      </c>
      <c r="G2257" s="180">
        <f t="shared" ca="1" si="121"/>
        <v>0</v>
      </c>
      <c r="I2257" s="180">
        <f t="shared" ca="1" si="122"/>
        <v>0</v>
      </c>
    </row>
    <row r="2258" spans="2:9">
      <c r="B2258" s="179"/>
      <c r="C2258" s="179"/>
      <c r="E2258" s="180">
        <f t="shared" ca="1" si="120"/>
        <v>0</v>
      </c>
      <c r="G2258" s="180">
        <f t="shared" ca="1" si="121"/>
        <v>0</v>
      </c>
      <c r="I2258" s="180">
        <f t="shared" ca="1" si="122"/>
        <v>0</v>
      </c>
    </row>
    <row r="2259" spans="2:9">
      <c r="B2259" s="179"/>
      <c r="C2259" s="179"/>
      <c r="E2259" s="180">
        <f t="shared" ca="1" si="120"/>
        <v>0</v>
      </c>
      <c r="G2259" s="180">
        <f t="shared" ca="1" si="121"/>
        <v>0</v>
      </c>
      <c r="I2259" s="180">
        <f t="shared" ca="1" si="122"/>
        <v>0</v>
      </c>
    </row>
    <row r="2260" spans="2:9">
      <c r="B2260" s="179"/>
      <c r="C2260" s="179"/>
      <c r="E2260" s="180">
        <f t="shared" ca="1" si="120"/>
        <v>0</v>
      </c>
      <c r="G2260" s="180">
        <f t="shared" ca="1" si="121"/>
        <v>0</v>
      </c>
      <c r="I2260" s="180">
        <f t="shared" ca="1" si="122"/>
        <v>0</v>
      </c>
    </row>
    <row r="2261" spans="2:9">
      <c r="B2261" s="179"/>
      <c r="C2261" s="179"/>
      <c r="E2261" s="180">
        <f t="shared" ca="1" si="120"/>
        <v>0</v>
      </c>
      <c r="G2261" s="180">
        <f t="shared" ca="1" si="121"/>
        <v>0</v>
      </c>
      <c r="I2261" s="180">
        <f t="shared" ca="1" si="122"/>
        <v>0</v>
      </c>
    </row>
    <row r="2262" spans="2:9">
      <c r="B2262" s="179"/>
      <c r="C2262" s="179"/>
      <c r="E2262" s="180">
        <f t="shared" ca="1" si="120"/>
        <v>0</v>
      </c>
      <c r="G2262" s="180">
        <f t="shared" ca="1" si="121"/>
        <v>0</v>
      </c>
      <c r="I2262" s="180">
        <f t="shared" ca="1" si="122"/>
        <v>0</v>
      </c>
    </row>
    <row r="2263" spans="2:9">
      <c r="B2263" s="179"/>
      <c r="C2263" s="179"/>
      <c r="E2263" s="180">
        <f t="shared" ca="1" si="120"/>
        <v>0</v>
      </c>
      <c r="G2263" s="180">
        <f t="shared" ca="1" si="121"/>
        <v>0</v>
      </c>
      <c r="I2263" s="180">
        <f t="shared" ca="1" si="122"/>
        <v>0</v>
      </c>
    </row>
    <row r="2264" spans="2:9">
      <c r="B2264" s="179"/>
      <c r="C2264" s="179"/>
      <c r="E2264" s="180">
        <f t="shared" ca="1" si="120"/>
        <v>0</v>
      </c>
      <c r="G2264" s="180">
        <f t="shared" ca="1" si="121"/>
        <v>0</v>
      </c>
      <c r="I2264" s="180">
        <f t="shared" ca="1" si="122"/>
        <v>0</v>
      </c>
    </row>
    <row r="2265" spans="2:9">
      <c r="B2265" s="179"/>
      <c r="C2265" s="179"/>
      <c r="E2265" s="180">
        <f t="shared" ca="1" si="120"/>
        <v>0</v>
      </c>
      <c r="G2265" s="180">
        <f t="shared" ca="1" si="121"/>
        <v>0</v>
      </c>
      <c r="I2265" s="180">
        <f t="shared" ca="1" si="122"/>
        <v>0</v>
      </c>
    </row>
    <row r="2266" spans="2:9">
      <c r="B2266" s="179"/>
      <c r="C2266" s="179"/>
      <c r="E2266" s="180">
        <f t="shared" ca="1" si="120"/>
        <v>0</v>
      </c>
      <c r="G2266" s="180">
        <f t="shared" ca="1" si="121"/>
        <v>0</v>
      </c>
      <c r="I2266" s="180">
        <f t="shared" ca="1" si="122"/>
        <v>0</v>
      </c>
    </row>
    <row r="2267" spans="2:9">
      <c r="B2267" s="179"/>
      <c r="C2267" s="179"/>
      <c r="E2267" s="180">
        <f t="shared" ca="1" si="120"/>
        <v>0</v>
      </c>
      <c r="G2267" s="180">
        <f t="shared" ca="1" si="121"/>
        <v>0</v>
      </c>
      <c r="I2267" s="180">
        <f t="shared" ca="1" si="122"/>
        <v>0</v>
      </c>
    </row>
    <row r="2268" spans="2:9">
      <c r="B2268" s="179"/>
      <c r="C2268" s="179"/>
      <c r="E2268" s="180">
        <f t="shared" ca="1" si="120"/>
        <v>0</v>
      </c>
      <c r="G2268" s="180">
        <f t="shared" ca="1" si="121"/>
        <v>0</v>
      </c>
      <c r="I2268" s="180">
        <f t="shared" ca="1" si="122"/>
        <v>0</v>
      </c>
    </row>
    <row r="2269" spans="2:9">
      <c r="B2269" s="179"/>
      <c r="C2269" s="179"/>
      <c r="E2269" s="180">
        <f t="shared" ca="1" si="120"/>
        <v>0</v>
      </c>
      <c r="G2269" s="180">
        <f t="shared" ca="1" si="121"/>
        <v>0</v>
      </c>
      <c r="I2269" s="180">
        <f t="shared" ca="1" si="122"/>
        <v>0</v>
      </c>
    </row>
    <row r="2270" spans="2:9">
      <c r="B2270" s="179"/>
      <c r="C2270" s="179"/>
      <c r="E2270" s="180">
        <f t="shared" ca="1" si="120"/>
        <v>0</v>
      </c>
      <c r="G2270" s="180">
        <f t="shared" ca="1" si="121"/>
        <v>0</v>
      </c>
      <c r="I2270" s="180">
        <f t="shared" ca="1" si="122"/>
        <v>0</v>
      </c>
    </row>
    <row r="2271" spans="2:9">
      <c r="B2271" s="179"/>
      <c r="C2271" s="179"/>
      <c r="E2271" s="180">
        <f t="shared" ref="E2271:E2334" ca="1" si="123">SUMPRODUCT(SUMIFS(INDIRECT(NomFeuilles&amp;"!E8"),INDIRECT(NomFeuilles&amp;"!A8"),"VRAI",INDIRECT(NomFeuilles&amp;"!A9"),"2013",INDIRECT(NomFeuilles&amp;"!E1"),C2271))</f>
        <v>0</v>
      </c>
      <c r="G2271" s="180">
        <f t="shared" ref="G2271:G2334" ca="1" si="124">SUMPRODUCT(SUMIFS(INDIRECT(NomFeuilles&amp;"!A39"),INDIRECT(NomFeuilles&amp;"!A8"),"VRAI",INDIRECT(NomFeuilles&amp;"!A9"),"2013",INDIRECT(NomFeuilles&amp;"!A40"),C2271))</f>
        <v>0</v>
      </c>
      <c r="I2271" s="180">
        <f t="shared" ref="I2271:I2334" ca="1" si="125">SUMPRODUCT(SUMIFS(INDIRECT(NomFeuilles&amp;"!C42"),INDIRECT(NomFeuilles&amp;"!A8"),"VRAI",INDIRECT(NomFeuilles&amp;"!A9"),"2013",INDIRECT(NomFeuilles&amp;"!A40"),C2271))</f>
        <v>0</v>
      </c>
    </row>
    <row r="2272" spans="2:9">
      <c r="B2272" s="179"/>
      <c r="C2272" s="179"/>
      <c r="E2272" s="180">
        <f t="shared" ca="1" si="123"/>
        <v>0</v>
      </c>
      <c r="G2272" s="180">
        <f t="shared" ca="1" si="124"/>
        <v>0</v>
      </c>
      <c r="I2272" s="180">
        <f t="shared" ca="1" si="125"/>
        <v>0</v>
      </c>
    </row>
    <row r="2273" spans="2:9">
      <c r="B2273" s="179"/>
      <c r="C2273" s="179"/>
      <c r="E2273" s="180">
        <f t="shared" ca="1" si="123"/>
        <v>0</v>
      </c>
      <c r="G2273" s="180">
        <f t="shared" ca="1" si="124"/>
        <v>0</v>
      </c>
      <c r="I2273" s="180">
        <f t="shared" ca="1" si="125"/>
        <v>0</v>
      </c>
    </row>
    <row r="2274" spans="2:9">
      <c r="B2274" s="179"/>
      <c r="C2274" s="179"/>
      <c r="E2274" s="180">
        <f t="shared" ca="1" si="123"/>
        <v>0</v>
      </c>
      <c r="G2274" s="180">
        <f t="shared" ca="1" si="124"/>
        <v>0</v>
      </c>
      <c r="I2274" s="180">
        <f t="shared" ca="1" si="125"/>
        <v>0</v>
      </c>
    </row>
    <row r="2275" spans="2:9">
      <c r="B2275" s="179"/>
      <c r="C2275" s="179"/>
      <c r="E2275" s="180">
        <f t="shared" ca="1" si="123"/>
        <v>0</v>
      </c>
      <c r="G2275" s="180">
        <f t="shared" ca="1" si="124"/>
        <v>0</v>
      </c>
      <c r="I2275" s="180">
        <f t="shared" ca="1" si="125"/>
        <v>0</v>
      </c>
    </row>
    <row r="2276" spans="2:9">
      <c r="B2276" s="179"/>
      <c r="C2276" s="179"/>
      <c r="E2276" s="180">
        <f t="shared" ca="1" si="123"/>
        <v>0</v>
      </c>
      <c r="G2276" s="180">
        <f t="shared" ca="1" si="124"/>
        <v>0</v>
      </c>
      <c r="I2276" s="180">
        <f t="shared" ca="1" si="125"/>
        <v>0</v>
      </c>
    </row>
    <row r="2277" spans="2:9">
      <c r="B2277" s="179"/>
      <c r="C2277" s="179"/>
      <c r="E2277" s="180">
        <f t="shared" ca="1" si="123"/>
        <v>0</v>
      </c>
      <c r="G2277" s="180">
        <f t="shared" ca="1" si="124"/>
        <v>0</v>
      </c>
      <c r="I2277" s="180">
        <f t="shared" ca="1" si="125"/>
        <v>0</v>
      </c>
    </row>
    <row r="2278" spans="2:9">
      <c r="B2278" s="179"/>
      <c r="C2278" s="179"/>
      <c r="E2278" s="180">
        <f t="shared" ca="1" si="123"/>
        <v>0</v>
      </c>
      <c r="G2278" s="180">
        <f t="shared" ca="1" si="124"/>
        <v>0</v>
      </c>
      <c r="I2278" s="180">
        <f t="shared" ca="1" si="125"/>
        <v>0</v>
      </c>
    </row>
    <row r="2279" spans="2:9">
      <c r="B2279" s="179"/>
      <c r="C2279" s="179"/>
      <c r="E2279" s="180">
        <f t="shared" ca="1" si="123"/>
        <v>0</v>
      </c>
      <c r="G2279" s="180">
        <f t="shared" ca="1" si="124"/>
        <v>0</v>
      </c>
      <c r="I2279" s="180">
        <f t="shared" ca="1" si="125"/>
        <v>0</v>
      </c>
    </row>
    <row r="2280" spans="2:9">
      <c r="B2280" s="179"/>
      <c r="C2280" s="179"/>
      <c r="E2280" s="180">
        <f t="shared" ca="1" si="123"/>
        <v>0</v>
      </c>
      <c r="G2280" s="180">
        <f t="shared" ca="1" si="124"/>
        <v>0</v>
      </c>
      <c r="I2280" s="180">
        <f t="shared" ca="1" si="125"/>
        <v>0</v>
      </c>
    </row>
    <row r="2281" spans="2:9">
      <c r="B2281" s="179"/>
      <c r="C2281" s="179"/>
      <c r="E2281" s="180">
        <f t="shared" ca="1" si="123"/>
        <v>0</v>
      </c>
      <c r="G2281" s="180">
        <f t="shared" ca="1" si="124"/>
        <v>0</v>
      </c>
      <c r="I2281" s="180">
        <f t="shared" ca="1" si="125"/>
        <v>0</v>
      </c>
    </row>
    <row r="2282" spans="2:9">
      <c r="B2282" s="179"/>
      <c r="C2282" s="179"/>
      <c r="E2282" s="180">
        <f t="shared" ca="1" si="123"/>
        <v>0</v>
      </c>
      <c r="G2282" s="180">
        <f t="shared" ca="1" si="124"/>
        <v>0</v>
      </c>
      <c r="I2282" s="180">
        <f t="shared" ca="1" si="125"/>
        <v>0</v>
      </c>
    </row>
    <row r="2283" spans="2:9">
      <c r="B2283" s="179"/>
      <c r="C2283" s="179"/>
      <c r="E2283" s="180">
        <f t="shared" ca="1" si="123"/>
        <v>0</v>
      </c>
      <c r="G2283" s="180">
        <f t="shared" ca="1" si="124"/>
        <v>0</v>
      </c>
      <c r="I2283" s="180">
        <f t="shared" ca="1" si="125"/>
        <v>0</v>
      </c>
    </row>
    <row r="2284" spans="2:9">
      <c r="B2284" s="179"/>
      <c r="C2284" s="179"/>
      <c r="E2284" s="180">
        <f t="shared" ca="1" si="123"/>
        <v>0</v>
      </c>
      <c r="G2284" s="180">
        <f t="shared" ca="1" si="124"/>
        <v>0</v>
      </c>
      <c r="I2284" s="180">
        <f t="shared" ca="1" si="125"/>
        <v>0</v>
      </c>
    </row>
    <row r="2285" spans="2:9">
      <c r="B2285" s="179"/>
      <c r="C2285" s="179"/>
      <c r="E2285" s="180">
        <f t="shared" ca="1" si="123"/>
        <v>0</v>
      </c>
      <c r="G2285" s="180">
        <f t="shared" ca="1" si="124"/>
        <v>0</v>
      </c>
      <c r="I2285" s="180">
        <f t="shared" ca="1" si="125"/>
        <v>0</v>
      </c>
    </row>
    <row r="2286" spans="2:9">
      <c r="B2286" s="179"/>
      <c r="C2286" s="179"/>
      <c r="E2286" s="180">
        <f t="shared" ca="1" si="123"/>
        <v>0</v>
      </c>
      <c r="G2286" s="180">
        <f t="shared" ca="1" si="124"/>
        <v>0</v>
      </c>
      <c r="I2286" s="180">
        <f t="shared" ca="1" si="125"/>
        <v>0</v>
      </c>
    </row>
    <row r="2287" spans="2:9">
      <c r="B2287" s="179"/>
      <c r="C2287" s="179"/>
      <c r="E2287" s="180">
        <f t="shared" ca="1" si="123"/>
        <v>0</v>
      </c>
      <c r="G2287" s="180">
        <f t="shared" ca="1" si="124"/>
        <v>0</v>
      </c>
      <c r="I2287" s="180">
        <f t="shared" ca="1" si="125"/>
        <v>0</v>
      </c>
    </row>
    <row r="2288" spans="2:9">
      <c r="B2288" s="179"/>
      <c r="C2288" s="179"/>
      <c r="E2288" s="180">
        <f t="shared" ca="1" si="123"/>
        <v>0</v>
      </c>
      <c r="G2288" s="180">
        <f t="shared" ca="1" si="124"/>
        <v>0</v>
      </c>
      <c r="I2288" s="180">
        <f t="shared" ca="1" si="125"/>
        <v>0</v>
      </c>
    </row>
    <row r="2289" spans="2:9">
      <c r="B2289" s="179"/>
      <c r="C2289" s="179"/>
      <c r="E2289" s="180">
        <f t="shared" ca="1" si="123"/>
        <v>0</v>
      </c>
      <c r="G2289" s="180">
        <f t="shared" ca="1" si="124"/>
        <v>0</v>
      </c>
      <c r="I2289" s="180">
        <f t="shared" ca="1" si="125"/>
        <v>0</v>
      </c>
    </row>
    <row r="2290" spans="2:9">
      <c r="B2290" s="179"/>
      <c r="C2290" s="179"/>
      <c r="E2290" s="180">
        <f t="shared" ca="1" si="123"/>
        <v>0</v>
      </c>
      <c r="G2290" s="180">
        <f t="shared" ca="1" si="124"/>
        <v>0</v>
      </c>
      <c r="I2290" s="180">
        <f t="shared" ca="1" si="125"/>
        <v>0</v>
      </c>
    </row>
    <row r="2291" spans="2:9">
      <c r="B2291" s="179"/>
      <c r="C2291" s="179"/>
      <c r="E2291" s="180">
        <f t="shared" ca="1" si="123"/>
        <v>0</v>
      </c>
      <c r="G2291" s="180">
        <f t="shared" ca="1" si="124"/>
        <v>0</v>
      </c>
      <c r="I2291" s="180">
        <f t="shared" ca="1" si="125"/>
        <v>0</v>
      </c>
    </row>
    <row r="2292" spans="2:9">
      <c r="B2292" s="179"/>
      <c r="C2292" s="179"/>
      <c r="E2292" s="180">
        <f t="shared" ca="1" si="123"/>
        <v>0</v>
      </c>
      <c r="G2292" s="180">
        <f t="shared" ca="1" si="124"/>
        <v>0</v>
      </c>
      <c r="I2292" s="180">
        <f t="shared" ca="1" si="125"/>
        <v>0</v>
      </c>
    </row>
    <row r="2293" spans="2:9">
      <c r="B2293" s="179"/>
      <c r="C2293" s="179"/>
      <c r="E2293" s="180">
        <f t="shared" ca="1" si="123"/>
        <v>0</v>
      </c>
      <c r="G2293" s="180">
        <f t="shared" ca="1" si="124"/>
        <v>0</v>
      </c>
      <c r="I2293" s="180">
        <f t="shared" ca="1" si="125"/>
        <v>0</v>
      </c>
    </row>
    <row r="2294" spans="2:9">
      <c r="B2294" s="179"/>
      <c r="C2294" s="179"/>
      <c r="E2294" s="180">
        <f t="shared" ca="1" si="123"/>
        <v>0</v>
      </c>
      <c r="G2294" s="180">
        <f t="shared" ca="1" si="124"/>
        <v>0</v>
      </c>
      <c r="I2294" s="180">
        <f t="shared" ca="1" si="125"/>
        <v>0</v>
      </c>
    </row>
    <row r="2295" spans="2:9">
      <c r="B2295" s="179"/>
      <c r="C2295" s="179"/>
      <c r="E2295" s="180">
        <f t="shared" ca="1" si="123"/>
        <v>0</v>
      </c>
      <c r="G2295" s="180">
        <f t="shared" ca="1" si="124"/>
        <v>0</v>
      </c>
      <c r="I2295" s="180">
        <f t="shared" ca="1" si="125"/>
        <v>0</v>
      </c>
    </row>
    <row r="2296" spans="2:9">
      <c r="B2296" s="179"/>
      <c r="C2296" s="179"/>
      <c r="E2296" s="180">
        <f t="shared" ca="1" si="123"/>
        <v>0</v>
      </c>
      <c r="G2296" s="180">
        <f t="shared" ca="1" si="124"/>
        <v>0</v>
      </c>
      <c r="I2296" s="180">
        <f t="shared" ca="1" si="125"/>
        <v>0</v>
      </c>
    </row>
    <row r="2297" spans="2:9">
      <c r="B2297" s="179"/>
      <c r="C2297" s="179"/>
      <c r="E2297" s="180">
        <f t="shared" ca="1" si="123"/>
        <v>0</v>
      </c>
      <c r="G2297" s="180">
        <f t="shared" ca="1" si="124"/>
        <v>0</v>
      </c>
      <c r="I2297" s="180">
        <f t="shared" ca="1" si="125"/>
        <v>0</v>
      </c>
    </row>
    <row r="2298" spans="2:9">
      <c r="B2298" s="179"/>
      <c r="C2298" s="179"/>
      <c r="E2298" s="180">
        <f t="shared" ca="1" si="123"/>
        <v>0</v>
      </c>
      <c r="G2298" s="180">
        <f t="shared" ca="1" si="124"/>
        <v>0</v>
      </c>
      <c r="I2298" s="180">
        <f t="shared" ca="1" si="125"/>
        <v>0</v>
      </c>
    </row>
    <row r="2299" spans="2:9">
      <c r="B2299" s="179"/>
      <c r="C2299" s="179"/>
      <c r="E2299" s="180">
        <f t="shared" ca="1" si="123"/>
        <v>0</v>
      </c>
      <c r="G2299" s="180">
        <f t="shared" ca="1" si="124"/>
        <v>0</v>
      </c>
      <c r="I2299" s="180">
        <f t="shared" ca="1" si="125"/>
        <v>0</v>
      </c>
    </row>
    <row r="2300" spans="2:9">
      <c r="B2300" s="179"/>
      <c r="C2300" s="179"/>
      <c r="E2300" s="180">
        <f t="shared" ca="1" si="123"/>
        <v>0</v>
      </c>
      <c r="G2300" s="180">
        <f t="shared" ca="1" si="124"/>
        <v>0</v>
      </c>
      <c r="I2300" s="180">
        <f t="shared" ca="1" si="125"/>
        <v>0</v>
      </c>
    </row>
    <row r="2301" spans="2:9">
      <c r="B2301" s="179"/>
      <c r="C2301" s="179"/>
      <c r="E2301" s="180">
        <f t="shared" ca="1" si="123"/>
        <v>0</v>
      </c>
      <c r="G2301" s="180">
        <f t="shared" ca="1" si="124"/>
        <v>0</v>
      </c>
      <c r="I2301" s="180">
        <f t="shared" ca="1" si="125"/>
        <v>0</v>
      </c>
    </row>
    <row r="2302" spans="2:9">
      <c r="B2302" s="179"/>
      <c r="C2302" s="179"/>
      <c r="E2302" s="180">
        <f t="shared" ca="1" si="123"/>
        <v>0</v>
      </c>
      <c r="G2302" s="180">
        <f t="shared" ca="1" si="124"/>
        <v>0</v>
      </c>
      <c r="I2302" s="180">
        <f t="shared" ca="1" si="125"/>
        <v>0</v>
      </c>
    </row>
    <row r="2303" spans="2:9">
      <c r="B2303" s="179"/>
      <c r="C2303" s="179"/>
      <c r="E2303" s="180">
        <f t="shared" ca="1" si="123"/>
        <v>0</v>
      </c>
      <c r="G2303" s="180">
        <f t="shared" ca="1" si="124"/>
        <v>0</v>
      </c>
      <c r="I2303" s="180">
        <f t="shared" ca="1" si="125"/>
        <v>0</v>
      </c>
    </row>
    <row r="2304" spans="2:9">
      <c r="B2304" s="179"/>
      <c r="C2304" s="179"/>
      <c r="E2304" s="180">
        <f t="shared" ca="1" si="123"/>
        <v>0</v>
      </c>
      <c r="G2304" s="180">
        <f t="shared" ca="1" si="124"/>
        <v>0</v>
      </c>
      <c r="I2304" s="180">
        <f t="shared" ca="1" si="125"/>
        <v>0</v>
      </c>
    </row>
    <row r="2305" spans="2:9">
      <c r="B2305" s="179"/>
      <c r="C2305" s="179"/>
      <c r="E2305" s="180">
        <f t="shared" ca="1" si="123"/>
        <v>0</v>
      </c>
      <c r="G2305" s="180">
        <f t="shared" ca="1" si="124"/>
        <v>0</v>
      </c>
      <c r="I2305" s="180">
        <f t="shared" ca="1" si="125"/>
        <v>0</v>
      </c>
    </row>
    <row r="2306" spans="2:9">
      <c r="B2306" s="179"/>
      <c r="C2306" s="179"/>
      <c r="E2306" s="180">
        <f t="shared" ca="1" si="123"/>
        <v>0</v>
      </c>
      <c r="G2306" s="180">
        <f t="shared" ca="1" si="124"/>
        <v>0</v>
      </c>
      <c r="I2306" s="180">
        <f t="shared" ca="1" si="125"/>
        <v>0</v>
      </c>
    </row>
    <row r="2307" spans="2:9">
      <c r="B2307" s="179"/>
      <c r="C2307" s="179"/>
      <c r="E2307" s="180">
        <f t="shared" ca="1" si="123"/>
        <v>0</v>
      </c>
      <c r="G2307" s="180">
        <f t="shared" ca="1" si="124"/>
        <v>0</v>
      </c>
      <c r="I2307" s="180">
        <f t="shared" ca="1" si="125"/>
        <v>0</v>
      </c>
    </row>
    <row r="2308" spans="2:9">
      <c r="B2308" s="179"/>
      <c r="C2308" s="179"/>
      <c r="E2308" s="180">
        <f t="shared" ca="1" si="123"/>
        <v>0</v>
      </c>
      <c r="G2308" s="180">
        <f t="shared" ca="1" si="124"/>
        <v>0</v>
      </c>
      <c r="I2308" s="180">
        <f t="shared" ca="1" si="125"/>
        <v>0</v>
      </c>
    </row>
    <row r="2309" spans="2:9">
      <c r="B2309" s="179"/>
      <c r="C2309" s="179"/>
      <c r="E2309" s="180">
        <f t="shared" ca="1" si="123"/>
        <v>0</v>
      </c>
      <c r="G2309" s="180">
        <f t="shared" ca="1" si="124"/>
        <v>0</v>
      </c>
      <c r="I2309" s="180">
        <f t="shared" ca="1" si="125"/>
        <v>0</v>
      </c>
    </row>
    <row r="2310" spans="2:9">
      <c r="B2310" s="179"/>
      <c r="C2310" s="179"/>
      <c r="E2310" s="180">
        <f t="shared" ca="1" si="123"/>
        <v>0</v>
      </c>
      <c r="G2310" s="180">
        <f t="shared" ca="1" si="124"/>
        <v>0</v>
      </c>
      <c r="I2310" s="180">
        <f t="shared" ca="1" si="125"/>
        <v>0</v>
      </c>
    </row>
    <row r="2311" spans="2:9">
      <c r="B2311" s="179"/>
      <c r="C2311" s="179"/>
      <c r="E2311" s="180">
        <f t="shared" ca="1" si="123"/>
        <v>0</v>
      </c>
      <c r="G2311" s="180">
        <f t="shared" ca="1" si="124"/>
        <v>0</v>
      </c>
      <c r="I2311" s="180">
        <f t="shared" ca="1" si="125"/>
        <v>0</v>
      </c>
    </row>
    <row r="2312" spans="2:9">
      <c r="B2312" s="179"/>
      <c r="C2312" s="179"/>
      <c r="E2312" s="180">
        <f t="shared" ca="1" si="123"/>
        <v>0</v>
      </c>
      <c r="G2312" s="180">
        <f t="shared" ca="1" si="124"/>
        <v>0</v>
      </c>
      <c r="I2312" s="180">
        <f t="shared" ca="1" si="125"/>
        <v>0</v>
      </c>
    </row>
    <row r="2313" spans="2:9">
      <c r="B2313" s="179"/>
      <c r="C2313" s="179"/>
      <c r="E2313" s="180">
        <f t="shared" ca="1" si="123"/>
        <v>0</v>
      </c>
      <c r="G2313" s="180">
        <f t="shared" ca="1" si="124"/>
        <v>0</v>
      </c>
      <c r="I2313" s="180">
        <f t="shared" ca="1" si="125"/>
        <v>0</v>
      </c>
    </row>
    <row r="2314" spans="2:9">
      <c r="B2314" s="179"/>
      <c r="C2314" s="179"/>
      <c r="E2314" s="180">
        <f t="shared" ca="1" si="123"/>
        <v>0</v>
      </c>
      <c r="G2314" s="180">
        <f t="shared" ca="1" si="124"/>
        <v>0</v>
      </c>
      <c r="I2314" s="180">
        <f t="shared" ca="1" si="125"/>
        <v>0</v>
      </c>
    </row>
    <row r="2315" spans="2:9">
      <c r="B2315" s="179"/>
      <c r="C2315" s="179"/>
      <c r="E2315" s="180">
        <f t="shared" ca="1" si="123"/>
        <v>0</v>
      </c>
      <c r="G2315" s="180">
        <f t="shared" ca="1" si="124"/>
        <v>0</v>
      </c>
      <c r="I2315" s="180">
        <f t="shared" ca="1" si="125"/>
        <v>0</v>
      </c>
    </row>
    <row r="2316" spans="2:9">
      <c r="B2316" s="179"/>
      <c r="C2316" s="179"/>
      <c r="E2316" s="180">
        <f t="shared" ca="1" si="123"/>
        <v>0</v>
      </c>
      <c r="G2316" s="180">
        <f t="shared" ca="1" si="124"/>
        <v>0</v>
      </c>
      <c r="I2316" s="180">
        <f t="shared" ca="1" si="125"/>
        <v>0</v>
      </c>
    </row>
    <row r="2317" spans="2:9">
      <c r="B2317" s="179"/>
      <c r="C2317" s="179"/>
      <c r="E2317" s="180">
        <f t="shared" ca="1" si="123"/>
        <v>0</v>
      </c>
      <c r="G2317" s="180">
        <f t="shared" ca="1" si="124"/>
        <v>0</v>
      </c>
      <c r="I2317" s="180">
        <f t="shared" ca="1" si="125"/>
        <v>0</v>
      </c>
    </row>
    <row r="2318" spans="2:9">
      <c r="B2318" s="179"/>
      <c r="C2318" s="179"/>
      <c r="E2318" s="180">
        <f t="shared" ca="1" si="123"/>
        <v>0</v>
      </c>
      <c r="G2318" s="180">
        <f t="shared" ca="1" si="124"/>
        <v>0</v>
      </c>
      <c r="I2318" s="180">
        <f t="shared" ca="1" si="125"/>
        <v>0</v>
      </c>
    </row>
    <row r="2319" spans="2:9">
      <c r="B2319" s="179"/>
      <c r="C2319" s="179"/>
      <c r="E2319" s="180">
        <f t="shared" ca="1" si="123"/>
        <v>0</v>
      </c>
      <c r="G2319" s="180">
        <f t="shared" ca="1" si="124"/>
        <v>0</v>
      </c>
      <c r="I2319" s="180">
        <f t="shared" ca="1" si="125"/>
        <v>0</v>
      </c>
    </row>
    <row r="2320" spans="2:9">
      <c r="B2320" s="179"/>
      <c r="C2320" s="179"/>
      <c r="E2320" s="180">
        <f t="shared" ca="1" si="123"/>
        <v>0</v>
      </c>
      <c r="G2320" s="180">
        <f t="shared" ca="1" si="124"/>
        <v>0</v>
      </c>
      <c r="I2320" s="180">
        <f t="shared" ca="1" si="125"/>
        <v>0</v>
      </c>
    </row>
    <row r="2321" spans="2:9">
      <c r="B2321" s="179"/>
      <c r="C2321" s="179"/>
      <c r="E2321" s="180">
        <f t="shared" ca="1" si="123"/>
        <v>0</v>
      </c>
      <c r="G2321" s="180">
        <f t="shared" ca="1" si="124"/>
        <v>0</v>
      </c>
      <c r="I2321" s="180">
        <f t="shared" ca="1" si="125"/>
        <v>0</v>
      </c>
    </row>
    <row r="2322" spans="2:9">
      <c r="B2322" s="179"/>
      <c r="C2322" s="179"/>
      <c r="E2322" s="180">
        <f t="shared" ca="1" si="123"/>
        <v>0</v>
      </c>
      <c r="G2322" s="180">
        <f t="shared" ca="1" si="124"/>
        <v>0</v>
      </c>
      <c r="I2322" s="180">
        <f t="shared" ca="1" si="125"/>
        <v>0</v>
      </c>
    </row>
    <row r="2323" spans="2:9">
      <c r="B2323" s="179"/>
      <c r="C2323" s="179"/>
      <c r="E2323" s="180">
        <f t="shared" ca="1" si="123"/>
        <v>0</v>
      </c>
      <c r="G2323" s="180">
        <f t="shared" ca="1" si="124"/>
        <v>0</v>
      </c>
      <c r="I2323" s="180">
        <f t="shared" ca="1" si="125"/>
        <v>0</v>
      </c>
    </row>
    <row r="2324" spans="2:9">
      <c r="B2324" s="179"/>
      <c r="C2324" s="179"/>
      <c r="E2324" s="180">
        <f t="shared" ca="1" si="123"/>
        <v>0</v>
      </c>
      <c r="G2324" s="180">
        <f t="shared" ca="1" si="124"/>
        <v>0</v>
      </c>
      <c r="I2324" s="180">
        <f t="shared" ca="1" si="125"/>
        <v>0</v>
      </c>
    </row>
    <row r="2325" spans="2:9">
      <c r="B2325" s="179"/>
      <c r="C2325" s="179"/>
      <c r="E2325" s="180">
        <f t="shared" ca="1" si="123"/>
        <v>0</v>
      </c>
      <c r="G2325" s="180">
        <f t="shared" ca="1" si="124"/>
        <v>0</v>
      </c>
      <c r="I2325" s="180">
        <f t="shared" ca="1" si="125"/>
        <v>0</v>
      </c>
    </row>
    <row r="2326" spans="2:9">
      <c r="B2326" s="179"/>
      <c r="C2326" s="179"/>
      <c r="E2326" s="180">
        <f t="shared" ca="1" si="123"/>
        <v>0</v>
      </c>
      <c r="G2326" s="180">
        <f t="shared" ca="1" si="124"/>
        <v>0</v>
      </c>
      <c r="I2326" s="180">
        <f t="shared" ca="1" si="125"/>
        <v>0</v>
      </c>
    </row>
    <row r="2327" spans="2:9">
      <c r="B2327" s="179"/>
      <c r="C2327" s="179"/>
      <c r="E2327" s="180">
        <f t="shared" ca="1" si="123"/>
        <v>0</v>
      </c>
      <c r="G2327" s="180">
        <f t="shared" ca="1" si="124"/>
        <v>0</v>
      </c>
      <c r="I2327" s="180">
        <f t="shared" ca="1" si="125"/>
        <v>0</v>
      </c>
    </row>
    <row r="2328" spans="2:9">
      <c r="B2328" s="179"/>
      <c r="C2328" s="179"/>
      <c r="E2328" s="180">
        <f t="shared" ca="1" si="123"/>
        <v>0</v>
      </c>
      <c r="G2328" s="180">
        <f t="shared" ca="1" si="124"/>
        <v>0</v>
      </c>
      <c r="I2328" s="180">
        <f t="shared" ca="1" si="125"/>
        <v>0</v>
      </c>
    </row>
    <row r="2329" spans="2:9">
      <c r="B2329" s="179"/>
      <c r="C2329" s="179"/>
      <c r="E2329" s="180">
        <f t="shared" ca="1" si="123"/>
        <v>0</v>
      </c>
      <c r="G2329" s="180">
        <f t="shared" ca="1" si="124"/>
        <v>0</v>
      </c>
      <c r="I2329" s="180">
        <f t="shared" ca="1" si="125"/>
        <v>0</v>
      </c>
    </row>
    <row r="2330" spans="2:9">
      <c r="B2330" s="179"/>
      <c r="C2330" s="179"/>
      <c r="E2330" s="180">
        <f t="shared" ca="1" si="123"/>
        <v>0</v>
      </c>
      <c r="G2330" s="180">
        <f t="shared" ca="1" si="124"/>
        <v>0</v>
      </c>
      <c r="I2330" s="180">
        <f t="shared" ca="1" si="125"/>
        <v>0</v>
      </c>
    </row>
    <row r="2331" spans="2:9">
      <c r="B2331" s="179"/>
      <c r="C2331" s="179"/>
      <c r="E2331" s="180">
        <f t="shared" ca="1" si="123"/>
        <v>0</v>
      </c>
      <c r="G2331" s="180">
        <f t="shared" ca="1" si="124"/>
        <v>0</v>
      </c>
      <c r="I2331" s="180">
        <f t="shared" ca="1" si="125"/>
        <v>0</v>
      </c>
    </row>
    <row r="2332" spans="2:9">
      <c r="B2332" s="179"/>
      <c r="C2332" s="179"/>
      <c r="E2332" s="180">
        <f t="shared" ca="1" si="123"/>
        <v>0</v>
      </c>
      <c r="G2332" s="180">
        <f t="shared" ca="1" si="124"/>
        <v>0</v>
      </c>
      <c r="I2332" s="180">
        <f t="shared" ca="1" si="125"/>
        <v>0</v>
      </c>
    </row>
    <row r="2333" spans="2:9">
      <c r="B2333" s="179"/>
      <c r="C2333" s="179"/>
      <c r="E2333" s="180">
        <f t="shared" ca="1" si="123"/>
        <v>0</v>
      </c>
      <c r="G2333" s="180">
        <f t="shared" ca="1" si="124"/>
        <v>0</v>
      </c>
      <c r="I2333" s="180">
        <f t="shared" ca="1" si="125"/>
        <v>0</v>
      </c>
    </row>
    <row r="2334" spans="2:9">
      <c r="B2334" s="179"/>
      <c r="C2334" s="179"/>
      <c r="E2334" s="180">
        <f t="shared" ca="1" si="123"/>
        <v>0</v>
      </c>
      <c r="G2334" s="180">
        <f t="shared" ca="1" si="124"/>
        <v>0</v>
      </c>
      <c r="I2334" s="180">
        <f t="shared" ca="1" si="125"/>
        <v>0</v>
      </c>
    </row>
    <row r="2335" spans="2:9">
      <c r="B2335" s="179"/>
      <c r="C2335" s="179"/>
      <c r="E2335" s="180">
        <f t="shared" ref="E2335:E2398" ca="1" si="126">SUMPRODUCT(SUMIFS(INDIRECT(NomFeuilles&amp;"!E8"),INDIRECT(NomFeuilles&amp;"!A8"),"VRAI",INDIRECT(NomFeuilles&amp;"!A9"),"2013",INDIRECT(NomFeuilles&amp;"!E1"),C2335))</f>
        <v>0</v>
      </c>
      <c r="G2335" s="180">
        <f t="shared" ref="G2335:G2398" ca="1" si="127">SUMPRODUCT(SUMIFS(INDIRECT(NomFeuilles&amp;"!A39"),INDIRECT(NomFeuilles&amp;"!A8"),"VRAI",INDIRECT(NomFeuilles&amp;"!A9"),"2013",INDIRECT(NomFeuilles&amp;"!A40"),C2335))</f>
        <v>0</v>
      </c>
      <c r="I2335" s="180">
        <f t="shared" ref="I2335:I2398" ca="1" si="128">SUMPRODUCT(SUMIFS(INDIRECT(NomFeuilles&amp;"!C42"),INDIRECT(NomFeuilles&amp;"!A8"),"VRAI",INDIRECT(NomFeuilles&amp;"!A9"),"2013",INDIRECT(NomFeuilles&amp;"!A40"),C2335))</f>
        <v>0</v>
      </c>
    </row>
    <row r="2336" spans="2:9">
      <c r="B2336" s="179"/>
      <c r="C2336" s="179"/>
      <c r="E2336" s="180">
        <f t="shared" ca="1" si="126"/>
        <v>0</v>
      </c>
      <c r="G2336" s="180">
        <f t="shared" ca="1" si="127"/>
        <v>0</v>
      </c>
      <c r="I2336" s="180">
        <f t="shared" ca="1" si="128"/>
        <v>0</v>
      </c>
    </row>
    <row r="2337" spans="2:9">
      <c r="B2337" s="179"/>
      <c r="C2337" s="179"/>
      <c r="E2337" s="180">
        <f t="shared" ca="1" si="126"/>
        <v>0</v>
      </c>
      <c r="G2337" s="180">
        <f t="shared" ca="1" si="127"/>
        <v>0</v>
      </c>
      <c r="I2337" s="180">
        <f t="shared" ca="1" si="128"/>
        <v>0</v>
      </c>
    </row>
    <row r="2338" spans="2:9">
      <c r="B2338" s="179"/>
      <c r="C2338" s="179"/>
      <c r="E2338" s="180">
        <f t="shared" ca="1" si="126"/>
        <v>0</v>
      </c>
      <c r="G2338" s="180">
        <f t="shared" ca="1" si="127"/>
        <v>0</v>
      </c>
      <c r="I2338" s="180">
        <f t="shared" ca="1" si="128"/>
        <v>0</v>
      </c>
    </row>
    <row r="2339" spans="2:9">
      <c r="B2339" s="179"/>
      <c r="C2339" s="179"/>
      <c r="E2339" s="180">
        <f t="shared" ca="1" si="126"/>
        <v>0</v>
      </c>
      <c r="G2339" s="180">
        <f t="shared" ca="1" si="127"/>
        <v>0</v>
      </c>
      <c r="I2339" s="180">
        <f t="shared" ca="1" si="128"/>
        <v>0</v>
      </c>
    </row>
    <row r="2340" spans="2:9">
      <c r="B2340" s="179"/>
      <c r="C2340" s="179"/>
      <c r="E2340" s="180">
        <f t="shared" ca="1" si="126"/>
        <v>0</v>
      </c>
      <c r="G2340" s="180">
        <f t="shared" ca="1" si="127"/>
        <v>0</v>
      </c>
      <c r="I2340" s="180">
        <f t="shared" ca="1" si="128"/>
        <v>0</v>
      </c>
    </row>
    <row r="2341" spans="2:9">
      <c r="B2341" s="179"/>
      <c r="C2341" s="179"/>
      <c r="E2341" s="180">
        <f t="shared" ca="1" si="126"/>
        <v>0</v>
      </c>
      <c r="G2341" s="180">
        <f t="shared" ca="1" si="127"/>
        <v>0</v>
      </c>
      <c r="I2341" s="180">
        <f t="shared" ca="1" si="128"/>
        <v>0</v>
      </c>
    </row>
    <row r="2342" spans="2:9">
      <c r="B2342" s="179"/>
      <c r="C2342" s="179"/>
      <c r="E2342" s="180">
        <f t="shared" ca="1" si="126"/>
        <v>0</v>
      </c>
      <c r="G2342" s="180">
        <f t="shared" ca="1" si="127"/>
        <v>0</v>
      </c>
      <c r="I2342" s="180">
        <f t="shared" ca="1" si="128"/>
        <v>0</v>
      </c>
    </row>
    <row r="2343" spans="2:9">
      <c r="B2343" s="179"/>
      <c r="C2343" s="179"/>
      <c r="E2343" s="180">
        <f t="shared" ca="1" si="126"/>
        <v>0</v>
      </c>
      <c r="G2343" s="180">
        <f t="shared" ca="1" si="127"/>
        <v>0</v>
      </c>
      <c r="I2343" s="180">
        <f t="shared" ca="1" si="128"/>
        <v>0</v>
      </c>
    </row>
    <row r="2344" spans="2:9">
      <c r="B2344" s="179"/>
      <c r="C2344" s="179"/>
      <c r="E2344" s="180">
        <f t="shared" ca="1" si="126"/>
        <v>0</v>
      </c>
      <c r="G2344" s="180">
        <f t="shared" ca="1" si="127"/>
        <v>0</v>
      </c>
      <c r="I2344" s="180">
        <f t="shared" ca="1" si="128"/>
        <v>0</v>
      </c>
    </row>
    <row r="2345" spans="2:9">
      <c r="B2345" s="179"/>
      <c r="C2345" s="179"/>
      <c r="E2345" s="180">
        <f t="shared" ca="1" si="126"/>
        <v>0</v>
      </c>
      <c r="G2345" s="180">
        <f t="shared" ca="1" si="127"/>
        <v>0</v>
      </c>
      <c r="I2345" s="180">
        <f t="shared" ca="1" si="128"/>
        <v>0</v>
      </c>
    </row>
    <row r="2346" spans="2:9">
      <c r="B2346" s="179"/>
      <c r="C2346" s="179"/>
      <c r="E2346" s="180">
        <f t="shared" ca="1" si="126"/>
        <v>0</v>
      </c>
      <c r="G2346" s="180">
        <f t="shared" ca="1" si="127"/>
        <v>0</v>
      </c>
      <c r="I2346" s="180">
        <f t="shared" ca="1" si="128"/>
        <v>0</v>
      </c>
    </row>
    <row r="2347" spans="2:9">
      <c r="B2347" s="179"/>
      <c r="C2347" s="179"/>
      <c r="E2347" s="180">
        <f t="shared" ca="1" si="126"/>
        <v>0</v>
      </c>
      <c r="G2347" s="180">
        <f t="shared" ca="1" si="127"/>
        <v>0</v>
      </c>
      <c r="I2347" s="180">
        <f t="shared" ca="1" si="128"/>
        <v>0</v>
      </c>
    </row>
    <row r="2348" spans="2:9">
      <c r="B2348" s="179"/>
      <c r="C2348" s="179"/>
      <c r="E2348" s="180">
        <f t="shared" ca="1" si="126"/>
        <v>0</v>
      </c>
      <c r="G2348" s="180">
        <f t="shared" ca="1" si="127"/>
        <v>0</v>
      </c>
      <c r="I2348" s="180">
        <f t="shared" ca="1" si="128"/>
        <v>0</v>
      </c>
    </row>
    <row r="2349" spans="2:9">
      <c r="B2349" s="179"/>
      <c r="C2349" s="179"/>
      <c r="E2349" s="180">
        <f t="shared" ca="1" si="126"/>
        <v>0</v>
      </c>
      <c r="G2349" s="180">
        <f t="shared" ca="1" si="127"/>
        <v>0</v>
      </c>
      <c r="I2349" s="180">
        <f t="shared" ca="1" si="128"/>
        <v>0</v>
      </c>
    </row>
    <row r="2350" spans="2:9">
      <c r="B2350" s="179"/>
      <c r="C2350" s="179"/>
      <c r="E2350" s="180">
        <f t="shared" ca="1" si="126"/>
        <v>0</v>
      </c>
      <c r="G2350" s="180">
        <f t="shared" ca="1" si="127"/>
        <v>0</v>
      </c>
      <c r="I2350" s="180">
        <f t="shared" ca="1" si="128"/>
        <v>0</v>
      </c>
    </row>
    <row r="2351" spans="2:9">
      <c r="B2351" s="179"/>
      <c r="C2351" s="179"/>
      <c r="E2351" s="180">
        <f t="shared" ca="1" si="126"/>
        <v>0</v>
      </c>
      <c r="G2351" s="180">
        <f t="shared" ca="1" si="127"/>
        <v>0</v>
      </c>
      <c r="I2351" s="180">
        <f t="shared" ca="1" si="128"/>
        <v>0</v>
      </c>
    </row>
    <row r="2352" spans="2:9">
      <c r="B2352" s="179"/>
      <c r="C2352" s="179"/>
      <c r="E2352" s="180">
        <f t="shared" ca="1" si="126"/>
        <v>0</v>
      </c>
      <c r="G2352" s="180">
        <f t="shared" ca="1" si="127"/>
        <v>0</v>
      </c>
      <c r="I2352" s="180">
        <f t="shared" ca="1" si="128"/>
        <v>0</v>
      </c>
    </row>
    <row r="2353" spans="2:9">
      <c r="B2353" s="179"/>
      <c r="C2353" s="179"/>
      <c r="E2353" s="180">
        <f t="shared" ca="1" si="126"/>
        <v>0</v>
      </c>
      <c r="G2353" s="180">
        <f t="shared" ca="1" si="127"/>
        <v>0</v>
      </c>
      <c r="I2353" s="180">
        <f t="shared" ca="1" si="128"/>
        <v>0</v>
      </c>
    </row>
    <row r="2354" spans="2:9">
      <c r="B2354" s="179"/>
      <c r="C2354" s="179"/>
      <c r="E2354" s="180">
        <f t="shared" ca="1" si="126"/>
        <v>0</v>
      </c>
      <c r="G2354" s="180">
        <f t="shared" ca="1" si="127"/>
        <v>0</v>
      </c>
      <c r="I2354" s="180">
        <f t="shared" ca="1" si="128"/>
        <v>0</v>
      </c>
    </row>
    <row r="2355" spans="2:9">
      <c r="B2355" s="179"/>
      <c r="C2355" s="179"/>
      <c r="E2355" s="180">
        <f t="shared" ca="1" si="126"/>
        <v>0</v>
      </c>
      <c r="G2355" s="180">
        <f t="shared" ca="1" si="127"/>
        <v>0</v>
      </c>
      <c r="I2355" s="180">
        <f t="shared" ca="1" si="128"/>
        <v>0</v>
      </c>
    </row>
    <row r="2356" spans="2:9">
      <c r="B2356" s="179"/>
      <c r="C2356" s="179"/>
      <c r="E2356" s="180">
        <f t="shared" ca="1" si="126"/>
        <v>0</v>
      </c>
      <c r="G2356" s="180">
        <f t="shared" ca="1" si="127"/>
        <v>0</v>
      </c>
      <c r="I2356" s="180">
        <f t="shared" ca="1" si="128"/>
        <v>0</v>
      </c>
    </row>
    <row r="2357" spans="2:9">
      <c r="B2357" s="179"/>
      <c r="C2357" s="179"/>
      <c r="E2357" s="180">
        <f t="shared" ca="1" si="126"/>
        <v>0</v>
      </c>
      <c r="G2357" s="180">
        <f t="shared" ca="1" si="127"/>
        <v>0</v>
      </c>
      <c r="I2357" s="180">
        <f t="shared" ca="1" si="128"/>
        <v>0</v>
      </c>
    </row>
    <row r="2358" spans="2:9">
      <c r="B2358" s="179"/>
      <c r="C2358" s="179"/>
      <c r="E2358" s="180">
        <f t="shared" ca="1" si="126"/>
        <v>0</v>
      </c>
      <c r="G2358" s="180">
        <f t="shared" ca="1" si="127"/>
        <v>0</v>
      </c>
      <c r="I2358" s="180">
        <f t="shared" ca="1" si="128"/>
        <v>0</v>
      </c>
    </row>
    <row r="2359" spans="2:9">
      <c r="B2359" s="179"/>
      <c r="C2359" s="179"/>
      <c r="E2359" s="180">
        <f t="shared" ca="1" si="126"/>
        <v>0</v>
      </c>
      <c r="G2359" s="180">
        <f t="shared" ca="1" si="127"/>
        <v>0</v>
      </c>
      <c r="I2359" s="180">
        <f t="shared" ca="1" si="128"/>
        <v>0</v>
      </c>
    </row>
    <row r="2360" spans="2:9">
      <c r="B2360" s="179"/>
      <c r="C2360" s="179"/>
      <c r="E2360" s="180">
        <f t="shared" ca="1" si="126"/>
        <v>0</v>
      </c>
      <c r="G2360" s="180">
        <f t="shared" ca="1" si="127"/>
        <v>0</v>
      </c>
      <c r="I2360" s="180">
        <f t="shared" ca="1" si="128"/>
        <v>0</v>
      </c>
    </row>
    <row r="2361" spans="2:9">
      <c r="B2361" s="179"/>
      <c r="C2361" s="179"/>
      <c r="E2361" s="180">
        <f t="shared" ca="1" si="126"/>
        <v>0</v>
      </c>
      <c r="G2361" s="180">
        <f t="shared" ca="1" si="127"/>
        <v>0</v>
      </c>
      <c r="I2361" s="180">
        <f t="shared" ca="1" si="128"/>
        <v>0</v>
      </c>
    </row>
    <row r="2362" spans="2:9">
      <c r="B2362" s="179"/>
      <c r="C2362" s="179"/>
      <c r="E2362" s="180">
        <f t="shared" ca="1" si="126"/>
        <v>0</v>
      </c>
      <c r="G2362" s="180">
        <f t="shared" ca="1" si="127"/>
        <v>0</v>
      </c>
      <c r="I2362" s="180">
        <f t="shared" ca="1" si="128"/>
        <v>0</v>
      </c>
    </row>
    <row r="2363" spans="2:9">
      <c r="B2363" s="179"/>
      <c r="C2363" s="179"/>
      <c r="E2363" s="180">
        <f t="shared" ca="1" si="126"/>
        <v>0</v>
      </c>
      <c r="G2363" s="180">
        <f t="shared" ca="1" si="127"/>
        <v>0</v>
      </c>
      <c r="I2363" s="180">
        <f t="shared" ca="1" si="128"/>
        <v>0</v>
      </c>
    </row>
    <row r="2364" spans="2:9">
      <c r="B2364" s="179"/>
      <c r="C2364" s="179"/>
      <c r="E2364" s="180">
        <f t="shared" ca="1" si="126"/>
        <v>0</v>
      </c>
      <c r="G2364" s="180">
        <f t="shared" ca="1" si="127"/>
        <v>0</v>
      </c>
      <c r="I2364" s="180">
        <f t="shared" ca="1" si="128"/>
        <v>0</v>
      </c>
    </row>
    <row r="2365" spans="2:9">
      <c r="B2365" s="179"/>
      <c r="C2365" s="179"/>
      <c r="E2365" s="180">
        <f t="shared" ca="1" si="126"/>
        <v>0</v>
      </c>
      <c r="G2365" s="180">
        <f t="shared" ca="1" si="127"/>
        <v>0</v>
      </c>
      <c r="I2365" s="180">
        <f t="shared" ca="1" si="128"/>
        <v>0</v>
      </c>
    </row>
    <row r="2366" spans="2:9">
      <c r="B2366" s="179"/>
      <c r="C2366" s="179"/>
      <c r="E2366" s="180">
        <f t="shared" ca="1" si="126"/>
        <v>0</v>
      </c>
      <c r="G2366" s="180">
        <f t="shared" ca="1" si="127"/>
        <v>0</v>
      </c>
      <c r="I2366" s="180">
        <f t="shared" ca="1" si="128"/>
        <v>0</v>
      </c>
    </row>
    <row r="2367" spans="2:9">
      <c r="B2367" s="179"/>
      <c r="C2367" s="179"/>
      <c r="E2367" s="180">
        <f t="shared" ca="1" si="126"/>
        <v>0</v>
      </c>
      <c r="G2367" s="180">
        <f t="shared" ca="1" si="127"/>
        <v>0</v>
      </c>
      <c r="I2367" s="180">
        <f t="shared" ca="1" si="128"/>
        <v>0</v>
      </c>
    </row>
    <row r="2368" spans="2:9">
      <c r="B2368" s="179"/>
      <c r="C2368" s="179"/>
      <c r="E2368" s="180">
        <f t="shared" ca="1" si="126"/>
        <v>0</v>
      </c>
      <c r="G2368" s="180">
        <f t="shared" ca="1" si="127"/>
        <v>0</v>
      </c>
      <c r="I2368" s="180">
        <f t="shared" ca="1" si="128"/>
        <v>0</v>
      </c>
    </row>
    <row r="2369" spans="2:9">
      <c r="B2369" s="179"/>
      <c r="C2369" s="179"/>
      <c r="E2369" s="180">
        <f t="shared" ca="1" si="126"/>
        <v>0</v>
      </c>
      <c r="G2369" s="180">
        <f t="shared" ca="1" si="127"/>
        <v>0</v>
      </c>
      <c r="I2369" s="180">
        <f t="shared" ca="1" si="128"/>
        <v>0</v>
      </c>
    </row>
    <row r="2370" spans="2:9">
      <c r="B2370" s="179"/>
      <c r="C2370" s="179"/>
      <c r="E2370" s="180">
        <f t="shared" ca="1" si="126"/>
        <v>0</v>
      </c>
      <c r="G2370" s="180">
        <f t="shared" ca="1" si="127"/>
        <v>0</v>
      </c>
      <c r="I2370" s="180">
        <f t="shared" ca="1" si="128"/>
        <v>0</v>
      </c>
    </row>
    <row r="2371" spans="2:9">
      <c r="B2371" s="179"/>
      <c r="C2371" s="179"/>
      <c r="E2371" s="180">
        <f t="shared" ca="1" si="126"/>
        <v>0</v>
      </c>
      <c r="G2371" s="180">
        <f t="shared" ca="1" si="127"/>
        <v>0</v>
      </c>
      <c r="I2371" s="180">
        <f t="shared" ca="1" si="128"/>
        <v>0</v>
      </c>
    </row>
    <row r="2372" spans="2:9">
      <c r="B2372" s="179"/>
      <c r="C2372" s="179"/>
      <c r="E2372" s="180">
        <f t="shared" ca="1" si="126"/>
        <v>0</v>
      </c>
      <c r="G2372" s="180">
        <f t="shared" ca="1" si="127"/>
        <v>0</v>
      </c>
      <c r="I2372" s="180">
        <f t="shared" ca="1" si="128"/>
        <v>0</v>
      </c>
    </row>
    <row r="2373" spans="2:9">
      <c r="B2373" s="179"/>
      <c r="C2373" s="179"/>
      <c r="E2373" s="180">
        <f t="shared" ca="1" si="126"/>
        <v>0</v>
      </c>
      <c r="G2373" s="180">
        <f t="shared" ca="1" si="127"/>
        <v>0</v>
      </c>
      <c r="I2373" s="180">
        <f t="shared" ca="1" si="128"/>
        <v>0</v>
      </c>
    </row>
    <row r="2374" spans="2:9">
      <c r="B2374" s="179"/>
      <c r="C2374" s="179"/>
      <c r="E2374" s="180">
        <f t="shared" ca="1" si="126"/>
        <v>0</v>
      </c>
      <c r="G2374" s="180">
        <f t="shared" ca="1" si="127"/>
        <v>0</v>
      </c>
      <c r="I2374" s="180">
        <f t="shared" ca="1" si="128"/>
        <v>0</v>
      </c>
    </row>
    <row r="2375" spans="2:9">
      <c r="B2375" s="179"/>
      <c r="C2375" s="179"/>
      <c r="E2375" s="180">
        <f t="shared" ca="1" si="126"/>
        <v>0</v>
      </c>
      <c r="G2375" s="180">
        <f t="shared" ca="1" si="127"/>
        <v>0</v>
      </c>
      <c r="I2375" s="180">
        <f t="shared" ca="1" si="128"/>
        <v>0</v>
      </c>
    </row>
    <row r="2376" spans="2:9">
      <c r="B2376" s="179"/>
      <c r="C2376" s="179"/>
      <c r="E2376" s="180">
        <f t="shared" ca="1" si="126"/>
        <v>0</v>
      </c>
      <c r="G2376" s="180">
        <f t="shared" ca="1" si="127"/>
        <v>0</v>
      </c>
      <c r="I2376" s="180">
        <f t="shared" ca="1" si="128"/>
        <v>0</v>
      </c>
    </row>
    <row r="2377" spans="2:9">
      <c r="B2377" s="179"/>
      <c r="C2377" s="179"/>
      <c r="E2377" s="180">
        <f t="shared" ca="1" si="126"/>
        <v>0</v>
      </c>
      <c r="G2377" s="180">
        <f t="shared" ca="1" si="127"/>
        <v>0</v>
      </c>
      <c r="I2377" s="180">
        <f t="shared" ca="1" si="128"/>
        <v>0</v>
      </c>
    </row>
    <row r="2378" spans="2:9">
      <c r="B2378" s="179"/>
      <c r="C2378" s="179"/>
      <c r="E2378" s="180">
        <f t="shared" ca="1" si="126"/>
        <v>0</v>
      </c>
      <c r="G2378" s="180">
        <f t="shared" ca="1" si="127"/>
        <v>0</v>
      </c>
      <c r="I2378" s="180">
        <f t="shared" ca="1" si="128"/>
        <v>0</v>
      </c>
    </row>
    <row r="2379" spans="2:9">
      <c r="B2379" s="179"/>
      <c r="C2379" s="179"/>
      <c r="E2379" s="180">
        <f t="shared" ca="1" si="126"/>
        <v>0</v>
      </c>
      <c r="G2379" s="180">
        <f t="shared" ca="1" si="127"/>
        <v>0</v>
      </c>
      <c r="I2379" s="180">
        <f t="shared" ca="1" si="128"/>
        <v>0</v>
      </c>
    </row>
    <row r="2380" spans="2:9">
      <c r="B2380" s="179"/>
      <c r="C2380" s="179"/>
      <c r="E2380" s="180">
        <f t="shared" ca="1" si="126"/>
        <v>0</v>
      </c>
      <c r="G2380" s="180">
        <f t="shared" ca="1" si="127"/>
        <v>0</v>
      </c>
      <c r="I2380" s="180">
        <f t="shared" ca="1" si="128"/>
        <v>0</v>
      </c>
    </row>
    <row r="2381" spans="2:9">
      <c r="B2381" s="179"/>
      <c r="C2381" s="179"/>
      <c r="E2381" s="180">
        <f t="shared" ca="1" si="126"/>
        <v>0</v>
      </c>
      <c r="G2381" s="180">
        <f t="shared" ca="1" si="127"/>
        <v>0</v>
      </c>
      <c r="I2381" s="180">
        <f t="shared" ca="1" si="128"/>
        <v>0</v>
      </c>
    </row>
    <row r="2382" spans="2:9">
      <c r="B2382" s="179"/>
      <c r="C2382" s="179"/>
      <c r="E2382" s="180">
        <f t="shared" ca="1" si="126"/>
        <v>0</v>
      </c>
      <c r="G2382" s="180">
        <f t="shared" ca="1" si="127"/>
        <v>0</v>
      </c>
      <c r="I2382" s="180">
        <f t="shared" ca="1" si="128"/>
        <v>0</v>
      </c>
    </row>
    <row r="2383" spans="2:9">
      <c r="B2383" s="179"/>
      <c r="C2383" s="179"/>
      <c r="E2383" s="180">
        <f t="shared" ca="1" si="126"/>
        <v>0</v>
      </c>
      <c r="G2383" s="180">
        <f t="shared" ca="1" si="127"/>
        <v>0</v>
      </c>
      <c r="I2383" s="180">
        <f t="shared" ca="1" si="128"/>
        <v>0</v>
      </c>
    </row>
    <row r="2384" spans="2:9">
      <c r="B2384" s="179"/>
      <c r="C2384" s="179"/>
      <c r="E2384" s="180">
        <f t="shared" ca="1" si="126"/>
        <v>0</v>
      </c>
      <c r="G2384" s="180">
        <f t="shared" ca="1" si="127"/>
        <v>0</v>
      </c>
      <c r="I2384" s="180">
        <f t="shared" ca="1" si="128"/>
        <v>0</v>
      </c>
    </row>
    <row r="2385" spans="2:9">
      <c r="B2385" s="179"/>
      <c r="C2385" s="179"/>
      <c r="E2385" s="180">
        <f t="shared" ca="1" si="126"/>
        <v>0</v>
      </c>
      <c r="G2385" s="180">
        <f t="shared" ca="1" si="127"/>
        <v>0</v>
      </c>
      <c r="I2385" s="180">
        <f t="shared" ca="1" si="128"/>
        <v>0</v>
      </c>
    </row>
    <row r="2386" spans="2:9">
      <c r="B2386" s="179"/>
      <c r="C2386" s="179"/>
      <c r="E2386" s="180">
        <f t="shared" ca="1" si="126"/>
        <v>0</v>
      </c>
      <c r="G2386" s="180">
        <f t="shared" ca="1" si="127"/>
        <v>0</v>
      </c>
      <c r="I2386" s="180">
        <f t="shared" ca="1" si="128"/>
        <v>0</v>
      </c>
    </row>
    <row r="2387" spans="2:9">
      <c r="B2387" s="179"/>
      <c r="C2387" s="179"/>
      <c r="E2387" s="180">
        <f t="shared" ca="1" si="126"/>
        <v>0</v>
      </c>
      <c r="G2387" s="180">
        <f t="shared" ca="1" si="127"/>
        <v>0</v>
      </c>
      <c r="I2387" s="180">
        <f t="shared" ca="1" si="128"/>
        <v>0</v>
      </c>
    </row>
    <row r="2388" spans="2:9">
      <c r="B2388" s="179"/>
      <c r="C2388" s="179"/>
      <c r="E2388" s="180">
        <f t="shared" ca="1" si="126"/>
        <v>0</v>
      </c>
      <c r="G2388" s="180">
        <f t="shared" ca="1" si="127"/>
        <v>0</v>
      </c>
      <c r="I2388" s="180">
        <f t="shared" ca="1" si="128"/>
        <v>0</v>
      </c>
    </row>
    <row r="2389" spans="2:9">
      <c r="B2389" s="179"/>
      <c r="C2389" s="179"/>
      <c r="E2389" s="180">
        <f t="shared" ca="1" si="126"/>
        <v>0</v>
      </c>
      <c r="G2389" s="180">
        <f t="shared" ca="1" si="127"/>
        <v>0</v>
      </c>
      <c r="I2389" s="180">
        <f t="shared" ca="1" si="128"/>
        <v>0</v>
      </c>
    </row>
    <row r="2390" spans="2:9">
      <c r="B2390" s="179"/>
      <c r="C2390" s="179"/>
      <c r="E2390" s="180">
        <f t="shared" ca="1" si="126"/>
        <v>0</v>
      </c>
      <c r="G2390" s="180">
        <f t="shared" ca="1" si="127"/>
        <v>0</v>
      </c>
      <c r="I2390" s="180">
        <f t="shared" ca="1" si="128"/>
        <v>0</v>
      </c>
    </row>
    <row r="2391" spans="2:9">
      <c r="B2391" s="179"/>
      <c r="C2391" s="179"/>
      <c r="E2391" s="180">
        <f t="shared" ca="1" si="126"/>
        <v>0</v>
      </c>
      <c r="G2391" s="180">
        <f t="shared" ca="1" si="127"/>
        <v>0</v>
      </c>
      <c r="I2391" s="180">
        <f t="shared" ca="1" si="128"/>
        <v>0</v>
      </c>
    </row>
    <row r="2392" spans="2:9">
      <c r="B2392" s="179"/>
      <c r="C2392" s="179"/>
      <c r="E2392" s="180">
        <f t="shared" ca="1" si="126"/>
        <v>0</v>
      </c>
      <c r="G2392" s="180">
        <f t="shared" ca="1" si="127"/>
        <v>0</v>
      </c>
      <c r="I2392" s="180">
        <f t="shared" ca="1" si="128"/>
        <v>0</v>
      </c>
    </row>
    <row r="2393" spans="2:9">
      <c r="B2393" s="179"/>
      <c r="C2393" s="179"/>
      <c r="E2393" s="180">
        <f t="shared" ca="1" si="126"/>
        <v>0</v>
      </c>
      <c r="G2393" s="180">
        <f t="shared" ca="1" si="127"/>
        <v>0</v>
      </c>
      <c r="I2393" s="180">
        <f t="shared" ca="1" si="128"/>
        <v>0</v>
      </c>
    </row>
    <row r="2394" spans="2:9">
      <c r="B2394" s="179"/>
      <c r="C2394" s="179"/>
      <c r="E2394" s="180">
        <f t="shared" ca="1" si="126"/>
        <v>0</v>
      </c>
      <c r="G2394" s="180">
        <f t="shared" ca="1" si="127"/>
        <v>0</v>
      </c>
      <c r="I2394" s="180">
        <f t="shared" ca="1" si="128"/>
        <v>0</v>
      </c>
    </row>
    <row r="2395" spans="2:9">
      <c r="B2395" s="179"/>
      <c r="C2395" s="179"/>
      <c r="E2395" s="180">
        <f t="shared" ca="1" si="126"/>
        <v>0</v>
      </c>
      <c r="G2395" s="180">
        <f t="shared" ca="1" si="127"/>
        <v>0</v>
      </c>
      <c r="I2395" s="180">
        <f t="shared" ca="1" si="128"/>
        <v>0</v>
      </c>
    </row>
    <row r="2396" spans="2:9">
      <c r="B2396" s="179"/>
      <c r="C2396" s="179"/>
      <c r="E2396" s="180">
        <f t="shared" ca="1" si="126"/>
        <v>0</v>
      </c>
      <c r="G2396" s="180">
        <f t="shared" ca="1" si="127"/>
        <v>0</v>
      </c>
      <c r="I2396" s="180">
        <f t="shared" ca="1" si="128"/>
        <v>0</v>
      </c>
    </row>
    <row r="2397" spans="2:9">
      <c r="B2397" s="179"/>
      <c r="C2397" s="179"/>
      <c r="E2397" s="180">
        <f t="shared" ca="1" si="126"/>
        <v>0</v>
      </c>
      <c r="G2397" s="180">
        <f t="shared" ca="1" si="127"/>
        <v>0</v>
      </c>
      <c r="I2397" s="180">
        <f t="shared" ca="1" si="128"/>
        <v>0</v>
      </c>
    </row>
    <row r="2398" spans="2:9">
      <c r="B2398" s="179"/>
      <c r="C2398" s="179"/>
      <c r="E2398" s="180">
        <f t="shared" ca="1" si="126"/>
        <v>0</v>
      </c>
      <c r="G2398" s="180">
        <f t="shared" ca="1" si="127"/>
        <v>0</v>
      </c>
      <c r="I2398" s="180">
        <f t="shared" ca="1" si="128"/>
        <v>0</v>
      </c>
    </row>
    <row r="2399" spans="2:9">
      <c r="B2399" s="179"/>
      <c r="C2399" s="179"/>
      <c r="E2399" s="180">
        <f t="shared" ref="E2399:E2462" ca="1" si="129">SUMPRODUCT(SUMIFS(INDIRECT(NomFeuilles&amp;"!E8"),INDIRECT(NomFeuilles&amp;"!A8"),"VRAI",INDIRECT(NomFeuilles&amp;"!A9"),"2013",INDIRECT(NomFeuilles&amp;"!E1"),C2399))</f>
        <v>0</v>
      </c>
      <c r="G2399" s="180">
        <f t="shared" ref="G2399:G2462" ca="1" si="130">SUMPRODUCT(SUMIFS(INDIRECT(NomFeuilles&amp;"!A39"),INDIRECT(NomFeuilles&amp;"!A8"),"VRAI",INDIRECT(NomFeuilles&amp;"!A9"),"2013",INDIRECT(NomFeuilles&amp;"!A40"),C2399))</f>
        <v>0</v>
      </c>
      <c r="I2399" s="180">
        <f t="shared" ref="I2399:I2462" ca="1" si="131">SUMPRODUCT(SUMIFS(INDIRECT(NomFeuilles&amp;"!C42"),INDIRECT(NomFeuilles&amp;"!A8"),"VRAI",INDIRECT(NomFeuilles&amp;"!A9"),"2013",INDIRECT(NomFeuilles&amp;"!A40"),C2399))</f>
        <v>0</v>
      </c>
    </row>
    <row r="2400" spans="2:9">
      <c r="B2400" s="179"/>
      <c r="C2400" s="179"/>
      <c r="E2400" s="180">
        <f t="shared" ca="1" si="129"/>
        <v>0</v>
      </c>
      <c r="G2400" s="180">
        <f t="shared" ca="1" si="130"/>
        <v>0</v>
      </c>
      <c r="I2400" s="180">
        <f t="shared" ca="1" si="131"/>
        <v>0</v>
      </c>
    </row>
    <row r="2401" spans="2:9">
      <c r="B2401" s="179"/>
      <c r="C2401" s="179"/>
      <c r="E2401" s="180">
        <f t="shared" ca="1" si="129"/>
        <v>0</v>
      </c>
      <c r="G2401" s="180">
        <f t="shared" ca="1" si="130"/>
        <v>0</v>
      </c>
      <c r="I2401" s="180">
        <f t="shared" ca="1" si="131"/>
        <v>0</v>
      </c>
    </row>
    <row r="2402" spans="2:9">
      <c r="B2402" s="179"/>
      <c r="C2402" s="179"/>
      <c r="E2402" s="180">
        <f t="shared" ca="1" si="129"/>
        <v>0</v>
      </c>
      <c r="G2402" s="180">
        <f t="shared" ca="1" si="130"/>
        <v>0</v>
      </c>
      <c r="I2402" s="180">
        <f t="shared" ca="1" si="131"/>
        <v>0</v>
      </c>
    </row>
    <row r="2403" spans="2:9">
      <c r="B2403" s="179"/>
      <c r="C2403" s="179"/>
      <c r="E2403" s="180">
        <f t="shared" ca="1" si="129"/>
        <v>0</v>
      </c>
      <c r="G2403" s="180">
        <f t="shared" ca="1" si="130"/>
        <v>0</v>
      </c>
      <c r="I2403" s="180">
        <f t="shared" ca="1" si="131"/>
        <v>0</v>
      </c>
    </row>
    <row r="2404" spans="2:9">
      <c r="B2404" s="179"/>
      <c r="C2404" s="179"/>
      <c r="E2404" s="180">
        <f t="shared" ca="1" si="129"/>
        <v>0</v>
      </c>
      <c r="G2404" s="180">
        <f t="shared" ca="1" si="130"/>
        <v>0</v>
      </c>
      <c r="I2404" s="180">
        <f t="shared" ca="1" si="131"/>
        <v>0</v>
      </c>
    </row>
    <row r="2405" spans="2:9">
      <c r="B2405" s="179"/>
      <c r="C2405" s="179"/>
      <c r="E2405" s="180">
        <f t="shared" ca="1" si="129"/>
        <v>0</v>
      </c>
      <c r="G2405" s="180">
        <f t="shared" ca="1" si="130"/>
        <v>0</v>
      </c>
      <c r="I2405" s="180">
        <f t="shared" ca="1" si="131"/>
        <v>0</v>
      </c>
    </row>
    <row r="2406" spans="2:9">
      <c r="B2406" s="179"/>
      <c r="C2406" s="179"/>
      <c r="E2406" s="180">
        <f t="shared" ca="1" si="129"/>
        <v>0</v>
      </c>
      <c r="G2406" s="180">
        <f t="shared" ca="1" si="130"/>
        <v>0</v>
      </c>
      <c r="I2406" s="180">
        <f t="shared" ca="1" si="131"/>
        <v>0</v>
      </c>
    </row>
    <row r="2407" spans="2:9">
      <c r="B2407" s="179"/>
      <c r="C2407" s="179"/>
      <c r="E2407" s="180">
        <f t="shared" ca="1" si="129"/>
        <v>0</v>
      </c>
      <c r="G2407" s="180">
        <f t="shared" ca="1" si="130"/>
        <v>0</v>
      </c>
      <c r="I2407" s="180">
        <f t="shared" ca="1" si="131"/>
        <v>0</v>
      </c>
    </row>
    <row r="2408" spans="2:9">
      <c r="B2408" s="179"/>
      <c r="C2408" s="179"/>
      <c r="E2408" s="180">
        <f t="shared" ca="1" si="129"/>
        <v>0</v>
      </c>
      <c r="G2408" s="180">
        <f t="shared" ca="1" si="130"/>
        <v>0</v>
      </c>
      <c r="I2408" s="180">
        <f t="shared" ca="1" si="131"/>
        <v>0</v>
      </c>
    </row>
    <row r="2409" spans="2:9">
      <c r="B2409" s="179"/>
      <c r="C2409" s="179"/>
      <c r="E2409" s="180">
        <f t="shared" ca="1" si="129"/>
        <v>0</v>
      </c>
      <c r="G2409" s="180">
        <f t="shared" ca="1" si="130"/>
        <v>0</v>
      </c>
      <c r="I2409" s="180">
        <f t="shared" ca="1" si="131"/>
        <v>0</v>
      </c>
    </row>
    <row r="2410" spans="2:9">
      <c r="B2410" s="179"/>
      <c r="C2410" s="179"/>
      <c r="E2410" s="180">
        <f t="shared" ca="1" si="129"/>
        <v>0</v>
      </c>
      <c r="G2410" s="180">
        <f t="shared" ca="1" si="130"/>
        <v>0</v>
      </c>
      <c r="I2410" s="180">
        <f t="shared" ca="1" si="131"/>
        <v>0</v>
      </c>
    </row>
    <row r="2411" spans="2:9">
      <c r="B2411" s="179"/>
      <c r="C2411" s="179"/>
      <c r="E2411" s="180">
        <f t="shared" ca="1" si="129"/>
        <v>0</v>
      </c>
      <c r="G2411" s="180">
        <f t="shared" ca="1" si="130"/>
        <v>0</v>
      </c>
      <c r="I2411" s="180">
        <f t="shared" ca="1" si="131"/>
        <v>0</v>
      </c>
    </row>
    <row r="2412" spans="2:9">
      <c r="B2412" s="179"/>
      <c r="C2412" s="179"/>
      <c r="E2412" s="180">
        <f t="shared" ca="1" si="129"/>
        <v>0</v>
      </c>
      <c r="G2412" s="180">
        <f t="shared" ca="1" si="130"/>
        <v>0</v>
      </c>
      <c r="I2412" s="180">
        <f t="shared" ca="1" si="131"/>
        <v>0</v>
      </c>
    </row>
    <row r="2413" spans="2:9">
      <c r="B2413" s="179"/>
      <c r="C2413" s="179"/>
      <c r="E2413" s="180">
        <f t="shared" ca="1" si="129"/>
        <v>0</v>
      </c>
      <c r="G2413" s="180">
        <f t="shared" ca="1" si="130"/>
        <v>0</v>
      </c>
      <c r="I2413" s="180">
        <f t="shared" ca="1" si="131"/>
        <v>0</v>
      </c>
    </row>
    <row r="2414" spans="2:9">
      <c r="B2414" s="179"/>
      <c r="C2414" s="179"/>
      <c r="E2414" s="180">
        <f t="shared" ca="1" si="129"/>
        <v>0</v>
      </c>
      <c r="G2414" s="180">
        <f t="shared" ca="1" si="130"/>
        <v>0</v>
      </c>
      <c r="I2414" s="180">
        <f t="shared" ca="1" si="131"/>
        <v>0</v>
      </c>
    </row>
    <row r="2415" spans="2:9">
      <c r="B2415" s="179"/>
      <c r="C2415" s="179"/>
      <c r="E2415" s="180">
        <f t="shared" ca="1" si="129"/>
        <v>0</v>
      </c>
      <c r="G2415" s="180">
        <f t="shared" ca="1" si="130"/>
        <v>0</v>
      </c>
      <c r="I2415" s="180">
        <f t="shared" ca="1" si="131"/>
        <v>0</v>
      </c>
    </row>
    <row r="2416" spans="2:9">
      <c r="B2416" s="179"/>
      <c r="C2416" s="179"/>
      <c r="E2416" s="180">
        <f t="shared" ca="1" si="129"/>
        <v>0</v>
      </c>
      <c r="G2416" s="180">
        <f t="shared" ca="1" si="130"/>
        <v>0</v>
      </c>
      <c r="I2416" s="180">
        <f t="shared" ca="1" si="131"/>
        <v>0</v>
      </c>
    </row>
    <row r="2417" spans="2:9">
      <c r="B2417" s="179"/>
      <c r="C2417" s="179"/>
      <c r="E2417" s="180">
        <f t="shared" ca="1" si="129"/>
        <v>0</v>
      </c>
      <c r="G2417" s="180">
        <f t="shared" ca="1" si="130"/>
        <v>0</v>
      </c>
      <c r="I2417" s="180">
        <f t="shared" ca="1" si="131"/>
        <v>0</v>
      </c>
    </row>
    <row r="2418" spans="2:9">
      <c r="B2418" s="179"/>
      <c r="C2418" s="179"/>
      <c r="E2418" s="180">
        <f t="shared" ca="1" si="129"/>
        <v>0</v>
      </c>
      <c r="G2418" s="180">
        <f t="shared" ca="1" si="130"/>
        <v>0</v>
      </c>
      <c r="I2418" s="180">
        <f t="shared" ca="1" si="131"/>
        <v>0</v>
      </c>
    </row>
    <row r="2419" spans="2:9">
      <c r="B2419" s="179"/>
      <c r="C2419" s="179"/>
      <c r="E2419" s="180">
        <f t="shared" ca="1" si="129"/>
        <v>0</v>
      </c>
      <c r="G2419" s="180">
        <f t="shared" ca="1" si="130"/>
        <v>0</v>
      </c>
      <c r="I2419" s="180">
        <f t="shared" ca="1" si="131"/>
        <v>0</v>
      </c>
    </row>
    <row r="2420" spans="2:9">
      <c r="B2420" s="179"/>
      <c r="C2420" s="179"/>
      <c r="E2420" s="180">
        <f t="shared" ca="1" si="129"/>
        <v>0</v>
      </c>
      <c r="G2420" s="180">
        <f t="shared" ca="1" si="130"/>
        <v>0</v>
      </c>
      <c r="I2420" s="180">
        <f t="shared" ca="1" si="131"/>
        <v>0</v>
      </c>
    </row>
    <row r="2421" spans="2:9">
      <c r="B2421" s="179"/>
      <c r="C2421" s="179"/>
      <c r="E2421" s="180">
        <f t="shared" ca="1" si="129"/>
        <v>0</v>
      </c>
      <c r="G2421" s="180">
        <f t="shared" ca="1" si="130"/>
        <v>0</v>
      </c>
      <c r="I2421" s="180">
        <f t="shared" ca="1" si="131"/>
        <v>0</v>
      </c>
    </row>
    <row r="2422" spans="2:9">
      <c r="B2422" s="179"/>
      <c r="C2422" s="179"/>
      <c r="E2422" s="180">
        <f t="shared" ca="1" si="129"/>
        <v>0</v>
      </c>
      <c r="G2422" s="180">
        <f t="shared" ca="1" si="130"/>
        <v>0</v>
      </c>
      <c r="I2422" s="180">
        <f t="shared" ca="1" si="131"/>
        <v>0</v>
      </c>
    </row>
    <row r="2423" spans="2:9">
      <c r="B2423" s="179"/>
      <c r="C2423" s="179"/>
      <c r="E2423" s="180">
        <f t="shared" ca="1" si="129"/>
        <v>0</v>
      </c>
      <c r="G2423" s="180">
        <f t="shared" ca="1" si="130"/>
        <v>0</v>
      </c>
      <c r="I2423" s="180">
        <f t="shared" ca="1" si="131"/>
        <v>0</v>
      </c>
    </row>
    <row r="2424" spans="2:9">
      <c r="B2424" s="179"/>
      <c r="C2424" s="179"/>
      <c r="E2424" s="180">
        <f t="shared" ca="1" si="129"/>
        <v>0</v>
      </c>
      <c r="G2424" s="180">
        <f t="shared" ca="1" si="130"/>
        <v>0</v>
      </c>
      <c r="I2424" s="180">
        <f t="shared" ca="1" si="131"/>
        <v>0</v>
      </c>
    </row>
    <row r="2425" spans="2:9">
      <c r="B2425" s="179"/>
      <c r="C2425" s="179"/>
      <c r="E2425" s="180">
        <f t="shared" ca="1" si="129"/>
        <v>0</v>
      </c>
      <c r="G2425" s="180">
        <f t="shared" ca="1" si="130"/>
        <v>0</v>
      </c>
      <c r="I2425" s="180">
        <f t="shared" ca="1" si="131"/>
        <v>0</v>
      </c>
    </row>
    <row r="2426" spans="2:9">
      <c r="B2426" s="179"/>
      <c r="C2426" s="179"/>
      <c r="E2426" s="180">
        <f t="shared" ca="1" si="129"/>
        <v>0</v>
      </c>
      <c r="G2426" s="180">
        <f t="shared" ca="1" si="130"/>
        <v>0</v>
      </c>
      <c r="I2426" s="180">
        <f t="shared" ca="1" si="131"/>
        <v>0</v>
      </c>
    </row>
    <row r="2427" spans="2:9">
      <c r="B2427" s="179"/>
      <c r="C2427" s="179"/>
      <c r="E2427" s="180">
        <f t="shared" ca="1" si="129"/>
        <v>0</v>
      </c>
      <c r="G2427" s="180">
        <f t="shared" ca="1" si="130"/>
        <v>0</v>
      </c>
      <c r="I2427" s="180">
        <f t="shared" ca="1" si="131"/>
        <v>0</v>
      </c>
    </row>
    <row r="2428" spans="2:9">
      <c r="B2428" s="179"/>
      <c r="C2428" s="179"/>
      <c r="E2428" s="180">
        <f t="shared" ca="1" si="129"/>
        <v>0</v>
      </c>
      <c r="G2428" s="180">
        <f t="shared" ca="1" si="130"/>
        <v>0</v>
      </c>
      <c r="I2428" s="180">
        <f t="shared" ca="1" si="131"/>
        <v>0</v>
      </c>
    </row>
    <row r="2429" spans="2:9">
      <c r="B2429" s="179"/>
      <c r="C2429" s="179"/>
      <c r="E2429" s="180">
        <f t="shared" ca="1" si="129"/>
        <v>0</v>
      </c>
      <c r="G2429" s="180">
        <f t="shared" ca="1" si="130"/>
        <v>0</v>
      </c>
      <c r="I2429" s="180">
        <f t="shared" ca="1" si="131"/>
        <v>0</v>
      </c>
    </row>
    <row r="2430" spans="2:9">
      <c r="B2430" s="179"/>
      <c r="C2430" s="179"/>
      <c r="E2430" s="180">
        <f t="shared" ca="1" si="129"/>
        <v>0</v>
      </c>
      <c r="G2430" s="180">
        <f t="shared" ca="1" si="130"/>
        <v>0</v>
      </c>
      <c r="I2430" s="180">
        <f t="shared" ca="1" si="131"/>
        <v>0</v>
      </c>
    </row>
    <row r="2431" spans="2:9">
      <c r="B2431" s="179"/>
      <c r="C2431" s="179"/>
      <c r="E2431" s="180">
        <f t="shared" ca="1" si="129"/>
        <v>0</v>
      </c>
      <c r="G2431" s="180">
        <f t="shared" ca="1" si="130"/>
        <v>0</v>
      </c>
      <c r="I2431" s="180">
        <f t="shared" ca="1" si="131"/>
        <v>0</v>
      </c>
    </row>
    <row r="2432" spans="2:9">
      <c r="B2432" s="179"/>
      <c r="C2432" s="179"/>
      <c r="E2432" s="180">
        <f t="shared" ca="1" si="129"/>
        <v>0</v>
      </c>
      <c r="G2432" s="180">
        <f t="shared" ca="1" si="130"/>
        <v>0</v>
      </c>
      <c r="I2432" s="180">
        <f t="shared" ca="1" si="131"/>
        <v>0</v>
      </c>
    </row>
    <row r="2433" spans="2:9">
      <c r="B2433" s="179"/>
      <c r="C2433" s="179"/>
      <c r="E2433" s="180">
        <f t="shared" ca="1" si="129"/>
        <v>0</v>
      </c>
      <c r="G2433" s="180">
        <f t="shared" ca="1" si="130"/>
        <v>0</v>
      </c>
      <c r="I2433" s="180">
        <f t="shared" ca="1" si="131"/>
        <v>0</v>
      </c>
    </row>
    <row r="2434" spans="2:9">
      <c r="B2434" s="179"/>
      <c r="C2434" s="179"/>
      <c r="E2434" s="180">
        <f t="shared" ca="1" si="129"/>
        <v>0</v>
      </c>
      <c r="G2434" s="180">
        <f t="shared" ca="1" si="130"/>
        <v>0</v>
      </c>
      <c r="I2434" s="180">
        <f t="shared" ca="1" si="131"/>
        <v>0</v>
      </c>
    </row>
    <row r="2435" spans="2:9">
      <c r="B2435" s="179"/>
      <c r="C2435" s="179"/>
      <c r="E2435" s="180">
        <f t="shared" ca="1" si="129"/>
        <v>0</v>
      </c>
      <c r="G2435" s="180">
        <f t="shared" ca="1" si="130"/>
        <v>0</v>
      </c>
      <c r="I2435" s="180">
        <f t="shared" ca="1" si="131"/>
        <v>0</v>
      </c>
    </row>
    <row r="2436" spans="2:9">
      <c r="B2436" s="179"/>
      <c r="C2436" s="179"/>
      <c r="E2436" s="180">
        <f t="shared" ca="1" si="129"/>
        <v>0</v>
      </c>
      <c r="G2436" s="180">
        <f t="shared" ca="1" si="130"/>
        <v>0</v>
      </c>
      <c r="I2436" s="180">
        <f t="shared" ca="1" si="131"/>
        <v>0</v>
      </c>
    </row>
    <row r="2437" spans="2:9">
      <c r="B2437" s="179"/>
      <c r="C2437" s="179"/>
      <c r="E2437" s="180">
        <f t="shared" ca="1" si="129"/>
        <v>0</v>
      </c>
      <c r="G2437" s="180">
        <f t="shared" ca="1" si="130"/>
        <v>0</v>
      </c>
      <c r="I2437" s="180">
        <f t="shared" ca="1" si="131"/>
        <v>0</v>
      </c>
    </row>
    <row r="2438" spans="2:9">
      <c r="B2438" s="179"/>
      <c r="C2438" s="179"/>
      <c r="E2438" s="180">
        <f t="shared" ca="1" si="129"/>
        <v>0</v>
      </c>
      <c r="G2438" s="180">
        <f t="shared" ca="1" si="130"/>
        <v>0</v>
      </c>
      <c r="I2438" s="180">
        <f t="shared" ca="1" si="131"/>
        <v>0</v>
      </c>
    </row>
    <row r="2439" spans="2:9">
      <c r="B2439" s="179"/>
      <c r="C2439" s="179"/>
      <c r="E2439" s="180">
        <f t="shared" ca="1" si="129"/>
        <v>0</v>
      </c>
      <c r="G2439" s="180">
        <f t="shared" ca="1" si="130"/>
        <v>0</v>
      </c>
      <c r="I2439" s="180">
        <f t="shared" ca="1" si="131"/>
        <v>0</v>
      </c>
    </row>
    <row r="2440" spans="2:9">
      <c r="B2440" s="179"/>
      <c r="C2440" s="179"/>
      <c r="E2440" s="180">
        <f t="shared" ca="1" si="129"/>
        <v>0</v>
      </c>
      <c r="G2440" s="180">
        <f t="shared" ca="1" si="130"/>
        <v>0</v>
      </c>
      <c r="I2440" s="180">
        <f t="shared" ca="1" si="131"/>
        <v>0</v>
      </c>
    </row>
    <row r="2441" spans="2:9">
      <c r="B2441" s="179"/>
      <c r="C2441" s="179"/>
      <c r="E2441" s="180">
        <f t="shared" ca="1" si="129"/>
        <v>0</v>
      </c>
      <c r="G2441" s="180">
        <f t="shared" ca="1" si="130"/>
        <v>0</v>
      </c>
      <c r="I2441" s="180">
        <f t="shared" ca="1" si="131"/>
        <v>0</v>
      </c>
    </row>
    <row r="2442" spans="2:9">
      <c r="B2442" s="179"/>
      <c r="C2442" s="179"/>
      <c r="E2442" s="180">
        <f t="shared" ca="1" si="129"/>
        <v>0</v>
      </c>
      <c r="G2442" s="180">
        <f t="shared" ca="1" si="130"/>
        <v>0</v>
      </c>
      <c r="I2442" s="180">
        <f t="shared" ca="1" si="131"/>
        <v>0</v>
      </c>
    </row>
    <row r="2443" spans="2:9">
      <c r="B2443" s="179"/>
      <c r="C2443" s="179"/>
      <c r="E2443" s="180">
        <f t="shared" ca="1" si="129"/>
        <v>0</v>
      </c>
      <c r="G2443" s="180">
        <f t="shared" ca="1" si="130"/>
        <v>0</v>
      </c>
      <c r="I2443" s="180">
        <f t="shared" ca="1" si="131"/>
        <v>0</v>
      </c>
    </row>
    <row r="2444" spans="2:9">
      <c r="B2444" s="179"/>
      <c r="C2444" s="179"/>
      <c r="E2444" s="180">
        <f t="shared" ca="1" si="129"/>
        <v>0</v>
      </c>
      <c r="G2444" s="180">
        <f t="shared" ca="1" si="130"/>
        <v>0</v>
      </c>
      <c r="I2444" s="180">
        <f t="shared" ca="1" si="131"/>
        <v>0</v>
      </c>
    </row>
    <row r="2445" spans="2:9">
      <c r="B2445" s="179"/>
      <c r="C2445" s="179"/>
      <c r="E2445" s="180">
        <f t="shared" ca="1" si="129"/>
        <v>0</v>
      </c>
      <c r="G2445" s="180">
        <f t="shared" ca="1" si="130"/>
        <v>0</v>
      </c>
      <c r="I2445" s="180">
        <f t="shared" ca="1" si="131"/>
        <v>0</v>
      </c>
    </row>
    <row r="2446" spans="2:9">
      <c r="B2446" s="179"/>
      <c r="C2446" s="179"/>
      <c r="E2446" s="180">
        <f t="shared" ca="1" si="129"/>
        <v>0</v>
      </c>
      <c r="G2446" s="180">
        <f t="shared" ca="1" si="130"/>
        <v>0</v>
      </c>
      <c r="I2446" s="180">
        <f t="shared" ca="1" si="131"/>
        <v>0</v>
      </c>
    </row>
    <row r="2447" spans="2:9">
      <c r="B2447" s="179"/>
      <c r="C2447" s="179"/>
      <c r="E2447" s="180">
        <f t="shared" ca="1" si="129"/>
        <v>0</v>
      </c>
      <c r="G2447" s="180">
        <f t="shared" ca="1" si="130"/>
        <v>0</v>
      </c>
      <c r="I2447" s="180">
        <f t="shared" ca="1" si="131"/>
        <v>0</v>
      </c>
    </row>
    <row r="2448" spans="2:9">
      <c r="B2448" s="179"/>
      <c r="C2448" s="179"/>
      <c r="E2448" s="180">
        <f t="shared" ca="1" si="129"/>
        <v>0</v>
      </c>
      <c r="G2448" s="180">
        <f t="shared" ca="1" si="130"/>
        <v>0</v>
      </c>
      <c r="I2448" s="180">
        <f t="shared" ca="1" si="131"/>
        <v>0</v>
      </c>
    </row>
    <row r="2449" spans="2:9">
      <c r="B2449" s="179"/>
      <c r="C2449" s="179"/>
      <c r="E2449" s="180">
        <f t="shared" ca="1" si="129"/>
        <v>0</v>
      </c>
      <c r="G2449" s="180">
        <f t="shared" ca="1" si="130"/>
        <v>0</v>
      </c>
      <c r="I2449" s="180">
        <f t="shared" ca="1" si="131"/>
        <v>0</v>
      </c>
    </row>
    <row r="2450" spans="2:9">
      <c r="B2450" s="179"/>
      <c r="C2450" s="179"/>
      <c r="E2450" s="180">
        <f t="shared" ca="1" si="129"/>
        <v>0</v>
      </c>
      <c r="G2450" s="180">
        <f t="shared" ca="1" si="130"/>
        <v>0</v>
      </c>
      <c r="I2450" s="180">
        <f t="shared" ca="1" si="131"/>
        <v>0</v>
      </c>
    </row>
    <row r="2451" spans="2:9">
      <c r="B2451" s="179"/>
      <c r="C2451" s="179"/>
      <c r="E2451" s="180">
        <f t="shared" ca="1" si="129"/>
        <v>0</v>
      </c>
      <c r="G2451" s="180">
        <f t="shared" ca="1" si="130"/>
        <v>0</v>
      </c>
      <c r="I2451" s="180">
        <f t="shared" ca="1" si="131"/>
        <v>0</v>
      </c>
    </row>
    <row r="2452" spans="2:9">
      <c r="B2452" s="179"/>
      <c r="C2452" s="179"/>
      <c r="E2452" s="180">
        <f t="shared" ca="1" si="129"/>
        <v>0</v>
      </c>
      <c r="G2452" s="180">
        <f t="shared" ca="1" si="130"/>
        <v>0</v>
      </c>
      <c r="I2452" s="180">
        <f t="shared" ca="1" si="131"/>
        <v>0</v>
      </c>
    </row>
    <row r="2453" spans="2:9">
      <c r="B2453" s="179"/>
      <c r="C2453" s="179"/>
      <c r="E2453" s="180">
        <f t="shared" ca="1" si="129"/>
        <v>0</v>
      </c>
      <c r="G2453" s="180">
        <f t="shared" ca="1" si="130"/>
        <v>0</v>
      </c>
      <c r="I2453" s="180">
        <f t="shared" ca="1" si="131"/>
        <v>0</v>
      </c>
    </row>
    <row r="2454" spans="2:9">
      <c r="B2454" s="179"/>
      <c r="C2454" s="179"/>
      <c r="E2454" s="180">
        <f t="shared" ca="1" si="129"/>
        <v>0</v>
      </c>
      <c r="G2454" s="180">
        <f t="shared" ca="1" si="130"/>
        <v>0</v>
      </c>
      <c r="I2454" s="180">
        <f t="shared" ca="1" si="131"/>
        <v>0</v>
      </c>
    </row>
    <row r="2455" spans="2:9">
      <c r="B2455" s="179"/>
      <c r="C2455" s="179"/>
      <c r="E2455" s="180">
        <f t="shared" ca="1" si="129"/>
        <v>0</v>
      </c>
      <c r="G2455" s="180">
        <f t="shared" ca="1" si="130"/>
        <v>0</v>
      </c>
      <c r="I2455" s="180">
        <f t="shared" ca="1" si="131"/>
        <v>0</v>
      </c>
    </row>
    <row r="2456" spans="2:9">
      <c r="B2456" s="179"/>
      <c r="C2456" s="179"/>
      <c r="E2456" s="180">
        <f t="shared" ca="1" si="129"/>
        <v>0</v>
      </c>
      <c r="G2456" s="180">
        <f t="shared" ca="1" si="130"/>
        <v>0</v>
      </c>
      <c r="I2456" s="180">
        <f t="shared" ca="1" si="131"/>
        <v>0</v>
      </c>
    </row>
    <row r="2457" spans="2:9">
      <c r="B2457" s="179"/>
      <c r="C2457" s="179"/>
      <c r="E2457" s="180">
        <f t="shared" ca="1" si="129"/>
        <v>0</v>
      </c>
      <c r="G2457" s="180">
        <f t="shared" ca="1" si="130"/>
        <v>0</v>
      </c>
      <c r="I2457" s="180">
        <f t="shared" ca="1" si="131"/>
        <v>0</v>
      </c>
    </row>
    <row r="2458" spans="2:9">
      <c r="B2458" s="179"/>
      <c r="C2458" s="179"/>
      <c r="E2458" s="180">
        <f t="shared" ca="1" si="129"/>
        <v>0</v>
      </c>
      <c r="G2458" s="180">
        <f t="shared" ca="1" si="130"/>
        <v>0</v>
      </c>
      <c r="I2458" s="180">
        <f t="shared" ca="1" si="131"/>
        <v>0</v>
      </c>
    </row>
    <row r="2459" spans="2:9">
      <c r="B2459" s="179"/>
      <c r="C2459" s="179"/>
      <c r="E2459" s="180">
        <f t="shared" ca="1" si="129"/>
        <v>0</v>
      </c>
      <c r="G2459" s="180">
        <f t="shared" ca="1" si="130"/>
        <v>0</v>
      </c>
      <c r="I2459" s="180">
        <f t="shared" ca="1" si="131"/>
        <v>0</v>
      </c>
    </row>
    <row r="2460" spans="2:9">
      <c r="B2460" s="179"/>
      <c r="C2460" s="179"/>
      <c r="E2460" s="180">
        <f t="shared" ca="1" si="129"/>
        <v>0</v>
      </c>
      <c r="G2460" s="180">
        <f t="shared" ca="1" si="130"/>
        <v>0</v>
      </c>
      <c r="I2460" s="180">
        <f t="shared" ca="1" si="131"/>
        <v>0</v>
      </c>
    </row>
    <row r="2461" spans="2:9">
      <c r="B2461" s="179"/>
      <c r="C2461" s="179"/>
      <c r="E2461" s="180">
        <f t="shared" ca="1" si="129"/>
        <v>0</v>
      </c>
      <c r="G2461" s="180">
        <f t="shared" ca="1" si="130"/>
        <v>0</v>
      </c>
      <c r="I2461" s="180">
        <f t="shared" ca="1" si="131"/>
        <v>0</v>
      </c>
    </row>
    <row r="2462" spans="2:9">
      <c r="B2462" s="179"/>
      <c r="C2462" s="179"/>
      <c r="E2462" s="180">
        <f t="shared" ca="1" si="129"/>
        <v>0</v>
      </c>
      <c r="G2462" s="180">
        <f t="shared" ca="1" si="130"/>
        <v>0</v>
      </c>
      <c r="I2462" s="180">
        <f t="shared" ca="1" si="131"/>
        <v>0</v>
      </c>
    </row>
    <row r="2463" spans="2:9">
      <c r="B2463" s="179"/>
      <c r="C2463" s="179"/>
      <c r="E2463" s="180">
        <f t="shared" ref="E2463:E2526" ca="1" si="132">SUMPRODUCT(SUMIFS(INDIRECT(NomFeuilles&amp;"!E8"),INDIRECT(NomFeuilles&amp;"!A8"),"VRAI",INDIRECT(NomFeuilles&amp;"!A9"),"2013",INDIRECT(NomFeuilles&amp;"!E1"),C2463))</f>
        <v>0</v>
      </c>
      <c r="G2463" s="180">
        <f t="shared" ref="G2463:G2526" ca="1" si="133">SUMPRODUCT(SUMIFS(INDIRECT(NomFeuilles&amp;"!A39"),INDIRECT(NomFeuilles&amp;"!A8"),"VRAI",INDIRECT(NomFeuilles&amp;"!A9"),"2013",INDIRECT(NomFeuilles&amp;"!A40"),C2463))</f>
        <v>0</v>
      </c>
      <c r="I2463" s="180">
        <f t="shared" ref="I2463:I2526" ca="1" si="134">SUMPRODUCT(SUMIFS(INDIRECT(NomFeuilles&amp;"!C42"),INDIRECT(NomFeuilles&amp;"!A8"),"VRAI",INDIRECT(NomFeuilles&amp;"!A9"),"2013",INDIRECT(NomFeuilles&amp;"!A40"),C2463))</f>
        <v>0</v>
      </c>
    </row>
    <row r="2464" spans="2:9">
      <c r="B2464" s="179"/>
      <c r="C2464" s="179"/>
      <c r="E2464" s="180">
        <f t="shared" ca="1" si="132"/>
        <v>0</v>
      </c>
      <c r="G2464" s="180">
        <f t="shared" ca="1" si="133"/>
        <v>0</v>
      </c>
      <c r="I2464" s="180">
        <f t="shared" ca="1" si="134"/>
        <v>0</v>
      </c>
    </row>
    <row r="2465" spans="2:9">
      <c r="B2465" s="179"/>
      <c r="C2465" s="179"/>
      <c r="E2465" s="180">
        <f t="shared" ca="1" si="132"/>
        <v>0</v>
      </c>
      <c r="G2465" s="180">
        <f t="shared" ca="1" si="133"/>
        <v>0</v>
      </c>
      <c r="I2465" s="180">
        <f t="shared" ca="1" si="134"/>
        <v>0</v>
      </c>
    </row>
    <row r="2466" spans="2:9">
      <c r="B2466" s="179"/>
      <c r="C2466" s="179"/>
      <c r="E2466" s="180">
        <f t="shared" ca="1" si="132"/>
        <v>0</v>
      </c>
      <c r="G2466" s="180">
        <f t="shared" ca="1" si="133"/>
        <v>0</v>
      </c>
      <c r="I2466" s="180">
        <f t="shared" ca="1" si="134"/>
        <v>0</v>
      </c>
    </row>
    <row r="2467" spans="2:9">
      <c r="B2467" s="179"/>
      <c r="C2467" s="179"/>
      <c r="E2467" s="180">
        <f t="shared" ca="1" si="132"/>
        <v>0</v>
      </c>
      <c r="G2467" s="180">
        <f t="shared" ca="1" si="133"/>
        <v>0</v>
      </c>
      <c r="I2467" s="180">
        <f t="shared" ca="1" si="134"/>
        <v>0</v>
      </c>
    </row>
    <row r="2468" spans="2:9">
      <c r="B2468" s="179"/>
      <c r="C2468" s="179"/>
      <c r="E2468" s="180">
        <f t="shared" ca="1" si="132"/>
        <v>0</v>
      </c>
      <c r="G2468" s="180">
        <f t="shared" ca="1" si="133"/>
        <v>0</v>
      </c>
      <c r="I2468" s="180">
        <f t="shared" ca="1" si="134"/>
        <v>0</v>
      </c>
    </row>
    <row r="2469" spans="2:9">
      <c r="B2469" s="179"/>
      <c r="C2469" s="179"/>
      <c r="E2469" s="180">
        <f t="shared" ca="1" si="132"/>
        <v>0</v>
      </c>
      <c r="G2469" s="180">
        <f t="shared" ca="1" si="133"/>
        <v>0</v>
      </c>
      <c r="I2469" s="180">
        <f t="shared" ca="1" si="134"/>
        <v>0</v>
      </c>
    </row>
    <row r="2470" spans="2:9">
      <c r="B2470" s="179"/>
      <c r="C2470" s="179"/>
      <c r="E2470" s="180">
        <f t="shared" ca="1" si="132"/>
        <v>0</v>
      </c>
      <c r="G2470" s="180">
        <f t="shared" ca="1" si="133"/>
        <v>0</v>
      </c>
      <c r="I2470" s="180">
        <f t="shared" ca="1" si="134"/>
        <v>0</v>
      </c>
    </row>
    <row r="2471" spans="2:9">
      <c r="B2471" s="179"/>
      <c r="C2471" s="179"/>
      <c r="E2471" s="180">
        <f t="shared" ca="1" si="132"/>
        <v>0</v>
      </c>
      <c r="G2471" s="180">
        <f t="shared" ca="1" si="133"/>
        <v>0</v>
      </c>
      <c r="I2471" s="180">
        <f t="shared" ca="1" si="134"/>
        <v>0</v>
      </c>
    </row>
    <row r="2472" spans="2:9">
      <c r="B2472" s="179"/>
      <c r="C2472" s="179"/>
      <c r="E2472" s="180">
        <f t="shared" ca="1" si="132"/>
        <v>0</v>
      </c>
      <c r="G2472" s="180">
        <f t="shared" ca="1" si="133"/>
        <v>0</v>
      </c>
      <c r="I2472" s="180">
        <f t="shared" ca="1" si="134"/>
        <v>0</v>
      </c>
    </row>
    <row r="2473" spans="2:9">
      <c r="B2473" s="179"/>
      <c r="C2473" s="179"/>
      <c r="E2473" s="180">
        <f t="shared" ca="1" si="132"/>
        <v>0</v>
      </c>
      <c r="G2473" s="180">
        <f t="shared" ca="1" si="133"/>
        <v>0</v>
      </c>
      <c r="I2473" s="180">
        <f t="shared" ca="1" si="134"/>
        <v>0</v>
      </c>
    </row>
    <row r="2474" spans="2:9">
      <c r="B2474" s="179"/>
      <c r="C2474" s="179"/>
      <c r="E2474" s="180">
        <f t="shared" ca="1" si="132"/>
        <v>0</v>
      </c>
      <c r="G2474" s="180">
        <f t="shared" ca="1" si="133"/>
        <v>0</v>
      </c>
      <c r="I2474" s="180">
        <f t="shared" ca="1" si="134"/>
        <v>0</v>
      </c>
    </row>
    <row r="2475" spans="2:9">
      <c r="B2475" s="179"/>
      <c r="C2475" s="179"/>
      <c r="E2475" s="180">
        <f t="shared" ca="1" si="132"/>
        <v>0</v>
      </c>
      <c r="G2475" s="180">
        <f t="shared" ca="1" si="133"/>
        <v>0</v>
      </c>
      <c r="I2475" s="180">
        <f t="shared" ca="1" si="134"/>
        <v>0</v>
      </c>
    </row>
    <row r="2476" spans="2:9">
      <c r="B2476" s="179"/>
      <c r="C2476" s="179"/>
      <c r="E2476" s="180">
        <f t="shared" ca="1" si="132"/>
        <v>0</v>
      </c>
      <c r="G2476" s="180">
        <f t="shared" ca="1" si="133"/>
        <v>0</v>
      </c>
      <c r="I2476" s="180">
        <f t="shared" ca="1" si="134"/>
        <v>0</v>
      </c>
    </row>
    <row r="2477" spans="2:9">
      <c r="B2477" s="179"/>
      <c r="C2477" s="179"/>
      <c r="E2477" s="180">
        <f t="shared" ca="1" si="132"/>
        <v>0</v>
      </c>
      <c r="G2477" s="180">
        <f t="shared" ca="1" si="133"/>
        <v>0</v>
      </c>
      <c r="I2477" s="180">
        <f t="shared" ca="1" si="134"/>
        <v>0</v>
      </c>
    </row>
    <row r="2478" spans="2:9">
      <c r="B2478" s="179"/>
      <c r="C2478" s="179"/>
      <c r="E2478" s="180">
        <f t="shared" ca="1" si="132"/>
        <v>0</v>
      </c>
      <c r="G2478" s="180">
        <f t="shared" ca="1" si="133"/>
        <v>0</v>
      </c>
      <c r="I2478" s="180">
        <f t="shared" ca="1" si="134"/>
        <v>0</v>
      </c>
    </row>
    <row r="2479" spans="2:9">
      <c r="B2479" s="179"/>
      <c r="C2479" s="179"/>
      <c r="E2479" s="180">
        <f t="shared" ca="1" si="132"/>
        <v>0</v>
      </c>
      <c r="G2479" s="180">
        <f t="shared" ca="1" si="133"/>
        <v>0</v>
      </c>
      <c r="I2479" s="180">
        <f t="shared" ca="1" si="134"/>
        <v>0</v>
      </c>
    </row>
    <row r="2480" spans="2:9">
      <c r="B2480" s="179"/>
      <c r="C2480" s="179"/>
      <c r="E2480" s="180">
        <f t="shared" ca="1" si="132"/>
        <v>0</v>
      </c>
      <c r="G2480" s="180">
        <f t="shared" ca="1" si="133"/>
        <v>0</v>
      </c>
      <c r="I2480" s="180">
        <f t="shared" ca="1" si="134"/>
        <v>0</v>
      </c>
    </row>
    <row r="2481" spans="2:9">
      <c r="B2481" s="179"/>
      <c r="C2481" s="179"/>
      <c r="E2481" s="180">
        <f t="shared" ca="1" si="132"/>
        <v>0</v>
      </c>
      <c r="G2481" s="180">
        <f t="shared" ca="1" si="133"/>
        <v>0</v>
      </c>
      <c r="I2481" s="180">
        <f t="shared" ca="1" si="134"/>
        <v>0</v>
      </c>
    </row>
    <row r="2482" spans="2:9">
      <c r="B2482" s="179"/>
      <c r="C2482" s="179"/>
      <c r="E2482" s="180">
        <f t="shared" ca="1" si="132"/>
        <v>0</v>
      </c>
      <c r="G2482" s="180">
        <f t="shared" ca="1" si="133"/>
        <v>0</v>
      </c>
      <c r="I2482" s="180">
        <f t="shared" ca="1" si="134"/>
        <v>0</v>
      </c>
    </row>
    <row r="2483" spans="2:9">
      <c r="B2483" s="179"/>
      <c r="C2483" s="179"/>
      <c r="E2483" s="180">
        <f t="shared" ca="1" si="132"/>
        <v>0</v>
      </c>
      <c r="G2483" s="180">
        <f t="shared" ca="1" si="133"/>
        <v>0</v>
      </c>
      <c r="I2483" s="180">
        <f t="shared" ca="1" si="134"/>
        <v>0</v>
      </c>
    </row>
    <row r="2484" spans="2:9">
      <c r="B2484" s="179"/>
      <c r="C2484" s="179"/>
      <c r="E2484" s="180">
        <f t="shared" ca="1" si="132"/>
        <v>0</v>
      </c>
      <c r="G2484" s="180">
        <f t="shared" ca="1" si="133"/>
        <v>0</v>
      </c>
      <c r="I2484" s="180">
        <f t="shared" ca="1" si="134"/>
        <v>0</v>
      </c>
    </row>
    <row r="2485" spans="2:9">
      <c r="B2485" s="179"/>
      <c r="C2485" s="179"/>
      <c r="E2485" s="180">
        <f t="shared" ca="1" si="132"/>
        <v>0</v>
      </c>
      <c r="G2485" s="180">
        <f t="shared" ca="1" si="133"/>
        <v>0</v>
      </c>
      <c r="I2485" s="180">
        <f t="shared" ca="1" si="134"/>
        <v>0</v>
      </c>
    </row>
    <row r="2486" spans="2:9">
      <c r="B2486" s="179"/>
      <c r="C2486" s="179"/>
      <c r="E2486" s="180">
        <f t="shared" ca="1" si="132"/>
        <v>0</v>
      </c>
      <c r="G2486" s="180">
        <f t="shared" ca="1" si="133"/>
        <v>0</v>
      </c>
      <c r="I2486" s="180">
        <f t="shared" ca="1" si="134"/>
        <v>0</v>
      </c>
    </row>
    <row r="2487" spans="2:9">
      <c r="B2487" s="179"/>
      <c r="C2487" s="179"/>
      <c r="E2487" s="180">
        <f t="shared" ca="1" si="132"/>
        <v>0</v>
      </c>
      <c r="G2487" s="180">
        <f t="shared" ca="1" si="133"/>
        <v>0</v>
      </c>
      <c r="I2487" s="180">
        <f t="shared" ca="1" si="134"/>
        <v>0</v>
      </c>
    </row>
    <row r="2488" spans="2:9">
      <c r="B2488" s="179"/>
      <c r="C2488" s="179"/>
      <c r="E2488" s="180">
        <f t="shared" ca="1" si="132"/>
        <v>0</v>
      </c>
      <c r="G2488" s="180">
        <f t="shared" ca="1" si="133"/>
        <v>0</v>
      </c>
      <c r="I2488" s="180">
        <f t="shared" ca="1" si="134"/>
        <v>0</v>
      </c>
    </row>
    <row r="2489" spans="2:9">
      <c r="B2489" s="179"/>
      <c r="C2489" s="179"/>
      <c r="E2489" s="180">
        <f t="shared" ca="1" si="132"/>
        <v>0</v>
      </c>
      <c r="G2489" s="180">
        <f t="shared" ca="1" si="133"/>
        <v>0</v>
      </c>
      <c r="I2489" s="180">
        <f t="shared" ca="1" si="134"/>
        <v>0</v>
      </c>
    </row>
    <row r="2490" spans="2:9">
      <c r="B2490" s="179"/>
      <c r="C2490" s="179"/>
      <c r="E2490" s="180">
        <f t="shared" ca="1" si="132"/>
        <v>0</v>
      </c>
      <c r="G2490" s="180">
        <f t="shared" ca="1" si="133"/>
        <v>0</v>
      </c>
      <c r="I2490" s="180">
        <f t="shared" ca="1" si="134"/>
        <v>0</v>
      </c>
    </row>
    <row r="2491" spans="2:9">
      <c r="B2491" s="179"/>
      <c r="C2491" s="179"/>
      <c r="E2491" s="180">
        <f t="shared" ca="1" si="132"/>
        <v>0</v>
      </c>
      <c r="G2491" s="180">
        <f t="shared" ca="1" si="133"/>
        <v>0</v>
      </c>
      <c r="I2491" s="180">
        <f t="shared" ca="1" si="134"/>
        <v>0</v>
      </c>
    </row>
    <row r="2492" spans="2:9">
      <c r="B2492" s="179"/>
      <c r="C2492" s="179"/>
      <c r="E2492" s="180">
        <f t="shared" ca="1" si="132"/>
        <v>0</v>
      </c>
      <c r="G2492" s="180">
        <f t="shared" ca="1" si="133"/>
        <v>0</v>
      </c>
      <c r="I2492" s="180">
        <f t="shared" ca="1" si="134"/>
        <v>0</v>
      </c>
    </row>
    <row r="2493" spans="2:9">
      <c r="B2493" s="179"/>
      <c r="C2493" s="179"/>
      <c r="E2493" s="180">
        <f t="shared" ca="1" si="132"/>
        <v>0</v>
      </c>
      <c r="G2493" s="180">
        <f t="shared" ca="1" si="133"/>
        <v>0</v>
      </c>
      <c r="I2493" s="180">
        <f t="shared" ca="1" si="134"/>
        <v>0</v>
      </c>
    </row>
    <row r="2494" spans="2:9">
      <c r="B2494" s="179"/>
      <c r="C2494" s="179"/>
      <c r="E2494" s="180">
        <f t="shared" ca="1" si="132"/>
        <v>0</v>
      </c>
      <c r="G2494" s="180">
        <f t="shared" ca="1" si="133"/>
        <v>0</v>
      </c>
      <c r="I2494" s="180">
        <f t="shared" ca="1" si="134"/>
        <v>0</v>
      </c>
    </row>
    <row r="2495" spans="2:9">
      <c r="B2495" s="179"/>
      <c r="C2495" s="179"/>
      <c r="E2495" s="180">
        <f t="shared" ca="1" si="132"/>
        <v>0</v>
      </c>
      <c r="G2495" s="180">
        <f t="shared" ca="1" si="133"/>
        <v>0</v>
      </c>
      <c r="I2495" s="180">
        <f t="shared" ca="1" si="134"/>
        <v>0</v>
      </c>
    </row>
    <row r="2496" spans="2:9">
      <c r="B2496" s="179"/>
      <c r="C2496" s="179"/>
      <c r="E2496" s="180">
        <f t="shared" ca="1" si="132"/>
        <v>0</v>
      </c>
      <c r="G2496" s="180">
        <f t="shared" ca="1" si="133"/>
        <v>0</v>
      </c>
      <c r="I2496" s="180">
        <f t="shared" ca="1" si="134"/>
        <v>0</v>
      </c>
    </row>
    <row r="2497" spans="2:9">
      <c r="B2497" s="179"/>
      <c r="C2497" s="179"/>
      <c r="E2497" s="180">
        <f t="shared" ca="1" si="132"/>
        <v>0</v>
      </c>
      <c r="G2497" s="180">
        <f t="shared" ca="1" si="133"/>
        <v>0</v>
      </c>
      <c r="I2497" s="180">
        <f t="shared" ca="1" si="134"/>
        <v>0</v>
      </c>
    </row>
    <row r="2498" spans="2:9">
      <c r="B2498" s="179"/>
      <c r="C2498" s="179"/>
      <c r="E2498" s="180">
        <f t="shared" ca="1" si="132"/>
        <v>0</v>
      </c>
      <c r="G2498" s="180">
        <f t="shared" ca="1" si="133"/>
        <v>0</v>
      </c>
      <c r="I2498" s="180">
        <f t="shared" ca="1" si="134"/>
        <v>0</v>
      </c>
    </row>
    <row r="2499" spans="2:9">
      <c r="B2499" s="179"/>
      <c r="C2499" s="179"/>
      <c r="E2499" s="180">
        <f t="shared" ca="1" si="132"/>
        <v>0</v>
      </c>
      <c r="G2499" s="180">
        <f t="shared" ca="1" si="133"/>
        <v>0</v>
      </c>
      <c r="I2499" s="180">
        <f t="shared" ca="1" si="134"/>
        <v>0</v>
      </c>
    </row>
    <row r="2500" spans="2:9">
      <c r="B2500" s="179"/>
      <c r="C2500" s="179"/>
      <c r="E2500" s="180">
        <f t="shared" ca="1" si="132"/>
        <v>0</v>
      </c>
      <c r="G2500" s="180">
        <f t="shared" ca="1" si="133"/>
        <v>0</v>
      </c>
      <c r="I2500" s="180">
        <f t="shared" ca="1" si="134"/>
        <v>0</v>
      </c>
    </row>
    <row r="2501" spans="2:9">
      <c r="B2501" s="179"/>
      <c r="C2501" s="179"/>
      <c r="E2501" s="180">
        <f t="shared" ca="1" si="132"/>
        <v>0</v>
      </c>
      <c r="G2501" s="180">
        <f t="shared" ca="1" si="133"/>
        <v>0</v>
      </c>
      <c r="I2501" s="180">
        <f t="shared" ca="1" si="134"/>
        <v>0</v>
      </c>
    </row>
    <row r="2502" spans="2:9">
      <c r="B2502" s="179"/>
      <c r="C2502" s="179"/>
      <c r="E2502" s="180">
        <f t="shared" ca="1" si="132"/>
        <v>0</v>
      </c>
      <c r="G2502" s="180">
        <f t="shared" ca="1" si="133"/>
        <v>0</v>
      </c>
      <c r="I2502" s="180">
        <f t="shared" ca="1" si="134"/>
        <v>0</v>
      </c>
    </row>
    <row r="2503" spans="2:9">
      <c r="B2503" s="179"/>
      <c r="C2503" s="179"/>
      <c r="E2503" s="180">
        <f t="shared" ca="1" si="132"/>
        <v>0</v>
      </c>
      <c r="G2503" s="180">
        <f t="shared" ca="1" si="133"/>
        <v>0</v>
      </c>
      <c r="I2503" s="180">
        <f t="shared" ca="1" si="134"/>
        <v>0</v>
      </c>
    </row>
    <row r="2504" spans="2:9">
      <c r="B2504" s="179"/>
      <c r="C2504" s="179"/>
      <c r="E2504" s="180">
        <f t="shared" ca="1" si="132"/>
        <v>0</v>
      </c>
      <c r="G2504" s="180">
        <f t="shared" ca="1" si="133"/>
        <v>0</v>
      </c>
      <c r="I2504" s="180">
        <f t="shared" ca="1" si="134"/>
        <v>0</v>
      </c>
    </row>
    <row r="2505" spans="2:9">
      <c r="B2505" s="179"/>
      <c r="C2505" s="179"/>
      <c r="E2505" s="180">
        <f t="shared" ca="1" si="132"/>
        <v>0</v>
      </c>
      <c r="G2505" s="180">
        <f t="shared" ca="1" si="133"/>
        <v>0</v>
      </c>
      <c r="I2505" s="180">
        <f t="shared" ca="1" si="134"/>
        <v>0</v>
      </c>
    </row>
    <row r="2506" spans="2:9">
      <c r="B2506" s="179"/>
      <c r="C2506" s="179"/>
      <c r="E2506" s="180">
        <f t="shared" ca="1" si="132"/>
        <v>0</v>
      </c>
      <c r="G2506" s="180">
        <f t="shared" ca="1" si="133"/>
        <v>0</v>
      </c>
      <c r="I2506" s="180">
        <f t="shared" ca="1" si="134"/>
        <v>0</v>
      </c>
    </row>
    <row r="2507" spans="2:9">
      <c r="B2507" s="179"/>
      <c r="C2507" s="179"/>
      <c r="E2507" s="180">
        <f t="shared" ca="1" si="132"/>
        <v>0</v>
      </c>
      <c r="G2507" s="180">
        <f t="shared" ca="1" si="133"/>
        <v>0</v>
      </c>
      <c r="I2507" s="180">
        <f t="shared" ca="1" si="134"/>
        <v>0</v>
      </c>
    </row>
    <row r="2508" spans="2:9">
      <c r="B2508" s="179"/>
      <c r="C2508" s="179"/>
      <c r="E2508" s="180">
        <f t="shared" ca="1" si="132"/>
        <v>0</v>
      </c>
      <c r="G2508" s="180">
        <f t="shared" ca="1" si="133"/>
        <v>0</v>
      </c>
      <c r="I2508" s="180">
        <f t="shared" ca="1" si="134"/>
        <v>0</v>
      </c>
    </row>
    <row r="2509" spans="2:9">
      <c r="B2509" s="179"/>
      <c r="C2509" s="179"/>
      <c r="E2509" s="180">
        <f t="shared" ca="1" si="132"/>
        <v>0</v>
      </c>
      <c r="G2509" s="180">
        <f t="shared" ca="1" si="133"/>
        <v>0</v>
      </c>
      <c r="I2509" s="180">
        <f t="shared" ca="1" si="134"/>
        <v>0</v>
      </c>
    </row>
    <row r="2510" spans="2:9">
      <c r="B2510" s="179"/>
      <c r="C2510" s="179"/>
      <c r="E2510" s="180">
        <f t="shared" ca="1" si="132"/>
        <v>0</v>
      </c>
      <c r="G2510" s="180">
        <f t="shared" ca="1" si="133"/>
        <v>0</v>
      </c>
      <c r="I2510" s="180">
        <f t="shared" ca="1" si="134"/>
        <v>0</v>
      </c>
    </row>
    <row r="2511" spans="2:9">
      <c r="B2511" s="179"/>
      <c r="C2511" s="179"/>
      <c r="E2511" s="180">
        <f t="shared" ca="1" si="132"/>
        <v>0</v>
      </c>
      <c r="G2511" s="180">
        <f t="shared" ca="1" si="133"/>
        <v>0</v>
      </c>
      <c r="I2511" s="180">
        <f t="shared" ca="1" si="134"/>
        <v>0</v>
      </c>
    </row>
    <row r="2512" spans="2:9">
      <c r="B2512" s="179"/>
      <c r="C2512" s="179"/>
      <c r="E2512" s="180">
        <f t="shared" ca="1" si="132"/>
        <v>0</v>
      </c>
      <c r="G2512" s="180">
        <f t="shared" ca="1" si="133"/>
        <v>0</v>
      </c>
      <c r="I2512" s="180">
        <f t="shared" ca="1" si="134"/>
        <v>0</v>
      </c>
    </row>
    <row r="2513" spans="2:9">
      <c r="B2513" s="179"/>
      <c r="C2513" s="179"/>
      <c r="E2513" s="180">
        <f t="shared" ca="1" si="132"/>
        <v>0</v>
      </c>
      <c r="G2513" s="180">
        <f t="shared" ca="1" si="133"/>
        <v>0</v>
      </c>
      <c r="I2513" s="180">
        <f t="shared" ca="1" si="134"/>
        <v>0</v>
      </c>
    </row>
    <row r="2514" spans="2:9">
      <c r="B2514" s="179"/>
      <c r="C2514" s="179"/>
      <c r="E2514" s="180">
        <f t="shared" ca="1" si="132"/>
        <v>0</v>
      </c>
      <c r="G2514" s="180">
        <f t="shared" ca="1" si="133"/>
        <v>0</v>
      </c>
      <c r="I2514" s="180">
        <f t="shared" ca="1" si="134"/>
        <v>0</v>
      </c>
    </row>
    <row r="2515" spans="2:9">
      <c r="B2515" s="179"/>
      <c r="C2515" s="179"/>
      <c r="E2515" s="180">
        <f t="shared" ca="1" si="132"/>
        <v>0</v>
      </c>
      <c r="G2515" s="180">
        <f t="shared" ca="1" si="133"/>
        <v>0</v>
      </c>
      <c r="I2515" s="180">
        <f t="shared" ca="1" si="134"/>
        <v>0</v>
      </c>
    </row>
    <row r="2516" spans="2:9">
      <c r="B2516" s="179"/>
      <c r="C2516" s="179"/>
      <c r="E2516" s="180">
        <f t="shared" ca="1" si="132"/>
        <v>0</v>
      </c>
      <c r="G2516" s="180">
        <f t="shared" ca="1" si="133"/>
        <v>0</v>
      </c>
      <c r="I2516" s="180">
        <f t="shared" ca="1" si="134"/>
        <v>0</v>
      </c>
    </row>
    <row r="2517" spans="2:9">
      <c r="B2517" s="179"/>
      <c r="C2517" s="179"/>
      <c r="E2517" s="180">
        <f t="shared" ca="1" si="132"/>
        <v>0</v>
      </c>
      <c r="G2517" s="180">
        <f t="shared" ca="1" si="133"/>
        <v>0</v>
      </c>
      <c r="I2517" s="180">
        <f t="shared" ca="1" si="134"/>
        <v>0</v>
      </c>
    </row>
    <row r="2518" spans="2:9">
      <c r="B2518" s="179"/>
      <c r="C2518" s="179"/>
      <c r="E2518" s="180">
        <f t="shared" ca="1" si="132"/>
        <v>0</v>
      </c>
      <c r="G2518" s="180">
        <f t="shared" ca="1" si="133"/>
        <v>0</v>
      </c>
      <c r="I2518" s="180">
        <f t="shared" ca="1" si="134"/>
        <v>0</v>
      </c>
    </row>
    <row r="2519" spans="2:9">
      <c r="B2519" s="179"/>
      <c r="C2519" s="179"/>
      <c r="E2519" s="180">
        <f t="shared" ca="1" si="132"/>
        <v>0</v>
      </c>
      <c r="G2519" s="180">
        <f t="shared" ca="1" si="133"/>
        <v>0</v>
      </c>
      <c r="I2519" s="180">
        <f t="shared" ca="1" si="134"/>
        <v>0</v>
      </c>
    </row>
    <row r="2520" spans="2:9">
      <c r="B2520" s="179"/>
      <c r="C2520" s="179"/>
      <c r="E2520" s="180">
        <f t="shared" ca="1" si="132"/>
        <v>0</v>
      </c>
      <c r="G2520" s="180">
        <f t="shared" ca="1" si="133"/>
        <v>0</v>
      </c>
      <c r="I2520" s="180">
        <f t="shared" ca="1" si="134"/>
        <v>0</v>
      </c>
    </row>
    <row r="2521" spans="2:9">
      <c r="B2521" s="179"/>
      <c r="C2521" s="179"/>
      <c r="E2521" s="180">
        <f t="shared" ca="1" si="132"/>
        <v>0</v>
      </c>
      <c r="G2521" s="180">
        <f t="shared" ca="1" si="133"/>
        <v>0</v>
      </c>
      <c r="I2521" s="180">
        <f t="shared" ca="1" si="134"/>
        <v>0</v>
      </c>
    </row>
    <row r="2522" spans="2:9">
      <c r="B2522" s="179"/>
      <c r="C2522" s="179"/>
      <c r="E2522" s="180">
        <f t="shared" ca="1" si="132"/>
        <v>0</v>
      </c>
      <c r="G2522" s="180">
        <f t="shared" ca="1" si="133"/>
        <v>0</v>
      </c>
      <c r="I2522" s="180">
        <f t="shared" ca="1" si="134"/>
        <v>0</v>
      </c>
    </row>
    <row r="2523" spans="2:9">
      <c r="B2523" s="179"/>
      <c r="C2523" s="179"/>
      <c r="E2523" s="180">
        <f t="shared" ca="1" si="132"/>
        <v>0</v>
      </c>
      <c r="G2523" s="180">
        <f t="shared" ca="1" si="133"/>
        <v>0</v>
      </c>
      <c r="I2523" s="180">
        <f t="shared" ca="1" si="134"/>
        <v>0</v>
      </c>
    </row>
    <row r="2524" spans="2:9">
      <c r="B2524" s="179"/>
      <c r="C2524" s="179"/>
      <c r="E2524" s="180">
        <f t="shared" ca="1" si="132"/>
        <v>0</v>
      </c>
      <c r="G2524" s="180">
        <f t="shared" ca="1" si="133"/>
        <v>0</v>
      </c>
      <c r="I2524" s="180">
        <f t="shared" ca="1" si="134"/>
        <v>0</v>
      </c>
    </row>
    <row r="2525" spans="2:9">
      <c r="B2525" s="179"/>
      <c r="C2525" s="179"/>
      <c r="E2525" s="180">
        <f t="shared" ca="1" si="132"/>
        <v>0</v>
      </c>
      <c r="G2525" s="180">
        <f t="shared" ca="1" si="133"/>
        <v>0</v>
      </c>
      <c r="I2525" s="180">
        <f t="shared" ca="1" si="134"/>
        <v>0</v>
      </c>
    </row>
    <row r="2526" spans="2:9">
      <c r="B2526" s="179"/>
      <c r="C2526" s="179"/>
      <c r="E2526" s="180">
        <f t="shared" ca="1" si="132"/>
        <v>0</v>
      </c>
      <c r="G2526" s="180">
        <f t="shared" ca="1" si="133"/>
        <v>0</v>
      </c>
      <c r="I2526" s="180">
        <f t="shared" ca="1" si="134"/>
        <v>0</v>
      </c>
    </row>
    <row r="2527" spans="2:9">
      <c r="B2527" s="179"/>
      <c r="C2527" s="179"/>
      <c r="E2527" s="180">
        <f t="shared" ref="E2527:E2590" ca="1" si="135">SUMPRODUCT(SUMIFS(INDIRECT(NomFeuilles&amp;"!E8"),INDIRECT(NomFeuilles&amp;"!A8"),"VRAI",INDIRECT(NomFeuilles&amp;"!A9"),"2013",INDIRECT(NomFeuilles&amp;"!E1"),C2527))</f>
        <v>0</v>
      </c>
      <c r="G2527" s="180">
        <f t="shared" ref="G2527:G2590" ca="1" si="136">SUMPRODUCT(SUMIFS(INDIRECT(NomFeuilles&amp;"!A39"),INDIRECT(NomFeuilles&amp;"!A8"),"VRAI",INDIRECT(NomFeuilles&amp;"!A9"),"2013",INDIRECT(NomFeuilles&amp;"!A40"),C2527))</f>
        <v>0</v>
      </c>
      <c r="I2527" s="180">
        <f t="shared" ref="I2527:I2590" ca="1" si="137">SUMPRODUCT(SUMIFS(INDIRECT(NomFeuilles&amp;"!C42"),INDIRECT(NomFeuilles&amp;"!A8"),"VRAI",INDIRECT(NomFeuilles&amp;"!A9"),"2013",INDIRECT(NomFeuilles&amp;"!A40"),C2527))</f>
        <v>0</v>
      </c>
    </row>
    <row r="2528" spans="2:9">
      <c r="B2528" s="179"/>
      <c r="C2528" s="179"/>
      <c r="E2528" s="180">
        <f t="shared" ca="1" si="135"/>
        <v>0</v>
      </c>
      <c r="G2528" s="180">
        <f t="shared" ca="1" si="136"/>
        <v>0</v>
      </c>
      <c r="I2528" s="180">
        <f t="shared" ca="1" si="137"/>
        <v>0</v>
      </c>
    </row>
    <row r="2529" spans="2:9">
      <c r="B2529" s="179"/>
      <c r="C2529" s="179"/>
      <c r="E2529" s="180">
        <f t="shared" ca="1" si="135"/>
        <v>0</v>
      </c>
      <c r="G2529" s="180">
        <f t="shared" ca="1" si="136"/>
        <v>0</v>
      </c>
      <c r="I2529" s="180">
        <f t="shared" ca="1" si="137"/>
        <v>0</v>
      </c>
    </row>
    <row r="2530" spans="2:9">
      <c r="B2530" s="179"/>
      <c r="C2530" s="179"/>
      <c r="E2530" s="180">
        <f t="shared" ca="1" si="135"/>
        <v>0</v>
      </c>
      <c r="G2530" s="180">
        <f t="shared" ca="1" si="136"/>
        <v>0</v>
      </c>
      <c r="I2530" s="180">
        <f t="shared" ca="1" si="137"/>
        <v>0</v>
      </c>
    </row>
    <row r="2531" spans="2:9">
      <c r="B2531" s="179"/>
      <c r="C2531" s="179"/>
      <c r="E2531" s="180">
        <f t="shared" ca="1" si="135"/>
        <v>0</v>
      </c>
      <c r="G2531" s="180">
        <f t="shared" ca="1" si="136"/>
        <v>0</v>
      </c>
      <c r="I2531" s="180">
        <f t="shared" ca="1" si="137"/>
        <v>0</v>
      </c>
    </row>
    <row r="2532" spans="2:9">
      <c r="B2532" s="179"/>
      <c r="C2532" s="179"/>
      <c r="E2532" s="180">
        <f t="shared" ca="1" si="135"/>
        <v>0</v>
      </c>
      <c r="G2532" s="180">
        <f t="shared" ca="1" si="136"/>
        <v>0</v>
      </c>
      <c r="I2532" s="180">
        <f t="shared" ca="1" si="137"/>
        <v>0</v>
      </c>
    </row>
    <row r="2533" spans="2:9">
      <c r="B2533" s="179"/>
      <c r="C2533" s="179"/>
      <c r="E2533" s="180">
        <f t="shared" ca="1" si="135"/>
        <v>0</v>
      </c>
      <c r="G2533" s="180">
        <f t="shared" ca="1" si="136"/>
        <v>0</v>
      </c>
      <c r="I2533" s="180">
        <f t="shared" ca="1" si="137"/>
        <v>0</v>
      </c>
    </row>
    <row r="2534" spans="2:9">
      <c r="B2534" s="179"/>
      <c r="C2534" s="179"/>
      <c r="E2534" s="180">
        <f t="shared" ca="1" si="135"/>
        <v>0</v>
      </c>
      <c r="G2534" s="180">
        <f t="shared" ca="1" si="136"/>
        <v>0</v>
      </c>
      <c r="I2534" s="180">
        <f t="shared" ca="1" si="137"/>
        <v>0</v>
      </c>
    </row>
    <row r="2535" spans="2:9">
      <c r="B2535" s="179"/>
      <c r="C2535" s="179"/>
      <c r="E2535" s="180">
        <f t="shared" ca="1" si="135"/>
        <v>0</v>
      </c>
      <c r="G2535" s="180">
        <f t="shared" ca="1" si="136"/>
        <v>0</v>
      </c>
      <c r="I2535" s="180">
        <f t="shared" ca="1" si="137"/>
        <v>0</v>
      </c>
    </row>
    <row r="2536" spans="2:9">
      <c r="B2536" s="179"/>
      <c r="C2536" s="179"/>
      <c r="E2536" s="180">
        <f t="shared" ca="1" si="135"/>
        <v>0</v>
      </c>
      <c r="G2536" s="180">
        <f t="shared" ca="1" si="136"/>
        <v>0</v>
      </c>
      <c r="I2536" s="180">
        <f t="shared" ca="1" si="137"/>
        <v>0</v>
      </c>
    </row>
    <row r="2537" spans="2:9">
      <c r="B2537" s="179"/>
      <c r="C2537" s="179"/>
      <c r="E2537" s="180">
        <f t="shared" ca="1" si="135"/>
        <v>0</v>
      </c>
      <c r="G2537" s="180">
        <f t="shared" ca="1" si="136"/>
        <v>0</v>
      </c>
      <c r="I2537" s="180">
        <f t="shared" ca="1" si="137"/>
        <v>0</v>
      </c>
    </row>
    <row r="2538" spans="2:9">
      <c r="B2538" s="179"/>
      <c r="C2538" s="179"/>
      <c r="E2538" s="180">
        <f t="shared" ca="1" si="135"/>
        <v>0</v>
      </c>
      <c r="G2538" s="180">
        <f t="shared" ca="1" si="136"/>
        <v>0</v>
      </c>
      <c r="I2538" s="180">
        <f t="shared" ca="1" si="137"/>
        <v>0</v>
      </c>
    </row>
    <row r="2539" spans="2:9">
      <c r="B2539" s="179"/>
      <c r="C2539" s="179"/>
      <c r="E2539" s="180">
        <f t="shared" ca="1" si="135"/>
        <v>0</v>
      </c>
      <c r="G2539" s="180">
        <f t="shared" ca="1" si="136"/>
        <v>0</v>
      </c>
      <c r="I2539" s="180">
        <f t="shared" ca="1" si="137"/>
        <v>0</v>
      </c>
    </row>
    <row r="2540" spans="2:9">
      <c r="B2540" s="179"/>
      <c r="C2540" s="179"/>
      <c r="E2540" s="180">
        <f t="shared" ca="1" si="135"/>
        <v>0</v>
      </c>
      <c r="G2540" s="180">
        <f t="shared" ca="1" si="136"/>
        <v>0</v>
      </c>
      <c r="I2540" s="180">
        <f t="shared" ca="1" si="137"/>
        <v>0</v>
      </c>
    </row>
    <row r="2541" spans="2:9">
      <c r="B2541" s="179"/>
      <c r="C2541" s="179"/>
      <c r="E2541" s="180">
        <f t="shared" ca="1" si="135"/>
        <v>0</v>
      </c>
      <c r="G2541" s="180">
        <f t="shared" ca="1" si="136"/>
        <v>0</v>
      </c>
      <c r="I2541" s="180">
        <f t="shared" ca="1" si="137"/>
        <v>0</v>
      </c>
    </row>
    <row r="2542" spans="2:9">
      <c r="B2542" s="179"/>
      <c r="C2542" s="179"/>
      <c r="E2542" s="180">
        <f t="shared" ca="1" si="135"/>
        <v>0</v>
      </c>
      <c r="G2542" s="180">
        <f t="shared" ca="1" si="136"/>
        <v>0</v>
      </c>
      <c r="I2542" s="180">
        <f t="shared" ca="1" si="137"/>
        <v>0</v>
      </c>
    </row>
    <row r="2543" spans="2:9">
      <c r="B2543" s="179"/>
      <c r="C2543" s="179"/>
      <c r="E2543" s="180">
        <f t="shared" ca="1" si="135"/>
        <v>0</v>
      </c>
      <c r="G2543" s="180">
        <f t="shared" ca="1" si="136"/>
        <v>0</v>
      </c>
      <c r="I2543" s="180">
        <f t="shared" ca="1" si="137"/>
        <v>0</v>
      </c>
    </row>
    <row r="2544" spans="2:9">
      <c r="B2544" s="179"/>
      <c r="C2544" s="179"/>
      <c r="E2544" s="180">
        <f t="shared" ca="1" si="135"/>
        <v>0</v>
      </c>
      <c r="G2544" s="180">
        <f t="shared" ca="1" si="136"/>
        <v>0</v>
      </c>
      <c r="I2544" s="180">
        <f t="shared" ca="1" si="137"/>
        <v>0</v>
      </c>
    </row>
    <row r="2545" spans="2:9">
      <c r="B2545" s="179"/>
      <c r="C2545" s="179"/>
      <c r="E2545" s="180">
        <f t="shared" ca="1" si="135"/>
        <v>0</v>
      </c>
      <c r="G2545" s="180">
        <f t="shared" ca="1" si="136"/>
        <v>0</v>
      </c>
      <c r="I2545" s="180">
        <f t="shared" ca="1" si="137"/>
        <v>0</v>
      </c>
    </row>
    <row r="2546" spans="2:9">
      <c r="B2546" s="179"/>
      <c r="C2546" s="179"/>
      <c r="E2546" s="180">
        <f t="shared" ca="1" si="135"/>
        <v>0</v>
      </c>
      <c r="G2546" s="180">
        <f t="shared" ca="1" si="136"/>
        <v>0</v>
      </c>
      <c r="I2546" s="180">
        <f t="shared" ca="1" si="137"/>
        <v>0</v>
      </c>
    </row>
    <row r="2547" spans="2:9">
      <c r="B2547" s="179"/>
      <c r="C2547" s="179"/>
      <c r="E2547" s="180">
        <f t="shared" ca="1" si="135"/>
        <v>0</v>
      </c>
      <c r="G2547" s="180">
        <f t="shared" ca="1" si="136"/>
        <v>0</v>
      </c>
      <c r="I2547" s="180">
        <f t="shared" ca="1" si="137"/>
        <v>0</v>
      </c>
    </row>
    <row r="2548" spans="2:9">
      <c r="B2548" s="179"/>
      <c r="C2548" s="179"/>
      <c r="E2548" s="180">
        <f t="shared" ca="1" si="135"/>
        <v>0</v>
      </c>
      <c r="G2548" s="180">
        <f t="shared" ca="1" si="136"/>
        <v>0</v>
      </c>
      <c r="I2548" s="180">
        <f t="shared" ca="1" si="137"/>
        <v>0</v>
      </c>
    </row>
    <row r="2549" spans="2:9">
      <c r="B2549" s="179"/>
      <c r="C2549" s="179"/>
      <c r="E2549" s="180">
        <f t="shared" ca="1" si="135"/>
        <v>0</v>
      </c>
      <c r="G2549" s="180">
        <f t="shared" ca="1" si="136"/>
        <v>0</v>
      </c>
      <c r="I2549" s="180">
        <f t="shared" ca="1" si="137"/>
        <v>0</v>
      </c>
    </row>
    <row r="2550" spans="2:9">
      <c r="B2550" s="179"/>
      <c r="C2550" s="179"/>
      <c r="E2550" s="180">
        <f t="shared" ca="1" si="135"/>
        <v>0</v>
      </c>
      <c r="G2550" s="180">
        <f t="shared" ca="1" si="136"/>
        <v>0</v>
      </c>
      <c r="I2550" s="180">
        <f t="shared" ca="1" si="137"/>
        <v>0</v>
      </c>
    </row>
    <row r="2551" spans="2:9">
      <c r="B2551" s="179"/>
      <c r="C2551" s="179"/>
      <c r="E2551" s="180">
        <f t="shared" ca="1" si="135"/>
        <v>0</v>
      </c>
      <c r="G2551" s="180">
        <f t="shared" ca="1" si="136"/>
        <v>0</v>
      </c>
      <c r="I2551" s="180">
        <f t="shared" ca="1" si="137"/>
        <v>0</v>
      </c>
    </row>
    <row r="2552" spans="2:9">
      <c r="B2552" s="179"/>
      <c r="C2552" s="179"/>
      <c r="E2552" s="180">
        <f t="shared" ca="1" si="135"/>
        <v>0</v>
      </c>
      <c r="G2552" s="180">
        <f t="shared" ca="1" si="136"/>
        <v>0</v>
      </c>
      <c r="I2552" s="180">
        <f t="shared" ca="1" si="137"/>
        <v>0</v>
      </c>
    </row>
    <row r="2553" spans="2:9">
      <c r="B2553" s="179"/>
      <c r="C2553" s="179"/>
      <c r="E2553" s="180">
        <f t="shared" ca="1" si="135"/>
        <v>0</v>
      </c>
      <c r="G2553" s="180">
        <f t="shared" ca="1" si="136"/>
        <v>0</v>
      </c>
      <c r="I2553" s="180">
        <f t="shared" ca="1" si="137"/>
        <v>0</v>
      </c>
    </row>
    <row r="2554" spans="2:9">
      <c r="B2554" s="179"/>
      <c r="C2554" s="179"/>
      <c r="E2554" s="180">
        <f t="shared" ca="1" si="135"/>
        <v>0</v>
      </c>
      <c r="G2554" s="180">
        <f t="shared" ca="1" si="136"/>
        <v>0</v>
      </c>
      <c r="I2554" s="180">
        <f t="shared" ca="1" si="137"/>
        <v>0</v>
      </c>
    </row>
    <row r="2555" spans="2:9">
      <c r="B2555" s="179"/>
      <c r="C2555" s="179"/>
      <c r="E2555" s="180">
        <f t="shared" ca="1" si="135"/>
        <v>0</v>
      </c>
      <c r="G2555" s="180">
        <f t="shared" ca="1" si="136"/>
        <v>0</v>
      </c>
      <c r="I2555" s="180">
        <f t="shared" ca="1" si="137"/>
        <v>0</v>
      </c>
    </row>
    <row r="2556" spans="2:9">
      <c r="B2556" s="179"/>
      <c r="C2556" s="179"/>
      <c r="E2556" s="180">
        <f t="shared" ca="1" si="135"/>
        <v>0</v>
      </c>
      <c r="G2556" s="180">
        <f t="shared" ca="1" si="136"/>
        <v>0</v>
      </c>
      <c r="I2556" s="180">
        <f t="shared" ca="1" si="137"/>
        <v>0</v>
      </c>
    </row>
    <row r="2557" spans="2:9">
      <c r="B2557" s="179"/>
      <c r="C2557" s="179"/>
      <c r="E2557" s="180">
        <f t="shared" ca="1" si="135"/>
        <v>0</v>
      </c>
      <c r="G2557" s="180">
        <f t="shared" ca="1" si="136"/>
        <v>0</v>
      </c>
      <c r="I2557" s="180">
        <f t="shared" ca="1" si="137"/>
        <v>0</v>
      </c>
    </row>
    <row r="2558" spans="2:9">
      <c r="B2558" s="179"/>
      <c r="C2558" s="179"/>
      <c r="E2558" s="180">
        <f t="shared" ca="1" si="135"/>
        <v>0</v>
      </c>
      <c r="G2558" s="180">
        <f t="shared" ca="1" si="136"/>
        <v>0</v>
      </c>
      <c r="I2558" s="180">
        <f t="shared" ca="1" si="137"/>
        <v>0</v>
      </c>
    </row>
    <row r="2559" spans="2:9">
      <c r="B2559" s="179"/>
      <c r="C2559" s="179"/>
      <c r="E2559" s="180">
        <f t="shared" ca="1" si="135"/>
        <v>0</v>
      </c>
      <c r="G2559" s="180">
        <f t="shared" ca="1" si="136"/>
        <v>0</v>
      </c>
      <c r="I2559" s="180">
        <f t="shared" ca="1" si="137"/>
        <v>0</v>
      </c>
    </row>
    <row r="2560" spans="2:9">
      <c r="B2560" s="179"/>
      <c r="C2560" s="179"/>
      <c r="E2560" s="180">
        <f t="shared" ca="1" si="135"/>
        <v>0</v>
      </c>
      <c r="G2560" s="180">
        <f t="shared" ca="1" si="136"/>
        <v>0</v>
      </c>
      <c r="I2560" s="180">
        <f t="shared" ca="1" si="137"/>
        <v>0</v>
      </c>
    </row>
    <row r="2561" spans="2:9">
      <c r="B2561" s="179"/>
      <c r="C2561" s="179"/>
      <c r="E2561" s="180">
        <f t="shared" ca="1" si="135"/>
        <v>0</v>
      </c>
      <c r="G2561" s="180">
        <f t="shared" ca="1" si="136"/>
        <v>0</v>
      </c>
      <c r="I2561" s="180">
        <f t="shared" ca="1" si="137"/>
        <v>0</v>
      </c>
    </row>
    <row r="2562" spans="2:9">
      <c r="B2562" s="179"/>
      <c r="C2562" s="179"/>
      <c r="E2562" s="180">
        <f t="shared" ca="1" si="135"/>
        <v>0</v>
      </c>
      <c r="G2562" s="180">
        <f t="shared" ca="1" si="136"/>
        <v>0</v>
      </c>
      <c r="I2562" s="180">
        <f t="shared" ca="1" si="137"/>
        <v>0</v>
      </c>
    </row>
    <row r="2563" spans="2:9">
      <c r="B2563" s="179"/>
      <c r="C2563" s="179"/>
      <c r="E2563" s="180">
        <f t="shared" ca="1" si="135"/>
        <v>0</v>
      </c>
      <c r="G2563" s="180">
        <f t="shared" ca="1" si="136"/>
        <v>0</v>
      </c>
      <c r="I2563" s="180">
        <f t="shared" ca="1" si="137"/>
        <v>0</v>
      </c>
    </row>
    <row r="2564" spans="2:9">
      <c r="B2564" s="179"/>
      <c r="C2564" s="179"/>
      <c r="E2564" s="180">
        <f t="shared" ca="1" si="135"/>
        <v>0</v>
      </c>
      <c r="G2564" s="180">
        <f t="shared" ca="1" si="136"/>
        <v>0</v>
      </c>
      <c r="I2564" s="180">
        <f t="shared" ca="1" si="137"/>
        <v>0</v>
      </c>
    </row>
    <row r="2565" spans="2:9">
      <c r="B2565" s="179"/>
      <c r="C2565" s="179"/>
      <c r="E2565" s="180">
        <f t="shared" ca="1" si="135"/>
        <v>0</v>
      </c>
      <c r="G2565" s="180">
        <f t="shared" ca="1" si="136"/>
        <v>0</v>
      </c>
      <c r="I2565" s="180">
        <f t="shared" ca="1" si="137"/>
        <v>0</v>
      </c>
    </row>
    <row r="2566" spans="2:9">
      <c r="B2566" s="179"/>
      <c r="C2566" s="179"/>
      <c r="E2566" s="180">
        <f t="shared" ca="1" si="135"/>
        <v>0</v>
      </c>
      <c r="G2566" s="180">
        <f t="shared" ca="1" si="136"/>
        <v>0</v>
      </c>
      <c r="I2566" s="180">
        <f t="shared" ca="1" si="137"/>
        <v>0</v>
      </c>
    </row>
    <row r="2567" spans="2:9">
      <c r="B2567" s="179"/>
      <c r="C2567" s="179"/>
      <c r="E2567" s="180">
        <f t="shared" ca="1" si="135"/>
        <v>0</v>
      </c>
      <c r="G2567" s="180">
        <f t="shared" ca="1" si="136"/>
        <v>0</v>
      </c>
      <c r="I2567" s="180">
        <f t="shared" ca="1" si="137"/>
        <v>0</v>
      </c>
    </row>
    <row r="2568" spans="2:9">
      <c r="B2568" s="179"/>
      <c r="C2568" s="179"/>
      <c r="E2568" s="180">
        <f t="shared" ca="1" si="135"/>
        <v>0</v>
      </c>
      <c r="G2568" s="180">
        <f t="shared" ca="1" si="136"/>
        <v>0</v>
      </c>
      <c r="I2568" s="180">
        <f t="shared" ca="1" si="137"/>
        <v>0</v>
      </c>
    </row>
    <row r="2569" spans="2:9">
      <c r="B2569" s="179"/>
      <c r="C2569" s="179"/>
      <c r="E2569" s="180">
        <f t="shared" ca="1" si="135"/>
        <v>0</v>
      </c>
      <c r="G2569" s="180">
        <f t="shared" ca="1" si="136"/>
        <v>0</v>
      </c>
      <c r="I2569" s="180">
        <f t="shared" ca="1" si="137"/>
        <v>0</v>
      </c>
    </row>
    <row r="2570" spans="2:9">
      <c r="B2570" s="179"/>
      <c r="C2570" s="179"/>
      <c r="E2570" s="180">
        <f t="shared" ca="1" si="135"/>
        <v>0</v>
      </c>
      <c r="G2570" s="180">
        <f t="shared" ca="1" si="136"/>
        <v>0</v>
      </c>
      <c r="I2570" s="180">
        <f t="shared" ca="1" si="137"/>
        <v>0</v>
      </c>
    </row>
    <row r="2571" spans="2:9">
      <c r="B2571" s="179"/>
      <c r="C2571" s="179"/>
      <c r="E2571" s="180">
        <f t="shared" ca="1" si="135"/>
        <v>0</v>
      </c>
      <c r="G2571" s="180">
        <f t="shared" ca="1" si="136"/>
        <v>0</v>
      </c>
      <c r="I2571" s="180">
        <f t="shared" ca="1" si="137"/>
        <v>0</v>
      </c>
    </row>
    <row r="2572" spans="2:9">
      <c r="B2572" s="179"/>
      <c r="C2572" s="179"/>
      <c r="E2572" s="180">
        <f t="shared" ca="1" si="135"/>
        <v>0</v>
      </c>
      <c r="G2572" s="180">
        <f t="shared" ca="1" si="136"/>
        <v>0</v>
      </c>
      <c r="I2572" s="180">
        <f t="shared" ca="1" si="137"/>
        <v>0</v>
      </c>
    </row>
    <row r="2573" spans="2:9">
      <c r="B2573" s="179"/>
      <c r="C2573" s="179"/>
      <c r="E2573" s="180">
        <f t="shared" ca="1" si="135"/>
        <v>0</v>
      </c>
      <c r="G2573" s="180">
        <f t="shared" ca="1" si="136"/>
        <v>0</v>
      </c>
      <c r="I2573" s="180">
        <f t="shared" ca="1" si="137"/>
        <v>0</v>
      </c>
    </row>
    <row r="2574" spans="2:9">
      <c r="B2574" s="179"/>
      <c r="C2574" s="179"/>
      <c r="E2574" s="180">
        <f t="shared" ca="1" si="135"/>
        <v>0</v>
      </c>
      <c r="G2574" s="180">
        <f t="shared" ca="1" si="136"/>
        <v>0</v>
      </c>
      <c r="I2574" s="180">
        <f t="shared" ca="1" si="137"/>
        <v>0</v>
      </c>
    </row>
    <row r="2575" spans="2:9">
      <c r="B2575" s="179"/>
      <c r="C2575" s="179"/>
      <c r="E2575" s="180">
        <f t="shared" ca="1" si="135"/>
        <v>0</v>
      </c>
      <c r="G2575" s="180">
        <f t="shared" ca="1" si="136"/>
        <v>0</v>
      </c>
      <c r="I2575" s="180">
        <f t="shared" ca="1" si="137"/>
        <v>0</v>
      </c>
    </row>
    <row r="2576" spans="2:9">
      <c r="B2576" s="179"/>
      <c r="C2576" s="179"/>
      <c r="E2576" s="180">
        <f t="shared" ca="1" si="135"/>
        <v>0</v>
      </c>
      <c r="G2576" s="180">
        <f t="shared" ca="1" si="136"/>
        <v>0</v>
      </c>
      <c r="I2576" s="180">
        <f t="shared" ca="1" si="137"/>
        <v>0</v>
      </c>
    </row>
    <row r="2577" spans="2:9">
      <c r="B2577" s="179"/>
      <c r="C2577" s="179"/>
      <c r="E2577" s="180">
        <f t="shared" ca="1" si="135"/>
        <v>0</v>
      </c>
      <c r="G2577" s="180">
        <f t="shared" ca="1" si="136"/>
        <v>0</v>
      </c>
      <c r="I2577" s="180">
        <f t="shared" ca="1" si="137"/>
        <v>0</v>
      </c>
    </row>
    <row r="2578" spans="2:9">
      <c r="B2578" s="179"/>
      <c r="C2578" s="179"/>
      <c r="E2578" s="180">
        <f t="shared" ca="1" si="135"/>
        <v>0</v>
      </c>
      <c r="G2578" s="180">
        <f t="shared" ca="1" si="136"/>
        <v>0</v>
      </c>
      <c r="I2578" s="180">
        <f t="shared" ca="1" si="137"/>
        <v>0</v>
      </c>
    </row>
    <row r="2579" spans="2:9">
      <c r="B2579" s="179"/>
      <c r="C2579" s="179"/>
      <c r="E2579" s="180">
        <f t="shared" ca="1" si="135"/>
        <v>0</v>
      </c>
      <c r="G2579" s="180">
        <f t="shared" ca="1" si="136"/>
        <v>0</v>
      </c>
      <c r="I2579" s="180">
        <f t="shared" ca="1" si="137"/>
        <v>0</v>
      </c>
    </row>
    <row r="2580" spans="2:9">
      <c r="B2580" s="179"/>
      <c r="C2580" s="179"/>
      <c r="E2580" s="180">
        <f t="shared" ca="1" si="135"/>
        <v>0</v>
      </c>
      <c r="G2580" s="180">
        <f t="shared" ca="1" si="136"/>
        <v>0</v>
      </c>
      <c r="I2580" s="180">
        <f t="shared" ca="1" si="137"/>
        <v>0</v>
      </c>
    </row>
    <row r="2581" spans="2:9">
      <c r="B2581" s="179"/>
      <c r="C2581" s="179"/>
      <c r="E2581" s="180">
        <f t="shared" ca="1" si="135"/>
        <v>0</v>
      </c>
      <c r="G2581" s="180">
        <f t="shared" ca="1" si="136"/>
        <v>0</v>
      </c>
      <c r="I2581" s="180">
        <f t="shared" ca="1" si="137"/>
        <v>0</v>
      </c>
    </row>
    <row r="2582" spans="2:9">
      <c r="B2582" s="179"/>
      <c r="C2582" s="179"/>
      <c r="E2582" s="180">
        <f t="shared" ca="1" si="135"/>
        <v>0</v>
      </c>
      <c r="G2582" s="180">
        <f t="shared" ca="1" si="136"/>
        <v>0</v>
      </c>
      <c r="I2582" s="180">
        <f t="shared" ca="1" si="137"/>
        <v>0</v>
      </c>
    </row>
    <row r="2583" spans="2:9">
      <c r="B2583" s="179"/>
      <c r="C2583" s="179"/>
      <c r="E2583" s="180">
        <f t="shared" ca="1" si="135"/>
        <v>0</v>
      </c>
      <c r="G2583" s="180">
        <f t="shared" ca="1" si="136"/>
        <v>0</v>
      </c>
      <c r="I2583" s="180">
        <f t="shared" ca="1" si="137"/>
        <v>0</v>
      </c>
    </row>
    <row r="2584" spans="2:9">
      <c r="B2584" s="179"/>
      <c r="C2584" s="179"/>
      <c r="E2584" s="180">
        <f t="shared" ca="1" si="135"/>
        <v>0</v>
      </c>
      <c r="G2584" s="180">
        <f t="shared" ca="1" si="136"/>
        <v>0</v>
      </c>
      <c r="I2584" s="180">
        <f t="shared" ca="1" si="137"/>
        <v>0</v>
      </c>
    </row>
    <row r="2585" spans="2:9">
      <c r="B2585" s="179"/>
      <c r="C2585" s="179"/>
      <c r="E2585" s="180">
        <f t="shared" ca="1" si="135"/>
        <v>0</v>
      </c>
      <c r="G2585" s="180">
        <f t="shared" ca="1" si="136"/>
        <v>0</v>
      </c>
      <c r="I2585" s="180">
        <f t="shared" ca="1" si="137"/>
        <v>0</v>
      </c>
    </row>
    <row r="2586" spans="2:9">
      <c r="B2586" s="179"/>
      <c r="C2586" s="179"/>
      <c r="E2586" s="180">
        <f t="shared" ca="1" si="135"/>
        <v>0</v>
      </c>
      <c r="G2586" s="180">
        <f t="shared" ca="1" si="136"/>
        <v>0</v>
      </c>
      <c r="I2586" s="180">
        <f t="shared" ca="1" si="137"/>
        <v>0</v>
      </c>
    </row>
    <row r="2587" spans="2:9">
      <c r="B2587" s="179"/>
      <c r="C2587" s="179"/>
      <c r="E2587" s="180">
        <f t="shared" ca="1" si="135"/>
        <v>0</v>
      </c>
      <c r="G2587" s="180">
        <f t="shared" ca="1" si="136"/>
        <v>0</v>
      </c>
      <c r="I2587" s="180">
        <f t="shared" ca="1" si="137"/>
        <v>0</v>
      </c>
    </row>
    <row r="2588" spans="2:9">
      <c r="B2588" s="179"/>
      <c r="C2588" s="179"/>
      <c r="E2588" s="180">
        <f t="shared" ca="1" si="135"/>
        <v>0</v>
      </c>
      <c r="G2588" s="180">
        <f t="shared" ca="1" si="136"/>
        <v>0</v>
      </c>
      <c r="I2588" s="180">
        <f t="shared" ca="1" si="137"/>
        <v>0</v>
      </c>
    </row>
    <row r="2589" spans="2:9">
      <c r="B2589" s="179"/>
      <c r="C2589" s="179"/>
      <c r="E2589" s="180">
        <f t="shared" ca="1" si="135"/>
        <v>0</v>
      </c>
      <c r="G2589" s="180">
        <f t="shared" ca="1" si="136"/>
        <v>0</v>
      </c>
      <c r="I2589" s="180">
        <f t="shared" ca="1" si="137"/>
        <v>0</v>
      </c>
    </row>
    <row r="2590" spans="2:9">
      <c r="B2590" s="179"/>
      <c r="C2590" s="179"/>
      <c r="E2590" s="180">
        <f t="shared" ca="1" si="135"/>
        <v>0</v>
      </c>
      <c r="G2590" s="180">
        <f t="shared" ca="1" si="136"/>
        <v>0</v>
      </c>
      <c r="I2590" s="180">
        <f t="shared" ca="1" si="137"/>
        <v>0</v>
      </c>
    </row>
    <row r="2591" spans="2:9">
      <c r="B2591" s="179"/>
      <c r="C2591" s="179"/>
      <c r="E2591" s="180">
        <f t="shared" ref="E2591:E2654" ca="1" si="138">SUMPRODUCT(SUMIFS(INDIRECT(NomFeuilles&amp;"!E8"),INDIRECT(NomFeuilles&amp;"!A8"),"VRAI",INDIRECT(NomFeuilles&amp;"!A9"),"2013",INDIRECT(NomFeuilles&amp;"!E1"),C2591))</f>
        <v>0</v>
      </c>
      <c r="G2591" s="180">
        <f t="shared" ref="G2591:G2654" ca="1" si="139">SUMPRODUCT(SUMIFS(INDIRECT(NomFeuilles&amp;"!A39"),INDIRECT(NomFeuilles&amp;"!A8"),"VRAI",INDIRECT(NomFeuilles&amp;"!A9"),"2013",INDIRECT(NomFeuilles&amp;"!A40"),C2591))</f>
        <v>0</v>
      </c>
      <c r="I2591" s="180">
        <f t="shared" ref="I2591:I2654" ca="1" si="140">SUMPRODUCT(SUMIFS(INDIRECT(NomFeuilles&amp;"!C42"),INDIRECT(NomFeuilles&amp;"!A8"),"VRAI",INDIRECT(NomFeuilles&amp;"!A9"),"2013",INDIRECT(NomFeuilles&amp;"!A40"),C2591))</f>
        <v>0</v>
      </c>
    </row>
    <row r="2592" spans="2:9">
      <c r="B2592" s="179"/>
      <c r="C2592" s="179"/>
      <c r="E2592" s="180">
        <f t="shared" ca="1" si="138"/>
        <v>0</v>
      </c>
      <c r="G2592" s="180">
        <f t="shared" ca="1" si="139"/>
        <v>0</v>
      </c>
      <c r="I2592" s="180">
        <f t="shared" ca="1" si="140"/>
        <v>0</v>
      </c>
    </row>
    <row r="2593" spans="2:9">
      <c r="B2593" s="179"/>
      <c r="C2593" s="179"/>
      <c r="E2593" s="180">
        <f t="shared" ca="1" si="138"/>
        <v>0</v>
      </c>
      <c r="G2593" s="180">
        <f t="shared" ca="1" si="139"/>
        <v>0</v>
      </c>
      <c r="I2593" s="180">
        <f t="shared" ca="1" si="140"/>
        <v>0</v>
      </c>
    </row>
    <row r="2594" spans="2:9">
      <c r="B2594" s="179"/>
      <c r="C2594" s="179"/>
      <c r="E2594" s="180">
        <f t="shared" ca="1" si="138"/>
        <v>0</v>
      </c>
      <c r="G2594" s="180">
        <f t="shared" ca="1" si="139"/>
        <v>0</v>
      </c>
      <c r="I2594" s="180">
        <f t="shared" ca="1" si="140"/>
        <v>0</v>
      </c>
    </row>
    <row r="2595" spans="2:9">
      <c r="B2595" s="179"/>
      <c r="C2595" s="179"/>
      <c r="E2595" s="180">
        <f t="shared" ca="1" si="138"/>
        <v>0</v>
      </c>
      <c r="G2595" s="180">
        <f t="shared" ca="1" si="139"/>
        <v>0</v>
      </c>
      <c r="I2595" s="180">
        <f t="shared" ca="1" si="140"/>
        <v>0</v>
      </c>
    </row>
    <row r="2596" spans="2:9">
      <c r="B2596" s="179"/>
      <c r="C2596" s="179"/>
      <c r="E2596" s="180">
        <f t="shared" ca="1" si="138"/>
        <v>0</v>
      </c>
      <c r="G2596" s="180">
        <f t="shared" ca="1" si="139"/>
        <v>0</v>
      </c>
      <c r="I2596" s="180">
        <f t="shared" ca="1" si="140"/>
        <v>0</v>
      </c>
    </row>
    <row r="2597" spans="2:9">
      <c r="B2597" s="179"/>
      <c r="C2597" s="179"/>
      <c r="E2597" s="180">
        <f t="shared" ca="1" si="138"/>
        <v>0</v>
      </c>
      <c r="G2597" s="180">
        <f t="shared" ca="1" si="139"/>
        <v>0</v>
      </c>
      <c r="I2597" s="180">
        <f t="shared" ca="1" si="140"/>
        <v>0</v>
      </c>
    </row>
    <row r="2598" spans="2:9">
      <c r="B2598" s="179"/>
      <c r="C2598" s="179"/>
      <c r="E2598" s="180">
        <f t="shared" ca="1" si="138"/>
        <v>0</v>
      </c>
      <c r="G2598" s="180">
        <f t="shared" ca="1" si="139"/>
        <v>0</v>
      </c>
      <c r="I2598" s="180">
        <f t="shared" ca="1" si="140"/>
        <v>0</v>
      </c>
    </row>
    <row r="2599" spans="2:9">
      <c r="B2599" s="179"/>
      <c r="C2599" s="179"/>
      <c r="E2599" s="180">
        <f t="shared" ca="1" si="138"/>
        <v>0</v>
      </c>
      <c r="G2599" s="180">
        <f t="shared" ca="1" si="139"/>
        <v>0</v>
      </c>
      <c r="I2599" s="180">
        <f t="shared" ca="1" si="140"/>
        <v>0</v>
      </c>
    </row>
    <row r="2600" spans="2:9">
      <c r="B2600" s="179"/>
      <c r="C2600" s="179"/>
      <c r="E2600" s="180">
        <f t="shared" ca="1" si="138"/>
        <v>0</v>
      </c>
      <c r="G2600" s="180">
        <f t="shared" ca="1" si="139"/>
        <v>0</v>
      </c>
      <c r="I2600" s="180">
        <f t="shared" ca="1" si="140"/>
        <v>0</v>
      </c>
    </row>
    <row r="2601" spans="2:9">
      <c r="B2601" s="179"/>
      <c r="C2601" s="179"/>
      <c r="E2601" s="180">
        <f t="shared" ca="1" si="138"/>
        <v>0</v>
      </c>
      <c r="G2601" s="180">
        <f t="shared" ca="1" si="139"/>
        <v>0</v>
      </c>
      <c r="I2601" s="180">
        <f t="shared" ca="1" si="140"/>
        <v>0</v>
      </c>
    </row>
    <row r="2602" spans="2:9">
      <c r="B2602" s="179"/>
      <c r="C2602" s="179"/>
      <c r="E2602" s="180">
        <f t="shared" ca="1" si="138"/>
        <v>0</v>
      </c>
      <c r="G2602" s="180">
        <f t="shared" ca="1" si="139"/>
        <v>0</v>
      </c>
      <c r="I2602" s="180">
        <f t="shared" ca="1" si="140"/>
        <v>0</v>
      </c>
    </row>
    <row r="2603" spans="2:9">
      <c r="B2603" s="179"/>
      <c r="C2603" s="179"/>
      <c r="E2603" s="180">
        <f t="shared" ca="1" si="138"/>
        <v>0</v>
      </c>
      <c r="G2603" s="180">
        <f t="shared" ca="1" si="139"/>
        <v>0</v>
      </c>
      <c r="I2603" s="180">
        <f t="shared" ca="1" si="140"/>
        <v>0</v>
      </c>
    </row>
    <row r="2604" spans="2:9">
      <c r="B2604" s="179"/>
      <c r="C2604" s="179"/>
      <c r="E2604" s="180">
        <f t="shared" ca="1" si="138"/>
        <v>0</v>
      </c>
      <c r="G2604" s="180">
        <f t="shared" ca="1" si="139"/>
        <v>0</v>
      </c>
      <c r="I2604" s="180">
        <f t="shared" ca="1" si="140"/>
        <v>0</v>
      </c>
    </row>
    <row r="2605" spans="2:9">
      <c r="B2605" s="179"/>
      <c r="C2605" s="179"/>
      <c r="E2605" s="180">
        <f t="shared" ca="1" si="138"/>
        <v>0</v>
      </c>
      <c r="G2605" s="180">
        <f t="shared" ca="1" si="139"/>
        <v>0</v>
      </c>
      <c r="I2605" s="180">
        <f t="shared" ca="1" si="140"/>
        <v>0</v>
      </c>
    </row>
    <row r="2606" spans="2:9">
      <c r="B2606" s="179"/>
      <c r="C2606" s="179"/>
      <c r="E2606" s="180">
        <f t="shared" ca="1" si="138"/>
        <v>0</v>
      </c>
      <c r="G2606" s="180">
        <f t="shared" ca="1" si="139"/>
        <v>0</v>
      </c>
      <c r="I2606" s="180">
        <f t="shared" ca="1" si="140"/>
        <v>0</v>
      </c>
    </row>
    <row r="2607" spans="2:9">
      <c r="B2607" s="179"/>
      <c r="C2607" s="179"/>
      <c r="E2607" s="180">
        <f t="shared" ca="1" si="138"/>
        <v>0</v>
      </c>
      <c r="G2607" s="180">
        <f t="shared" ca="1" si="139"/>
        <v>0</v>
      </c>
      <c r="I2607" s="180">
        <f t="shared" ca="1" si="140"/>
        <v>0</v>
      </c>
    </row>
    <row r="2608" spans="2:9">
      <c r="B2608" s="179"/>
      <c r="C2608" s="179"/>
      <c r="E2608" s="180">
        <f t="shared" ca="1" si="138"/>
        <v>0</v>
      </c>
      <c r="G2608" s="180">
        <f t="shared" ca="1" si="139"/>
        <v>0</v>
      </c>
      <c r="I2608" s="180">
        <f t="shared" ca="1" si="140"/>
        <v>0</v>
      </c>
    </row>
    <row r="2609" spans="2:9">
      <c r="B2609" s="179"/>
      <c r="C2609" s="179"/>
      <c r="E2609" s="180">
        <f t="shared" ca="1" si="138"/>
        <v>0</v>
      </c>
      <c r="G2609" s="180">
        <f t="shared" ca="1" si="139"/>
        <v>0</v>
      </c>
      <c r="I2609" s="180">
        <f t="shared" ca="1" si="140"/>
        <v>0</v>
      </c>
    </row>
    <row r="2610" spans="2:9">
      <c r="B2610" s="179"/>
      <c r="C2610" s="179"/>
      <c r="E2610" s="180">
        <f t="shared" ca="1" si="138"/>
        <v>0</v>
      </c>
      <c r="G2610" s="180">
        <f t="shared" ca="1" si="139"/>
        <v>0</v>
      </c>
      <c r="I2610" s="180">
        <f t="shared" ca="1" si="140"/>
        <v>0</v>
      </c>
    </row>
    <row r="2611" spans="2:9">
      <c r="B2611" s="179"/>
      <c r="C2611" s="179"/>
      <c r="E2611" s="180">
        <f t="shared" ca="1" si="138"/>
        <v>0</v>
      </c>
      <c r="G2611" s="180">
        <f t="shared" ca="1" si="139"/>
        <v>0</v>
      </c>
      <c r="I2611" s="180">
        <f t="shared" ca="1" si="140"/>
        <v>0</v>
      </c>
    </row>
    <row r="2612" spans="2:9">
      <c r="B2612" s="179"/>
      <c r="C2612" s="179"/>
      <c r="E2612" s="180">
        <f t="shared" ca="1" si="138"/>
        <v>0</v>
      </c>
      <c r="G2612" s="180">
        <f t="shared" ca="1" si="139"/>
        <v>0</v>
      </c>
      <c r="I2612" s="180">
        <f t="shared" ca="1" si="140"/>
        <v>0</v>
      </c>
    </row>
    <row r="2613" spans="2:9">
      <c r="B2613" s="179"/>
      <c r="C2613" s="179"/>
      <c r="E2613" s="180">
        <f t="shared" ca="1" si="138"/>
        <v>0</v>
      </c>
      <c r="G2613" s="180">
        <f t="shared" ca="1" si="139"/>
        <v>0</v>
      </c>
      <c r="I2613" s="180">
        <f t="shared" ca="1" si="140"/>
        <v>0</v>
      </c>
    </row>
    <row r="2614" spans="2:9">
      <c r="B2614" s="179"/>
      <c r="C2614" s="179"/>
      <c r="E2614" s="180">
        <f t="shared" ca="1" si="138"/>
        <v>0</v>
      </c>
      <c r="G2614" s="180">
        <f t="shared" ca="1" si="139"/>
        <v>0</v>
      </c>
      <c r="I2614" s="180">
        <f t="shared" ca="1" si="140"/>
        <v>0</v>
      </c>
    </row>
    <row r="2615" spans="2:9">
      <c r="B2615" s="179"/>
      <c r="C2615" s="179"/>
      <c r="E2615" s="180">
        <f t="shared" ca="1" si="138"/>
        <v>0</v>
      </c>
      <c r="G2615" s="180">
        <f t="shared" ca="1" si="139"/>
        <v>0</v>
      </c>
      <c r="I2615" s="180">
        <f t="shared" ca="1" si="140"/>
        <v>0</v>
      </c>
    </row>
    <row r="2616" spans="2:9">
      <c r="B2616" s="179"/>
      <c r="C2616" s="179"/>
      <c r="E2616" s="180">
        <f t="shared" ca="1" si="138"/>
        <v>0</v>
      </c>
      <c r="G2616" s="180">
        <f t="shared" ca="1" si="139"/>
        <v>0</v>
      </c>
      <c r="I2616" s="180">
        <f t="shared" ca="1" si="140"/>
        <v>0</v>
      </c>
    </row>
    <row r="2617" spans="2:9">
      <c r="B2617" s="179"/>
      <c r="C2617" s="179"/>
      <c r="E2617" s="180">
        <f t="shared" ca="1" si="138"/>
        <v>0</v>
      </c>
      <c r="G2617" s="180">
        <f t="shared" ca="1" si="139"/>
        <v>0</v>
      </c>
      <c r="I2617" s="180">
        <f t="shared" ca="1" si="140"/>
        <v>0</v>
      </c>
    </row>
    <row r="2618" spans="2:9">
      <c r="B2618" s="179"/>
      <c r="C2618" s="179"/>
      <c r="E2618" s="180">
        <f t="shared" ca="1" si="138"/>
        <v>0</v>
      </c>
      <c r="G2618" s="180">
        <f t="shared" ca="1" si="139"/>
        <v>0</v>
      </c>
      <c r="I2618" s="180">
        <f t="shared" ca="1" si="140"/>
        <v>0</v>
      </c>
    </row>
    <row r="2619" spans="2:9">
      <c r="B2619" s="179"/>
      <c r="C2619" s="179"/>
      <c r="E2619" s="180">
        <f t="shared" ca="1" si="138"/>
        <v>0</v>
      </c>
      <c r="G2619" s="180">
        <f t="shared" ca="1" si="139"/>
        <v>0</v>
      </c>
      <c r="I2619" s="180">
        <f t="shared" ca="1" si="140"/>
        <v>0</v>
      </c>
    </row>
    <row r="2620" spans="2:9">
      <c r="B2620" s="179"/>
      <c r="C2620" s="179"/>
      <c r="E2620" s="180">
        <f t="shared" ca="1" si="138"/>
        <v>0</v>
      </c>
      <c r="G2620" s="180">
        <f t="shared" ca="1" si="139"/>
        <v>0</v>
      </c>
      <c r="I2620" s="180">
        <f t="shared" ca="1" si="140"/>
        <v>0</v>
      </c>
    </row>
    <row r="2621" spans="2:9">
      <c r="B2621" s="179"/>
      <c r="C2621" s="179"/>
      <c r="E2621" s="180">
        <f t="shared" ca="1" si="138"/>
        <v>0</v>
      </c>
      <c r="G2621" s="180">
        <f t="shared" ca="1" si="139"/>
        <v>0</v>
      </c>
      <c r="I2621" s="180">
        <f t="shared" ca="1" si="140"/>
        <v>0</v>
      </c>
    </row>
    <row r="2622" spans="2:9">
      <c r="B2622" s="179"/>
      <c r="C2622" s="179"/>
      <c r="E2622" s="180">
        <f t="shared" ca="1" si="138"/>
        <v>0</v>
      </c>
      <c r="G2622" s="180">
        <f t="shared" ca="1" si="139"/>
        <v>0</v>
      </c>
      <c r="I2622" s="180">
        <f t="shared" ca="1" si="140"/>
        <v>0</v>
      </c>
    </row>
    <row r="2623" spans="2:9">
      <c r="B2623" s="179"/>
      <c r="C2623" s="179"/>
      <c r="E2623" s="180">
        <f t="shared" ca="1" si="138"/>
        <v>0</v>
      </c>
      <c r="G2623" s="180">
        <f t="shared" ca="1" si="139"/>
        <v>0</v>
      </c>
      <c r="I2623" s="180">
        <f t="shared" ca="1" si="140"/>
        <v>0</v>
      </c>
    </row>
    <row r="2624" spans="2:9">
      <c r="B2624" s="179"/>
      <c r="C2624" s="179"/>
      <c r="E2624" s="180">
        <f t="shared" ca="1" si="138"/>
        <v>0</v>
      </c>
      <c r="G2624" s="180">
        <f t="shared" ca="1" si="139"/>
        <v>0</v>
      </c>
      <c r="I2624" s="180">
        <f t="shared" ca="1" si="140"/>
        <v>0</v>
      </c>
    </row>
    <row r="2625" spans="2:9">
      <c r="B2625" s="179"/>
      <c r="C2625" s="179"/>
      <c r="E2625" s="180">
        <f t="shared" ca="1" si="138"/>
        <v>0</v>
      </c>
      <c r="G2625" s="180">
        <f t="shared" ca="1" si="139"/>
        <v>0</v>
      </c>
      <c r="I2625" s="180">
        <f t="shared" ca="1" si="140"/>
        <v>0</v>
      </c>
    </row>
    <row r="2626" spans="2:9">
      <c r="B2626" s="179"/>
      <c r="C2626" s="179"/>
      <c r="E2626" s="180">
        <f t="shared" ca="1" si="138"/>
        <v>0</v>
      </c>
      <c r="G2626" s="180">
        <f t="shared" ca="1" si="139"/>
        <v>0</v>
      </c>
      <c r="I2626" s="180">
        <f t="shared" ca="1" si="140"/>
        <v>0</v>
      </c>
    </row>
    <row r="2627" spans="2:9">
      <c r="B2627" s="179"/>
      <c r="C2627" s="179"/>
      <c r="E2627" s="180">
        <f t="shared" ca="1" si="138"/>
        <v>0</v>
      </c>
      <c r="G2627" s="180">
        <f t="shared" ca="1" si="139"/>
        <v>0</v>
      </c>
      <c r="I2627" s="180">
        <f t="shared" ca="1" si="140"/>
        <v>0</v>
      </c>
    </row>
    <row r="2628" spans="2:9">
      <c r="B2628" s="179"/>
      <c r="C2628" s="179"/>
      <c r="E2628" s="180">
        <f t="shared" ca="1" si="138"/>
        <v>0</v>
      </c>
      <c r="G2628" s="180">
        <f t="shared" ca="1" si="139"/>
        <v>0</v>
      </c>
      <c r="I2628" s="180">
        <f t="shared" ca="1" si="140"/>
        <v>0</v>
      </c>
    </row>
    <row r="2629" spans="2:9">
      <c r="B2629" s="179"/>
      <c r="C2629" s="179"/>
      <c r="E2629" s="180">
        <f t="shared" ca="1" si="138"/>
        <v>0</v>
      </c>
      <c r="G2629" s="180">
        <f t="shared" ca="1" si="139"/>
        <v>0</v>
      </c>
      <c r="I2629" s="180">
        <f t="shared" ca="1" si="140"/>
        <v>0</v>
      </c>
    </row>
    <row r="2630" spans="2:9">
      <c r="B2630" s="179"/>
      <c r="C2630" s="179"/>
      <c r="E2630" s="180">
        <f t="shared" ca="1" si="138"/>
        <v>0</v>
      </c>
      <c r="G2630" s="180">
        <f t="shared" ca="1" si="139"/>
        <v>0</v>
      </c>
      <c r="I2630" s="180">
        <f t="shared" ca="1" si="140"/>
        <v>0</v>
      </c>
    </row>
    <row r="2631" spans="2:9">
      <c r="B2631" s="179"/>
      <c r="C2631" s="179"/>
      <c r="E2631" s="180">
        <f t="shared" ca="1" si="138"/>
        <v>0</v>
      </c>
      <c r="G2631" s="180">
        <f t="shared" ca="1" si="139"/>
        <v>0</v>
      </c>
      <c r="I2631" s="180">
        <f t="shared" ca="1" si="140"/>
        <v>0</v>
      </c>
    </row>
    <row r="2632" spans="2:9">
      <c r="B2632" s="179"/>
      <c r="C2632" s="179"/>
      <c r="E2632" s="180">
        <f t="shared" ca="1" si="138"/>
        <v>0</v>
      </c>
      <c r="G2632" s="180">
        <f t="shared" ca="1" si="139"/>
        <v>0</v>
      </c>
      <c r="I2632" s="180">
        <f t="shared" ca="1" si="140"/>
        <v>0</v>
      </c>
    </row>
    <row r="2633" spans="2:9">
      <c r="B2633" s="179"/>
      <c r="C2633" s="179"/>
      <c r="E2633" s="180">
        <f t="shared" ca="1" si="138"/>
        <v>0</v>
      </c>
      <c r="G2633" s="180">
        <f t="shared" ca="1" si="139"/>
        <v>0</v>
      </c>
      <c r="I2633" s="180">
        <f t="shared" ca="1" si="140"/>
        <v>0</v>
      </c>
    </row>
    <row r="2634" spans="2:9">
      <c r="B2634" s="179"/>
      <c r="C2634" s="179"/>
      <c r="E2634" s="180">
        <f t="shared" ca="1" si="138"/>
        <v>0</v>
      </c>
      <c r="G2634" s="180">
        <f t="shared" ca="1" si="139"/>
        <v>0</v>
      </c>
      <c r="I2634" s="180">
        <f t="shared" ca="1" si="140"/>
        <v>0</v>
      </c>
    </row>
    <row r="2635" spans="2:9">
      <c r="B2635" s="179"/>
      <c r="C2635" s="179"/>
      <c r="E2635" s="180">
        <f t="shared" ca="1" si="138"/>
        <v>0</v>
      </c>
      <c r="G2635" s="180">
        <f t="shared" ca="1" si="139"/>
        <v>0</v>
      </c>
      <c r="I2635" s="180">
        <f t="shared" ca="1" si="140"/>
        <v>0</v>
      </c>
    </row>
    <row r="2636" spans="2:9">
      <c r="B2636" s="179"/>
      <c r="C2636" s="179"/>
      <c r="E2636" s="180">
        <f t="shared" ca="1" si="138"/>
        <v>0</v>
      </c>
      <c r="G2636" s="180">
        <f t="shared" ca="1" si="139"/>
        <v>0</v>
      </c>
      <c r="I2636" s="180">
        <f t="shared" ca="1" si="140"/>
        <v>0</v>
      </c>
    </row>
    <row r="2637" spans="2:9">
      <c r="B2637" s="179"/>
      <c r="C2637" s="179"/>
      <c r="E2637" s="180">
        <f t="shared" ca="1" si="138"/>
        <v>0</v>
      </c>
      <c r="G2637" s="180">
        <f t="shared" ca="1" si="139"/>
        <v>0</v>
      </c>
      <c r="I2637" s="180">
        <f t="shared" ca="1" si="140"/>
        <v>0</v>
      </c>
    </row>
    <row r="2638" spans="2:9">
      <c r="B2638" s="179"/>
      <c r="C2638" s="179"/>
      <c r="E2638" s="180">
        <f t="shared" ca="1" si="138"/>
        <v>0</v>
      </c>
      <c r="G2638" s="180">
        <f t="shared" ca="1" si="139"/>
        <v>0</v>
      </c>
      <c r="I2638" s="180">
        <f t="shared" ca="1" si="140"/>
        <v>0</v>
      </c>
    </row>
    <row r="2639" spans="2:9">
      <c r="B2639" s="179"/>
      <c r="C2639" s="179"/>
      <c r="E2639" s="180">
        <f t="shared" ca="1" si="138"/>
        <v>0</v>
      </c>
      <c r="G2639" s="180">
        <f t="shared" ca="1" si="139"/>
        <v>0</v>
      </c>
      <c r="I2639" s="180">
        <f t="shared" ca="1" si="140"/>
        <v>0</v>
      </c>
    </row>
    <row r="2640" spans="2:9">
      <c r="B2640" s="179"/>
      <c r="C2640" s="179"/>
      <c r="E2640" s="180">
        <f t="shared" ca="1" si="138"/>
        <v>0</v>
      </c>
      <c r="G2640" s="180">
        <f t="shared" ca="1" si="139"/>
        <v>0</v>
      </c>
      <c r="I2640" s="180">
        <f t="shared" ca="1" si="140"/>
        <v>0</v>
      </c>
    </row>
    <row r="2641" spans="2:9">
      <c r="B2641" s="179"/>
      <c r="C2641" s="179"/>
      <c r="E2641" s="180">
        <f t="shared" ca="1" si="138"/>
        <v>0</v>
      </c>
      <c r="G2641" s="180">
        <f t="shared" ca="1" si="139"/>
        <v>0</v>
      </c>
      <c r="I2641" s="180">
        <f t="shared" ca="1" si="140"/>
        <v>0</v>
      </c>
    </row>
    <row r="2642" spans="2:9">
      <c r="B2642" s="179"/>
      <c r="C2642" s="179"/>
      <c r="E2642" s="180">
        <f t="shared" ca="1" si="138"/>
        <v>0</v>
      </c>
      <c r="G2642" s="180">
        <f t="shared" ca="1" si="139"/>
        <v>0</v>
      </c>
      <c r="I2642" s="180">
        <f t="shared" ca="1" si="140"/>
        <v>0</v>
      </c>
    </row>
    <row r="2643" spans="2:9">
      <c r="B2643" s="179"/>
      <c r="C2643" s="179"/>
      <c r="E2643" s="180">
        <f t="shared" ca="1" si="138"/>
        <v>0</v>
      </c>
      <c r="G2643" s="180">
        <f t="shared" ca="1" si="139"/>
        <v>0</v>
      </c>
      <c r="I2643" s="180">
        <f t="shared" ca="1" si="140"/>
        <v>0</v>
      </c>
    </row>
    <row r="2644" spans="2:9">
      <c r="B2644" s="179"/>
      <c r="C2644" s="179"/>
      <c r="E2644" s="180">
        <f t="shared" ca="1" si="138"/>
        <v>0</v>
      </c>
      <c r="G2644" s="180">
        <f t="shared" ca="1" si="139"/>
        <v>0</v>
      </c>
      <c r="I2644" s="180">
        <f t="shared" ca="1" si="140"/>
        <v>0</v>
      </c>
    </row>
    <row r="2645" spans="2:9">
      <c r="B2645" s="179"/>
      <c r="C2645" s="179"/>
      <c r="E2645" s="180">
        <f t="shared" ca="1" si="138"/>
        <v>0</v>
      </c>
      <c r="G2645" s="180">
        <f t="shared" ca="1" si="139"/>
        <v>0</v>
      </c>
      <c r="I2645" s="180">
        <f t="shared" ca="1" si="140"/>
        <v>0</v>
      </c>
    </row>
    <row r="2646" spans="2:9">
      <c r="B2646" s="179"/>
      <c r="C2646" s="179"/>
      <c r="E2646" s="180">
        <f t="shared" ca="1" si="138"/>
        <v>0</v>
      </c>
      <c r="G2646" s="180">
        <f t="shared" ca="1" si="139"/>
        <v>0</v>
      </c>
      <c r="I2646" s="180">
        <f t="shared" ca="1" si="140"/>
        <v>0</v>
      </c>
    </row>
    <row r="2647" spans="2:9">
      <c r="B2647" s="179"/>
      <c r="C2647" s="179"/>
      <c r="E2647" s="180">
        <f t="shared" ca="1" si="138"/>
        <v>0</v>
      </c>
      <c r="G2647" s="180">
        <f t="shared" ca="1" si="139"/>
        <v>0</v>
      </c>
      <c r="I2647" s="180">
        <f t="shared" ca="1" si="140"/>
        <v>0</v>
      </c>
    </row>
    <row r="2648" spans="2:9">
      <c r="B2648" s="179"/>
      <c r="C2648" s="179"/>
      <c r="E2648" s="180">
        <f t="shared" ca="1" si="138"/>
        <v>0</v>
      </c>
      <c r="G2648" s="180">
        <f t="shared" ca="1" si="139"/>
        <v>0</v>
      </c>
      <c r="I2648" s="180">
        <f t="shared" ca="1" si="140"/>
        <v>0</v>
      </c>
    </row>
    <row r="2649" spans="2:9">
      <c r="B2649" s="179"/>
      <c r="C2649" s="179"/>
      <c r="E2649" s="180">
        <f t="shared" ca="1" si="138"/>
        <v>0</v>
      </c>
      <c r="G2649" s="180">
        <f t="shared" ca="1" si="139"/>
        <v>0</v>
      </c>
      <c r="I2649" s="180">
        <f t="shared" ca="1" si="140"/>
        <v>0</v>
      </c>
    </row>
    <row r="2650" spans="2:9">
      <c r="B2650" s="179"/>
      <c r="C2650" s="179"/>
      <c r="E2650" s="180">
        <f t="shared" ca="1" si="138"/>
        <v>0</v>
      </c>
      <c r="G2650" s="180">
        <f t="shared" ca="1" si="139"/>
        <v>0</v>
      </c>
      <c r="I2650" s="180">
        <f t="shared" ca="1" si="140"/>
        <v>0</v>
      </c>
    </row>
    <row r="2651" spans="2:9">
      <c r="B2651" s="179"/>
      <c r="C2651" s="179"/>
      <c r="E2651" s="180">
        <f t="shared" ca="1" si="138"/>
        <v>0</v>
      </c>
      <c r="G2651" s="180">
        <f t="shared" ca="1" si="139"/>
        <v>0</v>
      </c>
      <c r="I2651" s="180">
        <f t="shared" ca="1" si="140"/>
        <v>0</v>
      </c>
    </row>
    <row r="2652" spans="2:9">
      <c r="B2652" s="179"/>
      <c r="C2652" s="179"/>
      <c r="E2652" s="180">
        <f t="shared" ca="1" si="138"/>
        <v>0</v>
      </c>
      <c r="G2652" s="180">
        <f t="shared" ca="1" si="139"/>
        <v>0</v>
      </c>
      <c r="I2652" s="180">
        <f t="shared" ca="1" si="140"/>
        <v>0</v>
      </c>
    </row>
    <row r="2653" spans="2:9">
      <c r="B2653" s="179"/>
      <c r="C2653" s="179"/>
      <c r="E2653" s="180">
        <f t="shared" ca="1" si="138"/>
        <v>0</v>
      </c>
      <c r="G2653" s="180">
        <f t="shared" ca="1" si="139"/>
        <v>0</v>
      </c>
      <c r="I2653" s="180">
        <f t="shared" ca="1" si="140"/>
        <v>0</v>
      </c>
    </row>
    <row r="2654" spans="2:9">
      <c r="B2654" s="179"/>
      <c r="C2654" s="179"/>
      <c r="E2654" s="180">
        <f t="shared" ca="1" si="138"/>
        <v>0</v>
      </c>
      <c r="G2654" s="180">
        <f t="shared" ca="1" si="139"/>
        <v>0</v>
      </c>
      <c r="I2654" s="180">
        <f t="shared" ca="1" si="140"/>
        <v>0</v>
      </c>
    </row>
    <row r="2655" spans="2:9">
      <c r="B2655" s="179"/>
      <c r="C2655" s="179"/>
      <c r="E2655" s="180">
        <f t="shared" ref="E2655:E2718" ca="1" si="141">SUMPRODUCT(SUMIFS(INDIRECT(NomFeuilles&amp;"!E8"),INDIRECT(NomFeuilles&amp;"!A8"),"VRAI",INDIRECT(NomFeuilles&amp;"!A9"),"2013",INDIRECT(NomFeuilles&amp;"!E1"),C2655))</f>
        <v>0</v>
      </c>
      <c r="G2655" s="180">
        <f t="shared" ref="G2655:G2718" ca="1" si="142">SUMPRODUCT(SUMIFS(INDIRECT(NomFeuilles&amp;"!A39"),INDIRECT(NomFeuilles&amp;"!A8"),"VRAI",INDIRECT(NomFeuilles&amp;"!A9"),"2013",INDIRECT(NomFeuilles&amp;"!A40"),C2655))</f>
        <v>0</v>
      </c>
      <c r="I2655" s="180">
        <f t="shared" ref="I2655:I2718" ca="1" si="143">SUMPRODUCT(SUMIFS(INDIRECT(NomFeuilles&amp;"!C42"),INDIRECT(NomFeuilles&amp;"!A8"),"VRAI",INDIRECT(NomFeuilles&amp;"!A9"),"2013",INDIRECT(NomFeuilles&amp;"!A40"),C2655))</f>
        <v>0</v>
      </c>
    </row>
    <row r="2656" spans="2:9">
      <c r="B2656" s="179"/>
      <c r="C2656" s="179"/>
      <c r="E2656" s="180">
        <f t="shared" ca="1" si="141"/>
        <v>0</v>
      </c>
      <c r="G2656" s="180">
        <f t="shared" ca="1" si="142"/>
        <v>0</v>
      </c>
      <c r="I2656" s="180">
        <f t="shared" ca="1" si="143"/>
        <v>0</v>
      </c>
    </row>
    <row r="2657" spans="2:9">
      <c r="B2657" s="179"/>
      <c r="C2657" s="179"/>
      <c r="E2657" s="180">
        <f t="shared" ca="1" si="141"/>
        <v>0</v>
      </c>
      <c r="G2657" s="180">
        <f t="shared" ca="1" si="142"/>
        <v>0</v>
      </c>
      <c r="I2657" s="180">
        <f t="shared" ca="1" si="143"/>
        <v>0</v>
      </c>
    </row>
    <row r="2658" spans="2:9">
      <c r="B2658" s="179"/>
      <c r="C2658" s="179"/>
      <c r="E2658" s="180">
        <f t="shared" ca="1" si="141"/>
        <v>0</v>
      </c>
      <c r="G2658" s="180">
        <f t="shared" ca="1" si="142"/>
        <v>0</v>
      </c>
      <c r="I2658" s="180">
        <f t="shared" ca="1" si="143"/>
        <v>0</v>
      </c>
    </row>
    <row r="2659" spans="2:9">
      <c r="B2659" s="179"/>
      <c r="C2659" s="179"/>
      <c r="E2659" s="180">
        <f t="shared" ca="1" si="141"/>
        <v>0</v>
      </c>
      <c r="G2659" s="180">
        <f t="shared" ca="1" si="142"/>
        <v>0</v>
      </c>
      <c r="I2659" s="180">
        <f t="shared" ca="1" si="143"/>
        <v>0</v>
      </c>
    </row>
    <row r="2660" spans="2:9">
      <c r="B2660" s="179"/>
      <c r="C2660" s="179"/>
      <c r="E2660" s="180">
        <f t="shared" ca="1" si="141"/>
        <v>0</v>
      </c>
      <c r="G2660" s="180">
        <f t="shared" ca="1" si="142"/>
        <v>0</v>
      </c>
      <c r="I2660" s="180">
        <f t="shared" ca="1" si="143"/>
        <v>0</v>
      </c>
    </row>
    <row r="2661" spans="2:9">
      <c r="B2661" s="179"/>
      <c r="C2661" s="179"/>
      <c r="E2661" s="180">
        <f t="shared" ca="1" si="141"/>
        <v>0</v>
      </c>
      <c r="G2661" s="180">
        <f t="shared" ca="1" si="142"/>
        <v>0</v>
      </c>
      <c r="I2661" s="180">
        <f t="shared" ca="1" si="143"/>
        <v>0</v>
      </c>
    </row>
    <row r="2662" spans="2:9">
      <c r="B2662" s="179"/>
      <c r="C2662" s="179"/>
      <c r="E2662" s="180">
        <f t="shared" ca="1" si="141"/>
        <v>0</v>
      </c>
      <c r="G2662" s="180">
        <f t="shared" ca="1" si="142"/>
        <v>0</v>
      </c>
      <c r="I2662" s="180">
        <f t="shared" ca="1" si="143"/>
        <v>0</v>
      </c>
    </row>
    <row r="2663" spans="2:9">
      <c r="B2663" s="179"/>
      <c r="C2663" s="179"/>
      <c r="E2663" s="180">
        <f t="shared" ca="1" si="141"/>
        <v>0</v>
      </c>
      <c r="G2663" s="180">
        <f t="shared" ca="1" si="142"/>
        <v>0</v>
      </c>
      <c r="I2663" s="180">
        <f t="shared" ca="1" si="143"/>
        <v>0</v>
      </c>
    </row>
    <row r="2664" spans="2:9">
      <c r="B2664" s="179"/>
      <c r="C2664" s="179"/>
      <c r="E2664" s="180">
        <f t="shared" ca="1" si="141"/>
        <v>0</v>
      </c>
      <c r="G2664" s="180">
        <f t="shared" ca="1" si="142"/>
        <v>0</v>
      </c>
      <c r="I2664" s="180">
        <f t="shared" ca="1" si="143"/>
        <v>0</v>
      </c>
    </row>
    <row r="2665" spans="2:9">
      <c r="B2665" s="179"/>
      <c r="C2665" s="179"/>
      <c r="E2665" s="180">
        <f t="shared" ca="1" si="141"/>
        <v>0</v>
      </c>
      <c r="G2665" s="180">
        <f t="shared" ca="1" si="142"/>
        <v>0</v>
      </c>
      <c r="I2665" s="180">
        <f t="shared" ca="1" si="143"/>
        <v>0</v>
      </c>
    </row>
    <row r="2666" spans="2:9">
      <c r="B2666" s="179"/>
      <c r="C2666" s="179"/>
      <c r="E2666" s="180">
        <f t="shared" ca="1" si="141"/>
        <v>0</v>
      </c>
      <c r="G2666" s="180">
        <f t="shared" ca="1" si="142"/>
        <v>0</v>
      </c>
      <c r="I2666" s="180">
        <f t="shared" ca="1" si="143"/>
        <v>0</v>
      </c>
    </row>
    <row r="2667" spans="2:9">
      <c r="B2667" s="179"/>
      <c r="C2667" s="179"/>
      <c r="E2667" s="180">
        <f t="shared" ca="1" si="141"/>
        <v>0</v>
      </c>
      <c r="G2667" s="180">
        <f t="shared" ca="1" si="142"/>
        <v>0</v>
      </c>
      <c r="I2667" s="180">
        <f t="shared" ca="1" si="143"/>
        <v>0</v>
      </c>
    </row>
    <row r="2668" spans="2:9">
      <c r="B2668" s="179"/>
      <c r="C2668" s="179"/>
      <c r="E2668" s="180">
        <f t="shared" ca="1" si="141"/>
        <v>0</v>
      </c>
      <c r="G2668" s="180">
        <f t="shared" ca="1" si="142"/>
        <v>0</v>
      </c>
      <c r="I2668" s="180">
        <f t="shared" ca="1" si="143"/>
        <v>0</v>
      </c>
    </row>
    <row r="2669" spans="2:9">
      <c r="B2669" s="179"/>
      <c r="C2669" s="179"/>
      <c r="E2669" s="180">
        <f t="shared" ca="1" si="141"/>
        <v>0</v>
      </c>
      <c r="G2669" s="180">
        <f t="shared" ca="1" si="142"/>
        <v>0</v>
      </c>
      <c r="I2669" s="180">
        <f t="shared" ca="1" si="143"/>
        <v>0</v>
      </c>
    </row>
    <row r="2670" spans="2:9">
      <c r="B2670" s="179"/>
      <c r="C2670" s="179"/>
      <c r="E2670" s="180">
        <f t="shared" ca="1" si="141"/>
        <v>0</v>
      </c>
      <c r="G2670" s="180">
        <f t="shared" ca="1" si="142"/>
        <v>0</v>
      </c>
      <c r="I2670" s="180">
        <f t="shared" ca="1" si="143"/>
        <v>0</v>
      </c>
    </row>
    <row r="2671" spans="2:9">
      <c r="B2671" s="179"/>
      <c r="C2671" s="179"/>
      <c r="E2671" s="180">
        <f t="shared" ca="1" si="141"/>
        <v>0</v>
      </c>
      <c r="G2671" s="180">
        <f t="shared" ca="1" si="142"/>
        <v>0</v>
      </c>
      <c r="I2671" s="180">
        <f t="shared" ca="1" si="143"/>
        <v>0</v>
      </c>
    </row>
    <row r="2672" spans="2:9">
      <c r="B2672" s="179"/>
      <c r="C2672" s="179"/>
      <c r="E2672" s="180">
        <f t="shared" ca="1" si="141"/>
        <v>0</v>
      </c>
      <c r="G2672" s="180">
        <f t="shared" ca="1" si="142"/>
        <v>0</v>
      </c>
      <c r="I2672" s="180">
        <f t="shared" ca="1" si="143"/>
        <v>0</v>
      </c>
    </row>
    <row r="2673" spans="2:9">
      <c r="B2673" s="179"/>
      <c r="C2673" s="179"/>
      <c r="E2673" s="180">
        <f t="shared" ca="1" si="141"/>
        <v>0</v>
      </c>
      <c r="G2673" s="180">
        <f t="shared" ca="1" si="142"/>
        <v>0</v>
      </c>
      <c r="I2673" s="180">
        <f t="shared" ca="1" si="143"/>
        <v>0</v>
      </c>
    </row>
    <row r="2674" spans="2:9">
      <c r="B2674" s="179"/>
      <c r="C2674" s="179"/>
      <c r="E2674" s="180">
        <f t="shared" ca="1" si="141"/>
        <v>0</v>
      </c>
      <c r="G2674" s="180">
        <f t="shared" ca="1" si="142"/>
        <v>0</v>
      </c>
      <c r="I2674" s="180">
        <f t="shared" ca="1" si="143"/>
        <v>0</v>
      </c>
    </row>
    <row r="2675" spans="2:9">
      <c r="B2675" s="179"/>
      <c r="C2675" s="179"/>
      <c r="E2675" s="180">
        <f t="shared" ca="1" si="141"/>
        <v>0</v>
      </c>
      <c r="G2675" s="180">
        <f t="shared" ca="1" si="142"/>
        <v>0</v>
      </c>
      <c r="I2675" s="180">
        <f t="shared" ca="1" si="143"/>
        <v>0</v>
      </c>
    </row>
    <row r="2676" spans="2:9">
      <c r="B2676" s="179"/>
      <c r="C2676" s="179"/>
      <c r="E2676" s="180">
        <f t="shared" ca="1" si="141"/>
        <v>0</v>
      </c>
      <c r="G2676" s="180">
        <f t="shared" ca="1" si="142"/>
        <v>0</v>
      </c>
      <c r="I2676" s="180">
        <f t="shared" ca="1" si="143"/>
        <v>0</v>
      </c>
    </row>
    <row r="2677" spans="2:9">
      <c r="B2677" s="179"/>
      <c r="C2677" s="179"/>
      <c r="E2677" s="180">
        <f t="shared" ca="1" si="141"/>
        <v>0</v>
      </c>
      <c r="G2677" s="180">
        <f t="shared" ca="1" si="142"/>
        <v>0</v>
      </c>
      <c r="I2677" s="180">
        <f t="shared" ca="1" si="143"/>
        <v>0</v>
      </c>
    </row>
    <row r="2678" spans="2:9">
      <c r="B2678" s="179"/>
      <c r="C2678" s="179"/>
      <c r="E2678" s="180">
        <f t="shared" ca="1" si="141"/>
        <v>0</v>
      </c>
      <c r="G2678" s="180">
        <f t="shared" ca="1" si="142"/>
        <v>0</v>
      </c>
      <c r="I2678" s="180">
        <f t="shared" ca="1" si="143"/>
        <v>0</v>
      </c>
    </row>
    <row r="2679" spans="2:9">
      <c r="B2679" s="179"/>
      <c r="C2679" s="179"/>
      <c r="E2679" s="180">
        <f t="shared" ca="1" si="141"/>
        <v>0</v>
      </c>
      <c r="G2679" s="180">
        <f t="shared" ca="1" si="142"/>
        <v>0</v>
      </c>
      <c r="I2679" s="180">
        <f t="shared" ca="1" si="143"/>
        <v>0</v>
      </c>
    </row>
    <row r="2680" spans="2:9">
      <c r="B2680" s="179"/>
      <c r="C2680" s="179"/>
      <c r="E2680" s="180">
        <f t="shared" ca="1" si="141"/>
        <v>0</v>
      </c>
      <c r="G2680" s="180">
        <f t="shared" ca="1" si="142"/>
        <v>0</v>
      </c>
      <c r="I2680" s="180">
        <f t="shared" ca="1" si="143"/>
        <v>0</v>
      </c>
    </row>
    <row r="2681" spans="2:9">
      <c r="B2681" s="179"/>
      <c r="C2681" s="179"/>
      <c r="E2681" s="180">
        <f t="shared" ca="1" si="141"/>
        <v>0</v>
      </c>
      <c r="G2681" s="180">
        <f t="shared" ca="1" si="142"/>
        <v>0</v>
      </c>
      <c r="I2681" s="180">
        <f t="shared" ca="1" si="143"/>
        <v>0</v>
      </c>
    </row>
    <row r="2682" spans="2:9">
      <c r="B2682" s="179"/>
      <c r="C2682" s="179"/>
      <c r="E2682" s="180">
        <f t="shared" ca="1" si="141"/>
        <v>0</v>
      </c>
      <c r="G2682" s="180">
        <f t="shared" ca="1" si="142"/>
        <v>0</v>
      </c>
      <c r="I2682" s="180">
        <f t="shared" ca="1" si="143"/>
        <v>0</v>
      </c>
    </row>
    <row r="2683" spans="2:9">
      <c r="B2683" s="179"/>
      <c r="C2683" s="179"/>
      <c r="E2683" s="180">
        <f t="shared" ca="1" si="141"/>
        <v>0</v>
      </c>
      <c r="G2683" s="180">
        <f t="shared" ca="1" si="142"/>
        <v>0</v>
      </c>
      <c r="I2683" s="180">
        <f t="shared" ca="1" si="143"/>
        <v>0</v>
      </c>
    </row>
    <row r="2684" spans="2:9">
      <c r="B2684" s="179"/>
      <c r="C2684" s="179"/>
      <c r="E2684" s="180">
        <f t="shared" ca="1" si="141"/>
        <v>0</v>
      </c>
      <c r="G2684" s="180">
        <f t="shared" ca="1" si="142"/>
        <v>0</v>
      </c>
      <c r="I2684" s="180">
        <f t="shared" ca="1" si="143"/>
        <v>0</v>
      </c>
    </row>
    <row r="2685" spans="2:9">
      <c r="B2685" s="179"/>
      <c r="C2685" s="179"/>
      <c r="E2685" s="180">
        <f t="shared" ca="1" si="141"/>
        <v>0</v>
      </c>
      <c r="G2685" s="180">
        <f t="shared" ca="1" si="142"/>
        <v>0</v>
      </c>
      <c r="I2685" s="180">
        <f t="shared" ca="1" si="143"/>
        <v>0</v>
      </c>
    </row>
    <row r="2686" spans="2:9">
      <c r="B2686" s="179"/>
      <c r="C2686" s="179"/>
      <c r="E2686" s="180">
        <f t="shared" ca="1" si="141"/>
        <v>0</v>
      </c>
      <c r="G2686" s="180">
        <f t="shared" ca="1" si="142"/>
        <v>0</v>
      </c>
      <c r="I2686" s="180">
        <f t="shared" ca="1" si="143"/>
        <v>0</v>
      </c>
    </row>
    <row r="2687" spans="2:9">
      <c r="B2687" s="179"/>
      <c r="C2687" s="179"/>
      <c r="E2687" s="180">
        <f t="shared" ca="1" si="141"/>
        <v>0</v>
      </c>
      <c r="G2687" s="180">
        <f t="shared" ca="1" si="142"/>
        <v>0</v>
      </c>
      <c r="I2687" s="180">
        <f t="shared" ca="1" si="143"/>
        <v>0</v>
      </c>
    </row>
    <row r="2688" spans="2:9">
      <c r="B2688" s="179"/>
      <c r="C2688" s="179"/>
      <c r="E2688" s="180">
        <f t="shared" ca="1" si="141"/>
        <v>0</v>
      </c>
      <c r="G2688" s="180">
        <f t="shared" ca="1" si="142"/>
        <v>0</v>
      </c>
      <c r="I2688" s="180">
        <f t="shared" ca="1" si="143"/>
        <v>0</v>
      </c>
    </row>
    <row r="2689" spans="2:9">
      <c r="B2689" s="179"/>
      <c r="C2689" s="179"/>
      <c r="E2689" s="180">
        <f t="shared" ca="1" si="141"/>
        <v>0</v>
      </c>
      <c r="G2689" s="180">
        <f t="shared" ca="1" si="142"/>
        <v>0</v>
      </c>
      <c r="I2689" s="180">
        <f t="shared" ca="1" si="143"/>
        <v>0</v>
      </c>
    </row>
    <row r="2690" spans="2:9">
      <c r="B2690" s="179"/>
      <c r="C2690" s="179"/>
      <c r="E2690" s="180">
        <f t="shared" ca="1" si="141"/>
        <v>0</v>
      </c>
      <c r="G2690" s="180">
        <f t="shared" ca="1" si="142"/>
        <v>0</v>
      </c>
      <c r="I2690" s="180">
        <f t="shared" ca="1" si="143"/>
        <v>0</v>
      </c>
    </row>
    <row r="2691" spans="2:9">
      <c r="B2691" s="179"/>
      <c r="C2691" s="179"/>
      <c r="E2691" s="180">
        <f t="shared" ca="1" si="141"/>
        <v>0</v>
      </c>
      <c r="G2691" s="180">
        <f t="shared" ca="1" si="142"/>
        <v>0</v>
      </c>
      <c r="I2691" s="180">
        <f t="shared" ca="1" si="143"/>
        <v>0</v>
      </c>
    </row>
    <row r="2692" spans="2:9">
      <c r="B2692" s="179"/>
      <c r="C2692" s="179"/>
      <c r="E2692" s="180">
        <f t="shared" ca="1" si="141"/>
        <v>0</v>
      </c>
      <c r="G2692" s="180">
        <f t="shared" ca="1" si="142"/>
        <v>0</v>
      </c>
      <c r="I2692" s="180">
        <f t="shared" ca="1" si="143"/>
        <v>0</v>
      </c>
    </row>
    <row r="2693" spans="2:9">
      <c r="B2693" s="179"/>
      <c r="C2693" s="179"/>
      <c r="E2693" s="180">
        <f t="shared" ca="1" si="141"/>
        <v>0</v>
      </c>
      <c r="G2693" s="180">
        <f t="shared" ca="1" si="142"/>
        <v>0</v>
      </c>
      <c r="I2693" s="180">
        <f t="shared" ca="1" si="143"/>
        <v>0</v>
      </c>
    </row>
    <row r="2694" spans="2:9">
      <c r="B2694" s="179"/>
      <c r="C2694" s="179"/>
      <c r="E2694" s="180">
        <f t="shared" ca="1" si="141"/>
        <v>0</v>
      </c>
      <c r="G2694" s="180">
        <f t="shared" ca="1" si="142"/>
        <v>0</v>
      </c>
      <c r="I2694" s="180">
        <f t="shared" ca="1" si="143"/>
        <v>0</v>
      </c>
    </row>
    <row r="2695" spans="2:9">
      <c r="B2695" s="179"/>
      <c r="C2695" s="179"/>
      <c r="E2695" s="180">
        <f t="shared" ca="1" si="141"/>
        <v>0</v>
      </c>
      <c r="G2695" s="180">
        <f t="shared" ca="1" si="142"/>
        <v>0</v>
      </c>
      <c r="I2695" s="180">
        <f t="shared" ca="1" si="143"/>
        <v>0</v>
      </c>
    </row>
    <row r="2696" spans="2:9">
      <c r="B2696" s="179"/>
      <c r="C2696" s="179"/>
      <c r="E2696" s="180">
        <f t="shared" ca="1" si="141"/>
        <v>0</v>
      </c>
      <c r="G2696" s="180">
        <f t="shared" ca="1" si="142"/>
        <v>0</v>
      </c>
      <c r="I2696" s="180">
        <f t="shared" ca="1" si="143"/>
        <v>0</v>
      </c>
    </row>
    <row r="2697" spans="2:9">
      <c r="B2697" s="179"/>
      <c r="C2697" s="179"/>
      <c r="E2697" s="180">
        <f t="shared" ca="1" si="141"/>
        <v>0</v>
      </c>
      <c r="G2697" s="180">
        <f t="shared" ca="1" si="142"/>
        <v>0</v>
      </c>
      <c r="I2697" s="180">
        <f t="shared" ca="1" si="143"/>
        <v>0</v>
      </c>
    </row>
    <row r="2698" spans="2:9">
      <c r="B2698" s="179"/>
      <c r="C2698" s="179"/>
      <c r="E2698" s="180">
        <f t="shared" ca="1" si="141"/>
        <v>0</v>
      </c>
      <c r="G2698" s="180">
        <f t="shared" ca="1" si="142"/>
        <v>0</v>
      </c>
      <c r="I2698" s="180">
        <f t="shared" ca="1" si="143"/>
        <v>0</v>
      </c>
    </row>
    <row r="2699" spans="2:9">
      <c r="B2699" s="179"/>
      <c r="C2699" s="179"/>
      <c r="E2699" s="180">
        <f t="shared" ca="1" si="141"/>
        <v>0</v>
      </c>
      <c r="G2699" s="180">
        <f t="shared" ca="1" si="142"/>
        <v>0</v>
      </c>
      <c r="I2699" s="180">
        <f t="shared" ca="1" si="143"/>
        <v>0</v>
      </c>
    </row>
    <row r="2700" spans="2:9">
      <c r="B2700" s="179"/>
      <c r="C2700" s="179"/>
      <c r="E2700" s="180">
        <f t="shared" ca="1" si="141"/>
        <v>0</v>
      </c>
      <c r="G2700" s="180">
        <f t="shared" ca="1" si="142"/>
        <v>0</v>
      </c>
      <c r="I2700" s="180">
        <f t="shared" ca="1" si="143"/>
        <v>0</v>
      </c>
    </row>
    <row r="2701" spans="2:9">
      <c r="B2701" s="179"/>
      <c r="C2701" s="179"/>
      <c r="E2701" s="180">
        <f t="shared" ca="1" si="141"/>
        <v>0</v>
      </c>
      <c r="G2701" s="180">
        <f t="shared" ca="1" si="142"/>
        <v>0</v>
      </c>
      <c r="I2701" s="180">
        <f t="shared" ca="1" si="143"/>
        <v>0</v>
      </c>
    </row>
    <row r="2702" spans="2:9">
      <c r="B2702" s="179"/>
      <c r="C2702" s="179"/>
      <c r="E2702" s="180">
        <f t="shared" ca="1" si="141"/>
        <v>0</v>
      </c>
      <c r="G2702" s="180">
        <f t="shared" ca="1" si="142"/>
        <v>0</v>
      </c>
      <c r="I2702" s="180">
        <f t="shared" ca="1" si="143"/>
        <v>0</v>
      </c>
    </row>
    <row r="2703" spans="2:9">
      <c r="B2703" s="179"/>
      <c r="C2703" s="179"/>
      <c r="E2703" s="180">
        <f t="shared" ca="1" si="141"/>
        <v>0</v>
      </c>
      <c r="G2703" s="180">
        <f t="shared" ca="1" si="142"/>
        <v>0</v>
      </c>
      <c r="I2703" s="180">
        <f t="shared" ca="1" si="143"/>
        <v>0</v>
      </c>
    </row>
    <row r="2704" spans="2:9">
      <c r="B2704" s="179"/>
      <c r="C2704" s="179"/>
      <c r="E2704" s="180">
        <f t="shared" ca="1" si="141"/>
        <v>0</v>
      </c>
      <c r="G2704" s="180">
        <f t="shared" ca="1" si="142"/>
        <v>0</v>
      </c>
      <c r="I2704" s="180">
        <f t="shared" ca="1" si="143"/>
        <v>0</v>
      </c>
    </row>
    <row r="2705" spans="2:9">
      <c r="B2705" s="179"/>
      <c r="C2705" s="179"/>
      <c r="E2705" s="180">
        <f t="shared" ca="1" si="141"/>
        <v>0</v>
      </c>
      <c r="G2705" s="180">
        <f t="shared" ca="1" si="142"/>
        <v>0</v>
      </c>
      <c r="I2705" s="180">
        <f t="shared" ca="1" si="143"/>
        <v>0</v>
      </c>
    </row>
    <row r="2706" spans="2:9">
      <c r="B2706" s="179"/>
      <c r="C2706" s="179"/>
      <c r="E2706" s="180">
        <f t="shared" ca="1" si="141"/>
        <v>0</v>
      </c>
      <c r="G2706" s="180">
        <f t="shared" ca="1" si="142"/>
        <v>0</v>
      </c>
      <c r="I2706" s="180">
        <f t="shared" ca="1" si="143"/>
        <v>0</v>
      </c>
    </row>
    <row r="2707" spans="2:9">
      <c r="B2707" s="179"/>
      <c r="C2707" s="179"/>
      <c r="E2707" s="180">
        <f t="shared" ca="1" si="141"/>
        <v>0</v>
      </c>
      <c r="G2707" s="180">
        <f t="shared" ca="1" si="142"/>
        <v>0</v>
      </c>
      <c r="I2707" s="180">
        <f t="shared" ca="1" si="143"/>
        <v>0</v>
      </c>
    </row>
    <row r="2708" spans="2:9">
      <c r="B2708" s="179"/>
      <c r="C2708" s="179"/>
      <c r="E2708" s="180">
        <f t="shared" ca="1" si="141"/>
        <v>0</v>
      </c>
      <c r="G2708" s="180">
        <f t="shared" ca="1" si="142"/>
        <v>0</v>
      </c>
      <c r="I2708" s="180">
        <f t="shared" ca="1" si="143"/>
        <v>0</v>
      </c>
    </row>
    <row r="2709" spans="2:9">
      <c r="B2709" s="179"/>
      <c r="C2709" s="179"/>
      <c r="E2709" s="180">
        <f t="shared" ca="1" si="141"/>
        <v>0</v>
      </c>
      <c r="G2709" s="180">
        <f t="shared" ca="1" si="142"/>
        <v>0</v>
      </c>
      <c r="I2709" s="180">
        <f t="shared" ca="1" si="143"/>
        <v>0</v>
      </c>
    </row>
    <row r="2710" spans="2:9">
      <c r="B2710" s="179"/>
      <c r="C2710" s="179"/>
      <c r="E2710" s="180">
        <f t="shared" ca="1" si="141"/>
        <v>0</v>
      </c>
      <c r="G2710" s="180">
        <f t="shared" ca="1" si="142"/>
        <v>0</v>
      </c>
      <c r="I2710" s="180">
        <f t="shared" ca="1" si="143"/>
        <v>0</v>
      </c>
    </row>
    <row r="2711" spans="2:9">
      <c r="B2711" s="179"/>
      <c r="C2711" s="179"/>
      <c r="E2711" s="180">
        <f t="shared" ca="1" si="141"/>
        <v>0</v>
      </c>
      <c r="G2711" s="180">
        <f t="shared" ca="1" si="142"/>
        <v>0</v>
      </c>
      <c r="I2711" s="180">
        <f t="shared" ca="1" si="143"/>
        <v>0</v>
      </c>
    </row>
    <row r="2712" spans="2:9">
      <c r="B2712" s="179"/>
      <c r="C2712" s="179"/>
      <c r="E2712" s="180">
        <f t="shared" ca="1" si="141"/>
        <v>0</v>
      </c>
      <c r="G2712" s="180">
        <f t="shared" ca="1" si="142"/>
        <v>0</v>
      </c>
      <c r="I2712" s="180">
        <f t="shared" ca="1" si="143"/>
        <v>0</v>
      </c>
    </row>
    <row r="2713" spans="2:9">
      <c r="B2713" s="179"/>
      <c r="C2713" s="179"/>
      <c r="E2713" s="180">
        <f t="shared" ca="1" si="141"/>
        <v>0</v>
      </c>
      <c r="G2713" s="180">
        <f t="shared" ca="1" si="142"/>
        <v>0</v>
      </c>
      <c r="I2713" s="180">
        <f t="shared" ca="1" si="143"/>
        <v>0</v>
      </c>
    </row>
    <row r="2714" spans="2:9">
      <c r="B2714" s="179"/>
      <c r="C2714" s="179"/>
      <c r="E2714" s="180">
        <f t="shared" ca="1" si="141"/>
        <v>0</v>
      </c>
      <c r="G2714" s="180">
        <f t="shared" ca="1" si="142"/>
        <v>0</v>
      </c>
      <c r="I2714" s="180">
        <f t="shared" ca="1" si="143"/>
        <v>0</v>
      </c>
    </row>
    <row r="2715" spans="2:9">
      <c r="B2715" s="179"/>
      <c r="C2715" s="179"/>
      <c r="E2715" s="180">
        <f t="shared" ca="1" si="141"/>
        <v>0</v>
      </c>
      <c r="G2715" s="180">
        <f t="shared" ca="1" si="142"/>
        <v>0</v>
      </c>
      <c r="I2715" s="180">
        <f t="shared" ca="1" si="143"/>
        <v>0</v>
      </c>
    </row>
    <row r="2716" spans="2:9">
      <c r="B2716" s="179"/>
      <c r="C2716" s="179"/>
      <c r="E2716" s="180">
        <f t="shared" ca="1" si="141"/>
        <v>0</v>
      </c>
      <c r="G2716" s="180">
        <f t="shared" ca="1" si="142"/>
        <v>0</v>
      </c>
      <c r="I2716" s="180">
        <f t="shared" ca="1" si="143"/>
        <v>0</v>
      </c>
    </row>
    <row r="2717" spans="2:9">
      <c r="B2717" s="179"/>
      <c r="C2717" s="179"/>
      <c r="E2717" s="180">
        <f t="shared" ca="1" si="141"/>
        <v>0</v>
      </c>
      <c r="G2717" s="180">
        <f t="shared" ca="1" si="142"/>
        <v>0</v>
      </c>
      <c r="I2717" s="180">
        <f t="shared" ca="1" si="143"/>
        <v>0</v>
      </c>
    </row>
    <row r="2718" spans="2:9">
      <c r="B2718" s="179"/>
      <c r="C2718" s="179"/>
      <c r="E2718" s="180">
        <f t="shared" ca="1" si="141"/>
        <v>0</v>
      </c>
      <c r="G2718" s="180">
        <f t="shared" ca="1" si="142"/>
        <v>0</v>
      </c>
      <c r="I2718" s="180">
        <f t="shared" ca="1" si="143"/>
        <v>0</v>
      </c>
    </row>
    <row r="2719" spans="2:9">
      <c r="B2719" s="179"/>
      <c r="C2719" s="179"/>
      <c r="E2719" s="180">
        <f t="shared" ref="E2719:E2782" ca="1" si="144">SUMPRODUCT(SUMIFS(INDIRECT(NomFeuilles&amp;"!E8"),INDIRECT(NomFeuilles&amp;"!A8"),"VRAI",INDIRECT(NomFeuilles&amp;"!A9"),"2013",INDIRECT(NomFeuilles&amp;"!E1"),C2719))</f>
        <v>0</v>
      </c>
      <c r="G2719" s="180">
        <f t="shared" ref="G2719:G2782" ca="1" si="145">SUMPRODUCT(SUMIFS(INDIRECT(NomFeuilles&amp;"!A39"),INDIRECT(NomFeuilles&amp;"!A8"),"VRAI",INDIRECT(NomFeuilles&amp;"!A9"),"2013",INDIRECT(NomFeuilles&amp;"!A40"),C2719))</f>
        <v>0</v>
      </c>
      <c r="I2719" s="180">
        <f t="shared" ref="I2719:I2782" ca="1" si="146">SUMPRODUCT(SUMIFS(INDIRECT(NomFeuilles&amp;"!C42"),INDIRECT(NomFeuilles&amp;"!A8"),"VRAI",INDIRECT(NomFeuilles&amp;"!A9"),"2013",INDIRECT(NomFeuilles&amp;"!A40"),C2719))</f>
        <v>0</v>
      </c>
    </row>
    <row r="2720" spans="2:9">
      <c r="B2720" s="179"/>
      <c r="C2720" s="179"/>
      <c r="E2720" s="180">
        <f t="shared" ca="1" si="144"/>
        <v>0</v>
      </c>
      <c r="G2720" s="180">
        <f t="shared" ca="1" si="145"/>
        <v>0</v>
      </c>
      <c r="I2720" s="180">
        <f t="shared" ca="1" si="146"/>
        <v>0</v>
      </c>
    </row>
    <row r="2721" spans="2:9">
      <c r="B2721" s="179"/>
      <c r="C2721" s="179"/>
      <c r="E2721" s="180">
        <f t="shared" ca="1" si="144"/>
        <v>0</v>
      </c>
      <c r="G2721" s="180">
        <f t="shared" ca="1" si="145"/>
        <v>0</v>
      </c>
      <c r="I2721" s="180">
        <f t="shared" ca="1" si="146"/>
        <v>0</v>
      </c>
    </row>
    <row r="2722" spans="2:9">
      <c r="B2722" s="179"/>
      <c r="C2722" s="179"/>
      <c r="E2722" s="180">
        <f t="shared" ca="1" si="144"/>
        <v>0</v>
      </c>
      <c r="G2722" s="180">
        <f t="shared" ca="1" si="145"/>
        <v>0</v>
      </c>
      <c r="I2722" s="180">
        <f t="shared" ca="1" si="146"/>
        <v>0</v>
      </c>
    </row>
    <row r="2723" spans="2:9">
      <c r="B2723" s="179"/>
      <c r="C2723" s="179"/>
      <c r="E2723" s="180">
        <f t="shared" ca="1" si="144"/>
        <v>0</v>
      </c>
      <c r="G2723" s="180">
        <f t="shared" ca="1" si="145"/>
        <v>0</v>
      </c>
      <c r="I2723" s="180">
        <f t="shared" ca="1" si="146"/>
        <v>0</v>
      </c>
    </row>
    <row r="2724" spans="2:9">
      <c r="B2724" s="179"/>
      <c r="C2724" s="179"/>
      <c r="E2724" s="180">
        <f t="shared" ca="1" si="144"/>
        <v>0</v>
      </c>
      <c r="G2724" s="180">
        <f t="shared" ca="1" si="145"/>
        <v>0</v>
      </c>
      <c r="I2724" s="180">
        <f t="shared" ca="1" si="146"/>
        <v>0</v>
      </c>
    </row>
    <row r="2725" spans="2:9">
      <c r="B2725" s="179"/>
      <c r="C2725" s="179"/>
      <c r="E2725" s="180">
        <f t="shared" ca="1" si="144"/>
        <v>0</v>
      </c>
      <c r="G2725" s="180">
        <f t="shared" ca="1" si="145"/>
        <v>0</v>
      </c>
      <c r="I2725" s="180">
        <f t="shared" ca="1" si="146"/>
        <v>0</v>
      </c>
    </row>
    <row r="2726" spans="2:9">
      <c r="B2726" s="179"/>
      <c r="C2726" s="179"/>
      <c r="E2726" s="180">
        <f t="shared" ca="1" si="144"/>
        <v>0</v>
      </c>
      <c r="G2726" s="180">
        <f t="shared" ca="1" si="145"/>
        <v>0</v>
      </c>
      <c r="I2726" s="180">
        <f t="shared" ca="1" si="146"/>
        <v>0</v>
      </c>
    </row>
    <row r="2727" spans="2:9">
      <c r="B2727" s="179"/>
      <c r="C2727" s="179"/>
      <c r="E2727" s="180">
        <f t="shared" ca="1" si="144"/>
        <v>0</v>
      </c>
      <c r="G2727" s="180">
        <f t="shared" ca="1" si="145"/>
        <v>0</v>
      </c>
      <c r="I2727" s="180">
        <f t="shared" ca="1" si="146"/>
        <v>0</v>
      </c>
    </row>
    <row r="2728" spans="2:9">
      <c r="B2728" s="179"/>
      <c r="C2728" s="179"/>
      <c r="E2728" s="180">
        <f t="shared" ca="1" si="144"/>
        <v>0</v>
      </c>
      <c r="G2728" s="180">
        <f t="shared" ca="1" si="145"/>
        <v>0</v>
      </c>
      <c r="I2728" s="180">
        <f t="shared" ca="1" si="146"/>
        <v>0</v>
      </c>
    </row>
    <row r="2729" spans="2:9">
      <c r="B2729" s="179"/>
      <c r="C2729" s="179"/>
      <c r="E2729" s="180">
        <f t="shared" ca="1" si="144"/>
        <v>0</v>
      </c>
      <c r="G2729" s="180">
        <f t="shared" ca="1" si="145"/>
        <v>0</v>
      </c>
      <c r="I2729" s="180">
        <f t="shared" ca="1" si="146"/>
        <v>0</v>
      </c>
    </row>
    <row r="2730" spans="2:9">
      <c r="B2730" s="179"/>
      <c r="C2730" s="179"/>
      <c r="E2730" s="180">
        <f t="shared" ca="1" si="144"/>
        <v>0</v>
      </c>
      <c r="G2730" s="180">
        <f t="shared" ca="1" si="145"/>
        <v>0</v>
      </c>
      <c r="I2730" s="180">
        <f t="shared" ca="1" si="146"/>
        <v>0</v>
      </c>
    </row>
    <row r="2731" spans="2:9">
      <c r="B2731" s="179"/>
      <c r="C2731" s="179"/>
      <c r="E2731" s="180">
        <f t="shared" ca="1" si="144"/>
        <v>0</v>
      </c>
      <c r="G2731" s="180">
        <f t="shared" ca="1" si="145"/>
        <v>0</v>
      </c>
      <c r="I2731" s="180">
        <f t="shared" ca="1" si="146"/>
        <v>0</v>
      </c>
    </row>
    <row r="2732" spans="2:9">
      <c r="B2732" s="179"/>
      <c r="C2732" s="179"/>
      <c r="E2732" s="180">
        <f t="shared" ca="1" si="144"/>
        <v>0</v>
      </c>
      <c r="G2732" s="180">
        <f t="shared" ca="1" si="145"/>
        <v>0</v>
      </c>
      <c r="I2732" s="180">
        <f t="shared" ca="1" si="146"/>
        <v>0</v>
      </c>
    </row>
    <row r="2733" spans="2:9">
      <c r="B2733" s="179"/>
      <c r="C2733" s="179"/>
      <c r="E2733" s="180">
        <f t="shared" ca="1" si="144"/>
        <v>0</v>
      </c>
      <c r="G2733" s="180">
        <f t="shared" ca="1" si="145"/>
        <v>0</v>
      </c>
      <c r="I2733" s="180">
        <f t="shared" ca="1" si="146"/>
        <v>0</v>
      </c>
    </row>
    <row r="2734" spans="2:9">
      <c r="B2734" s="179"/>
      <c r="C2734" s="179"/>
      <c r="E2734" s="180">
        <f t="shared" ca="1" si="144"/>
        <v>0</v>
      </c>
      <c r="G2734" s="180">
        <f t="shared" ca="1" si="145"/>
        <v>0</v>
      </c>
      <c r="I2734" s="180">
        <f t="shared" ca="1" si="146"/>
        <v>0</v>
      </c>
    </row>
    <row r="2735" spans="2:9">
      <c r="B2735" s="179"/>
      <c r="C2735" s="179"/>
      <c r="E2735" s="180">
        <f t="shared" ca="1" si="144"/>
        <v>0</v>
      </c>
      <c r="G2735" s="180">
        <f t="shared" ca="1" si="145"/>
        <v>0</v>
      </c>
      <c r="I2735" s="180">
        <f t="shared" ca="1" si="146"/>
        <v>0</v>
      </c>
    </row>
    <row r="2736" spans="2:9">
      <c r="B2736" s="179"/>
      <c r="C2736" s="179"/>
      <c r="E2736" s="180">
        <f t="shared" ca="1" si="144"/>
        <v>0</v>
      </c>
      <c r="G2736" s="180">
        <f t="shared" ca="1" si="145"/>
        <v>0</v>
      </c>
      <c r="I2736" s="180">
        <f t="shared" ca="1" si="146"/>
        <v>0</v>
      </c>
    </row>
    <row r="2737" spans="2:9">
      <c r="B2737" s="179"/>
      <c r="C2737" s="179"/>
      <c r="E2737" s="180">
        <f t="shared" ca="1" si="144"/>
        <v>0</v>
      </c>
      <c r="G2737" s="180">
        <f t="shared" ca="1" si="145"/>
        <v>0</v>
      </c>
      <c r="I2737" s="180">
        <f t="shared" ca="1" si="146"/>
        <v>0</v>
      </c>
    </row>
    <row r="2738" spans="2:9">
      <c r="B2738" s="179"/>
      <c r="C2738" s="179"/>
      <c r="E2738" s="180">
        <f t="shared" ca="1" si="144"/>
        <v>0</v>
      </c>
      <c r="G2738" s="180">
        <f t="shared" ca="1" si="145"/>
        <v>0</v>
      </c>
      <c r="I2738" s="180">
        <f t="shared" ca="1" si="146"/>
        <v>0</v>
      </c>
    </row>
    <row r="2739" spans="2:9">
      <c r="B2739" s="179"/>
      <c r="C2739" s="179"/>
      <c r="E2739" s="180">
        <f t="shared" ca="1" si="144"/>
        <v>0</v>
      </c>
      <c r="G2739" s="180">
        <f t="shared" ca="1" si="145"/>
        <v>0</v>
      </c>
      <c r="I2739" s="180">
        <f t="shared" ca="1" si="146"/>
        <v>0</v>
      </c>
    </row>
    <row r="2740" spans="2:9">
      <c r="B2740" s="179"/>
      <c r="C2740" s="179"/>
      <c r="E2740" s="180">
        <f t="shared" ca="1" si="144"/>
        <v>0</v>
      </c>
      <c r="G2740" s="180">
        <f t="shared" ca="1" si="145"/>
        <v>0</v>
      </c>
      <c r="I2740" s="180">
        <f t="shared" ca="1" si="146"/>
        <v>0</v>
      </c>
    </row>
    <row r="2741" spans="2:9">
      <c r="B2741" s="179"/>
      <c r="C2741" s="179"/>
      <c r="E2741" s="180">
        <f t="shared" ca="1" si="144"/>
        <v>0</v>
      </c>
      <c r="G2741" s="180">
        <f t="shared" ca="1" si="145"/>
        <v>0</v>
      </c>
      <c r="I2741" s="180">
        <f t="shared" ca="1" si="146"/>
        <v>0</v>
      </c>
    </row>
    <row r="2742" spans="2:9">
      <c r="B2742" s="179"/>
      <c r="C2742" s="179"/>
      <c r="E2742" s="180">
        <f t="shared" ca="1" si="144"/>
        <v>0</v>
      </c>
      <c r="G2742" s="180">
        <f t="shared" ca="1" si="145"/>
        <v>0</v>
      </c>
      <c r="I2742" s="180">
        <f t="shared" ca="1" si="146"/>
        <v>0</v>
      </c>
    </row>
    <row r="2743" spans="2:9">
      <c r="B2743" s="179"/>
      <c r="C2743" s="179"/>
      <c r="E2743" s="180">
        <f t="shared" ca="1" si="144"/>
        <v>0</v>
      </c>
      <c r="G2743" s="180">
        <f t="shared" ca="1" si="145"/>
        <v>0</v>
      </c>
      <c r="I2743" s="180">
        <f t="shared" ca="1" si="146"/>
        <v>0</v>
      </c>
    </row>
    <row r="2744" spans="2:9">
      <c r="B2744" s="179"/>
      <c r="C2744" s="179"/>
      <c r="E2744" s="180">
        <f t="shared" ca="1" si="144"/>
        <v>0</v>
      </c>
      <c r="G2744" s="180">
        <f t="shared" ca="1" si="145"/>
        <v>0</v>
      </c>
      <c r="I2744" s="180">
        <f t="shared" ca="1" si="146"/>
        <v>0</v>
      </c>
    </row>
    <row r="2745" spans="2:9">
      <c r="B2745" s="179"/>
      <c r="C2745" s="179"/>
      <c r="E2745" s="180">
        <f t="shared" ca="1" si="144"/>
        <v>0</v>
      </c>
      <c r="G2745" s="180">
        <f t="shared" ca="1" si="145"/>
        <v>0</v>
      </c>
      <c r="I2745" s="180">
        <f t="shared" ca="1" si="146"/>
        <v>0</v>
      </c>
    </row>
    <row r="2746" spans="2:9">
      <c r="B2746" s="179"/>
      <c r="C2746" s="179"/>
      <c r="E2746" s="180">
        <f t="shared" ca="1" si="144"/>
        <v>0</v>
      </c>
      <c r="G2746" s="180">
        <f t="shared" ca="1" si="145"/>
        <v>0</v>
      </c>
      <c r="I2746" s="180">
        <f t="shared" ca="1" si="146"/>
        <v>0</v>
      </c>
    </row>
    <row r="2747" spans="2:9">
      <c r="B2747" s="179"/>
      <c r="C2747" s="179"/>
      <c r="E2747" s="180">
        <f t="shared" ca="1" si="144"/>
        <v>0</v>
      </c>
      <c r="G2747" s="180">
        <f t="shared" ca="1" si="145"/>
        <v>0</v>
      </c>
      <c r="I2747" s="180">
        <f t="shared" ca="1" si="146"/>
        <v>0</v>
      </c>
    </row>
    <row r="2748" spans="2:9">
      <c r="B2748" s="179"/>
      <c r="C2748" s="179"/>
      <c r="E2748" s="180">
        <f t="shared" ca="1" si="144"/>
        <v>0</v>
      </c>
      <c r="G2748" s="180">
        <f t="shared" ca="1" si="145"/>
        <v>0</v>
      </c>
      <c r="I2748" s="180">
        <f t="shared" ca="1" si="146"/>
        <v>0</v>
      </c>
    </row>
    <row r="2749" spans="2:9">
      <c r="B2749" s="179"/>
      <c r="C2749" s="179"/>
      <c r="E2749" s="180">
        <f t="shared" ca="1" si="144"/>
        <v>0</v>
      </c>
      <c r="G2749" s="180">
        <f t="shared" ca="1" si="145"/>
        <v>0</v>
      </c>
      <c r="I2749" s="180">
        <f t="shared" ca="1" si="146"/>
        <v>0</v>
      </c>
    </row>
    <row r="2750" spans="2:9">
      <c r="B2750" s="179"/>
      <c r="C2750" s="179"/>
      <c r="E2750" s="180">
        <f t="shared" ca="1" si="144"/>
        <v>0</v>
      </c>
      <c r="G2750" s="180">
        <f t="shared" ca="1" si="145"/>
        <v>0</v>
      </c>
      <c r="I2750" s="180">
        <f t="shared" ca="1" si="146"/>
        <v>0</v>
      </c>
    </row>
    <row r="2751" spans="2:9">
      <c r="B2751" s="179"/>
      <c r="C2751" s="179"/>
      <c r="E2751" s="180">
        <f t="shared" ca="1" si="144"/>
        <v>0</v>
      </c>
      <c r="G2751" s="180">
        <f t="shared" ca="1" si="145"/>
        <v>0</v>
      </c>
      <c r="I2751" s="180">
        <f t="shared" ca="1" si="146"/>
        <v>0</v>
      </c>
    </row>
    <row r="2752" spans="2:9">
      <c r="B2752" s="179"/>
      <c r="C2752" s="179"/>
      <c r="E2752" s="180">
        <f t="shared" ca="1" si="144"/>
        <v>0</v>
      </c>
      <c r="G2752" s="180">
        <f t="shared" ca="1" si="145"/>
        <v>0</v>
      </c>
      <c r="I2752" s="180">
        <f t="shared" ca="1" si="146"/>
        <v>0</v>
      </c>
    </row>
    <row r="2753" spans="2:9">
      <c r="B2753" s="179"/>
      <c r="C2753" s="179"/>
      <c r="E2753" s="180">
        <f t="shared" ca="1" si="144"/>
        <v>0</v>
      </c>
      <c r="G2753" s="180">
        <f t="shared" ca="1" si="145"/>
        <v>0</v>
      </c>
      <c r="I2753" s="180">
        <f t="shared" ca="1" si="146"/>
        <v>0</v>
      </c>
    </row>
    <row r="2754" spans="2:9">
      <c r="B2754" s="179"/>
      <c r="C2754" s="179"/>
      <c r="E2754" s="180">
        <f t="shared" ca="1" si="144"/>
        <v>0</v>
      </c>
      <c r="G2754" s="180">
        <f t="shared" ca="1" si="145"/>
        <v>0</v>
      </c>
      <c r="I2754" s="180">
        <f t="shared" ca="1" si="146"/>
        <v>0</v>
      </c>
    </row>
    <row r="2755" spans="2:9">
      <c r="B2755" s="179"/>
      <c r="C2755" s="179"/>
      <c r="E2755" s="180">
        <f t="shared" ca="1" si="144"/>
        <v>0</v>
      </c>
      <c r="G2755" s="180">
        <f t="shared" ca="1" si="145"/>
        <v>0</v>
      </c>
      <c r="I2755" s="180">
        <f t="shared" ca="1" si="146"/>
        <v>0</v>
      </c>
    </row>
    <row r="2756" spans="2:9">
      <c r="B2756" s="179"/>
      <c r="C2756" s="179"/>
      <c r="E2756" s="180">
        <f t="shared" ca="1" si="144"/>
        <v>0</v>
      </c>
      <c r="G2756" s="180">
        <f t="shared" ca="1" si="145"/>
        <v>0</v>
      </c>
      <c r="I2756" s="180">
        <f t="shared" ca="1" si="146"/>
        <v>0</v>
      </c>
    </row>
    <row r="2757" spans="2:9">
      <c r="B2757" s="179"/>
      <c r="C2757" s="179"/>
      <c r="E2757" s="180">
        <f t="shared" ca="1" si="144"/>
        <v>0</v>
      </c>
      <c r="G2757" s="180">
        <f t="shared" ca="1" si="145"/>
        <v>0</v>
      </c>
      <c r="I2757" s="180">
        <f t="shared" ca="1" si="146"/>
        <v>0</v>
      </c>
    </row>
    <row r="2758" spans="2:9">
      <c r="B2758" s="179"/>
      <c r="C2758" s="179"/>
      <c r="E2758" s="180">
        <f t="shared" ca="1" si="144"/>
        <v>0</v>
      </c>
      <c r="G2758" s="180">
        <f t="shared" ca="1" si="145"/>
        <v>0</v>
      </c>
      <c r="I2758" s="180">
        <f t="shared" ca="1" si="146"/>
        <v>0</v>
      </c>
    </row>
    <row r="2759" spans="2:9">
      <c r="B2759" s="179"/>
      <c r="C2759" s="179"/>
      <c r="E2759" s="180">
        <f t="shared" ca="1" si="144"/>
        <v>0</v>
      </c>
      <c r="G2759" s="180">
        <f t="shared" ca="1" si="145"/>
        <v>0</v>
      </c>
      <c r="I2759" s="180">
        <f t="shared" ca="1" si="146"/>
        <v>0</v>
      </c>
    </row>
    <row r="2760" spans="2:9">
      <c r="B2760" s="179"/>
      <c r="C2760" s="179"/>
      <c r="E2760" s="180">
        <f t="shared" ca="1" si="144"/>
        <v>0</v>
      </c>
      <c r="G2760" s="180">
        <f t="shared" ca="1" si="145"/>
        <v>0</v>
      </c>
      <c r="I2760" s="180">
        <f t="shared" ca="1" si="146"/>
        <v>0</v>
      </c>
    </row>
    <row r="2761" spans="2:9">
      <c r="B2761" s="179"/>
      <c r="C2761" s="179"/>
      <c r="E2761" s="180">
        <f t="shared" ca="1" si="144"/>
        <v>0</v>
      </c>
      <c r="G2761" s="180">
        <f t="shared" ca="1" si="145"/>
        <v>0</v>
      </c>
      <c r="I2761" s="180">
        <f t="shared" ca="1" si="146"/>
        <v>0</v>
      </c>
    </row>
    <row r="2762" spans="2:9">
      <c r="B2762" s="179"/>
      <c r="C2762" s="179"/>
      <c r="E2762" s="180">
        <f t="shared" ca="1" si="144"/>
        <v>0</v>
      </c>
      <c r="G2762" s="180">
        <f t="shared" ca="1" si="145"/>
        <v>0</v>
      </c>
      <c r="I2762" s="180">
        <f t="shared" ca="1" si="146"/>
        <v>0</v>
      </c>
    </row>
    <row r="2763" spans="2:9">
      <c r="B2763" s="179"/>
      <c r="C2763" s="179"/>
      <c r="E2763" s="180">
        <f t="shared" ca="1" si="144"/>
        <v>0</v>
      </c>
      <c r="G2763" s="180">
        <f t="shared" ca="1" si="145"/>
        <v>0</v>
      </c>
      <c r="I2763" s="180">
        <f t="shared" ca="1" si="146"/>
        <v>0</v>
      </c>
    </row>
    <row r="2764" spans="2:9">
      <c r="B2764" s="179"/>
      <c r="C2764" s="179"/>
      <c r="E2764" s="180">
        <f t="shared" ca="1" si="144"/>
        <v>0</v>
      </c>
      <c r="G2764" s="180">
        <f t="shared" ca="1" si="145"/>
        <v>0</v>
      </c>
      <c r="I2764" s="180">
        <f t="shared" ca="1" si="146"/>
        <v>0</v>
      </c>
    </row>
    <row r="2765" spans="2:9">
      <c r="B2765" s="179"/>
      <c r="C2765" s="179"/>
      <c r="E2765" s="180">
        <f t="shared" ca="1" si="144"/>
        <v>0</v>
      </c>
      <c r="G2765" s="180">
        <f t="shared" ca="1" si="145"/>
        <v>0</v>
      </c>
      <c r="I2765" s="180">
        <f t="shared" ca="1" si="146"/>
        <v>0</v>
      </c>
    </row>
    <row r="2766" spans="2:9">
      <c r="B2766" s="179"/>
      <c r="C2766" s="179"/>
      <c r="E2766" s="180">
        <f t="shared" ca="1" si="144"/>
        <v>0</v>
      </c>
      <c r="G2766" s="180">
        <f t="shared" ca="1" si="145"/>
        <v>0</v>
      </c>
      <c r="I2766" s="180">
        <f t="shared" ca="1" si="146"/>
        <v>0</v>
      </c>
    </row>
    <row r="2767" spans="2:9">
      <c r="B2767" s="179"/>
      <c r="C2767" s="179"/>
      <c r="E2767" s="180">
        <f t="shared" ca="1" si="144"/>
        <v>0</v>
      </c>
      <c r="G2767" s="180">
        <f t="shared" ca="1" si="145"/>
        <v>0</v>
      </c>
      <c r="I2767" s="180">
        <f t="shared" ca="1" si="146"/>
        <v>0</v>
      </c>
    </row>
    <row r="2768" spans="2:9">
      <c r="B2768" s="179"/>
      <c r="C2768" s="179"/>
      <c r="E2768" s="180">
        <f t="shared" ca="1" si="144"/>
        <v>0</v>
      </c>
      <c r="G2768" s="180">
        <f t="shared" ca="1" si="145"/>
        <v>0</v>
      </c>
      <c r="I2768" s="180">
        <f t="shared" ca="1" si="146"/>
        <v>0</v>
      </c>
    </row>
    <row r="2769" spans="2:9">
      <c r="B2769" s="179"/>
      <c r="C2769" s="179"/>
      <c r="E2769" s="180">
        <f t="shared" ca="1" si="144"/>
        <v>0</v>
      </c>
      <c r="G2769" s="180">
        <f t="shared" ca="1" si="145"/>
        <v>0</v>
      </c>
      <c r="I2769" s="180">
        <f t="shared" ca="1" si="146"/>
        <v>0</v>
      </c>
    </row>
    <row r="2770" spans="2:9">
      <c r="B2770" s="179"/>
      <c r="C2770" s="179"/>
      <c r="E2770" s="180">
        <f t="shared" ca="1" si="144"/>
        <v>0</v>
      </c>
      <c r="G2770" s="180">
        <f t="shared" ca="1" si="145"/>
        <v>0</v>
      </c>
      <c r="I2770" s="180">
        <f t="shared" ca="1" si="146"/>
        <v>0</v>
      </c>
    </row>
    <row r="2771" spans="2:9">
      <c r="B2771" s="179"/>
      <c r="C2771" s="179"/>
      <c r="E2771" s="180">
        <f t="shared" ca="1" si="144"/>
        <v>0</v>
      </c>
      <c r="G2771" s="180">
        <f t="shared" ca="1" si="145"/>
        <v>0</v>
      </c>
      <c r="I2771" s="180">
        <f t="shared" ca="1" si="146"/>
        <v>0</v>
      </c>
    </row>
    <row r="2772" spans="2:9">
      <c r="B2772" s="179"/>
      <c r="C2772" s="179"/>
      <c r="E2772" s="180">
        <f t="shared" ca="1" si="144"/>
        <v>0</v>
      </c>
      <c r="G2772" s="180">
        <f t="shared" ca="1" si="145"/>
        <v>0</v>
      </c>
      <c r="I2772" s="180">
        <f t="shared" ca="1" si="146"/>
        <v>0</v>
      </c>
    </row>
    <row r="2773" spans="2:9">
      <c r="B2773" s="179"/>
      <c r="C2773" s="179"/>
      <c r="E2773" s="180">
        <f t="shared" ca="1" si="144"/>
        <v>0</v>
      </c>
      <c r="G2773" s="180">
        <f t="shared" ca="1" si="145"/>
        <v>0</v>
      </c>
      <c r="I2773" s="180">
        <f t="shared" ca="1" si="146"/>
        <v>0</v>
      </c>
    </row>
    <row r="2774" spans="2:9">
      <c r="B2774" s="179"/>
      <c r="C2774" s="179"/>
      <c r="E2774" s="180">
        <f t="shared" ca="1" si="144"/>
        <v>0</v>
      </c>
      <c r="G2774" s="180">
        <f t="shared" ca="1" si="145"/>
        <v>0</v>
      </c>
      <c r="I2774" s="180">
        <f t="shared" ca="1" si="146"/>
        <v>0</v>
      </c>
    </row>
    <row r="2775" spans="2:9">
      <c r="B2775" s="179"/>
      <c r="C2775" s="179"/>
      <c r="E2775" s="180">
        <f t="shared" ca="1" si="144"/>
        <v>0</v>
      </c>
      <c r="G2775" s="180">
        <f t="shared" ca="1" si="145"/>
        <v>0</v>
      </c>
      <c r="I2775" s="180">
        <f t="shared" ca="1" si="146"/>
        <v>0</v>
      </c>
    </row>
    <row r="2776" spans="2:9">
      <c r="B2776" s="179"/>
      <c r="C2776" s="179"/>
      <c r="E2776" s="180">
        <f t="shared" ca="1" si="144"/>
        <v>0</v>
      </c>
      <c r="G2776" s="180">
        <f t="shared" ca="1" si="145"/>
        <v>0</v>
      </c>
      <c r="I2776" s="180">
        <f t="shared" ca="1" si="146"/>
        <v>0</v>
      </c>
    </row>
    <row r="2777" spans="2:9">
      <c r="B2777" s="179"/>
      <c r="C2777" s="179"/>
      <c r="E2777" s="180">
        <f t="shared" ca="1" si="144"/>
        <v>0</v>
      </c>
      <c r="G2777" s="180">
        <f t="shared" ca="1" si="145"/>
        <v>0</v>
      </c>
      <c r="I2777" s="180">
        <f t="shared" ca="1" si="146"/>
        <v>0</v>
      </c>
    </row>
    <row r="2778" spans="2:9">
      <c r="B2778" s="179"/>
      <c r="C2778" s="179"/>
      <c r="E2778" s="180">
        <f t="shared" ca="1" si="144"/>
        <v>0</v>
      </c>
      <c r="G2778" s="180">
        <f t="shared" ca="1" si="145"/>
        <v>0</v>
      </c>
      <c r="I2778" s="180">
        <f t="shared" ca="1" si="146"/>
        <v>0</v>
      </c>
    </row>
    <row r="2779" spans="2:9">
      <c r="B2779" s="179"/>
      <c r="C2779" s="179"/>
      <c r="E2779" s="180">
        <f t="shared" ca="1" si="144"/>
        <v>0</v>
      </c>
      <c r="G2779" s="180">
        <f t="shared" ca="1" si="145"/>
        <v>0</v>
      </c>
      <c r="I2779" s="180">
        <f t="shared" ca="1" si="146"/>
        <v>0</v>
      </c>
    </row>
    <row r="2780" spans="2:9">
      <c r="B2780" s="179"/>
      <c r="C2780" s="179"/>
      <c r="E2780" s="180">
        <f t="shared" ca="1" si="144"/>
        <v>0</v>
      </c>
      <c r="G2780" s="180">
        <f t="shared" ca="1" si="145"/>
        <v>0</v>
      </c>
      <c r="I2780" s="180">
        <f t="shared" ca="1" si="146"/>
        <v>0</v>
      </c>
    </row>
    <row r="2781" spans="2:9">
      <c r="B2781" s="179"/>
      <c r="C2781" s="179"/>
      <c r="E2781" s="180">
        <f t="shared" ca="1" si="144"/>
        <v>0</v>
      </c>
      <c r="G2781" s="180">
        <f t="shared" ca="1" si="145"/>
        <v>0</v>
      </c>
      <c r="I2781" s="180">
        <f t="shared" ca="1" si="146"/>
        <v>0</v>
      </c>
    </row>
    <row r="2782" spans="2:9">
      <c r="B2782" s="179"/>
      <c r="C2782" s="179"/>
      <c r="E2782" s="180">
        <f t="shared" ca="1" si="144"/>
        <v>0</v>
      </c>
      <c r="G2782" s="180">
        <f t="shared" ca="1" si="145"/>
        <v>0</v>
      </c>
      <c r="I2782" s="180">
        <f t="shared" ca="1" si="146"/>
        <v>0</v>
      </c>
    </row>
    <row r="2783" spans="2:9">
      <c r="B2783" s="179"/>
      <c r="C2783" s="179"/>
      <c r="E2783" s="180">
        <f t="shared" ref="E2783:E2846" ca="1" si="147">SUMPRODUCT(SUMIFS(INDIRECT(NomFeuilles&amp;"!E8"),INDIRECT(NomFeuilles&amp;"!A8"),"VRAI",INDIRECT(NomFeuilles&amp;"!A9"),"2013",INDIRECT(NomFeuilles&amp;"!E1"),C2783))</f>
        <v>0</v>
      </c>
      <c r="G2783" s="180">
        <f t="shared" ref="G2783:G2846" ca="1" si="148">SUMPRODUCT(SUMIFS(INDIRECT(NomFeuilles&amp;"!A39"),INDIRECT(NomFeuilles&amp;"!A8"),"VRAI",INDIRECT(NomFeuilles&amp;"!A9"),"2013",INDIRECT(NomFeuilles&amp;"!A40"),C2783))</f>
        <v>0</v>
      </c>
      <c r="I2783" s="180">
        <f t="shared" ref="I2783:I2846" ca="1" si="149">SUMPRODUCT(SUMIFS(INDIRECT(NomFeuilles&amp;"!C42"),INDIRECT(NomFeuilles&amp;"!A8"),"VRAI",INDIRECT(NomFeuilles&amp;"!A9"),"2013",INDIRECT(NomFeuilles&amp;"!A40"),C2783))</f>
        <v>0</v>
      </c>
    </row>
    <row r="2784" spans="2:9">
      <c r="B2784" s="179"/>
      <c r="C2784" s="179"/>
      <c r="E2784" s="180">
        <f t="shared" ca="1" si="147"/>
        <v>0</v>
      </c>
      <c r="G2784" s="180">
        <f t="shared" ca="1" si="148"/>
        <v>0</v>
      </c>
      <c r="I2784" s="180">
        <f t="shared" ca="1" si="149"/>
        <v>0</v>
      </c>
    </row>
    <row r="2785" spans="2:9">
      <c r="B2785" s="179"/>
      <c r="C2785" s="179"/>
      <c r="E2785" s="180">
        <f t="shared" ca="1" si="147"/>
        <v>0</v>
      </c>
      <c r="G2785" s="180">
        <f t="shared" ca="1" si="148"/>
        <v>0</v>
      </c>
      <c r="I2785" s="180">
        <f t="shared" ca="1" si="149"/>
        <v>0</v>
      </c>
    </row>
    <row r="2786" spans="2:9">
      <c r="B2786" s="179"/>
      <c r="C2786" s="179"/>
      <c r="E2786" s="180">
        <f t="shared" ca="1" si="147"/>
        <v>0</v>
      </c>
      <c r="G2786" s="180">
        <f t="shared" ca="1" si="148"/>
        <v>0</v>
      </c>
      <c r="I2786" s="180">
        <f t="shared" ca="1" si="149"/>
        <v>0</v>
      </c>
    </row>
    <row r="2787" spans="2:9">
      <c r="B2787" s="179"/>
      <c r="C2787" s="179"/>
      <c r="E2787" s="180">
        <f t="shared" ca="1" si="147"/>
        <v>0</v>
      </c>
      <c r="G2787" s="180">
        <f t="shared" ca="1" si="148"/>
        <v>0</v>
      </c>
      <c r="I2787" s="180">
        <f t="shared" ca="1" si="149"/>
        <v>0</v>
      </c>
    </row>
    <row r="2788" spans="2:9">
      <c r="B2788" s="179"/>
      <c r="C2788" s="179"/>
      <c r="E2788" s="180">
        <f t="shared" ca="1" si="147"/>
        <v>0</v>
      </c>
      <c r="G2788" s="180">
        <f t="shared" ca="1" si="148"/>
        <v>0</v>
      </c>
      <c r="I2788" s="180">
        <f t="shared" ca="1" si="149"/>
        <v>0</v>
      </c>
    </row>
    <row r="2789" spans="2:9">
      <c r="B2789" s="179"/>
      <c r="C2789" s="179"/>
      <c r="E2789" s="180">
        <f t="shared" ca="1" si="147"/>
        <v>0</v>
      </c>
      <c r="G2789" s="180">
        <f t="shared" ca="1" si="148"/>
        <v>0</v>
      </c>
      <c r="I2789" s="180">
        <f t="shared" ca="1" si="149"/>
        <v>0</v>
      </c>
    </row>
    <row r="2790" spans="2:9">
      <c r="B2790" s="179"/>
      <c r="C2790" s="179"/>
      <c r="E2790" s="180">
        <f t="shared" ca="1" si="147"/>
        <v>0</v>
      </c>
      <c r="G2790" s="180">
        <f t="shared" ca="1" si="148"/>
        <v>0</v>
      </c>
      <c r="I2790" s="180">
        <f t="shared" ca="1" si="149"/>
        <v>0</v>
      </c>
    </row>
    <row r="2791" spans="2:9">
      <c r="B2791" s="179"/>
      <c r="C2791" s="179"/>
      <c r="E2791" s="180">
        <f t="shared" ca="1" si="147"/>
        <v>0</v>
      </c>
      <c r="G2791" s="180">
        <f t="shared" ca="1" si="148"/>
        <v>0</v>
      </c>
      <c r="I2791" s="180">
        <f t="shared" ca="1" si="149"/>
        <v>0</v>
      </c>
    </row>
    <row r="2792" spans="2:9">
      <c r="B2792" s="179"/>
      <c r="C2792" s="179"/>
      <c r="E2792" s="180">
        <f t="shared" ca="1" si="147"/>
        <v>0</v>
      </c>
      <c r="G2792" s="180">
        <f t="shared" ca="1" si="148"/>
        <v>0</v>
      </c>
      <c r="I2792" s="180">
        <f t="shared" ca="1" si="149"/>
        <v>0</v>
      </c>
    </row>
    <row r="2793" spans="2:9">
      <c r="B2793" s="179"/>
      <c r="C2793" s="179"/>
      <c r="E2793" s="180">
        <f t="shared" ca="1" si="147"/>
        <v>0</v>
      </c>
      <c r="G2793" s="180">
        <f t="shared" ca="1" si="148"/>
        <v>0</v>
      </c>
      <c r="I2793" s="180">
        <f t="shared" ca="1" si="149"/>
        <v>0</v>
      </c>
    </row>
    <row r="2794" spans="2:9">
      <c r="B2794" s="179"/>
      <c r="C2794" s="179"/>
      <c r="E2794" s="180">
        <f t="shared" ca="1" si="147"/>
        <v>0</v>
      </c>
      <c r="G2794" s="180">
        <f t="shared" ca="1" si="148"/>
        <v>0</v>
      </c>
      <c r="I2794" s="180">
        <f t="shared" ca="1" si="149"/>
        <v>0</v>
      </c>
    </row>
    <row r="2795" spans="2:9">
      <c r="B2795" s="179"/>
      <c r="C2795" s="179"/>
      <c r="E2795" s="180">
        <f t="shared" ca="1" si="147"/>
        <v>0</v>
      </c>
      <c r="G2795" s="180">
        <f t="shared" ca="1" si="148"/>
        <v>0</v>
      </c>
      <c r="I2795" s="180">
        <f t="shared" ca="1" si="149"/>
        <v>0</v>
      </c>
    </row>
    <row r="2796" spans="2:9">
      <c r="B2796" s="179"/>
      <c r="C2796" s="179"/>
      <c r="E2796" s="180">
        <f t="shared" ca="1" si="147"/>
        <v>0</v>
      </c>
      <c r="G2796" s="180">
        <f t="shared" ca="1" si="148"/>
        <v>0</v>
      </c>
      <c r="I2796" s="180">
        <f t="shared" ca="1" si="149"/>
        <v>0</v>
      </c>
    </row>
    <row r="2797" spans="2:9">
      <c r="B2797" s="179"/>
      <c r="C2797" s="179"/>
      <c r="E2797" s="180">
        <f t="shared" ca="1" si="147"/>
        <v>0</v>
      </c>
      <c r="G2797" s="180">
        <f t="shared" ca="1" si="148"/>
        <v>0</v>
      </c>
      <c r="I2797" s="180">
        <f t="shared" ca="1" si="149"/>
        <v>0</v>
      </c>
    </row>
    <row r="2798" spans="2:9">
      <c r="B2798" s="179"/>
      <c r="C2798" s="179"/>
      <c r="E2798" s="180">
        <f t="shared" ca="1" si="147"/>
        <v>0</v>
      </c>
      <c r="G2798" s="180">
        <f t="shared" ca="1" si="148"/>
        <v>0</v>
      </c>
      <c r="I2798" s="180">
        <f t="shared" ca="1" si="149"/>
        <v>0</v>
      </c>
    </row>
    <row r="2799" spans="2:9">
      <c r="B2799" s="179"/>
      <c r="C2799" s="179"/>
      <c r="E2799" s="180">
        <f t="shared" ca="1" si="147"/>
        <v>0</v>
      </c>
      <c r="G2799" s="180">
        <f t="shared" ca="1" si="148"/>
        <v>0</v>
      </c>
      <c r="I2799" s="180">
        <f t="shared" ca="1" si="149"/>
        <v>0</v>
      </c>
    </row>
    <row r="2800" spans="2:9">
      <c r="B2800" s="179"/>
      <c r="C2800" s="179"/>
      <c r="E2800" s="180">
        <f t="shared" ca="1" si="147"/>
        <v>0</v>
      </c>
      <c r="G2800" s="180">
        <f t="shared" ca="1" si="148"/>
        <v>0</v>
      </c>
      <c r="I2800" s="180">
        <f t="shared" ca="1" si="149"/>
        <v>0</v>
      </c>
    </row>
    <row r="2801" spans="2:9">
      <c r="B2801" s="179"/>
      <c r="C2801" s="179"/>
      <c r="E2801" s="180">
        <f t="shared" ca="1" si="147"/>
        <v>0</v>
      </c>
      <c r="G2801" s="180">
        <f t="shared" ca="1" si="148"/>
        <v>0</v>
      </c>
      <c r="I2801" s="180">
        <f t="shared" ca="1" si="149"/>
        <v>0</v>
      </c>
    </row>
    <row r="2802" spans="2:9">
      <c r="B2802" s="179"/>
      <c r="C2802" s="179"/>
      <c r="E2802" s="180">
        <f t="shared" ca="1" si="147"/>
        <v>0</v>
      </c>
      <c r="G2802" s="180">
        <f t="shared" ca="1" si="148"/>
        <v>0</v>
      </c>
      <c r="I2802" s="180">
        <f t="shared" ca="1" si="149"/>
        <v>0</v>
      </c>
    </row>
    <row r="2803" spans="2:9">
      <c r="B2803" s="179"/>
      <c r="C2803" s="179"/>
      <c r="E2803" s="180">
        <f t="shared" ca="1" si="147"/>
        <v>0</v>
      </c>
      <c r="G2803" s="180">
        <f t="shared" ca="1" si="148"/>
        <v>0</v>
      </c>
      <c r="I2803" s="180">
        <f t="shared" ca="1" si="149"/>
        <v>0</v>
      </c>
    </row>
    <row r="2804" spans="2:9">
      <c r="B2804" s="179"/>
      <c r="C2804" s="179"/>
      <c r="E2804" s="180">
        <f t="shared" ca="1" si="147"/>
        <v>0</v>
      </c>
      <c r="G2804" s="180">
        <f t="shared" ca="1" si="148"/>
        <v>0</v>
      </c>
      <c r="I2804" s="180">
        <f t="shared" ca="1" si="149"/>
        <v>0</v>
      </c>
    </row>
    <row r="2805" spans="2:9">
      <c r="B2805" s="179"/>
      <c r="C2805" s="179"/>
      <c r="E2805" s="180">
        <f t="shared" ca="1" si="147"/>
        <v>0</v>
      </c>
      <c r="G2805" s="180">
        <f t="shared" ca="1" si="148"/>
        <v>0</v>
      </c>
      <c r="I2805" s="180">
        <f t="shared" ca="1" si="149"/>
        <v>0</v>
      </c>
    </row>
    <row r="2806" spans="2:9">
      <c r="B2806" s="179"/>
      <c r="C2806" s="179"/>
      <c r="E2806" s="180">
        <f t="shared" ca="1" si="147"/>
        <v>0</v>
      </c>
      <c r="G2806" s="180">
        <f t="shared" ca="1" si="148"/>
        <v>0</v>
      </c>
      <c r="I2806" s="180">
        <f t="shared" ca="1" si="149"/>
        <v>0</v>
      </c>
    </row>
    <row r="2807" spans="2:9">
      <c r="B2807" s="179"/>
      <c r="C2807" s="179"/>
      <c r="E2807" s="180">
        <f t="shared" ca="1" si="147"/>
        <v>0</v>
      </c>
      <c r="G2807" s="180">
        <f t="shared" ca="1" si="148"/>
        <v>0</v>
      </c>
      <c r="I2807" s="180">
        <f t="shared" ca="1" si="149"/>
        <v>0</v>
      </c>
    </row>
    <row r="2808" spans="2:9">
      <c r="B2808" s="179"/>
      <c r="C2808" s="179"/>
      <c r="E2808" s="180">
        <f t="shared" ca="1" si="147"/>
        <v>0</v>
      </c>
      <c r="G2808" s="180">
        <f t="shared" ca="1" si="148"/>
        <v>0</v>
      </c>
      <c r="I2808" s="180">
        <f t="shared" ca="1" si="149"/>
        <v>0</v>
      </c>
    </row>
    <row r="2809" spans="2:9">
      <c r="B2809" s="179"/>
      <c r="C2809" s="179"/>
      <c r="E2809" s="180">
        <f t="shared" ca="1" si="147"/>
        <v>0</v>
      </c>
      <c r="G2809" s="180">
        <f t="shared" ca="1" si="148"/>
        <v>0</v>
      </c>
      <c r="I2809" s="180">
        <f t="shared" ca="1" si="149"/>
        <v>0</v>
      </c>
    </row>
    <row r="2810" spans="2:9">
      <c r="B2810" s="179"/>
      <c r="C2810" s="179"/>
      <c r="E2810" s="180">
        <f t="shared" ca="1" si="147"/>
        <v>0</v>
      </c>
      <c r="G2810" s="180">
        <f t="shared" ca="1" si="148"/>
        <v>0</v>
      </c>
      <c r="I2810" s="180">
        <f t="shared" ca="1" si="149"/>
        <v>0</v>
      </c>
    </row>
    <row r="2811" spans="2:9">
      <c r="B2811" s="179"/>
      <c r="C2811" s="179"/>
      <c r="E2811" s="180">
        <f t="shared" ca="1" si="147"/>
        <v>0</v>
      </c>
      <c r="G2811" s="180">
        <f t="shared" ca="1" si="148"/>
        <v>0</v>
      </c>
      <c r="I2811" s="180">
        <f t="shared" ca="1" si="149"/>
        <v>0</v>
      </c>
    </row>
    <row r="2812" spans="2:9">
      <c r="B2812" s="179"/>
      <c r="C2812" s="179"/>
      <c r="E2812" s="180">
        <f t="shared" ca="1" si="147"/>
        <v>0</v>
      </c>
      <c r="G2812" s="180">
        <f t="shared" ca="1" si="148"/>
        <v>0</v>
      </c>
      <c r="I2812" s="180">
        <f t="shared" ca="1" si="149"/>
        <v>0</v>
      </c>
    </row>
    <row r="2813" spans="2:9">
      <c r="B2813" s="179"/>
      <c r="C2813" s="179"/>
      <c r="E2813" s="180">
        <f t="shared" ca="1" si="147"/>
        <v>0</v>
      </c>
      <c r="G2813" s="180">
        <f t="shared" ca="1" si="148"/>
        <v>0</v>
      </c>
      <c r="I2813" s="180">
        <f t="shared" ca="1" si="149"/>
        <v>0</v>
      </c>
    </row>
    <row r="2814" spans="2:9">
      <c r="B2814" s="179"/>
      <c r="C2814" s="179"/>
      <c r="E2814" s="180">
        <f t="shared" ca="1" si="147"/>
        <v>0</v>
      </c>
      <c r="G2814" s="180">
        <f t="shared" ca="1" si="148"/>
        <v>0</v>
      </c>
      <c r="I2814" s="180">
        <f t="shared" ca="1" si="149"/>
        <v>0</v>
      </c>
    </row>
    <row r="2815" spans="2:9">
      <c r="B2815" s="179"/>
      <c r="C2815" s="179"/>
      <c r="E2815" s="180">
        <f t="shared" ca="1" si="147"/>
        <v>0</v>
      </c>
      <c r="G2815" s="180">
        <f t="shared" ca="1" si="148"/>
        <v>0</v>
      </c>
      <c r="I2815" s="180">
        <f t="shared" ca="1" si="149"/>
        <v>0</v>
      </c>
    </row>
    <row r="2816" spans="2:9">
      <c r="B2816" s="179"/>
      <c r="C2816" s="179"/>
      <c r="E2816" s="180">
        <f t="shared" ca="1" si="147"/>
        <v>0</v>
      </c>
      <c r="G2816" s="180">
        <f t="shared" ca="1" si="148"/>
        <v>0</v>
      </c>
      <c r="I2816" s="180">
        <f t="shared" ca="1" si="149"/>
        <v>0</v>
      </c>
    </row>
    <row r="2817" spans="2:9">
      <c r="B2817" s="179"/>
      <c r="C2817" s="179"/>
      <c r="E2817" s="180">
        <f t="shared" ca="1" si="147"/>
        <v>0</v>
      </c>
      <c r="G2817" s="180">
        <f t="shared" ca="1" si="148"/>
        <v>0</v>
      </c>
      <c r="I2817" s="180">
        <f t="shared" ca="1" si="149"/>
        <v>0</v>
      </c>
    </row>
    <row r="2818" spans="2:9">
      <c r="B2818" s="179"/>
      <c r="C2818" s="179"/>
      <c r="E2818" s="180">
        <f t="shared" ca="1" si="147"/>
        <v>0</v>
      </c>
      <c r="G2818" s="180">
        <f t="shared" ca="1" si="148"/>
        <v>0</v>
      </c>
      <c r="I2818" s="180">
        <f t="shared" ca="1" si="149"/>
        <v>0</v>
      </c>
    </row>
    <row r="2819" spans="2:9">
      <c r="B2819" s="179"/>
      <c r="C2819" s="179"/>
      <c r="E2819" s="180">
        <f t="shared" ca="1" si="147"/>
        <v>0</v>
      </c>
      <c r="G2819" s="180">
        <f t="shared" ca="1" si="148"/>
        <v>0</v>
      </c>
      <c r="I2819" s="180">
        <f t="shared" ca="1" si="149"/>
        <v>0</v>
      </c>
    </row>
    <row r="2820" spans="2:9">
      <c r="B2820" s="179"/>
      <c r="C2820" s="179"/>
      <c r="E2820" s="180">
        <f t="shared" ca="1" si="147"/>
        <v>0</v>
      </c>
      <c r="G2820" s="180">
        <f t="shared" ca="1" si="148"/>
        <v>0</v>
      </c>
      <c r="I2820" s="180">
        <f t="shared" ca="1" si="149"/>
        <v>0</v>
      </c>
    </row>
    <row r="2821" spans="2:9">
      <c r="B2821" s="179"/>
      <c r="C2821" s="179"/>
      <c r="E2821" s="180">
        <f t="shared" ca="1" si="147"/>
        <v>0</v>
      </c>
      <c r="G2821" s="180">
        <f t="shared" ca="1" si="148"/>
        <v>0</v>
      </c>
      <c r="I2821" s="180">
        <f t="shared" ca="1" si="149"/>
        <v>0</v>
      </c>
    </row>
    <row r="2822" spans="2:9">
      <c r="B2822" s="179"/>
      <c r="C2822" s="179"/>
      <c r="E2822" s="180">
        <f t="shared" ca="1" si="147"/>
        <v>0</v>
      </c>
      <c r="G2822" s="180">
        <f t="shared" ca="1" si="148"/>
        <v>0</v>
      </c>
      <c r="I2822" s="180">
        <f t="shared" ca="1" si="149"/>
        <v>0</v>
      </c>
    </row>
    <row r="2823" spans="2:9">
      <c r="B2823" s="179"/>
      <c r="C2823" s="179"/>
      <c r="E2823" s="180">
        <f t="shared" ca="1" si="147"/>
        <v>0</v>
      </c>
      <c r="G2823" s="180">
        <f t="shared" ca="1" si="148"/>
        <v>0</v>
      </c>
      <c r="I2823" s="180">
        <f t="shared" ca="1" si="149"/>
        <v>0</v>
      </c>
    </row>
    <row r="2824" spans="2:9">
      <c r="B2824" s="179"/>
      <c r="C2824" s="179"/>
      <c r="E2824" s="180">
        <f t="shared" ca="1" si="147"/>
        <v>0</v>
      </c>
      <c r="G2824" s="180">
        <f t="shared" ca="1" si="148"/>
        <v>0</v>
      </c>
      <c r="I2824" s="180">
        <f t="shared" ca="1" si="149"/>
        <v>0</v>
      </c>
    </row>
    <row r="2825" spans="2:9">
      <c r="B2825" s="179"/>
      <c r="C2825" s="179"/>
      <c r="E2825" s="180">
        <f t="shared" ca="1" si="147"/>
        <v>0</v>
      </c>
      <c r="G2825" s="180">
        <f t="shared" ca="1" si="148"/>
        <v>0</v>
      </c>
      <c r="I2825" s="180">
        <f t="shared" ca="1" si="149"/>
        <v>0</v>
      </c>
    </row>
    <row r="2826" spans="2:9">
      <c r="B2826" s="179"/>
      <c r="C2826" s="179"/>
      <c r="E2826" s="180">
        <f t="shared" ca="1" si="147"/>
        <v>0</v>
      </c>
      <c r="G2826" s="180">
        <f t="shared" ca="1" si="148"/>
        <v>0</v>
      </c>
      <c r="I2826" s="180">
        <f t="shared" ca="1" si="149"/>
        <v>0</v>
      </c>
    </row>
    <row r="2827" spans="2:9">
      <c r="B2827" s="179"/>
      <c r="C2827" s="179"/>
      <c r="E2827" s="180">
        <f t="shared" ca="1" si="147"/>
        <v>0</v>
      </c>
      <c r="G2827" s="180">
        <f t="shared" ca="1" si="148"/>
        <v>0</v>
      </c>
      <c r="I2827" s="180">
        <f t="shared" ca="1" si="149"/>
        <v>0</v>
      </c>
    </row>
    <row r="2828" spans="2:9">
      <c r="B2828" s="179"/>
      <c r="C2828" s="179"/>
      <c r="E2828" s="180">
        <f t="shared" ca="1" si="147"/>
        <v>0</v>
      </c>
      <c r="G2828" s="180">
        <f t="shared" ca="1" si="148"/>
        <v>0</v>
      </c>
      <c r="I2828" s="180">
        <f t="shared" ca="1" si="149"/>
        <v>0</v>
      </c>
    </row>
    <row r="2829" spans="2:9">
      <c r="B2829" s="179"/>
      <c r="C2829" s="179"/>
      <c r="E2829" s="180">
        <f t="shared" ca="1" si="147"/>
        <v>0</v>
      </c>
      <c r="G2829" s="180">
        <f t="shared" ca="1" si="148"/>
        <v>0</v>
      </c>
      <c r="I2829" s="180">
        <f t="shared" ca="1" si="149"/>
        <v>0</v>
      </c>
    </row>
    <row r="2830" spans="2:9">
      <c r="B2830" s="179"/>
      <c r="C2830" s="179"/>
      <c r="E2830" s="180">
        <f t="shared" ca="1" si="147"/>
        <v>0</v>
      </c>
      <c r="G2830" s="180">
        <f t="shared" ca="1" si="148"/>
        <v>0</v>
      </c>
      <c r="I2830" s="180">
        <f t="shared" ca="1" si="149"/>
        <v>0</v>
      </c>
    </row>
    <row r="2831" spans="2:9">
      <c r="B2831" s="179"/>
      <c r="C2831" s="179"/>
      <c r="E2831" s="180">
        <f t="shared" ca="1" si="147"/>
        <v>0</v>
      </c>
      <c r="G2831" s="180">
        <f t="shared" ca="1" si="148"/>
        <v>0</v>
      </c>
      <c r="I2831" s="180">
        <f t="shared" ca="1" si="149"/>
        <v>0</v>
      </c>
    </row>
    <row r="2832" spans="2:9">
      <c r="B2832" s="179"/>
      <c r="C2832" s="179"/>
      <c r="E2832" s="180">
        <f t="shared" ca="1" si="147"/>
        <v>0</v>
      </c>
      <c r="G2832" s="180">
        <f t="shared" ca="1" si="148"/>
        <v>0</v>
      </c>
      <c r="I2832" s="180">
        <f t="shared" ca="1" si="149"/>
        <v>0</v>
      </c>
    </row>
    <row r="2833" spans="2:9">
      <c r="B2833" s="179"/>
      <c r="C2833" s="179"/>
      <c r="E2833" s="180">
        <f t="shared" ca="1" si="147"/>
        <v>0</v>
      </c>
      <c r="G2833" s="180">
        <f t="shared" ca="1" si="148"/>
        <v>0</v>
      </c>
      <c r="I2833" s="180">
        <f t="shared" ca="1" si="149"/>
        <v>0</v>
      </c>
    </row>
    <row r="2834" spans="2:9">
      <c r="B2834" s="179"/>
      <c r="C2834" s="179"/>
      <c r="E2834" s="180">
        <f t="shared" ca="1" si="147"/>
        <v>0</v>
      </c>
      <c r="G2834" s="180">
        <f t="shared" ca="1" si="148"/>
        <v>0</v>
      </c>
      <c r="I2834" s="180">
        <f t="shared" ca="1" si="149"/>
        <v>0</v>
      </c>
    </row>
    <row r="2835" spans="2:9">
      <c r="B2835" s="179"/>
      <c r="C2835" s="179"/>
      <c r="E2835" s="180">
        <f t="shared" ca="1" si="147"/>
        <v>0</v>
      </c>
      <c r="G2835" s="180">
        <f t="shared" ca="1" si="148"/>
        <v>0</v>
      </c>
      <c r="I2835" s="180">
        <f t="shared" ca="1" si="149"/>
        <v>0</v>
      </c>
    </row>
    <row r="2836" spans="2:9">
      <c r="B2836" s="179"/>
      <c r="C2836" s="179"/>
      <c r="E2836" s="180">
        <f t="shared" ca="1" si="147"/>
        <v>0</v>
      </c>
      <c r="G2836" s="180">
        <f t="shared" ca="1" si="148"/>
        <v>0</v>
      </c>
      <c r="I2836" s="180">
        <f t="shared" ca="1" si="149"/>
        <v>0</v>
      </c>
    </row>
    <row r="2837" spans="2:9">
      <c r="B2837" s="179"/>
      <c r="C2837" s="179"/>
      <c r="E2837" s="180">
        <f t="shared" ca="1" si="147"/>
        <v>0</v>
      </c>
      <c r="G2837" s="180">
        <f t="shared" ca="1" si="148"/>
        <v>0</v>
      </c>
      <c r="I2837" s="180">
        <f t="shared" ca="1" si="149"/>
        <v>0</v>
      </c>
    </row>
    <row r="2838" spans="2:9">
      <c r="B2838" s="179"/>
      <c r="C2838" s="179"/>
      <c r="E2838" s="180">
        <f t="shared" ca="1" si="147"/>
        <v>0</v>
      </c>
      <c r="G2838" s="180">
        <f t="shared" ca="1" si="148"/>
        <v>0</v>
      </c>
      <c r="I2838" s="180">
        <f t="shared" ca="1" si="149"/>
        <v>0</v>
      </c>
    </row>
    <row r="2839" spans="2:9">
      <c r="B2839" s="179"/>
      <c r="C2839" s="179"/>
      <c r="E2839" s="180">
        <f t="shared" ca="1" si="147"/>
        <v>0</v>
      </c>
      <c r="G2839" s="180">
        <f t="shared" ca="1" si="148"/>
        <v>0</v>
      </c>
      <c r="I2839" s="180">
        <f t="shared" ca="1" si="149"/>
        <v>0</v>
      </c>
    </row>
    <row r="2840" spans="2:9">
      <c r="B2840" s="179"/>
      <c r="C2840" s="179"/>
      <c r="E2840" s="180">
        <f t="shared" ca="1" si="147"/>
        <v>0</v>
      </c>
      <c r="G2840" s="180">
        <f t="shared" ca="1" si="148"/>
        <v>0</v>
      </c>
      <c r="I2840" s="180">
        <f t="shared" ca="1" si="149"/>
        <v>0</v>
      </c>
    </row>
    <row r="2841" spans="2:9">
      <c r="B2841" s="179"/>
      <c r="C2841" s="179"/>
      <c r="E2841" s="180">
        <f t="shared" ca="1" si="147"/>
        <v>0</v>
      </c>
      <c r="G2841" s="180">
        <f t="shared" ca="1" si="148"/>
        <v>0</v>
      </c>
      <c r="I2841" s="180">
        <f t="shared" ca="1" si="149"/>
        <v>0</v>
      </c>
    </row>
    <row r="2842" spans="2:9">
      <c r="B2842" s="179"/>
      <c r="C2842" s="179"/>
      <c r="E2842" s="180">
        <f t="shared" ca="1" si="147"/>
        <v>0</v>
      </c>
      <c r="G2842" s="180">
        <f t="shared" ca="1" si="148"/>
        <v>0</v>
      </c>
      <c r="I2842" s="180">
        <f t="shared" ca="1" si="149"/>
        <v>0</v>
      </c>
    </row>
    <row r="2843" spans="2:9">
      <c r="B2843" s="179"/>
      <c r="C2843" s="179"/>
      <c r="E2843" s="180">
        <f t="shared" ca="1" si="147"/>
        <v>0</v>
      </c>
      <c r="G2843" s="180">
        <f t="shared" ca="1" si="148"/>
        <v>0</v>
      </c>
      <c r="I2843" s="180">
        <f t="shared" ca="1" si="149"/>
        <v>0</v>
      </c>
    </row>
    <row r="2844" spans="2:9">
      <c r="B2844" s="179"/>
      <c r="C2844" s="179"/>
      <c r="E2844" s="180">
        <f t="shared" ca="1" si="147"/>
        <v>0</v>
      </c>
      <c r="G2844" s="180">
        <f t="shared" ca="1" si="148"/>
        <v>0</v>
      </c>
      <c r="I2844" s="180">
        <f t="shared" ca="1" si="149"/>
        <v>0</v>
      </c>
    </row>
    <row r="2845" spans="2:9">
      <c r="B2845" s="179"/>
      <c r="C2845" s="179"/>
      <c r="E2845" s="180">
        <f t="shared" ca="1" si="147"/>
        <v>0</v>
      </c>
      <c r="G2845" s="180">
        <f t="shared" ca="1" si="148"/>
        <v>0</v>
      </c>
      <c r="I2845" s="180">
        <f t="shared" ca="1" si="149"/>
        <v>0</v>
      </c>
    </row>
    <row r="2846" spans="2:9">
      <c r="B2846" s="179"/>
      <c r="C2846" s="179"/>
      <c r="E2846" s="180">
        <f t="shared" ca="1" si="147"/>
        <v>0</v>
      </c>
      <c r="G2846" s="180">
        <f t="shared" ca="1" si="148"/>
        <v>0</v>
      </c>
      <c r="I2846" s="180">
        <f t="shared" ca="1" si="149"/>
        <v>0</v>
      </c>
    </row>
    <row r="2847" spans="2:9">
      <c r="B2847" s="179"/>
      <c r="C2847" s="179"/>
      <c r="E2847" s="180">
        <f t="shared" ref="E2847:E2910" ca="1" si="150">SUMPRODUCT(SUMIFS(INDIRECT(NomFeuilles&amp;"!E8"),INDIRECT(NomFeuilles&amp;"!A8"),"VRAI",INDIRECT(NomFeuilles&amp;"!A9"),"2013",INDIRECT(NomFeuilles&amp;"!E1"),C2847))</f>
        <v>0</v>
      </c>
      <c r="G2847" s="180">
        <f t="shared" ref="G2847:G2910" ca="1" si="151">SUMPRODUCT(SUMIFS(INDIRECT(NomFeuilles&amp;"!A39"),INDIRECT(NomFeuilles&amp;"!A8"),"VRAI",INDIRECT(NomFeuilles&amp;"!A9"),"2013",INDIRECT(NomFeuilles&amp;"!A40"),C2847))</f>
        <v>0</v>
      </c>
      <c r="I2847" s="180">
        <f t="shared" ref="I2847:I2910" ca="1" si="152">SUMPRODUCT(SUMIFS(INDIRECT(NomFeuilles&amp;"!C42"),INDIRECT(NomFeuilles&amp;"!A8"),"VRAI",INDIRECT(NomFeuilles&amp;"!A9"),"2013",INDIRECT(NomFeuilles&amp;"!A40"),C2847))</f>
        <v>0</v>
      </c>
    </row>
    <row r="2848" spans="2:9">
      <c r="B2848" s="179"/>
      <c r="C2848" s="179"/>
      <c r="E2848" s="180">
        <f t="shared" ca="1" si="150"/>
        <v>0</v>
      </c>
      <c r="G2848" s="180">
        <f t="shared" ca="1" si="151"/>
        <v>0</v>
      </c>
      <c r="I2848" s="180">
        <f t="shared" ca="1" si="152"/>
        <v>0</v>
      </c>
    </row>
    <row r="2849" spans="2:9">
      <c r="B2849" s="179"/>
      <c r="C2849" s="179"/>
      <c r="E2849" s="180">
        <f t="shared" ca="1" si="150"/>
        <v>0</v>
      </c>
      <c r="G2849" s="180">
        <f t="shared" ca="1" si="151"/>
        <v>0</v>
      </c>
      <c r="I2849" s="180">
        <f t="shared" ca="1" si="152"/>
        <v>0</v>
      </c>
    </row>
    <row r="2850" spans="2:9">
      <c r="B2850" s="179"/>
      <c r="C2850" s="179"/>
      <c r="E2850" s="180">
        <f t="shared" ca="1" si="150"/>
        <v>0</v>
      </c>
      <c r="G2850" s="180">
        <f t="shared" ca="1" si="151"/>
        <v>0</v>
      </c>
      <c r="I2850" s="180">
        <f t="shared" ca="1" si="152"/>
        <v>0</v>
      </c>
    </row>
    <row r="2851" spans="2:9">
      <c r="B2851" s="179"/>
      <c r="C2851" s="179"/>
      <c r="E2851" s="180">
        <f t="shared" ca="1" si="150"/>
        <v>0</v>
      </c>
      <c r="G2851" s="180">
        <f t="shared" ca="1" si="151"/>
        <v>0</v>
      </c>
      <c r="I2851" s="180">
        <f t="shared" ca="1" si="152"/>
        <v>0</v>
      </c>
    </row>
    <row r="2852" spans="2:9">
      <c r="B2852" s="179"/>
      <c r="C2852" s="179"/>
      <c r="E2852" s="180">
        <f t="shared" ca="1" si="150"/>
        <v>0</v>
      </c>
      <c r="G2852" s="180">
        <f t="shared" ca="1" si="151"/>
        <v>0</v>
      </c>
      <c r="I2852" s="180">
        <f t="shared" ca="1" si="152"/>
        <v>0</v>
      </c>
    </row>
    <row r="2853" spans="2:9">
      <c r="B2853" s="179"/>
      <c r="C2853" s="179"/>
      <c r="E2853" s="180">
        <f t="shared" ca="1" si="150"/>
        <v>0</v>
      </c>
      <c r="G2853" s="180">
        <f t="shared" ca="1" si="151"/>
        <v>0</v>
      </c>
      <c r="I2853" s="180">
        <f t="shared" ca="1" si="152"/>
        <v>0</v>
      </c>
    </row>
    <row r="2854" spans="2:9">
      <c r="B2854" s="179"/>
      <c r="C2854" s="179"/>
      <c r="E2854" s="180">
        <f t="shared" ca="1" si="150"/>
        <v>0</v>
      </c>
      <c r="G2854" s="180">
        <f t="shared" ca="1" si="151"/>
        <v>0</v>
      </c>
      <c r="I2854" s="180">
        <f t="shared" ca="1" si="152"/>
        <v>0</v>
      </c>
    </row>
    <row r="2855" spans="2:9">
      <c r="B2855" s="179"/>
      <c r="C2855" s="179"/>
      <c r="E2855" s="180">
        <f t="shared" ca="1" si="150"/>
        <v>0</v>
      </c>
      <c r="G2855" s="180">
        <f t="shared" ca="1" si="151"/>
        <v>0</v>
      </c>
      <c r="I2855" s="180">
        <f t="shared" ca="1" si="152"/>
        <v>0</v>
      </c>
    </row>
    <row r="2856" spans="2:9">
      <c r="B2856" s="179"/>
      <c r="C2856" s="179"/>
      <c r="E2856" s="180">
        <f t="shared" ca="1" si="150"/>
        <v>0</v>
      </c>
      <c r="G2856" s="180">
        <f t="shared" ca="1" si="151"/>
        <v>0</v>
      </c>
      <c r="I2856" s="180">
        <f t="shared" ca="1" si="152"/>
        <v>0</v>
      </c>
    </row>
    <row r="2857" spans="2:9">
      <c r="B2857" s="179"/>
      <c r="C2857" s="179"/>
      <c r="E2857" s="180">
        <f t="shared" ca="1" si="150"/>
        <v>0</v>
      </c>
      <c r="G2857" s="180">
        <f t="shared" ca="1" si="151"/>
        <v>0</v>
      </c>
      <c r="I2857" s="180">
        <f t="shared" ca="1" si="152"/>
        <v>0</v>
      </c>
    </row>
    <row r="2858" spans="2:9">
      <c r="B2858" s="179"/>
      <c r="C2858" s="179"/>
      <c r="E2858" s="180">
        <f t="shared" ca="1" si="150"/>
        <v>0</v>
      </c>
      <c r="G2858" s="180">
        <f t="shared" ca="1" si="151"/>
        <v>0</v>
      </c>
      <c r="I2858" s="180">
        <f t="shared" ca="1" si="152"/>
        <v>0</v>
      </c>
    </row>
    <row r="2859" spans="2:9">
      <c r="B2859" s="179"/>
      <c r="C2859" s="179"/>
      <c r="E2859" s="180">
        <f t="shared" ca="1" si="150"/>
        <v>0</v>
      </c>
      <c r="G2859" s="180">
        <f t="shared" ca="1" si="151"/>
        <v>0</v>
      </c>
      <c r="I2859" s="180">
        <f t="shared" ca="1" si="152"/>
        <v>0</v>
      </c>
    </row>
    <row r="2860" spans="2:9">
      <c r="B2860" s="179"/>
      <c r="C2860" s="179"/>
      <c r="E2860" s="180">
        <f t="shared" ca="1" si="150"/>
        <v>0</v>
      </c>
      <c r="G2860" s="180">
        <f t="shared" ca="1" si="151"/>
        <v>0</v>
      </c>
      <c r="I2860" s="180">
        <f t="shared" ca="1" si="152"/>
        <v>0</v>
      </c>
    </row>
    <row r="2861" spans="2:9">
      <c r="B2861" s="179"/>
      <c r="C2861" s="179"/>
      <c r="E2861" s="180">
        <f t="shared" ca="1" si="150"/>
        <v>0</v>
      </c>
      <c r="G2861" s="180">
        <f t="shared" ca="1" si="151"/>
        <v>0</v>
      </c>
      <c r="I2861" s="180">
        <f t="shared" ca="1" si="152"/>
        <v>0</v>
      </c>
    </row>
    <row r="2862" spans="2:9">
      <c r="B2862" s="179"/>
      <c r="C2862" s="179"/>
      <c r="E2862" s="180">
        <f t="shared" ca="1" si="150"/>
        <v>0</v>
      </c>
      <c r="G2862" s="180">
        <f t="shared" ca="1" si="151"/>
        <v>0</v>
      </c>
      <c r="I2862" s="180">
        <f t="shared" ca="1" si="152"/>
        <v>0</v>
      </c>
    </row>
    <row r="2863" spans="2:9">
      <c r="B2863" s="179"/>
      <c r="C2863" s="179"/>
      <c r="E2863" s="180">
        <f t="shared" ca="1" si="150"/>
        <v>0</v>
      </c>
      <c r="G2863" s="180">
        <f t="shared" ca="1" si="151"/>
        <v>0</v>
      </c>
      <c r="I2863" s="180">
        <f t="shared" ca="1" si="152"/>
        <v>0</v>
      </c>
    </row>
    <row r="2864" spans="2:9">
      <c r="B2864" s="179"/>
      <c r="C2864" s="179"/>
      <c r="E2864" s="180">
        <f t="shared" ca="1" si="150"/>
        <v>0</v>
      </c>
      <c r="G2864" s="180">
        <f t="shared" ca="1" si="151"/>
        <v>0</v>
      </c>
      <c r="I2864" s="180">
        <f t="shared" ca="1" si="152"/>
        <v>0</v>
      </c>
    </row>
    <row r="2865" spans="2:9">
      <c r="B2865" s="179"/>
      <c r="C2865" s="179"/>
      <c r="E2865" s="180">
        <f t="shared" ca="1" si="150"/>
        <v>0</v>
      </c>
      <c r="G2865" s="180">
        <f t="shared" ca="1" si="151"/>
        <v>0</v>
      </c>
      <c r="I2865" s="180">
        <f t="shared" ca="1" si="152"/>
        <v>0</v>
      </c>
    </row>
    <row r="2866" spans="2:9">
      <c r="B2866" s="179"/>
      <c r="C2866" s="179"/>
      <c r="E2866" s="180">
        <f t="shared" ca="1" si="150"/>
        <v>0</v>
      </c>
      <c r="G2866" s="180">
        <f t="shared" ca="1" si="151"/>
        <v>0</v>
      </c>
      <c r="I2866" s="180">
        <f t="shared" ca="1" si="152"/>
        <v>0</v>
      </c>
    </row>
    <row r="2867" spans="2:9">
      <c r="B2867" s="179"/>
      <c r="C2867" s="179"/>
      <c r="E2867" s="180">
        <f t="shared" ca="1" si="150"/>
        <v>0</v>
      </c>
      <c r="G2867" s="180">
        <f t="shared" ca="1" si="151"/>
        <v>0</v>
      </c>
      <c r="I2867" s="180">
        <f t="shared" ca="1" si="152"/>
        <v>0</v>
      </c>
    </row>
    <row r="2868" spans="2:9">
      <c r="B2868" s="179"/>
      <c r="C2868" s="179"/>
      <c r="E2868" s="180">
        <f t="shared" ca="1" si="150"/>
        <v>0</v>
      </c>
      <c r="G2868" s="180">
        <f t="shared" ca="1" si="151"/>
        <v>0</v>
      </c>
      <c r="I2868" s="180">
        <f t="shared" ca="1" si="152"/>
        <v>0</v>
      </c>
    </row>
    <row r="2869" spans="2:9">
      <c r="B2869" s="179"/>
      <c r="C2869" s="179"/>
      <c r="E2869" s="180">
        <f t="shared" ca="1" si="150"/>
        <v>0</v>
      </c>
      <c r="G2869" s="180">
        <f t="shared" ca="1" si="151"/>
        <v>0</v>
      </c>
      <c r="I2869" s="180">
        <f t="shared" ca="1" si="152"/>
        <v>0</v>
      </c>
    </row>
    <row r="2870" spans="2:9">
      <c r="B2870" s="179"/>
      <c r="C2870" s="179"/>
      <c r="E2870" s="180">
        <f t="shared" ca="1" si="150"/>
        <v>0</v>
      </c>
      <c r="G2870" s="180">
        <f t="shared" ca="1" si="151"/>
        <v>0</v>
      </c>
      <c r="I2870" s="180">
        <f t="shared" ca="1" si="152"/>
        <v>0</v>
      </c>
    </row>
    <row r="2871" spans="2:9">
      <c r="B2871" s="179"/>
      <c r="C2871" s="179"/>
      <c r="E2871" s="180">
        <f t="shared" ca="1" si="150"/>
        <v>0</v>
      </c>
      <c r="G2871" s="180">
        <f t="shared" ca="1" si="151"/>
        <v>0</v>
      </c>
      <c r="I2871" s="180">
        <f t="shared" ca="1" si="152"/>
        <v>0</v>
      </c>
    </row>
    <row r="2872" spans="2:9">
      <c r="B2872" s="179"/>
      <c r="C2872" s="179"/>
      <c r="E2872" s="180">
        <f t="shared" ca="1" si="150"/>
        <v>0</v>
      </c>
      <c r="G2872" s="180">
        <f t="shared" ca="1" si="151"/>
        <v>0</v>
      </c>
      <c r="I2872" s="180">
        <f t="shared" ca="1" si="152"/>
        <v>0</v>
      </c>
    </row>
    <row r="2873" spans="2:9">
      <c r="B2873" s="179"/>
      <c r="C2873" s="179"/>
      <c r="E2873" s="180">
        <f t="shared" ca="1" si="150"/>
        <v>0</v>
      </c>
      <c r="G2873" s="180">
        <f t="shared" ca="1" si="151"/>
        <v>0</v>
      </c>
      <c r="I2873" s="180">
        <f t="shared" ca="1" si="152"/>
        <v>0</v>
      </c>
    </row>
    <row r="2874" spans="2:9">
      <c r="B2874" s="179"/>
      <c r="C2874" s="179"/>
      <c r="E2874" s="180">
        <f t="shared" ca="1" si="150"/>
        <v>0</v>
      </c>
      <c r="G2874" s="180">
        <f t="shared" ca="1" si="151"/>
        <v>0</v>
      </c>
      <c r="I2874" s="180">
        <f t="shared" ca="1" si="152"/>
        <v>0</v>
      </c>
    </row>
    <row r="2875" spans="2:9">
      <c r="B2875" s="179"/>
      <c r="C2875" s="179"/>
      <c r="E2875" s="180">
        <f t="shared" ca="1" si="150"/>
        <v>0</v>
      </c>
      <c r="G2875" s="180">
        <f t="shared" ca="1" si="151"/>
        <v>0</v>
      </c>
      <c r="I2875" s="180">
        <f t="shared" ca="1" si="152"/>
        <v>0</v>
      </c>
    </row>
    <row r="2876" spans="2:9">
      <c r="B2876" s="179"/>
      <c r="C2876" s="179"/>
      <c r="E2876" s="180">
        <f t="shared" ca="1" si="150"/>
        <v>0</v>
      </c>
      <c r="G2876" s="180">
        <f t="shared" ca="1" si="151"/>
        <v>0</v>
      </c>
      <c r="I2876" s="180">
        <f t="shared" ca="1" si="152"/>
        <v>0</v>
      </c>
    </row>
    <row r="2877" spans="2:9">
      <c r="B2877" s="179"/>
      <c r="C2877" s="179"/>
      <c r="E2877" s="180">
        <f t="shared" ca="1" si="150"/>
        <v>0</v>
      </c>
      <c r="G2877" s="180">
        <f t="shared" ca="1" si="151"/>
        <v>0</v>
      </c>
      <c r="I2877" s="180">
        <f t="shared" ca="1" si="152"/>
        <v>0</v>
      </c>
    </row>
    <row r="2878" spans="2:9">
      <c r="B2878" s="179"/>
      <c r="C2878" s="179"/>
      <c r="E2878" s="180">
        <f t="shared" ca="1" si="150"/>
        <v>0</v>
      </c>
      <c r="G2878" s="180">
        <f t="shared" ca="1" si="151"/>
        <v>0</v>
      </c>
      <c r="I2878" s="180">
        <f t="shared" ca="1" si="152"/>
        <v>0</v>
      </c>
    </row>
    <row r="2879" spans="2:9">
      <c r="B2879" s="179"/>
      <c r="C2879" s="179"/>
      <c r="E2879" s="180">
        <f t="shared" ca="1" si="150"/>
        <v>0</v>
      </c>
      <c r="G2879" s="180">
        <f t="shared" ca="1" si="151"/>
        <v>0</v>
      </c>
      <c r="I2879" s="180">
        <f t="shared" ca="1" si="152"/>
        <v>0</v>
      </c>
    </row>
    <row r="2880" spans="2:9">
      <c r="B2880" s="179"/>
      <c r="C2880" s="179"/>
      <c r="E2880" s="180">
        <f t="shared" ca="1" si="150"/>
        <v>0</v>
      </c>
      <c r="G2880" s="180">
        <f t="shared" ca="1" si="151"/>
        <v>0</v>
      </c>
      <c r="I2880" s="180">
        <f t="shared" ca="1" si="152"/>
        <v>0</v>
      </c>
    </row>
    <row r="2881" spans="2:9">
      <c r="B2881" s="179"/>
      <c r="C2881" s="179"/>
      <c r="E2881" s="180">
        <f t="shared" ca="1" si="150"/>
        <v>0</v>
      </c>
      <c r="G2881" s="180">
        <f t="shared" ca="1" si="151"/>
        <v>0</v>
      </c>
      <c r="I2881" s="180">
        <f t="shared" ca="1" si="152"/>
        <v>0</v>
      </c>
    </row>
    <row r="2882" spans="2:9">
      <c r="B2882" s="179"/>
      <c r="C2882" s="179"/>
      <c r="E2882" s="180">
        <f t="shared" ca="1" si="150"/>
        <v>0</v>
      </c>
      <c r="G2882" s="180">
        <f t="shared" ca="1" si="151"/>
        <v>0</v>
      </c>
      <c r="I2882" s="180">
        <f t="shared" ca="1" si="152"/>
        <v>0</v>
      </c>
    </row>
    <row r="2883" spans="2:9">
      <c r="B2883" s="179"/>
      <c r="C2883" s="179"/>
      <c r="E2883" s="180">
        <f t="shared" ca="1" si="150"/>
        <v>0</v>
      </c>
      <c r="G2883" s="180">
        <f t="shared" ca="1" si="151"/>
        <v>0</v>
      </c>
      <c r="I2883" s="180">
        <f t="shared" ca="1" si="152"/>
        <v>0</v>
      </c>
    </row>
    <row r="2884" spans="2:9">
      <c r="B2884" s="179"/>
      <c r="C2884" s="179"/>
      <c r="E2884" s="180">
        <f t="shared" ca="1" si="150"/>
        <v>0</v>
      </c>
      <c r="G2884" s="180">
        <f t="shared" ca="1" si="151"/>
        <v>0</v>
      </c>
      <c r="I2884" s="180">
        <f t="shared" ca="1" si="152"/>
        <v>0</v>
      </c>
    </row>
    <row r="2885" spans="2:9">
      <c r="B2885" s="179"/>
      <c r="C2885" s="179"/>
      <c r="E2885" s="180">
        <f t="shared" ca="1" si="150"/>
        <v>0</v>
      </c>
      <c r="G2885" s="180">
        <f t="shared" ca="1" si="151"/>
        <v>0</v>
      </c>
      <c r="I2885" s="180">
        <f t="shared" ca="1" si="152"/>
        <v>0</v>
      </c>
    </row>
    <row r="2886" spans="2:9">
      <c r="B2886" s="179"/>
      <c r="C2886" s="179"/>
      <c r="E2886" s="180">
        <f t="shared" ca="1" si="150"/>
        <v>0</v>
      </c>
      <c r="G2886" s="180">
        <f t="shared" ca="1" si="151"/>
        <v>0</v>
      </c>
      <c r="I2886" s="180">
        <f t="shared" ca="1" si="152"/>
        <v>0</v>
      </c>
    </row>
    <row r="2887" spans="2:9">
      <c r="B2887" s="179"/>
      <c r="C2887" s="179"/>
      <c r="E2887" s="180">
        <f t="shared" ca="1" si="150"/>
        <v>0</v>
      </c>
      <c r="G2887" s="180">
        <f t="shared" ca="1" si="151"/>
        <v>0</v>
      </c>
      <c r="I2887" s="180">
        <f t="shared" ca="1" si="152"/>
        <v>0</v>
      </c>
    </row>
    <row r="2888" spans="2:9">
      <c r="B2888" s="179"/>
      <c r="C2888" s="179"/>
      <c r="E2888" s="180">
        <f t="shared" ca="1" si="150"/>
        <v>0</v>
      </c>
      <c r="G2888" s="180">
        <f t="shared" ca="1" si="151"/>
        <v>0</v>
      </c>
      <c r="I2888" s="180">
        <f t="shared" ca="1" si="152"/>
        <v>0</v>
      </c>
    </row>
    <row r="2889" spans="2:9">
      <c r="B2889" s="179"/>
      <c r="C2889" s="179"/>
      <c r="E2889" s="180">
        <f t="shared" ca="1" si="150"/>
        <v>0</v>
      </c>
      <c r="G2889" s="180">
        <f t="shared" ca="1" si="151"/>
        <v>0</v>
      </c>
      <c r="I2889" s="180">
        <f t="shared" ca="1" si="152"/>
        <v>0</v>
      </c>
    </row>
    <row r="2890" spans="2:9">
      <c r="B2890" s="179"/>
      <c r="C2890" s="179"/>
      <c r="E2890" s="180">
        <f t="shared" ca="1" si="150"/>
        <v>0</v>
      </c>
      <c r="G2890" s="180">
        <f t="shared" ca="1" si="151"/>
        <v>0</v>
      </c>
      <c r="I2890" s="180">
        <f t="shared" ca="1" si="152"/>
        <v>0</v>
      </c>
    </row>
    <row r="2891" spans="2:9">
      <c r="B2891" s="179"/>
      <c r="C2891" s="179"/>
      <c r="E2891" s="180">
        <f t="shared" ca="1" si="150"/>
        <v>0</v>
      </c>
      <c r="G2891" s="180">
        <f t="shared" ca="1" si="151"/>
        <v>0</v>
      </c>
      <c r="I2891" s="180">
        <f t="shared" ca="1" si="152"/>
        <v>0</v>
      </c>
    </row>
    <row r="2892" spans="2:9">
      <c r="B2892" s="179"/>
      <c r="C2892" s="179"/>
      <c r="E2892" s="180">
        <f t="shared" ca="1" si="150"/>
        <v>0</v>
      </c>
      <c r="G2892" s="180">
        <f t="shared" ca="1" si="151"/>
        <v>0</v>
      </c>
      <c r="I2892" s="180">
        <f t="shared" ca="1" si="152"/>
        <v>0</v>
      </c>
    </row>
    <row r="2893" spans="2:9">
      <c r="B2893" s="179"/>
      <c r="C2893" s="179"/>
      <c r="E2893" s="180">
        <f t="shared" ca="1" si="150"/>
        <v>0</v>
      </c>
      <c r="G2893" s="180">
        <f t="shared" ca="1" si="151"/>
        <v>0</v>
      </c>
      <c r="I2893" s="180">
        <f t="shared" ca="1" si="152"/>
        <v>0</v>
      </c>
    </row>
    <row r="2894" spans="2:9">
      <c r="B2894" s="179"/>
      <c r="C2894" s="179"/>
      <c r="E2894" s="180">
        <f t="shared" ca="1" si="150"/>
        <v>0</v>
      </c>
      <c r="G2894" s="180">
        <f t="shared" ca="1" si="151"/>
        <v>0</v>
      </c>
      <c r="I2894" s="180">
        <f t="shared" ca="1" si="152"/>
        <v>0</v>
      </c>
    </row>
    <row r="2895" spans="2:9">
      <c r="B2895" s="179"/>
      <c r="C2895" s="179"/>
      <c r="E2895" s="180">
        <f t="shared" ca="1" si="150"/>
        <v>0</v>
      </c>
      <c r="G2895" s="180">
        <f t="shared" ca="1" si="151"/>
        <v>0</v>
      </c>
      <c r="I2895" s="180">
        <f t="shared" ca="1" si="152"/>
        <v>0</v>
      </c>
    </row>
    <row r="2896" spans="2:9">
      <c r="B2896" s="179"/>
      <c r="C2896" s="179"/>
      <c r="E2896" s="180">
        <f t="shared" ca="1" si="150"/>
        <v>0</v>
      </c>
      <c r="G2896" s="180">
        <f t="shared" ca="1" si="151"/>
        <v>0</v>
      </c>
      <c r="I2896" s="180">
        <f t="shared" ca="1" si="152"/>
        <v>0</v>
      </c>
    </row>
    <row r="2897" spans="2:9">
      <c r="B2897" s="179"/>
      <c r="C2897" s="179"/>
      <c r="E2897" s="180">
        <f t="shared" ca="1" si="150"/>
        <v>0</v>
      </c>
      <c r="G2897" s="180">
        <f t="shared" ca="1" si="151"/>
        <v>0</v>
      </c>
      <c r="I2897" s="180">
        <f t="shared" ca="1" si="152"/>
        <v>0</v>
      </c>
    </row>
    <row r="2898" spans="2:9">
      <c r="B2898" s="179"/>
      <c r="C2898" s="179"/>
      <c r="E2898" s="180">
        <f t="shared" ca="1" si="150"/>
        <v>0</v>
      </c>
      <c r="G2898" s="180">
        <f t="shared" ca="1" si="151"/>
        <v>0</v>
      </c>
      <c r="I2898" s="180">
        <f t="shared" ca="1" si="152"/>
        <v>0</v>
      </c>
    </row>
    <row r="2899" spans="2:9">
      <c r="B2899" s="179"/>
      <c r="C2899" s="179"/>
      <c r="E2899" s="180">
        <f t="shared" ca="1" si="150"/>
        <v>0</v>
      </c>
      <c r="G2899" s="180">
        <f t="shared" ca="1" si="151"/>
        <v>0</v>
      </c>
      <c r="I2899" s="180">
        <f t="shared" ca="1" si="152"/>
        <v>0</v>
      </c>
    </row>
    <row r="2900" spans="2:9">
      <c r="B2900" s="179"/>
      <c r="C2900" s="179"/>
      <c r="E2900" s="180">
        <f t="shared" ca="1" si="150"/>
        <v>0</v>
      </c>
      <c r="G2900" s="180">
        <f t="shared" ca="1" si="151"/>
        <v>0</v>
      </c>
      <c r="I2900" s="180">
        <f t="shared" ca="1" si="152"/>
        <v>0</v>
      </c>
    </row>
    <row r="2901" spans="2:9">
      <c r="B2901" s="179"/>
      <c r="C2901" s="179"/>
      <c r="E2901" s="180">
        <f t="shared" ca="1" si="150"/>
        <v>0</v>
      </c>
      <c r="G2901" s="180">
        <f t="shared" ca="1" si="151"/>
        <v>0</v>
      </c>
      <c r="I2901" s="180">
        <f t="shared" ca="1" si="152"/>
        <v>0</v>
      </c>
    </row>
    <row r="2902" spans="2:9">
      <c r="B2902" s="179"/>
      <c r="C2902" s="179"/>
      <c r="E2902" s="180">
        <f t="shared" ca="1" si="150"/>
        <v>0</v>
      </c>
      <c r="G2902" s="180">
        <f t="shared" ca="1" si="151"/>
        <v>0</v>
      </c>
      <c r="I2902" s="180">
        <f t="shared" ca="1" si="152"/>
        <v>0</v>
      </c>
    </row>
    <row r="2903" spans="2:9">
      <c r="B2903" s="179"/>
      <c r="C2903" s="179"/>
      <c r="E2903" s="180">
        <f t="shared" ca="1" si="150"/>
        <v>0</v>
      </c>
      <c r="G2903" s="180">
        <f t="shared" ca="1" si="151"/>
        <v>0</v>
      </c>
      <c r="I2903" s="180">
        <f t="shared" ca="1" si="152"/>
        <v>0</v>
      </c>
    </row>
    <row r="2904" spans="2:9">
      <c r="B2904" s="179"/>
      <c r="C2904" s="179"/>
      <c r="E2904" s="180">
        <f t="shared" ca="1" si="150"/>
        <v>0</v>
      </c>
      <c r="G2904" s="180">
        <f t="shared" ca="1" si="151"/>
        <v>0</v>
      </c>
      <c r="I2904" s="180">
        <f t="shared" ca="1" si="152"/>
        <v>0</v>
      </c>
    </row>
    <row r="2905" spans="2:9">
      <c r="B2905" s="179"/>
      <c r="C2905" s="179"/>
      <c r="E2905" s="180">
        <f t="shared" ca="1" si="150"/>
        <v>0</v>
      </c>
      <c r="G2905" s="180">
        <f t="shared" ca="1" si="151"/>
        <v>0</v>
      </c>
      <c r="I2905" s="180">
        <f t="shared" ca="1" si="152"/>
        <v>0</v>
      </c>
    </row>
    <row r="2906" spans="2:9">
      <c r="B2906" s="179"/>
      <c r="C2906" s="179"/>
      <c r="E2906" s="180">
        <f t="shared" ca="1" si="150"/>
        <v>0</v>
      </c>
      <c r="G2906" s="180">
        <f t="shared" ca="1" si="151"/>
        <v>0</v>
      </c>
      <c r="I2906" s="180">
        <f t="shared" ca="1" si="152"/>
        <v>0</v>
      </c>
    </row>
    <row r="2907" spans="2:9">
      <c r="B2907" s="179"/>
      <c r="C2907" s="179"/>
      <c r="E2907" s="180">
        <f t="shared" ca="1" si="150"/>
        <v>0</v>
      </c>
      <c r="G2907" s="180">
        <f t="shared" ca="1" si="151"/>
        <v>0</v>
      </c>
      <c r="I2907" s="180">
        <f t="shared" ca="1" si="152"/>
        <v>0</v>
      </c>
    </row>
    <row r="2908" spans="2:9">
      <c r="B2908" s="179"/>
      <c r="C2908" s="179"/>
      <c r="E2908" s="180">
        <f t="shared" ca="1" si="150"/>
        <v>0</v>
      </c>
      <c r="G2908" s="180">
        <f t="shared" ca="1" si="151"/>
        <v>0</v>
      </c>
      <c r="I2908" s="180">
        <f t="shared" ca="1" si="152"/>
        <v>0</v>
      </c>
    </row>
    <row r="2909" spans="2:9">
      <c r="B2909" s="179"/>
      <c r="C2909" s="179"/>
      <c r="E2909" s="180">
        <f t="shared" ca="1" si="150"/>
        <v>0</v>
      </c>
      <c r="G2909" s="180">
        <f t="shared" ca="1" si="151"/>
        <v>0</v>
      </c>
      <c r="I2909" s="180">
        <f t="shared" ca="1" si="152"/>
        <v>0</v>
      </c>
    </row>
    <row r="2910" spans="2:9">
      <c r="B2910" s="179"/>
      <c r="C2910" s="179"/>
      <c r="E2910" s="180">
        <f t="shared" ca="1" si="150"/>
        <v>0</v>
      </c>
      <c r="G2910" s="180">
        <f t="shared" ca="1" si="151"/>
        <v>0</v>
      </c>
      <c r="I2910" s="180">
        <f t="shared" ca="1" si="152"/>
        <v>0</v>
      </c>
    </row>
    <row r="2911" spans="2:9">
      <c r="B2911" s="179"/>
      <c r="C2911" s="179"/>
      <c r="E2911" s="180">
        <f t="shared" ref="E2911:E2974" ca="1" si="153">SUMPRODUCT(SUMIFS(INDIRECT(NomFeuilles&amp;"!E8"),INDIRECT(NomFeuilles&amp;"!A8"),"VRAI",INDIRECT(NomFeuilles&amp;"!A9"),"2013",INDIRECT(NomFeuilles&amp;"!E1"),C2911))</f>
        <v>0</v>
      </c>
      <c r="G2911" s="180">
        <f t="shared" ref="G2911:G2974" ca="1" si="154">SUMPRODUCT(SUMIFS(INDIRECT(NomFeuilles&amp;"!A39"),INDIRECT(NomFeuilles&amp;"!A8"),"VRAI",INDIRECT(NomFeuilles&amp;"!A9"),"2013",INDIRECT(NomFeuilles&amp;"!A40"),C2911))</f>
        <v>0</v>
      </c>
      <c r="I2911" s="180">
        <f t="shared" ref="I2911:I2974" ca="1" si="155">SUMPRODUCT(SUMIFS(INDIRECT(NomFeuilles&amp;"!C42"),INDIRECT(NomFeuilles&amp;"!A8"),"VRAI",INDIRECT(NomFeuilles&amp;"!A9"),"2013",INDIRECT(NomFeuilles&amp;"!A40"),C2911))</f>
        <v>0</v>
      </c>
    </row>
    <row r="2912" spans="2:9">
      <c r="B2912" s="179"/>
      <c r="C2912" s="179"/>
      <c r="E2912" s="180">
        <f t="shared" ca="1" si="153"/>
        <v>0</v>
      </c>
      <c r="G2912" s="180">
        <f t="shared" ca="1" si="154"/>
        <v>0</v>
      </c>
      <c r="I2912" s="180">
        <f t="shared" ca="1" si="155"/>
        <v>0</v>
      </c>
    </row>
    <row r="2913" spans="2:9">
      <c r="B2913" s="179"/>
      <c r="C2913" s="179"/>
      <c r="E2913" s="180">
        <f t="shared" ca="1" si="153"/>
        <v>0</v>
      </c>
      <c r="G2913" s="180">
        <f t="shared" ca="1" si="154"/>
        <v>0</v>
      </c>
      <c r="I2913" s="180">
        <f t="shared" ca="1" si="155"/>
        <v>0</v>
      </c>
    </row>
    <row r="2914" spans="2:9">
      <c r="B2914" s="179"/>
      <c r="C2914" s="179"/>
      <c r="E2914" s="180">
        <f t="shared" ca="1" si="153"/>
        <v>0</v>
      </c>
      <c r="G2914" s="180">
        <f t="shared" ca="1" si="154"/>
        <v>0</v>
      </c>
      <c r="I2914" s="180">
        <f t="shared" ca="1" si="155"/>
        <v>0</v>
      </c>
    </row>
    <row r="2915" spans="2:9">
      <c r="B2915" s="179"/>
      <c r="C2915" s="179"/>
      <c r="E2915" s="180">
        <f t="shared" ca="1" si="153"/>
        <v>0</v>
      </c>
      <c r="G2915" s="180">
        <f t="shared" ca="1" si="154"/>
        <v>0</v>
      </c>
      <c r="I2915" s="180">
        <f t="shared" ca="1" si="155"/>
        <v>0</v>
      </c>
    </row>
    <row r="2916" spans="2:9">
      <c r="B2916" s="179"/>
      <c r="C2916" s="179"/>
      <c r="E2916" s="180">
        <f t="shared" ca="1" si="153"/>
        <v>0</v>
      </c>
      <c r="G2916" s="180">
        <f t="shared" ca="1" si="154"/>
        <v>0</v>
      </c>
      <c r="I2916" s="180">
        <f t="shared" ca="1" si="155"/>
        <v>0</v>
      </c>
    </row>
    <row r="2917" spans="2:9">
      <c r="B2917" s="179"/>
      <c r="C2917" s="179"/>
      <c r="E2917" s="180">
        <f t="shared" ca="1" si="153"/>
        <v>0</v>
      </c>
      <c r="G2917" s="180">
        <f t="shared" ca="1" si="154"/>
        <v>0</v>
      </c>
      <c r="I2917" s="180">
        <f t="shared" ca="1" si="155"/>
        <v>0</v>
      </c>
    </row>
    <row r="2918" spans="2:9">
      <c r="B2918" s="179"/>
      <c r="C2918" s="179"/>
      <c r="E2918" s="180">
        <f t="shared" ca="1" si="153"/>
        <v>0</v>
      </c>
      <c r="G2918" s="180">
        <f t="shared" ca="1" si="154"/>
        <v>0</v>
      </c>
      <c r="I2918" s="180">
        <f t="shared" ca="1" si="155"/>
        <v>0</v>
      </c>
    </row>
    <row r="2919" spans="2:9">
      <c r="B2919" s="179"/>
      <c r="C2919" s="179"/>
      <c r="E2919" s="180">
        <f t="shared" ca="1" si="153"/>
        <v>0</v>
      </c>
      <c r="G2919" s="180">
        <f t="shared" ca="1" si="154"/>
        <v>0</v>
      </c>
      <c r="I2919" s="180">
        <f t="shared" ca="1" si="155"/>
        <v>0</v>
      </c>
    </row>
    <row r="2920" spans="2:9">
      <c r="B2920" s="179"/>
      <c r="C2920" s="179"/>
      <c r="E2920" s="180">
        <f t="shared" ca="1" si="153"/>
        <v>0</v>
      </c>
      <c r="G2920" s="180">
        <f t="shared" ca="1" si="154"/>
        <v>0</v>
      </c>
      <c r="I2920" s="180">
        <f t="shared" ca="1" si="155"/>
        <v>0</v>
      </c>
    </row>
    <row r="2921" spans="2:9">
      <c r="B2921" s="179"/>
      <c r="C2921" s="179"/>
      <c r="E2921" s="180">
        <f t="shared" ca="1" si="153"/>
        <v>0</v>
      </c>
      <c r="G2921" s="180">
        <f t="shared" ca="1" si="154"/>
        <v>0</v>
      </c>
      <c r="I2921" s="180">
        <f t="shared" ca="1" si="155"/>
        <v>0</v>
      </c>
    </row>
    <row r="2922" spans="2:9">
      <c r="B2922" s="179"/>
      <c r="C2922" s="179"/>
      <c r="E2922" s="180">
        <f t="shared" ca="1" si="153"/>
        <v>0</v>
      </c>
      <c r="G2922" s="180">
        <f t="shared" ca="1" si="154"/>
        <v>0</v>
      </c>
      <c r="I2922" s="180">
        <f t="shared" ca="1" si="155"/>
        <v>0</v>
      </c>
    </row>
    <row r="2923" spans="2:9">
      <c r="B2923" s="179"/>
      <c r="C2923" s="179"/>
      <c r="E2923" s="180">
        <f t="shared" ca="1" si="153"/>
        <v>0</v>
      </c>
      <c r="G2923" s="180">
        <f t="shared" ca="1" si="154"/>
        <v>0</v>
      </c>
      <c r="I2923" s="180">
        <f t="shared" ca="1" si="155"/>
        <v>0</v>
      </c>
    </row>
    <row r="2924" spans="2:9">
      <c r="B2924" s="179"/>
      <c r="C2924" s="179"/>
      <c r="E2924" s="180">
        <f t="shared" ca="1" si="153"/>
        <v>0</v>
      </c>
      <c r="G2924" s="180">
        <f t="shared" ca="1" si="154"/>
        <v>0</v>
      </c>
      <c r="I2924" s="180">
        <f t="shared" ca="1" si="155"/>
        <v>0</v>
      </c>
    </row>
    <row r="2925" spans="2:9">
      <c r="B2925" s="179"/>
      <c r="C2925" s="179"/>
      <c r="E2925" s="180">
        <f t="shared" ca="1" si="153"/>
        <v>0</v>
      </c>
      <c r="G2925" s="180">
        <f t="shared" ca="1" si="154"/>
        <v>0</v>
      </c>
      <c r="I2925" s="180">
        <f t="shared" ca="1" si="155"/>
        <v>0</v>
      </c>
    </row>
    <row r="2926" spans="2:9">
      <c r="B2926" s="179"/>
      <c r="C2926" s="179"/>
      <c r="E2926" s="180">
        <f t="shared" ca="1" si="153"/>
        <v>0</v>
      </c>
      <c r="G2926" s="180">
        <f t="shared" ca="1" si="154"/>
        <v>0</v>
      </c>
      <c r="I2926" s="180">
        <f t="shared" ca="1" si="155"/>
        <v>0</v>
      </c>
    </row>
    <row r="2927" spans="2:9">
      <c r="B2927" s="179"/>
      <c r="C2927" s="179"/>
      <c r="E2927" s="180">
        <f t="shared" ca="1" si="153"/>
        <v>0</v>
      </c>
      <c r="G2927" s="180">
        <f t="shared" ca="1" si="154"/>
        <v>0</v>
      </c>
      <c r="I2927" s="180">
        <f t="shared" ca="1" si="155"/>
        <v>0</v>
      </c>
    </row>
    <row r="2928" spans="2:9">
      <c r="B2928" s="179"/>
      <c r="C2928" s="179"/>
      <c r="E2928" s="180">
        <f t="shared" ca="1" si="153"/>
        <v>0</v>
      </c>
      <c r="G2928" s="180">
        <f t="shared" ca="1" si="154"/>
        <v>0</v>
      </c>
      <c r="I2928" s="180">
        <f t="shared" ca="1" si="155"/>
        <v>0</v>
      </c>
    </row>
    <row r="2929" spans="2:9">
      <c r="B2929" s="179"/>
      <c r="C2929" s="179"/>
      <c r="E2929" s="180">
        <f t="shared" ca="1" si="153"/>
        <v>0</v>
      </c>
      <c r="G2929" s="180">
        <f t="shared" ca="1" si="154"/>
        <v>0</v>
      </c>
      <c r="I2929" s="180">
        <f t="shared" ca="1" si="155"/>
        <v>0</v>
      </c>
    </row>
    <row r="2930" spans="2:9">
      <c r="B2930" s="179"/>
      <c r="C2930" s="179"/>
      <c r="E2930" s="180">
        <f t="shared" ca="1" si="153"/>
        <v>0</v>
      </c>
      <c r="G2930" s="180">
        <f t="shared" ca="1" si="154"/>
        <v>0</v>
      </c>
      <c r="I2930" s="180">
        <f t="shared" ca="1" si="155"/>
        <v>0</v>
      </c>
    </row>
    <row r="2931" spans="2:9">
      <c r="B2931" s="179"/>
      <c r="C2931" s="179"/>
      <c r="E2931" s="180">
        <f t="shared" ca="1" si="153"/>
        <v>0</v>
      </c>
      <c r="G2931" s="180">
        <f t="shared" ca="1" si="154"/>
        <v>0</v>
      </c>
      <c r="I2931" s="180">
        <f t="shared" ca="1" si="155"/>
        <v>0</v>
      </c>
    </row>
    <row r="2932" spans="2:9">
      <c r="B2932" s="179"/>
      <c r="C2932" s="179"/>
      <c r="E2932" s="180">
        <f t="shared" ca="1" si="153"/>
        <v>0</v>
      </c>
      <c r="G2932" s="180">
        <f t="shared" ca="1" si="154"/>
        <v>0</v>
      </c>
      <c r="I2932" s="180">
        <f t="shared" ca="1" si="155"/>
        <v>0</v>
      </c>
    </row>
    <row r="2933" spans="2:9">
      <c r="B2933" s="179"/>
      <c r="C2933" s="179"/>
      <c r="E2933" s="180">
        <f t="shared" ca="1" si="153"/>
        <v>0</v>
      </c>
      <c r="G2933" s="180">
        <f t="shared" ca="1" si="154"/>
        <v>0</v>
      </c>
      <c r="I2933" s="180">
        <f t="shared" ca="1" si="155"/>
        <v>0</v>
      </c>
    </row>
    <row r="2934" spans="2:9">
      <c r="B2934" s="179"/>
      <c r="C2934" s="179"/>
      <c r="E2934" s="180">
        <f t="shared" ca="1" si="153"/>
        <v>0</v>
      </c>
      <c r="G2934" s="180">
        <f t="shared" ca="1" si="154"/>
        <v>0</v>
      </c>
      <c r="I2934" s="180">
        <f t="shared" ca="1" si="155"/>
        <v>0</v>
      </c>
    </row>
    <row r="2935" spans="2:9">
      <c r="B2935" s="179"/>
      <c r="C2935" s="179"/>
      <c r="E2935" s="180">
        <f t="shared" ca="1" si="153"/>
        <v>0</v>
      </c>
      <c r="G2935" s="180">
        <f t="shared" ca="1" si="154"/>
        <v>0</v>
      </c>
      <c r="I2935" s="180">
        <f t="shared" ca="1" si="155"/>
        <v>0</v>
      </c>
    </row>
    <row r="2936" spans="2:9">
      <c r="B2936" s="179"/>
      <c r="C2936" s="179"/>
      <c r="E2936" s="180">
        <f t="shared" ca="1" si="153"/>
        <v>0</v>
      </c>
      <c r="G2936" s="180">
        <f t="shared" ca="1" si="154"/>
        <v>0</v>
      </c>
      <c r="I2936" s="180">
        <f t="shared" ca="1" si="155"/>
        <v>0</v>
      </c>
    </row>
    <row r="2937" spans="2:9">
      <c r="B2937" s="179"/>
      <c r="C2937" s="179"/>
      <c r="E2937" s="180">
        <f t="shared" ca="1" si="153"/>
        <v>0</v>
      </c>
      <c r="G2937" s="180">
        <f t="shared" ca="1" si="154"/>
        <v>0</v>
      </c>
      <c r="I2937" s="180">
        <f t="shared" ca="1" si="155"/>
        <v>0</v>
      </c>
    </row>
    <row r="2938" spans="2:9">
      <c r="B2938" s="179"/>
      <c r="C2938" s="179"/>
      <c r="E2938" s="180">
        <f t="shared" ca="1" si="153"/>
        <v>0</v>
      </c>
      <c r="G2938" s="180">
        <f t="shared" ca="1" si="154"/>
        <v>0</v>
      </c>
      <c r="I2938" s="180">
        <f t="shared" ca="1" si="155"/>
        <v>0</v>
      </c>
    </row>
    <row r="2939" spans="2:9">
      <c r="B2939" s="179"/>
      <c r="C2939" s="179"/>
      <c r="E2939" s="180">
        <f t="shared" ca="1" si="153"/>
        <v>0</v>
      </c>
      <c r="G2939" s="180">
        <f t="shared" ca="1" si="154"/>
        <v>0</v>
      </c>
      <c r="I2939" s="180">
        <f t="shared" ca="1" si="155"/>
        <v>0</v>
      </c>
    </row>
    <row r="2940" spans="2:9">
      <c r="B2940" s="179"/>
      <c r="C2940" s="179"/>
      <c r="E2940" s="180">
        <f t="shared" ca="1" si="153"/>
        <v>0</v>
      </c>
      <c r="G2940" s="180">
        <f t="shared" ca="1" si="154"/>
        <v>0</v>
      </c>
      <c r="I2940" s="180">
        <f t="shared" ca="1" si="155"/>
        <v>0</v>
      </c>
    </row>
    <row r="2941" spans="2:9">
      <c r="B2941" s="179"/>
      <c r="C2941" s="179"/>
      <c r="E2941" s="180">
        <f t="shared" ca="1" si="153"/>
        <v>0</v>
      </c>
      <c r="G2941" s="180">
        <f t="shared" ca="1" si="154"/>
        <v>0</v>
      </c>
      <c r="I2941" s="180">
        <f t="shared" ca="1" si="155"/>
        <v>0</v>
      </c>
    </row>
    <row r="2942" spans="2:9">
      <c r="B2942" s="179"/>
      <c r="C2942" s="179"/>
      <c r="E2942" s="180">
        <f t="shared" ca="1" si="153"/>
        <v>0</v>
      </c>
      <c r="G2942" s="180">
        <f t="shared" ca="1" si="154"/>
        <v>0</v>
      </c>
      <c r="I2942" s="180">
        <f t="shared" ca="1" si="155"/>
        <v>0</v>
      </c>
    </row>
    <row r="2943" spans="2:9">
      <c r="B2943" s="179"/>
      <c r="C2943" s="179"/>
      <c r="E2943" s="180">
        <f t="shared" ca="1" si="153"/>
        <v>0</v>
      </c>
      <c r="G2943" s="180">
        <f t="shared" ca="1" si="154"/>
        <v>0</v>
      </c>
      <c r="I2943" s="180">
        <f t="shared" ca="1" si="155"/>
        <v>0</v>
      </c>
    </row>
    <row r="2944" spans="2:9">
      <c r="B2944" s="179"/>
      <c r="C2944" s="179"/>
      <c r="E2944" s="180">
        <f t="shared" ca="1" si="153"/>
        <v>0</v>
      </c>
      <c r="G2944" s="180">
        <f t="shared" ca="1" si="154"/>
        <v>0</v>
      </c>
      <c r="I2944" s="180">
        <f t="shared" ca="1" si="155"/>
        <v>0</v>
      </c>
    </row>
    <row r="2945" spans="2:9">
      <c r="B2945" s="179"/>
      <c r="C2945" s="179"/>
      <c r="E2945" s="180">
        <f t="shared" ca="1" si="153"/>
        <v>0</v>
      </c>
      <c r="G2945" s="180">
        <f t="shared" ca="1" si="154"/>
        <v>0</v>
      </c>
      <c r="I2945" s="180">
        <f t="shared" ca="1" si="155"/>
        <v>0</v>
      </c>
    </row>
    <row r="2946" spans="2:9">
      <c r="B2946" s="179"/>
      <c r="C2946" s="179"/>
      <c r="E2946" s="180">
        <f t="shared" ca="1" si="153"/>
        <v>0</v>
      </c>
      <c r="G2946" s="180">
        <f t="shared" ca="1" si="154"/>
        <v>0</v>
      </c>
      <c r="I2946" s="180">
        <f t="shared" ca="1" si="155"/>
        <v>0</v>
      </c>
    </row>
    <row r="2947" spans="2:9">
      <c r="B2947" s="179"/>
      <c r="C2947" s="179"/>
      <c r="E2947" s="180">
        <f t="shared" ca="1" si="153"/>
        <v>0</v>
      </c>
      <c r="G2947" s="180">
        <f t="shared" ca="1" si="154"/>
        <v>0</v>
      </c>
      <c r="I2947" s="180">
        <f t="shared" ca="1" si="155"/>
        <v>0</v>
      </c>
    </row>
    <row r="2948" spans="2:9">
      <c r="B2948" s="179"/>
      <c r="C2948" s="179"/>
      <c r="E2948" s="180">
        <f t="shared" ca="1" si="153"/>
        <v>0</v>
      </c>
      <c r="G2948" s="180">
        <f t="shared" ca="1" si="154"/>
        <v>0</v>
      </c>
      <c r="I2948" s="180">
        <f t="shared" ca="1" si="155"/>
        <v>0</v>
      </c>
    </row>
    <row r="2949" spans="2:9">
      <c r="B2949" s="179"/>
      <c r="C2949" s="179"/>
      <c r="E2949" s="180">
        <f t="shared" ca="1" si="153"/>
        <v>0</v>
      </c>
      <c r="G2949" s="180">
        <f t="shared" ca="1" si="154"/>
        <v>0</v>
      </c>
      <c r="I2949" s="180">
        <f t="shared" ca="1" si="155"/>
        <v>0</v>
      </c>
    </row>
    <row r="2950" spans="2:9">
      <c r="B2950" s="179"/>
      <c r="C2950" s="179"/>
      <c r="E2950" s="180">
        <f t="shared" ca="1" si="153"/>
        <v>0</v>
      </c>
      <c r="G2950" s="180">
        <f t="shared" ca="1" si="154"/>
        <v>0</v>
      </c>
      <c r="I2950" s="180">
        <f t="shared" ca="1" si="155"/>
        <v>0</v>
      </c>
    </row>
    <row r="2951" spans="2:9">
      <c r="B2951" s="179"/>
      <c r="C2951" s="179"/>
      <c r="E2951" s="180">
        <f t="shared" ca="1" si="153"/>
        <v>0</v>
      </c>
      <c r="G2951" s="180">
        <f t="shared" ca="1" si="154"/>
        <v>0</v>
      </c>
      <c r="I2951" s="180">
        <f t="shared" ca="1" si="155"/>
        <v>0</v>
      </c>
    </row>
    <row r="2952" spans="2:9">
      <c r="B2952" s="179"/>
      <c r="C2952" s="179"/>
      <c r="E2952" s="180">
        <f t="shared" ca="1" si="153"/>
        <v>0</v>
      </c>
      <c r="G2952" s="180">
        <f t="shared" ca="1" si="154"/>
        <v>0</v>
      </c>
      <c r="I2952" s="180">
        <f t="shared" ca="1" si="155"/>
        <v>0</v>
      </c>
    </row>
    <row r="2953" spans="2:9">
      <c r="B2953" s="179"/>
      <c r="C2953" s="179"/>
      <c r="E2953" s="180">
        <f t="shared" ca="1" si="153"/>
        <v>0</v>
      </c>
      <c r="G2953" s="180">
        <f t="shared" ca="1" si="154"/>
        <v>0</v>
      </c>
      <c r="I2953" s="180">
        <f t="shared" ca="1" si="155"/>
        <v>0</v>
      </c>
    </row>
    <row r="2954" spans="2:9">
      <c r="B2954" s="179"/>
      <c r="C2954" s="179"/>
      <c r="E2954" s="180">
        <f t="shared" ca="1" si="153"/>
        <v>0</v>
      </c>
      <c r="G2954" s="180">
        <f t="shared" ca="1" si="154"/>
        <v>0</v>
      </c>
      <c r="I2954" s="180">
        <f t="shared" ca="1" si="155"/>
        <v>0</v>
      </c>
    </row>
    <row r="2955" spans="2:9">
      <c r="B2955" s="179"/>
      <c r="C2955" s="179"/>
      <c r="E2955" s="180">
        <f t="shared" ca="1" si="153"/>
        <v>0</v>
      </c>
      <c r="G2955" s="180">
        <f t="shared" ca="1" si="154"/>
        <v>0</v>
      </c>
      <c r="I2955" s="180">
        <f t="shared" ca="1" si="155"/>
        <v>0</v>
      </c>
    </row>
    <row r="2956" spans="2:9">
      <c r="B2956" s="179"/>
      <c r="C2956" s="179"/>
      <c r="E2956" s="180">
        <f t="shared" ca="1" si="153"/>
        <v>0</v>
      </c>
      <c r="G2956" s="180">
        <f t="shared" ca="1" si="154"/>
        <v>0</v>
      </c>
      <c r="I2956" s="180">
        <f t="shared" ca="1" si="155"/>
        <v>0</v>
      </c>
    </row>
    <row r="2957" spans="2:9">
      <c r="B2957" s="179"/>
      <c r="C2957" s="179"/>
      <c r="E2957" s="180">
        <f t="shared" ca="1" si="153"/>
        <v>0</v>
      </c>
      <c r="G2957" s="180">
        <f t="shared" ca="1" si="154"/>
        <v>0</v>
      </c>
      <c r="I2957" s="180">
        <f t="shared" ca="1" si="155"/>
        <v>0</v>
      </c>
    </row>
    <row r="2958" spans="2:9">
      <c r="B2958" s="179"/>
      <c r="C2958" s="179"/>
      <c r="E2958" s="180">
        <f t="shared" ca="1" si="153"/>
        <v>0</v>
      </c>
      <c r="G2958" s="180">
        <f t="shared" ca="1" si="154"/>
        <v>0</v>
      </c>
      <c r="I2958" s="180">
        <f t="shared" ca="1" si="155"/>
        <v>0</v>
      </c>
    </row>
    <row r="2959" spans="2:9">
      <c r="B2959" s="179"/>
      <c r="C2959" s="179"/>
      <c r="E2959" s="180">
        <f t="shared" ca="1" si="153"/>
        <v>0</v>
      </c>
      <c r="G2959" s="180">
        <f t="shared" ca="1" si="154"/>
        <v>0</v>
      </c>
      <c r="I2959" s="180">
        <f t="shared" ca="1" si="155"/>
        <v>0</v>
      </c>
    </row>
    <row r="2960" spans="2:9">
      <c r="B2960" s="179"/>
      <c r="C2960" s="179"/>
      <c r="E2960" s="180">
        <f t="shared" ca="1" si="153"/>
        <v>0</v>
      </c>
      <c r="G2960" s="180">
        <f t="shared" ca="1" si="154"/>
        <v>0</v>
      </c>
      <c r="I2960" s="180">
        <f t="shared" ca="1" si="155"/>
        <v>0</v>
      </c>
    </row>
    <row r="2961" spans="2:9">
      <c r="B2961" s="179"/>
      <c r="C2961" s="179"/>
      <c r="E2961" s="180">
        <f t="shared" ca="1" si="153"/>
        <v>0</v>
      </c>
      <c r="G2961" s="180">
        <f t="shared" ca="1" si="154"/>
        <v>0</v>
      </c>
      <c r="I2961" s="180">
        <f t="shared" ca="1" si="155"/>
        <v>0</v>
      </c>
    </row>
    <row r="2962" spans="2:9">
      <c r="B2962" s="179"/>
      <c r="C2962" s="179"/>
      <c r="E2962" s="180">
        <f t="shared" ca="1" si="153"/>
        <v>0</v>
      </c>
      <c r="G2962" s="180">
        <f t="shared" ca="1" si="154"/>
        <v>0</v>
      </c>
      <c r="I2962" s="180">
        <f t="shared" ca="1" si="155"/>
        <v>0</v>
      </c>
    </row>
    <row r="2963" spans="2:9">
      <c r="B2963" s="179"/>
      <c r="C2963" s="179"/>
      <c r="E2963" s="180">
        <f t="shared" ca="1" si="153"/>
        <v>0</v>
      </c>
      <c r="G2963" s="180">
        <f t="shared" ca="1" si="154"/>
        <v>0</v>
      </c>
      <c r="I2963" s="180">
        <f t="shared" ca="1" si="155"/>
        <v>0</v>
      </c>
    </row>
    <row r="2964" spans="2:9">
      <c r="B2964" s="179"/>
      <c r="C2964" s="179"/>
      <c r="E2964" s="180">
        <f t="shared" ca="1" si="153"/>
        <v>0</v>
      </c>
      <c r="G2964" s="180">
        <f t="shared" ca="1" si="154"/>
        <v>0</v>
      </c>
      <c r="I2964" s="180">
        <f t="shared" ca="1" si="155"/>
        <v>0</v>
      </c>
    </row>
    <row r="2965" spans="2:9">
      <c r="B2965" s="179"/>
      <c r="C2965" s="179"/>
      <c r="E2965" s="180">
        <f t="shared" ca="1" si="153"/>
        <v>0</v>
      </c>
      <c r="G2965" s="180">
        <f t="shared" ca="1" si="154"/>
        <v>0</v>
      </c>
      <c r="I2965" s="180">
        <f t="shared" ca="1" si="155"/>
        <v>0</v>
      </c>
    </row>
    <row r="2966" spans="2:9">
      <c r="B2966" s="179"/>
      <c r="C2966" s="179"/>
      <c r="E2966" s="180">
        <f t="shared" ca="1" si="153"/>
        <v>0</v>
      </c>
      <c r="G2966" s="180">
        <f t="shared" ca="1" si="154"/>
        <v>0</v>
      </c>
      <c r="I2966" s="180">
        <f t="shared" ca="1" si="155"/>
        <v>0</v>
      </c>
    </row>
    <row r="2967" spans="2:9">
      <c r="B2967" s="179"/>
      <c r="C2967" s="179"/>
      <c r="E2967" s="180">
        <f t="shared" ca="1" si="153"/>
        <v>0</v>
      </c>
      <c r="G2967" s="180">
        <f t="shared" ca="1" si="154"/>
        <v>0</v>
      </c>
      <c r="I2967" s="180">
        <f t="shared" ca="1" si="155"/>
        <v>0</v>
      </c>
    </row>
    <row r="2968" spans="2:9">
      <c r="B2968" s="179"/>
      <c r="C2968" s="179"/>
      <c r="E2968" s="180">
        <f t="shared" ca="1" si="153"/>
        <v>0</v>
      </c>
      <c r="G2968" s="180">
        <f t="shared" ca="1" si="154"/>
        <v>0</v>
      </c>
      <c r="I2968" s="180">
        <f t="shared" ca="1" si="155"/>
        <v>0</v>
      </c>
    </row>
    <row r="2969" spans="2:9">
      <c r="B2969" s="179"/>
      <c r="C2969" s="179"/>
      <c r="E2969" s="180">
        <f t="shared" ca="1" si="153"/>
        <v>0</v>
      </c>
      <c r="G2969" s="180">
        <f t="shared" ca="1" si="154"/>
        <v>0</v>
      </c>
      <c r="I2969" s="180">
        <f t="shared" ca="1" si="155"/>
        <v>0</v>
      </c>
    </row>
    <row r="2970" spans="2:9">
      <c r="B2970" s="179"/>
      <c r="C2970" s="179"/>
      <c r="E2970" s="180">
        <f t="shared" ca="1" si="153"/>
        <v>0</v>
      </c>
      <c r="G2970" s="180">
        <f t="shared" ca="1" si="154"/>
        <v>0</v>
      </c>
      <c r="I2970" s="180">
        <f t="shared" ca="1" si="155"/>
        <v>0</v>
      </c>
    </row>
    <row r="2971" spans="2:9">
      <c r="B2971" s="179"/>
      <c r="C2971" s="179"/>
      <c r="E2971" s="180">
        <f t="shared" ca="1" si="153"/>
        <v>0</v>
      </c>
      <c r="G2971" s="180">
        <f t="shared" ca="1" si="154"/>
        <v>0</v>
      </c>
      <c r="I2971" s="180">
        <f t="shared" ca="1" si="155"/>
        <v>0</v>
      </c>
    </row>
    <row r="2972" spans="2:9">
      <c r="B2972" s="179"/>
      <c r="C2972" s="179"/>
      <c r="E2972" s="180">
        <f t="shared" ca="1" si="153"/>
        <v>0</v>
      </c>
      <c r="G2972" s="180">
        <f t="shared" ca="1" si="154"/>
        <v>0</v>
      </c>
      <c r="I2972" s="180">
        <f t="shared" ca="1" si="155"/>
        <v>0</v>
      </c>
    </row>
    <row r="2973" spans="2:9">
      <c r="B2973" s="179"/>
      <c r="C2973" s="179"/>
      <c r="E2973" s="180">
        <f t="shared" ca="1" si="153"/>
        <v>0</v>
      </c>
      <c r="G2973" s="180">
        <f t="shared" ca="1" si="154"/>
        <v>0</v>
      </c>
      <c r="I2973" s="180">
        <f t="shared" ca="1" si="155"/>
        <v>0</v>
      </c>
    </row>
    <row r="2974" spans="2:9">
      <c r="B2974" s="179"/>
      <c r="C2974" s="179"/>
      <c r="E2974" s="180">
        <f t="shared" ca="1" si="153"/>
        <v>0</v>
      </c>
      <c r="G2974" s="180">
        <f t="shared" ca="1" si="154"/>
        <v>0</v>
      </c>
      <c r="I2974" s="180">
        <f t="shared" ca="1" si="155"/>
        <v>0</v>
      </c>
    </row>
    <row r="2975" spans="2:9">
      <c r="B2975" s="179"/>
      <c r="C2975" s="179"/>
      <c r="E2975" s="180">
        <f t="shared" ref="E2975:E3000" ca="1" si="156">SUMPRODUCT(SUMIFS(INDIRECT(NomFeuilles&amp;"!E8"),INDIRECT(NomFeuilles&amp;"!A8"),"VRAI",INDIRECT(NomFeuilles&amp;"!A9"),"2013",INDIRECT(NomFeuilles&amp;"!E1"),C2975))</f>
        <v>0</v>
      </c>
      <c r="G2975" s="180">
        <f t="shared" ref="G2975:G3000" ca="1" si="157">SUMPRODUCT(SUMIFS(INDIRECT(NomFeuilles&amp;"!A39"),INDIRECT(NomFeuilles&amp;"!A8"),"VRAI",INDIRECT(NomFeuilles&amp;"!A9"),"2013",INDIRECT(NomFeuilles&amp;"!A40"),C2975))</f>
        <v>0</v>
      </c>
      <c r="I2975" s="180">
        <f t="shared" ref="I2975:I3000" ca="1" si="158">SUMPRODUCT(SUMIFS(INDIRECT(NomFeuilles&amp;"!C42"),INDIRECT(NomFeuilles&amp;"!A8"),"VRAI",INDIRECT(NomFeuilles&amp;"!A9"),"2013",INDIRECT(NomFeuilles&amp;"!A40"),C2975))</f>
        <v>0</v>
      </c>
    </row>
    <row r="2976" spans="2:9">
      <c r="B2976" s="179"/>
      <c r="C2976" s="179"/>
      <c r="E2976" s="180">
        <f t="shared" ca="1" si="156"/>
        <v>0</v>
      </c>
      <c r="G2976" s="180">
        <f t="shared" ca="1" si="157"/>
        <v>0</v>
      </c>
      <c r="I2976" s="180">
        <f t="shared" ca="1" si="158"/>
        <v>0</v>
      </c>
    </row>
    <row r="2977" spans="2:9">
      <c r="B2977" s="179"/>
      <c r="C2977" s="179"/>
      <c r="E2977" s="180">
        <f t="shared" ca="1" si="156"/>
        <v>0</v>
      </c>
      <c r="G2977" s="180">
        <f t="shared" ca="1" si="157"/>
        <v>0</v>
      </c>
      <c r="I2977" s="180">
        <f t="shared" ca="1" si="158"/>
        <v>0</v>
      </c>
    </row>
    <row r="2978" spans="2:9">
      <c r="B2978" s="179"/>
      <c r="C2978" s="179"/>
      <c r="E2978" s="180">
        <f t="shared" ca="1" si="156"/>
        <v>0</v>
      </c>
      <c r="G2978" s="180">
        <f t="shared" ca="1" si="157"/>
        <v>0</v>
      </c>
      <c r="I2978" s="180">
        <f t="shared" ca="1" si="158"/>
        <v>0</v>
      </c>
    </row>
    <row r="2979" spans="2:9">
      <c r="B2979" s="179"/>
      <c r="C2979" s="179"/>
      <c r="E2979" s="180">
        <f t="shared" ca="1" si="156"/>
        <v>0</v>
      </c>
      <c r="G2979" s="180">
        <f t="shared" ca="1" si="157"/>
        <v>0</v>
      </c>
      <c r="I2979" s="180">
        <f t="shared" ca="1" si="158"/>
        <v>0</v>
      </c>
    </row>
    <row r="2980" spans="2:9">
      <c r="B2980" s="179"/>
      <c r="C2980" s="179"/>
      <c r="E2980" s="180">
        <f t="shared" ca="1" si="156"/>
        <v>0</v>
      </c>
      <c r="G2980" s="180">
        <f t="shared" ca="1" si="157"/>
        <v>0</v>
      </c>
      <c r="I2980" s="180">
        <f t="shared" ca="1" si="158"/>
        <v>0</v>
      </c>
    </row>
    <row r="2981" spans="2:9">
      <c r="B2981" s="179"/>
      <c r="C2981" s="179"/>
      <c r="E2981" s="180">
        <f t="shared" ca="1" si="156"/>
        <v>0</v>
      </c>
      <c r="G2981" s="180">
        <f t="shared" ca="1" si="157"/>
        <v>0</v>
      </c>
      <c r="I2981" s="180">
        <f t="shared" ca="1" si="158"/>
        <v>0</v>
      </c>
    </row>
    <row r="2982" spans="2:9">
      <c r="B2982" s="179"/>
      <c r="C2982" s="179"/>
      <c r="E2982" s="180">
        <f t="shared" ca="1" si="156"/>
        <v>0</v>
      </c>
      <c r="G2982" s="180">
        <f t="shared" ca="1" si="157"/>
        <v>0</v>
      </c>
      <c r="I2982" s="180">
        <f t="shared" ca="1" si="158"/>
        <v>0</v>
      </c>
    </row>
    <row r="2983" spans="2:9">
      <c r="B2983" s="179"/>
      <c r="C2983" s="179"/>
      <c r="E2983" s="180">
        <f t="shared" ca="1" si="156"/>
        <v>0</v>
      </c>
      <c r="G2983" s="180">
        <f t="shared" ca="1" si="157"/>
        <v>0</v>
      </c>
      <c r="I2983" s="180">
        <f t="shared" ca="1" si="158"/>
        <v>0</v>
      </c>
    </row>
    <row r="2984" spans="2:9">
      <c r="B2984" s="179"/>
      <c r="C2984" s="179"/>
      <c r="E2984" s="180">
        <f t="shared" ca="1" si="156"/>
        <v>0</v>
      </c>
      <c r="G2984" s="180">
        <f t="shared" ca="1" si="157"/>
        <v>0</v>
      </c>
      <c r="I2984" s="180">
        <f t="shared" ca="1" si="158"/>
        <v>0</v>
      </c>
    </row>
    <row r="2985" spans="2:9">
      <c r="B2985" s="179"/>
      <c r="C2985" s="179"/>
      <c r="E2985" s="180">
        <f t="shared" ca="1" si="156"/>
        <v>0</v>
      </c>
      <c r="G2985" s="180">
        <f t="shared" ca="1" si="157"/>
        <v>0</v>
      </c>
      <c r="I2985" s="180">
        <f t="shared" ca="1" si="158"/>
        <v>0</v>
      </c>
    </row>
    <row r="2986" spans="2:9">
      <c r="B2986" s="179"/>
      <c r="C2986" s="179"/>
      <c r="E2986" s="180">
        <f t="shared" ca="1" si="156"/>
        <v>0</v>
      </c>
      <c r="G2986" s="180">
        <f t="shared" ca="1" si="157"/>
        <v>0</v>
      </c>
      <c r="I2986" s="180">
        <f t="shared" ca="1" si="158"/>
        <v>0</v>
      </c>
    </row>
    <row r="2987" spans="2:9">
      <c r="B2987" s="179"/>
      <c r="C2987" s="179"/>
      <c r="E2987" s="180">
        <f t="shared" ca="1" si="156"/>
        <v>0</v>
      </c>
      <c r="G2987" s="180">
        <f t="shared" ca="1" si="157"/>
        <v>0</v>
      </c>
      <c r="I2987" s="180">
        <f t="shared" ca="1" si="158"/>
        <v>0</v>
      </c>
    </row>
    <row r="2988" spans="2:9">
      <c r="B2988" s="179"/>
      <c r="C2988" s="179"/>
      <c r="E2988" s="180">
        <f t="shared" ca="1" si="156"/>
        <v>0</v>
      </c>
      <c r="G2988" s="180">
        <f t="shared" ca="1" si="157"/>
        <v>0</v>
      </c>
      <c r="I2988" s="180">
        <f t="shared" ca="1" si="158"/>
        <v>0</v>
      </c>
    </row>
    <row r="2989" spans="2:9">
      <c r="B2989" s="179"/>
      <c r="C2989" s="179"/>
      <c r="E2989" s="180">
        <f t="shared" ca="1" si="156"/>
        <v>0</v>
      </c>
      <c r="G2989" s="180">
        <f t="shared" ca="1" si="157"/>
        <v>0</v>
      </c>
      <c r="I2989" s="180">
        <f t="shared" ca="1" si="158"/>
        <v>0</v>
      </c>
    </row>
    <row r="2990" spans="2:9">
      <c r="B2990" s="179"/>
      <c r="C2990" s="179"/>
      <c r="E2990" s="180">
        <f t="shared" ca="1" si="156"/>
        <v>0</v>
      </c>
      <c r="G2990" s="180">
        <f t="shared" ca="1" si="157"/>
        <v>0</v>
      </c>
      <c r="I2990" s="180">
        <f t="shared" ca="1" si="158"/>
        <v>0</v>
      </c>
    </row>
    <row r="2991" spans="2:9">
      <c r="B2991" s="179"/>
      <c r="C2991" s="179"/>
      <c r="E2991" s="180">
        <f t="shared" ca="1" si="156"/>
        <v>0</v>
      </c>
      <c r="G2991" s="180">
        <f t="shared" ca="1" si="157"/>
        <v>0</v>
      </c>
      <c r="I2991" s="180">
        <f t="shared" ca="1" si="158"/>
        <v>0</v>
      </c>
    </row>
    <row r="2992" spans="2:9">
      <c r="B2992" s="179"/>
      <c r="C2992" s="179"/>
      <c r="E2992" s="180">
        <f t="shared" ca="1" si="156"/>
        <v>0</v>
      </c>
      <c r="G2992" s="180">
        <f t="shared" ca="1" si="157"/>
        <v>0</v>
      </c>
      <c r="I2992" s="180">
        <f t="shared" ca="1" si="158"/>
        <v>0</v>
      </c>
    </row>
    <row r="2993" spans="2:9">
      <c r="B2993" s="179"/>
      <c r="C2993" s="179"/>
      <c r="E2993" s="180">
        <f t="shared" ca="1" si="156"/>
        <v>0</v>
      </c>
      <c r="G2993" s="180">
        <f t="shared" ca="1" si="157"/>
        <v>0</v>
      </c>
      <c r="I2993" s="180">
        <f t="shared" ca="1" si="158"/>
        <v>0</v>
      </c>
    </row>
    <row r="2994" spans="2:9">
      <c r="B2994" s="179"/>
      <c r="C2994" s="179"/>
      <c r="E2994" s="180">
        <f t="shared" ca="1" si="156"/>
        <v>0</v>
      </c>
      <c r="G2994" s="180">
        <f t="shared" ca="1" si="157"/>
        <v>0</v>
      </c>
      <c r="I2994" s="180">
        <f t="shared" ca="1" si="158"/>
        <v>0</v>
      </c>
    </row>
    <row r="2995" spans="2:9">
      <c r="B2995" s="179"/>
      <c r="C2995" s="179"/>
      <c r="E2995" s="180">
        <f t="shared" ca="1" si="156"/>
        <v>0</v>
      </c>
      <c r="G2995" s="180">
        <f t="shared" ca="1" si="157"/>
        <v>0</v>
      </c>
      <c r="I2995" s="180">
        <f t="shared" ca="1" si="158"/>
        <v>0</v>
      </c>
    </row>
    <row r="2996" spans="2:9">
      <c r="B2996" s="179"/>
      <c r="C2996" s="179"/>
      <c r="E2996" s="180">
        <f t="shared" ca="1" si="156"/>
        <v>0</v>
      </c>
      <c r="G2996" s="180">
        <f t="shared" ca="1" si="157"/>
        <v>0</v>
      </c>
      <c r="I2996" s="180">
        <f t="shared" ca="1" si="158"/>
        <v>0</v>
      </c>
    </row>
    <row r="2997" spans="2:9">
      <c r="B2997" s="179"/>
      <c r="C2997" s="179"/>
      <c r="E2997" s="180">
        <f t="shared" ca="1" si="156"/>
        <v>0</v>
      </c>
      <c r="G2997" s="180">
        <f t="shared" ca="1" si="157"/>
        <v>0</v>
      </c>
      <c r="I2997" s="180">
        <f t="shared" ca="1" si="158"/>
        <v>0</v>
      </c>
    </row>
    <row r="2998" spans="2:9">
      <c r="B2998" s="179"/>
      <c r="C2998" s="179"/>
      <c r="E2998" s="180">
        <f t="shared" ca="1" si="156"/>
        <v>0</v>
      </c>
      <c r="G2998" s="180">
        <f t="shared" ca="1" si="157"/>
        <v>0</v>
      </c>
      <c r="I2998" s="180">
        <f t="shared" ca="1" si="158"/>
        <v>0</v>
      </c>
    </row>
    <row r="2999" spans="2:9">
      <c r="B2999" s="179"/>
      <c r="C2999" s="179"/>
      <c r="E2999" s="180">
        <f t="shared" ca="1" si="156"/>
        <v>0</v>
      </c>
      <c r="G2999" s="180">
        <f t="shared" ca="1" si="157"/>
        <v>0</v>
      </c>
      <c r="I2999" s="180">
        <f t="shared" ca="1" si="158"/>
        <v>0</v>
      </c>
    </row>
    <row r="3000" spans="2:9">
      <c r="B3000" s="179"/>
      <c r="C3000" s="179"/>
      <c r="E3000" s="180">
        <f t="shared" ca="1" si="156"/>
        <v>0</v>
      </c>
      <c r="G3000" s="180">
        <f t="shared" ca="1" si="157"/>
        <v>0</v>
      </c>
      <c r="I3000" s="180">
        <f t="shared" ca="1" si="158"/>
        <v>0</v>
      </c>
    </row>
  </sheetData>
  <sheetProtection selectLockedCells="1"/>
  <mergeCells count="5">
    <mergeCell ref="G2:W3"/>
    <mergeCell ref="B6:B16"/>
    <mergeCell ref="B18:B28"/>
    <mergeCell ref="B30:C30"/>
    <mergeCell ref="K30:L30"/>
  </mergeCells>
  <conditionalFormatting sqref="I23:W23">
    <cfRule type="cellIs" dxfId="60" priority="23" operator="between">
      <formula>1</formula>
      <formula>500</formula>
    </cfRule>
    <cfRule type="cellIs" dxfId="59" priority="24" operator="between">
      <formula>0.75</formula>
      <formula>1</formula>
    </cfRule>
    <cfRule type="cellIs" dxfId="58" priority="25" operator="between">
      <formula>0</formula>
      <formula>0.75</formula>
    </cfRule>
  </conditionalFormatting>
  <conditionalFormatting sqref="I26:W26">
    <cfRule type="cellIs" dxfId="57" priority="21" operator="between">
      <formula>1</formula>
      <formula>500</formula>
    </cfRule>
    <cfRule type="cellIs" dxfId="56" priority="22" operator="between">
      <formula>0</formula>
      <formula>1</formula>
    </cfRule>
  </conditionalFormatting>
  <conditionalFormatting sqref="N30 Q30 T30">
    <cfRule type="cellIs" dxfId="55" priority="19" operator="between">
      <formula>0.15</formula>
      <formula>5</formula>
    </cfRule>
    <cfRule type="cellIs" dxfId="54" priority="20" operator="between">
      <formula>0</formula>
      <formula>0.15</formula>
    </cfRule>
  </conditionalFormatting>
  <conditionalFormatting sqref="E31:E3000">
    <cfRule type="cellIs" dxfId="53" priority="13" operator="equal">
      <formula>1</formula>
    </cfRule>
    <cfRule type="cellIs" dxfId="52" priority="14" operator="equal">
      <formula>0</formula>
    </cfRule>
  </conditionalFormatting>
  <conditionalFormatting sqref="G31:G3000">
    <cfRule type="cellIs" dxfId="51" priority="11" operator="equal">
      <formula>1</formula>
    </cfRule>
    <cfRule type="cellIs" dxfId="50" priority="12" operator="equal">
      <formula>0</formula>
    </cfRule>
  </conditionalFormatting>
  <conditionalFormatting sqref="G31:G3000">
    <cfRule type="cellIs" dxfId="49" priority="9" operator="equal">
      <formula>1</formula>
    </cfRule>
    <cfRule type="cellIs" dxfId="48" priority="10" operator="equal">
      <formula>0</formula>
    </cfRule>
  </conditionalFormatting>
  <conditionalFormatting sqref="G31:G3000">
    <cfRule type="cellIs" dxfId="47" priority="7" operator="equal">
      <formula>1</formula>
    </cfRule>
    <cfRule type="cellIs" dxfId="46" priority="8" operator="equal">
      <formula>0</formula>
    </cfRule>
  </conditionalFormatting>
  <conditionalFormatting sqref="I31:I3000">
    <cfRule type="cellIs" dxfId="45" priority="5" operator="equal">
      <formula>1</formula>
    </cfRule>
    <cfRule type="cellIs" dxfId="44" priority="6" operator="equal">
      <formula>0</formula>
    </cfRule>
  </conditionalFormatting>
  <conditionalFormatting sqref="I31:I3000">
    <cfRule type="cellIs" dxfId="43" priority="3" operator="equal">
      <formula>1</formula>
    </cfRule>
    <cfRule type="cellIs" dxfId="42" priority="4" operator="equal">
      <formula>0</formula>
    </cfRule>
  </conditionalFormatting>
  <conditionalFormatting sqref="I31:I3000">
    <cfRule type="cellIs" dxfId="41" priority="1" operator="equal">
      <formula>1</formula>
    </cfRule>
    <cfRule type="cellIs" dxfId="40" priority="2" operator="equal">
      <formula>0</formula>
    </cfRule>
  </conditionalFormatting>
  <hyperlinks>
    <hyperlink ref="C31" location="AClients2013!AA5" display="AClients2013"/>
    <hyperlink ref="C32" location="AProspects2013!AA5" display="AProspects2013"/>
    <hyperlink ref="C33" location="B!AA5" display="B"/>
    <hyperlink ref="C34" location="G!AA5" display="G"/>
    <hyperlink ref="C35" location="I!AA5" display="I"/>
    <hyperlink ref="C36" location="Modele!AA5" display="Modele"/>
    <hyperlink ref="C37" location="W!AA5" display="W"/>
  </hyperlinks>
  <pageMargins left="0.7" right="0.7" top="0.75" bottom="0.75" header="0.3" footer="0.3"/>
  <ignoredErrors>
    <ignoredError sqref="K9 K21" formula="1"/>
    <ignoredError sqref="E4" unlocked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Y64"/>
  <sheetViews>
    <sheetView tabSelected="1" workbookViewId="0">
      <selection activeCell="D40" sqref="D40"/>
    </sheetView>
  </sheetViews>
  <sheetFormatPr baseColWidth="10" defaultColWidth="9.140625" defaultRowHeight="12"/>
  <cols>
    <col min="1" max="1" width="9.140625" style="12" customWidth="1"/>
    <col min="2" max="2" width="0.7109375" style="5" customWidth="1"/>
    <col min="3" max="3" width="4" style="1" customWidth="1"/>
    <col min="4" max="4" width="11.140625" style="3" customWidth="1"/>
    <col min="5" max="5" width="0.7109375" style="3" customWidth="1"/>
    <col min="6" max="6" width="14.42578125" style="3" customWidth="1"/>
    <col min="7" max="7" width="0.7109375" style="187" customWidth="1"/>
    <col min="8" max="8" width="7.7109375" style="3" customWidth="1"/>
    <col min="9" max="9" width="0.7109375" style="3" customWidth="1"/>
    <col min="10" max="10" width="9.85546875" style="3" customWidth="1"/>
    <col min="11" max="11" width="0.7109375" style="3" customWidth="1"/>
    <col min="12" max="12" width="6.7109375" style="3" customWidth="1"/>
    <col min="13" max="13" width="0.7109375" style="3" customWidth="1"/>
    <col min="14" max="14" width="17.28515625" style="3" customWidth="1"/>
    <col min="15" max="15" width="0.7109375" style="3" customWidth="1"/>
    <col min="16" max="16" width="7.5703125" style="3" customWidth="1"/>
    <col min="17" max="17" width="0.7109375" style="3" customWidth="1"/>
    <col min="18" max="18" width="9.140625" style="3" customWidth="1"/>
    <col min="19" max="19" width="0.7109375" style="3" customWidth="1"/>
    <col min="20" max="20" width="7.5703125" style="3" customWidth="1"/>
    <col min="21" max="21" width="4.42578125" style="3" customWidth="1"/>
    <col min="22" max="22" width="4.42578125" style="4" customWidth="1"/>
    <col min="23" max="23" width="3" style="3" customWidth="1"/>
    <col min="24" max="24" width="4.85546875" style="4" customWidth="1"/>
    <col min="25" max="25" width="0.7109375" style="4" customWidth="1"/>
    <col min="26" max="26" width="5" style="3" customWidth="1"/>
    <col min="27" max="27" width="5.85546875" style="3" customWidth="1"/>
    <col min="28" max="28" width="0.7109375" style="5" customWidth="1"/>
    <col min="29" max="29" width="1.140625" style="3" customWidth="1"/>
    <col min="30" max="16384" width="9.140625" style="3"/>
  </cols>
  <sheetData>
    <row r="1" spans="1:51" s="5" customFormat="1" ht="10.5" customHeight="1" thickBot="1">
      <c r="A1" s="12">
        <v>1</v>
      </c>
      <c r="E1" s="5">
        <f ca="1">IF(E8=1,C4,0)</f>
        <v>0</v>
      </c>
      <c r="G1" s="184"/>
      <c r="V1" s="14"/>
      <c r="X1" s="14"/>
      <c r="Y1" s="14"/>
    </row>
    <row r="2" spans="1:51" ht="4.5" customHeight="1">
      <c r="B2" s="55"/>
      <c r="C2" s="56"/>
      <c r="D2" s="57"/>
      <c r="E2" s="57"/>
      <c r="F2" s="57"/>
      <c r="G2" s="185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8"/>
      <c r="W2" s="57"/>
      <c r="X2" s="58"/>
      <c r="Y2" s="58"/>
      <c r="Z2" s="57"/>
      <c r="AA2" s="57"/>
      <c r="AB2" s="59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</row>
    <row r="3" spans="1:51" ht="12" customHeight="1" thickBot="1">
      <c r="A3" s="188"/>
      <c r="B3" s="60"/>
      <c r="C3" s="240" t="s">
        <v>71</v>
      </c>
      <c r="D3" s="241"/>
      <c r="E3" s="6"/>
      <c r="F3" s="242" t="s">
        <v>72</v>
      </c>
      <c r="G3" s="242"/>
      <c r="H3" s="242"/>
      <c r="I3" s="242"/>
      <c r="J3" s="242"/>
      <c r="K3" s="242"/>
      <c r="L3" s="242"/>
      <c r="M3" s="6"/>
      <c r="N3" s="242" t="s">
        <v>73</v>
      </c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61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</row>
    <row r="4" spans="1:51" ht="12" customHeight="1">
      <c r="B4" s="60"/>
      <c r="C4" s="244" t="s">
        <v>187</v>
      </c>
      <c r="D4" s="245"/>
      <c r="E4" s="10"/>
      <c r="F4" s="92" t="s">
        <v>20</v>
      </c>
      <c r="G4" s="101"/>
      <c r="H4" s="16" t="s">
        <v>58</v>
      </c>
      <c r="I4" s="16"/>
      <c r="J4" s="16" t="s">
        <v>59</v>
      </c>
      <c r="K4" s="16"/>
      <c r="L4" s="16" t="s">
        <v>59</v>
      </c>
      <c r="M4" s="6"/>
      <c r="N4" s="17" t="s">
        <v>20</v>
      </c>
      <c r="O4" s="15"/>
      <c r="P4" s="16" t="str">
        <f>H4</f>
        <v>Canon</v>
      </c>
      <c r="Q4" s="16"/>
      <c r="R4" s="16" t="str">
        <f>J4</f>
        <v>Marque</v>
      </c>
      <c r="S4" s="16"/>
      <c r="T4" s="16" t="str">
        <f>L4</f>
        <v>Marque</v>
      </c>
      <c r="U4" s="15"/>
      <c r="V4" s="16"/>
      <c r="W4" s="15"/>
      <c r="X4" s="16"/>
      <c r="Y4" s="16"/>
      <c r="Z4" s="15"/>
      <c r="AA4" s="15"/>
      <c r="AB4" s="61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>
      <c r="A5" s="12">
        <f>YEAR(F5)</f>
        <v>2013</v>
      </c>
      <c r="B5" s="60"/>
      <c r="C5" s="109"/>
      <c r="D5" s="110"/>
      <c r="E5" s="10"/>
      <c r="F5" s="87">
        <v>41396</v>
      </c>
      <c r="G5" s="101"/>
      <c r="H5" s="81" t="s">
        <v>83</v>
      </c>
      <c r="I5" s="42"/>
      <c r="J5" s="81" t="s">
        <v>60</v>
      </c>
      <c r="K5" s="42"/>
      <c r="L5" s="81" t="s">
        <v>60</v>
      </c>
      <c r="M5" s="6"/>
      <c r="N5" s="26">
        <f>F5</f>
        <v>41396</v>
      </c>
      <c r="O5" s="15"/>
      <c r="P5" s="85" t="str">
        <f>H5</f>
        <v>C5250i</v>
      </c>
      <c r="Q5" s="42"/>
      <c r="R5" s="85" t="str">
        <f>J5</f>
        <v>mdl</v>
      </c>
      <c r="S5" s="27"/>
      <c r="T5" s="85" t="str">
        <f>L5</f>
        <v>mdl</v>
      </c>
      <c r="U5" s="15"/>
      <c r="V5" s="16"/>
      <c r="W5" s="15"/>
      <c r="X5" s="16"/>
      <c r="Y5" s="16"/>
      <c r="Z5" s="15"/>
      <c r="AA5" s="15"/>
      <c r="AB5" s="61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</row>
    <row r="6" spans="1:51">
      <c r="B6" s="60"/>
      <c r="C6" s="109" t="s">
        <v>67</v>
      </c>
      <c r="D6" s="164" t="s">
        <v>187</v>
      </c>
      <c r="E6" s="10"/>
      <c r="F6" s="15"/>
      <c r="G6" s="101"/>
      <c r="H6" s="42"/>
      <c r="I6" s="43"/>
      <c r="J6" s="42"/>
      <c r="K6" s="43"/>
      <c r="L6" s="42"/>
      <c r="M6" s="6"/>
      <c r="N6" s="15"/>
      <c r="O6" s="15"/>
      <c r="P6" s="42"/>
      <c r="Q6" s="43"/>
      <c r="R6" s="42"/>
      <c r="S6" s="43"/>
      <c r="T6" s="42"/>
      <c r="U6" s="15"/>
      <c r="V6" s="16"/>
      <c r="W6" s="15"/>
      <c r="X6" s="16"/>
      <c r="Y6" s="16"/>
      <c r="Z6" s="15"/>
      <c r="AA6" s="15"/>
      <c r="AB6" s="61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</row>
    <row r="7" spans="1:51" ht="12.75" thickBot="1">
      <c r="A7" s="12">
        <v>15</v>
      </c>
      <c r="B7" s="60"/>
      <c r="C7" s="109" t="s">
        <v>68</v>
      </c>
      <c r="D7" s="164">
        <v>6</v>
      </c>
      <c r="F7" s="17" t="s">
        <v>7</v>
      </c>
      <c r="G7" s="101"/>
      <c r="H7" s="82">
        <v>6139.54</v>
      </c>
      <c r="I7" s="45"/>
      <c r="J7" s="82">
        <v>0</v>
      </c>
      <c r="K7" s="45"/>
      <c r="L7" s="82">
        <v>0</v>
      </c>
      <c r="M7" s="6"/>
      <c r="N7" s="17" t="s">
        <v>13</v>
      </c>
      <c r="O7" s="15"/>
      <c r="P7" s="84">
        <v>4.7499999999999999E-3</v>
      </c>
      <c r="Q7" s="47"/>
      <c r="R7" s="84">
        <v>0</v>
      </c>
      <c r="S7" s="47"/>
      <c r="T7" s="84">
        <v>0</v>
      </c>
      <c r="U7" s="15"/>
      <c r="V7" s="16"/>
      <c r="W7" s="15"/>
      <c r="X7" s="16"/>
      <c r="Y7" s="16"/>
      <c r="Z7" s="15"/>
      <c r="AA7" s="15"/>
      <c r="AB7" s="61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</row>
    <row r="8" spans="1:51" ht="12" customHeight="1" thickBot="1">
      <c r="A8" s="189" t="b">
        <v>1</v>
      </c>
      <c r="B8" s="60"/>
      <c r="C8" s="124" t="s">
        <v>103</v>
      </c>
      <c r="D8" s="125" t="s">
        <v>106</v>
      </c>
      <c r="E8" s="169">
        <f ca="1">IF(E9=1,1,0)</f>
        <v>0</v>
      </c>
      <c r="F8" s="17" t="s">
        <v>8</v>
      </c>
      <c r="G8" s="101"/>
      <c r="H8" s="82">
        <v>1324.4</v>
      </c>
      <c r="I8" s="45"/>
      <c r="J8" s="82">
        <v>0</v>
      </c>
      <c r="K8" s="45"/>
      <c r="L8" s="82">
        <v>0</v>
      </c>
      <c r="M8" s="6"/>
      <c r="N8" s="17" t="s">
        <v>47</v>
      </c>
      <c r="O8" s="15"/>
      <c r="P8" s="83">
        <v>4.7E-2</v>
      </c>
      <c r="Q8" s="46"/>
      <c r="R8" s="83">
        <v>0</v>
      </c>
      <c r="S8" s="46"/>
      <c r="T8" s="83">
        <v>0</v>
      </c>
      <c r="U8" s="15"/>
      <c r="V8" s="40" t="s">
        <v>69</v>
      </c>
      <c r="W8" s="41"/>
      <c r="X8" s="246">
        <f ca="1">TODAY()</f>
        <v>41581</v>
      </c>
      <c r="Y8" s="246"/>
      <c r="Z8" s="247"/>
      <c r="AA8" s="247"/>
      <c r="AB8" s="61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</row>
    <row r="9" spans="1:51" ht="12" customHeight="1">
      <c r="A9" s="12">
        <f>YEAR(F5)</f>
        <v>2013</v>
      </c>
      <c r="B9" s="60"/>
      <c r="C9" s="112" t="s">
        <v>35</v>
      </c>
      <c r="D9" s="113" t="s">
        <v>26</v>
      </c>
      <c r="E9" s="170">
        <f ca="1">SUM(E10:E30)</f>
        <v>0</v>
      </c>
      <c r="F9" s="17" t="s">
        <v>9</v>
      </c>
      <c r="G9" s="101"/>
      <c r="H9" s="82">
        <v>614.9</v>
      </c>
      <c r="I9" s="45"/>
      <c r="J9" s="82">
        <v>0</v>
      </c>
      <c r="K9" s="45"/>
      <c r="L9" s="82">
        <v>0</v>
      </c>
      <c r="M9" s="6"/>
      <c r="N9" s="17" t="s">
        <v>61</v>
      </c>
      <c r="O9" s="15"/>
      <c r="P9" s="82">
        <v>30000</v>
      </c>
      <c r="Q9" s="45"/>
      <c r="R9" s="82">
        <v>0</v>
      </c>
      <c r="S9" s="45"/>
      <c r="T9" s="82">
        <v>0</v>
      </c>
      <c r="U9" s="15"/>
      <c r="V9" s="238" t="s">
        <v>70</v>
      </c>
      <c r="W9" s="239"/>
      <c r="X9" s="239"/>
      <c r="Y9" s="90"/>
      <c r="Z9" s="15"/>
      <c r="AA9" s="15"/>
      <c r="AB9" s="61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</row>
    <row r="10" spans="1:51" ht="12" customHeight="1">
      <c r="A10" s="190">
        <f ca="1">D10-TODAY()</f>
        <v>-185</v>
      </c>
      <c r="B10" s="60"/>
      <c r="C10" s="112">
        <v>1</v>
      </c>
      <c r="D10" s="114">
        <f>F5</f>
        <v>41396</v>
      </c>
      <c r="E10" s="169">
        <f t="shared" ref="E10:E30" ca="1" si="0">IF(A10&lt;=15,IF(A10&gt;=0,1,0),0)</f>
        <v>0</v>
      </c>
      <c r="F10" s="17" t="s">
        <v>10</v>
      </c>
      <c r="G10" s="182">
        <f ca="1">IF(A10&gt;=823,IF(A10&gt;=0,1,0),0)</f>
        <v>0</v>
      </c>
      <c r="H10" s="82">
        <v>567.6</v>
      </c>
      <c r="I10" s="45"/>
      <c r="J10" s="82">
        <v>0</v>
      </c>
      <c r="K10" s="45"/>
      <c r="L10" s="82">
        <v>0</v>
      </c>
      <c r="M10" s="6"/>
      <c r="N10" s="17" t="s">
        <v>62</v>
      </c>
      <c r="O10" s="15"/>
      <c r="P10" s="82">
        <v>12000</v>
      </c>
      <c r="Q10" s="45"/>
      <c r="R10" s="82">
        <v>0</v>
      </c>
      <c r="S10" s="45"/>
      <c r="T10" s="82">
        <v>0</v>
      </c>
      <c r="U10" s="15"/>
      <c r="V10" s="239"/>
      <c r="W10" s="239"/>
      <c r="X10" s="239"/>
      <c r="Y10" s="90"/>
      <c r="Z10" s="15"/>
      <c r="AA10" s="15"/>
      <c r="AB10" s="61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</row>
    <row r="11" spans="1:51">
      <c r="A11" s="190">
        <f t="shared" ref="A11:A30" ca="1" si="1">D11-TODAY()</f>
        <v>-93</v>
      </c>
      <c r="B11" s="60"/>
      <c r="C11" s="112">
        <v>2</v>
      </c>
      <c r="D11" s="114">
        <f>DATE(YEAR(D10),MONTH(D10)+3,DAY(D10))</f>
        <v>41488</v>
      </c>
      <c r="E11" s="169">
        <f t="shared" ca="1" si="0"/>
        <v>0</v>
      </c>
      <c r="F11" s="17" t="s">
        <v>11</v>
      </c>
      <c r="G11" s="182">
        <f t="shared" ref="G11:G30" ca="1" si="2">IF(A11&gt;=823,IF(A11&gt;=0,1,0),0)</f>
        <v>0</v>
      </c>
      <c r="H11" s="82">
        <v>0</v>
      </c>
      <c r="I11" s="45"/>
      <c r="J11" s="82">
        <v>0</v>
      </c>
      <c r="K11" s="45"/>
      <c r="L11" s="82">
        <v>0</v>
      </c>
      <c r="M11" s="6"/>
      <c r="N11" s="17" t="s">
        <v>48</v>
      </c>
      <c r="O11" s="30"/>
      <c r="P11" s="28">
        <f>(P7*P9)+(P8*P10)</f>
        <v>706.5</v>
      </c>
      <c r="Q11" s="31"/>
      <c r="R11" s="28">
        <f>(R7*R9)+(R8*R10)</f>
        <v>0</v>
      </c>
      <c r="S11" s="31"/>
      <c r="T11" s="28">
        <f>(T7*T9)+(T8*T10)</f>
        <v>0</v>
      </c>
      <c r="U11" s="15"/>
      <c r="V11" s="16"/>
      <c r="W11" s="15"/>
      <c r="X11" s="16"/>
      <c r="Y11" s="16"/>
      <c r="Z11" s="15"/>
      <c r="AA11" s="15"/>
      <c r="AB11" s="61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</row>
    <row r="12" spans="1:51">
      <c r="A12" s="190">
        <f t="shared" ca="1" si="1"/>
        <v>-1</v>
      </c>
      <c r="B12" s="60"/>
      <c r="C12" s="112">
        <v>3</v>
      </c>
      <c r="D12" s="114">
        <f t="shared" ref="D12:D30" si="3">DATE(YEAR(D11),MONTH(D11)+3,DAY(D11))</f>
        <v>41580</v>
      </c>
      <c r="E12" s="169">
        <f t="shared" ca="1" si="0"/>
        <v>0</v>
      </c>
      <c r="F12" s="17" t="s">
        <v>12</v>
      </c>
      <c r="G12" s="182">
        <f t="shared" ca="1" si="2"/>
        <v>0</v>
      </c>
      <c r="H12" s="82">
        <v>0</v>
      </c>
      <c r="I12" s="45"/>
      <c r="J12" s="82">
        <v>0</v>
      </c>
      <c r="K12" s="45"/>
      <c r="L12" s="82">
        <v>0</v>
      </c>
      <c r="M12" s="6"/>
      <c r="N12" s="17"/>
      <c r="O12" s="15"/>
      <c r="P12" s="28"/>
      <c r="Q12" s="29"/>
      <c r="R12" s="28"/>
      <c r="S12" s="29"/>
      <c r="T12" s="28"/>
      <c r="U12" s="15"/>
      <c r="V12" s="16"/>
      <c r="W12" s="15"/>
      <c r="X12" s="16"/>
      <c r="Y12" s="16"/>
      <c r="Z12" s="15"/>
      <c r="AA12" s="15"/>
      <c r="AB12" s="61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</row>
    <row r="13" spans="1:51">
      <c r="A13" s="190">
        <f t="shared" ca="1" si="1"/>
        <v>91</v>
      </c>
      <c r="B13" s="60"/>
      <c r="C13" s="112">
        <v>4</v>
      </c>
      <c r="D13" s="114">
        <f>DATE(YEAR(D12),MONTH(D12)+3,DAY(D12))</f>
        <v>41672</v>
      </c>
      <c r="E13" s="169">
        <f t="shared" ca="1" si="0"/>
        <v>0</v>
      </c>
      <c r="F13" s="17" t="s">
        <v>0</v>
      </c>
      <c r="G13" s="182">
        <f t="shared" ca="1" si="2"/>
        <v>0</v>
      </c>
      <c r="H13" s="82">
        <v>0</v>
      </c>
      <c r="I13" s="45"/>
      <c r="J13" s="82">
        <v>0</v>
      </c>
      <c r="K13" s="45"/>
      <c r="L13" s="82">
        <v>0</v>
      </c>
      <c r="M13" s="6"/>
      <c r="N13" s="17" t="s">
        <v>14</v>
      </c>
      <c r="O13" s="15"/>
      <c r="P13" s="82">
        <v>3</v>
      </c>
      <c r="Q13" s="45"/>
      <c r="R13" s="82">
        <v>0</v>
      </c>
      <c r="S13" s="45"/>
      <c r="T13" s="82">
        <v>0</v>
      </c>
      <c r="U13" s="15"/>
      <c r="V13" s="96"/>
      <c r="W13" s="97"/>
      <c r="X13" s="98">
        <f>P13</f>
        <v>3</v>
      </c>
      <c r="Y13" s="96"/>
      <c r="Z13" s="96">
        <f>X13*365</f>
        <v>1095</v>
      </c>
      <c r="AA13" s="96"/>
      <c r="AB13" s="61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</row>
    <row r="14" spans="1:51">
      <c r="A14" s="190">
        <f t="shared" ca="1" si="1"/>
        <v>180</v>
      </c>
      <c r="B14" s="60"/>
      <c r="C14" s="112">
        <v>5</v>
      </c>
      <c r="D14" s="114">
        <f t="shared" si="3"/>
        <v>41761</v>
      </c>
      <c r="E14" s="169">
        <f t="shared" ca="1" si="0"/>
        <v>0</v>
      </c>
      <c r="F14" s="17" t="s">
        <v>4</v>
      </c>
      <c r="G14" s="182">
        <f t="shared" ca="1" si="2"/>
        <v>0</v>
      </c>
      <c r="H14" s="82">
        <v>0</v>
      </c>
      <c r="I14" s="45"/>
      <c r="J14" s="82">
        <v>0</v>
      </c>
      <c r="K14" s="45"/>
      <c r="L14" s="82">
        <v>0</v>
      </c>
      <c r="M14" s="6"/>
      <c r="N14" s="17" t="s">
        <v>49</v>
      </c>
      <c r="O14" s="15"/>
      <c r="P14" s="28">
        <f>P11*P13</f>
        <v>2119.5</v>
      </c>
      <c r="Q14" s="29"/>
      <c r="R14" s="28">
        <f>R11*R13</f>
        <v>0</v>
      </c>
      <c r="S14" s="29"/>
      <c r="T14" s="28">
        <f>T11*T13</f>
        <v>0</v>
      </c>
      <c r="U14" s="15"/>
      <c r="V14" s="96" t="s">
        <v>84</v>
      </c>
      <c r="W14" s="97"/>
      <c r="X14" s="100">
        <f>D38</f>
        <v>243</v>
      </c>
      <c r="Y14" s="96"/>
      <c r="Z14" s="96">
        <f t="shared" ref="Z14:Z20" si="4">Z13-X14</f>
        <v>852</v>
      </c>
      <c r="AA14" s="99"/>
      <c r="AB14" s="61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</row>
    <row r="15" spans="1:51">
      <c r="A15" s="190">
        <f t="shared" ca="1" si="1"/>
        <v>272</v>
      </c>
      <c r="B15" s="60"/>
      <c r="C15" s="112">
        <v>6</v>
      </c>
      <c r="D15" s="114">
        <f t="shared" si="3"/>
        <v>41853</v>
      </c>
      <c r="E15" s="169">
        <f t="shared" ca="1" si="0"/>
        <v>0</v>
      </c>
      <c r="F15" s="17"/>
      <c r="G15" s="182">
        <f t="shared" ca="1" si="2"/>
        <v>0</v>
      </c>
      <c r="H15" s="44"/>
      <c r="I15" s="45"/>
      <c r="J15" s="44"/>
      <c r="K15" s="45"/>
      <c r="L15" s="44"/>
      <c r="M15" s="6"/>
      <c r="N15" s="17"/>
      <c r="O15" s="15"/>
      <c r="P15" s="27"/>
      <c r="Q15" s="32"/>
      <c r="R15" s="27"/>
      <c r="S15" s="32"/>
      <c r="T15" s="27"/>
      <c r="U15" s="15"/>
      <c r="V15" s="96" t="s">
        <v>85</v>
      </c>
      <c r="W15" s="96"/>
      <c r="X15" s="98">
        <f t="shared" ref="X15:X20" si="5">IF(AA15&gt;1,365,AA15*365)</f>
        <v>365</v>
      </c>
      <c r="Y15" s="96"/>
      <c r="Z15" s="98">
        <f t="shared" si="4"/>
        <v>487</v>
      </c>
      <c r="AA15" s="100">
        <f t="shared" ref="AA15:AA20" si="6">Z14/365</f>
        <v>2.3342465753424659</v>
      </c>
      <c r="AB15" s="61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</row>
    <row r="16" spans="1:51">
      <c r="A16" s="190">
        <f t="shared" ca="1" si="1"/>
        <v>364</v>
      </c>
      <c r="B16" s="60"/>
      <c r="C16" s="112">
        <v>7</v>
      </c>
      <c r="D16" s="114">
        <f t="shared" si="3"/>
        <v>41945</v>
      </c>
      <c r="E16" s="169">
        <f t="shared" ca="1" si="0"/>
        <v>0</v>
      </c>
      <c r="F16" s="17" t="s">
        <v>36</v>
      </c>
      <c r="G16" s="182">
        <f t="shared" ca="1" si="2"/>
        <v>0</v>
      </c>
      <c r="H16" s="82">
        <v>0</v>
      </c>
      <c r="I16" s="45"/>
      <c r="J16" s="82">
        <v>0</v>
      </c>
      <c r="K16" s="45"/>
      <c r="L16" s="82">
        <v>0</v>
      </c>
      <c r="M16" s="6"/>
      <c r="N16" s="17" t="s">
        <v>50</v>
      </c>
      <c r="O16" s="15"/>
      <c r="P16" s="83">
        <v>5.7000000000000002E-3</v>
      </c>
      <c r="Q16" s="46"/>
      <c r="R16" s="83">
        <v>0</v>
      </c>
      <c r="S16" s="46"/>
      <c r="T16" s="83">
        <v>0</v>
      </c>
      <c r="U16" s="15"/>
      <c r="V16" s="96" t="s">
        <v>86</v>
      </c>
      <c r="W16" s="96"/>
      <c r="X16" s="98">
        <f t="shared" si="5"/>
        <v>365</v>
      </c>
      <c r="Y16" s="96"/>
      <c r="Z16" s="98">
        <f t="shared" si="4"/>
        <v>122</v>
      </c>
      <c r="AA16" s="100">
        <f t="shared" si="6"/>
        <v>1.3342465753424657</v>
      </c>
      <c r="AB16" s="61"/>
      <c r="AC16" s="5"/>
      <c r="AD16" s="5"/>
      <c r="AE16" s="93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</row>
    <row r="17" spans="1:51">
      <c r="A17" s="190">
        <f t="shared" ca="1" si="1"/>
        <v>456</v>
      </c>
      <c r="B17" s="60"/>
      <c r="C17" s="112">
        <v>8</v>
      </c>
      <c r="D17" s="114">
        <f t="shared" si="3"/>
        <v>42037</v>
      </c>
      <c r="E17" s="169">
        <f t="shared" ca="1" si="0"/>
        <v>0</v>
      </c>
      <c r="F17" s="17" t="s">
        <v>37</v>
      </c>
      <c r="G17" s="182">
        <f t="shared" ca="1" si="2"/>
        <v>0</v>
      </c>
      <c r="H17" s="82">
        <v>0</v>
      </c>
      <c r="I17" s="45"/>
      <c r="J17" s="82">
        <v>0</v>
      </c>
      <c r="K17" s="45"/>
      <c r="L17" s="82">
        <v>0</v>
      </c>
      <c r="M17" s="6"/>
      <c r="N17" s="17" t="s">
        <v>51</v>
      </c>
      <c r="O17" s="15"/>
      <c r="P17" s="83">
        <v>5.7000000000000002E-2</v>
      </c>
      <c r="Q17" s="46"/>
      <c r="R17" s="83">
        <v>0</v>
      </c>
      <c r="S17" s="46"/>
      <c r="T17" s="83">
        <v>0</v>
      </c>
      <c r="U17" s="15"/>
      <c r="V17" s="96" t="s">
        <v>87</v>
      </c>
      <c r="W17" s="96"/>
      <c r="X17" s="98">
        <f t="shared" si="5"/>
        <v>122</v>
      </c>
      <c r="Y17" s="96"/>
      <c r="Z17" s="98">
        <f t="shared" si="4"/>
        <v>0</v>
      </c>
      <c r="AA17" s="100">
        <f t="shared" si="6"/>
        <v>0.33424657534246577</v>
      </c>
      <c r="AB17" s="61"/>
      <c r="AC17" s="5"/>
      <c r="AD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</row>
    <row r="18" spans="1:51">
      <c r="A18" s="190">
        <f t="shared" ca="1" si="1"/>
        <v>545</v>
      </c>
      <c r="B18" s="60"/>
      <c r="C18" s="112">
        <v>9</v>
      </c>
      <c r="D18" s="114">
        <f t="shared" si="3"/>
        <v>42126</v>
      </c>
      <c r="E18" s="169">
        <f t="shared" ca="1" si="0"/>
        <v>0</v>
      </c>
      <c r="F18" s="17" t="s">
        <v>38</v>
      </c>
      <c r="G18" s="182">
        <f t="shared" ca="1" si="2"/>
        <v>0</v>
      </c>
      <c r="H18" s="82">
        <v>0</v>
      </c>
      <c r="I18" s="45"/>
      <c r="J18" s="82">
        <v>0</v>
      </c>
      <c r="K18" s="45"/>
      <c r="L18" s="82">
        <v>0</v>
      </c>
      <c r="M18" s="6"/>
      <c r="N18" s="17" t="s">
        <v>21</v>
      </c>
      <c r="O18" s="15"/>
      <c r="P18" s="83">
        <v>5.7000000000000002E-3</v>
      </c>
      <c r="Q18" s="46"/>
      <c r="R18" s="83">
        <v>0</v>
      </c>
      <c r="S18" s="46"/>
      <c r="T18" s="83">
        <v>0</v>
      </c>
      <c r="U18" s="15"/>
      <c r="V18" s="96" t="s">
        <v>88</v>
      </c>
      <c r="W18" s="101"/>
      <c r="X18" s="98">
        <f t="shared" si="5"/>
        <v>0</v>
      </c>
      <c r="Y18" s="102"/>
      <c r="Z18" s="98">
        <f t="shared" si="4"/>
        <v>0</v>
      </c>
      <c r="AA18" s="100">
        <f t="shared" si="6"/>
        <v>0</v>
      </c>
      <c r="AB18" s="61"/>
      <c r="AC18" s="5"/>
      <c r="AD18" s="5"/>
      <c r="AE18" s="93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</row>
    <row r="19" spans="1:51">
      <c r="A19" s="190">
        <f t="shared" ca="1" si="1"/>
        <v>637</v>
      </c>
      <c r="B19" s="60"/>
      <c r="C19" s="112">
        <v>10</v>
      </c>
      <c r="D19" s="114">
        <f t="shared" si="3"/>
        <v>42218</v>
      </c>
      <c r="E19" s="169">
        <f t="shared" ca="1" si="0"/>
        <v>0</v>
      </c>
      <c r="F19" s="17" t="s">
        <v>39</v>
      </c>
      <c r="G19" s="182">
        <f t="shared" ca="1" si="2"/>
        <v>0</v>
      </c>
      <c r="H19" s="82">
        <v>0</v>
      </c>
      <c r="I19" s="45"/>
      <c r="J19" s="82">
        <v>0</v>
      </c>
      <c r="K19" s="45"/>
      <c r="L19" s="82">
        <v>0</v>
      </c>
      <c r="M19" s="6"/>
      <c r="N19" s="17" t="s">
        <v>52</v>
      </c>
      <c r="O19" s="15"/>
      <c r="P19" s="83">
        <v>5.7000000000000002E-2</v>
      </c>
      <c r="Q19" s="46"/>
      <c r="R19" s="83">
        <v>0</v>
      </c>
      <c r="S19" s="46"/>
      <c r="T19" s="83">
        <v>0</v>
      </c>
      <c r="U19" s="15"/>
      <c r="V19" s="96" t="s">
        <v>89</v>
      </c>
      <c r="W19" s="101"/>
      <c r="X19" s="98">
        <f t="shared" si="5"/>
        <v>0</v>
      </c>
      <c r="Y19" s="102"/>
      <c r="Z19" s="98">
        <f t="shared" si="4"/>
        <v>0</v>
      </c>
      <c r="AA19" s="100">
        <f t="shared" si="6"/>
        <v>0</v>
      </c>
      <c r="AB19" s="61"/>
      <c r="AC19" s="5"/>
      <c r="AD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</row>
    <row r="20" spans="1:51">
      <c r="A20" s="190">
        <f t="shared" ca="1" si="1"/>
        <v>729</v>
      </c>
      <c r="B20" s="60"/>
      <c r="C20" s="112">
        <v>11</v>
      </c>
      <c r="D20" s="114">
        <f t="shared" si="3"/>
        <v>42310</v>
      </c>
      <c r="E20" s="169">
        <f t="shared" ca="1" si="0"/>
        <v>0</v>
      </c>
      <c r="F20" s="17"/>
      <c r="G20" s="182">
        <f t="shared" ca="1" si="2"/>
        <v>0</v>
      </c>
      <c r="H20" s="44"/>
      <c r="I20" s="45"/>
      <c r="J20" s="44"/>
      <c r="K20" s="45"/>
      <c r="L20" s="44"/>
      <c r="M20" s="6"/>
      <c r="N20" s="17" t="s">
        <v>53</v>
      </c>
      <c r="O20" s="15"/>
      <c r="P20" s="82">
        <v>40000</v>
      </c>
      <c r="Q20" s="45"/>
      <c r="R20" s="82">
        <v>0</v>
      </c>
      <c r="S20" s="45"/>
      <c r="T20" s="82">
        <v>0</v>
      </c>
      <c r="U20" s="15"/>
      <c r="V20" s="96" t="s">
        <v>90</v>
      </c>
      <c r="W20" s="101"/>
      <c r="X20" s="98">
        <f t="shared" si="5"/>
        <v>0</v>
      </c>
      <c r="Y20" s="102"/>
      <c r="Z20" s="98">
        <f t="shared" si="4"/>
        <v>0</v>
      </c>
      <c r="AA20" s="100">
        <f t="shared" si="6"/>
        <v>0</v>
      </c>
      <c r="AB20" s="61"/>
      <c r="AC20" s="5"/>
      <c r="AD20" s="5"/>
      <c r="AE20" s="93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</row>
    <row r="21" spans="1:51">
      <c r="A21" s="190">
        <f t="shared" ca="1" si="1"/>
        <v>821</v>
      </c>
      <c r="B21" s="60"/>
      <c r="C21" s="112">
        <v>12</v>
      </c>
      <c r="D21" s="114">
        <f t="shared" si="3"/>
        <v>42402</v>
      </c>
      <c r="E21" s="169">
        <f t="shared" ca="1" si="0"/>
        <v>0</v>
      </c>
      <c r="F21" s="17" t="s">
        <v>15</v>
      </c>
      <c r="G21" s="182">
        <f t="shared" ca="1" si="2"/>
        <v>0</v>
      </c>
      <c r="H21" s="82">
        <v>100</v>
      </c>
      <c r="I21" s="45"/>
      <c r="J21" s="82">
        <v>0</v>
      </c>
      <c r="K21" s="45"/>
      <c r="L21" s="82">
        <v>0</v>
      </c>
      <c r="M21" s="6"/>
      <c r="N21" s="17" t="s">
        <v>54</v>
      </c>
      <c r="O21" s="15"/>
      <c r="P21" s="82">
        <v>40000</v>
      </c>
      <c r="Q21" s="45"/>
      <c r="R21" s="82">
        <v>0</v>
      </c>
      <c r="S21" s="45"/>
      <c r="T21" s="82">
        <v>0</v>
      </c>
      <c r="U21" s="15"/>
      <c r="V21" s="16"/>
      <c r="W21" s="15"/>
      <c r="X21" s="16"/>
      <c r="Y21" s="16"/>
      <c r="Z21" s="15"/>
      <c r="AA21" s="15"/>
      <c r="AB21" s="61"/>
      <c r="AC21" s="5"/>
      <c r="AD21" s="5"/>
      <c r="AE21" s="93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</row>
    <row r="22" spans="1:51">
      <c r="A22" s="190">
        <f t="shared" ca="1" si="1"/>
        <v>911</v>
      </c>
      <c r="B22" s="60"/>
      <c r="C22" s="112">
        <v>13</v>
      </c>
      <c r="D22" s="114">
        <f t="shared" si="3"/>
        <v>42492</v>
      </c>
      <c r="E22" s="169">
        <f t="shared" ca="1" si="0"/>
        <v>0</v>
      </c>
      <c r="F22" s="17" t="s">
        <v>16</v>
      </c>
      <c r="G22" s="182">
        <f t="shared" ca="1" si="2"/>
        <v>1</v>
      </c>
      <c r="H22" s="82">
        <v>767</v>
      </c>
      <c r="I22" s="45"/>
      <c r="J22" s="82">
        <v>0</v>
      </c>
      <c r="K22" s="45"/>
      <c r="L22" s="82">
        <v>0</v>
      </c>
      <c r="M22" s="6"/>
      <c r="N22" s="17"/>
      <c r="O22" s="15"/>
      <c r="P22" s="28"/>
      <c r="Q22" s="29"/>
      <c r="R22" s="28"/>
      <c r="S22" s="29"/>
      <c r="T22" s="28"/>
      <c r="U22" s="15"/>
      <c r="V22" s="16"/>
      <c r="W22" s="15"/>
      <c r="X22" s="16"/>
      <c r="Y22" s="16"/>
      <c r="Z22" s="15"/>
      <c r="AA22" s="15"/>
      <c r="AB22" s="61"/>
      <c r="AC22" s="5"/>
      <c r="AD22" s="5"/>
      <c r="AE22" s="9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</row>
    <row r="23" spans="1:51">
      <c r="A23" s="190">
        <f t="shared" ca="1" si="1"/>
        <v>1003</v>
      </c>
      <c r="B23" s="60"/>
      <c r="C23" s="112">
        <v>14</v>
      </c>
      <c r="D23" s="114">
        <f t="shared" si="3"/>
        <v>42584</v>
      </c>
      <c r="E23" s="169">
        <f t="shared" ca="1" si="0"/>
        <v>0</v>
      </c>
      <c r="F23" s="17" t="s">
        <v>17</v>
      </c>
      <c r="G23" s="182">
        <f t="shared" ca="1" si="2"/>
        <v>1</v>
      </c>
      <c r="H23" s="82">
        <v>140</v>
      </c>
      <c r="I23" s="45"/>
      <c r="J23" s="82">
        <v>0</v>
      </c>
      <c r="K23" s="45"/>
      <c r="L23" s="82">
        <v>0</v>
      </c>
      <c r="M23" s="6"/>
      <c r="N23" s="17" t="s">
        <v>55</v>
      </c>
      <c r="O23" s="15"/>
      <c r="P23" s="28">
        <f>(P16*P20)+(P17*P21)</f>
        <v>2508</v>
      </c>
      <c r="Q23" s="31"/>
      <c r="R23" s="28">
        <f>(R16*R20)+(R17*R21)</f>
        <v>0</v>
      </c>
      <c r="S23" s="31"/>
      <c r="T23" s="28">
        <f>(T16*T20)+(T17*T21)</f>
        <v>0</v>
      </c>
      <c r="U23" s="33" t="s">
        <v>44</v>
      </c>
      <c r="V23" s="16"/>
      <c r="W23" s="15"/>
      <c r="X23" s="16"/>
      <c r="Y23" s="16"/>
      <c r="Z23" s="15"/>
      <c r="AA23" s="15"/>
      <c r="AB23" s="61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</row>
    <row r="24" spans="1:51" ht="12" customHeight="1">
      <c r="A24" s="190">
        <f t="shared" ca="1" si="1"/>
        <v>1095</v>
      </c>
      <c r="B24" s="60"/>
      <c r="C24" s="112">
        <v>15</v>
      </c>
      <c r="D24" s="114">
        <f t="shared" si="3"/>
        <v>42676</v>
      </c>
      <c r="E24" s="169">
        <f t="shared" ca="1" si="0"/>
        <v>0</v>
      </c>
      <c r="F24" s="17" t="s">
        <v>5</v>
      </c>
      <c r="G24" s="182">
        <f t="shared" ca="1" si="2"/>
        <v>1</v>
      </c>
      <c r="H24" s="82">
        <v>206</v>
      </c>
      <c r="I24" s="45"/>
      <c r="J24" s="82">
        <v>0</v>
      </c>
      <c r="K24" s="45"/>
      <c r="L24" s="82">
        <v>0</v>
      </c>
      <c r="M24" s="6"/>
      <c r="N24" s="17" t="s">
        <v>56</v>
      </c>
      <c r="O24" s="15"/>
      <c r="P24" s="28">
        <f>(P7*P20)+(P8*P21)</f>
        <v>2070</v>
      </c>
      <c r="Q24" s="31"/>
      <c r="R24" s="28">
        <f>(R7*R20)+(R8*R21)</f>
        <v>0</v>
      </c>
      <c r="S24" s="31"/>
      <c r="T24" s="28">
        <f>(T7*T20)+(T8*T21)</f>
        <v>0</v>
      </c>
      <c r="U24" s="250">
        <f>SUM(P23:T23)</f>
        <v>2508</v>
      </c>
      <c r="V24" s="251"/>
      <c r="W24" s="15"/>
      <c r="X24" s="16"/>
      <c r="Y24" s="16"/>
      <c r="Z24" s="15"/>
      <c r="AA24" s="38"/>
      <c r="AB24" s="62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</row>
    <row r="25" spans="1:51">
      <c r="A25" s="190">
        <f t="shared" ca="1" si="1"/>
        <v>1187</v>
      </c>
      <c r="B25" s="60"/>
      <c r="C25" s="112">
        <v>16</v>
      </c>
      <c r="D25" s="114">
        <f t="shared" si="3"/>
        <v>42768</v>
      </c>
      <c r="E25" s="169">
        <f t="shared" ca="1" si="0"/>
        <v>0</v>
      </c>
      <c r="F25" s="17" t="s">
        <v>2</v>
      </c>
      <c r="G25" s="182">
        <f t="shared" ca="1" si="2"/>
        <v>1</v>
      </c>
      <c r="H25" s="18">
        <f>SUM(H7:H24)</f>
        <v>9859.44</v>
      </c>
      <c r="I25" s="19"/>
      <c r="J25" s="18">
        <f>SUM(J7:J24)</f>
        <v>0</v>
      </c>
      <c r="K25" s="19"/>
      <c r="L25" s="18">
        <f>SUM(L7:L24)</f>
        <v>0</v>
      </c>
      <c r="M25" s="6"/>
      <c r="N25" s="17"/>
      <c r="O25" s="15"/>
      <c r="P25" s="20"/>
      <c r="Q25" s="34"/>
      <c r="R25" s="88"/>
      <c r="S25" s="35"/>
      <c r="T25" s="88"/>
      <c r="U25" s="15"/>
      <c r="V25" s="16"/>
      <c r="W25" s="15"/>
      <c r="X25" s="16"/>
      <c r="Y25" s="16"/>
      <c r="Z25" s="15"/>
      <c r="AA25" s="15"/>
      <c r="AB25" s="61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</row>
    <row r="26" spans="1:51">
      <c r="A26" s="190">
        <f t="shared" ca="1" si="1"/>
        <v>1276</v>
      </c>
      <c r="B26" s="60"/>
      <c r="C26" s="112">
        <v>17</v>
      </c>
      <c r="D26" s="114">
        <f t="shared" si="3"/>
        <v>42857</v>
      </c>
      <c r="E26" s="169">
        <f t="shared" ca="1" si="0"/>
        <v>0</v>
      </c>
      <c r="F26" s="17"/>
      <c r="G26" s="182">
        <f t="shared" ca="1" si="2"/>
        <v>1</v>
      </c>
      <c r="H26" s="18"/>
      <c r="I26" s="19"/>
      <c r="J26" s="18"/>
      <c r="K26" s="19"/>
      <c r="L26" s="18"/>
      <c r="M26" s="6"/>
      <c r="N26" s="48" t="s">
        <v>92</v>
      </c>
      <c r="O26" s="32"/>
      <c r="P26" s="28">
        <f>(U24/365)*X14</f>
        <v>1669.7095890410958</v>
      </c>
      <c r="Q26" s="32"/>
      <c r="R26" s="48" t="s">
        <v>27</v>
      </c>
      <c r="S26" s="32"/>
      <c r="T26" s="28">
        <f>(P32/365)*X14</f>
        <v>291.59999999999997</v>
      </c>
      <c r="U26" s="32"/>
      <c r="V26" s="16"/>
      <c r="W26" s="36"/>
      <c r="X26" s="16"/>
      <c r="Y26" s="16"/>
      <c r="Z26" s="27" t="s">
        <v>33</v>
      </c>
      <c r="AA26" s="39" t="s">
        <v>34</v>
      </c>
      <c r="AB26" s="63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</row>
    <row r="27" spans="1:51">
      <c r="A27" s="190">
        <f t="shared" ca="1" si="1"/>
        <v>1368</v>
      </c>
      <c r="B27" s="60"/>
      <c r="C27" s="112">
        <v>18</v>
      </c>
      <c r="D27" s="114">
        <f t="shared" si="3"/>
        <v>42949</v>
      </c>
      <c r="E27" s="169">
        <f t="shared" ca="1" si="0"/>
        <v>0</v>
      </c>
      <c r="F27" s="17" t="s">
        <v>3</v>
      </c>
      <c r="G27" s="182">
        <f t="shared" ca="1" si="2"/>
        <v>1</v>
      </c>
      <c r="H27" s="82">
        <v>0</v>
      </c>
      <c r="I27" s="45"/>
      <c r="J27" s="82">
        <v>0</v>
      </c>
      <c r="K27" s="45"/>
      <c r="L27" s="82">
        <v>0</v>
      </c>
      <c r="M27" s="6"/>
      <c r="N27" s="48" t="s">
        <v>93</v>
      </c>
      <c r="O27" s="32"/>
      <c r="P27" s="28">
        <f>(U24/365)*X15+Z27</f>
        <v>2508</v>
      </c>
      <c r="Q27" s="32"/>
      <c r="R27" s="48" t="s">
        <v>28</v>
      </c>
      <c r="S27" s="32"/>
      <c r="T27" s="28">
        <f>(P32/365)*X15+AA27</f>
        <v>438</v>
      </c>
      <c r="U27" s="32" t="s">
        <v>41</v>
      </c>
      <c r="V27" s="81">
        <v>0</v>
      </c>
      <c r="W27" s="32" t="s">
        <v>42</v>
      </c>
      <c r="X27" s="81">
        <v>0</v>
      </c>
      <c r="Y27" s="42"/>
      <c r="Z27" s="27">
        <f>V27*P18+X27*P19</f>
        <v>0</v>
      </c>
      <c r="AA27" s="27">
        <f>Z27-((V27*$P$7)+(X27*$P$8))</f>
        <v>0</v>
      </c>
      <c r="AB27" s="64"/>
      <c r="AC27" s="5"/>
      <c r="AD27" s="5"/>
      <c r="AE27" s="5"/>
      <c r="AF27" s="6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</row>
    <row r="28" spans="1:51">
      <c r="A28" s="190">
        <f t="shared" ca="1" si="1"/>
        <v>1460</v>
      </c>
      <c r="B28" s="60"/>
      <c r="C28" s="112">
        <v>19</v>
      </c>
      <c r="D28" s="114">
        <f t="shared" si="3"/>
        <v>43041</v>
      </c>
      <c r="E28" s="169">
        <f t="shared" ca="1" si="0"/>
        <v>0</v>
      </c>
      <c r="F28" s="17" t="s">
        <v>6</v>
      </c>
      <c r="G28" s="182">
        <f t="shared" ca="1" si="2"/>
        <v>1</v>
      </c>
      <c r="H28" s="82">
        <v>0</v>
      </c>
      <c r="I28" s="45"/>
      <c r="J28" s="82">
        <v>0</v>
      </c>
      <c r="K28" s="45"/>
      <c r="L28" s="82">
        <v>0</v>
      </c>
      <c r="M28" s="6"/>
      <c r="N28" s="48" t="s">
        <v>94</v>
      </c>
      <c r="O28" s="32"/>
      <c r="P28" s="28">
        <f>(U24/365)*X16+Z28</f>
        <v>2508</v>
      </c>
      <c r="Q28" s="32"/>
      <c r="R28" s="48" t="s">
        <v>29</v>
      </c>
      <c r="S28" s="32"/>
      <c r="T28" s="28">
        <f>(P32/365)*X16+AA28</f>
        <v>438</v>
      </c>
      <c r="U28" s="32" t="s">
        <v>41</v>
      </c>
      <c r="V28" s="81">
        <v>0</v>
      </c>
      <c r="W28" s="32" t="s">
        <v>42</v>
      </c>
      <c r="X28" s="81">
        <v>0</v>
      </c>
      <c r="Y28" s="42"/>
      <c r="Z28" s="27">
        <f>(V28*P18)+(P19*X28)</f>
        <v>0</v>
      </c>
      <c r="AA28" s="27">
        <f>Z28-((V28*$P$7)+(X28*$P$8))</f>
        <v>0</v>
      </c>
      <c r="AB28" s="64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</row>
    <row r="29" spans="1:51">
      <c r="A29" s="190">
        <f t="shared" ca="1" si="1"/>
        <v>1552</v>
      </c>
      <c r="B29" s="60"/>
      <c r="C29" s="112">
        <v>20</v>
      </c>
      <c r="D29" s="114">
        <f t="shared" si="3"/>
        <v>43133</v>
      </c>
      <c r="E29" s="169">
        <f t="shared" ca="1" si="0"/>
        <v>0</v>
      </c>
      <c r="F29" s="17" t="s">
        <v>46</v>
      </c>
      <c r="G29" s="182">
        <f t="shared" ca="1" si="2"/>
        <v>1</v>
      </c>
      <c r="H29" s="82">
        <v>0</v>
      </c>
      <c r="I29" s="45"/>
      <c r="J29" s="82">
        <v>0</v>
      </c>
      <c r="K29" s="45"/>
      <c r="L29" s="82">
        <v>0</v>
      </c>
      <c r="M29" s="6"/>
      <c r="N29" s="48" t="s">
        <v>95</v>
      </c>
      <c r="O29" s="32"/>
      <c r="P29" s="28">
        <f>(U24/365)*X17+Z29</f>
        <v>838.29041095890409</v>
      </c>
      <c r="Q29" s="32"/>
      <c r="R29" s="48" t="s">
        <v>30</v>
      </c>
      <c r="S29" s="32"/>
      <c r="T29" s="28">
        <f>(P32/365)*X17+AA29</f>
        <v>146.4</v>
      </c>
      <c r="U29" s="32" t="s">
        <v>41</v>
      </c>
      <c r="V29" s="81">
        <v>0</v>
      </c>
      <c r="W29" s="32" t="s">
        <v>42</v>
      </c>
      <c r="X29" s="81">
        <v>0</v>
      </c>
      <c r="Y29" s="42"/>
      <c r="Z29" s="27">
        <f>(V29*P18)+(X29*P19)</f>
        <v>0</v>
      </c>
      <c r="AA29" s="27">
        <f t="shared" ref="AA29:AA31" si="7">Z29-((V29*$P$7)+(X29*$P$8))</f>
        <v>0</v>
      </c>
      <c r="AB29" s="64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</row>
    <row r="30" spans="1:51">
      <c r="A30" s="190">
        <f t="shared" ca="1" si="1"/>
        <v>1641</v>
      </c>
      <c r="B30" s="60"/>
      <c r="C30" s="112">
        <v>21</v>
      </c>
      <c r="D30" s="114">
        <f t="shared" si="3"/>
        <v>43222</v>
      </c>
      <c r="E30" s="169">
        <f t="shared" ca="1" si="0"/>
        <v>0</v>
      </c>
      <c r="F30" s="17" t="s">
        <v>45</v>
      </c>
      <c r="G30" s="182">
        <f t="shared" ca="1" si="2"/>
        <v>1</v>
      </c>
      <c r="H30" s="82">
        <v>0</v>
      </c>
      <c r="I30" s="45"/>
      <c r="J30" s="82">
        <v>0</v>
      </c>
      <c r="K30" s="45"/>
      <c r="L30" s="82">
        <v>0</v>
      </c>
      <c r="M30" s="6"/>
      <c r="N30" s="48" t="s">
        <v>96</v>
      </c>
      <c r="O30" s="32"/>
      <c r="P30" s="28">
        <f>(U24/365)*X18+Z30</f>
        <v>0</v>
      </c>
      <c r="Q30" s="32"/>
      <c r="R30" s="48" t="s">
        <v>31</v>
      </c>
      <c r="S30" s="32"/>
      <c r="T30" s="28">
        <f>(P32/365)*X18+AA30</f>
        <v>0</v>
      </c>
      <c r="U30" s="32" t="s">
        <v>41</v>
      </c>
      <c r="V30" s="81">
        <v>0</v>
      </c>
      <c r="W30" s="32" t="s">
        <v>42</v>
      </c>
      <c r="X30" s="81">
        <v>0</v>
      </c>
      <c r="Y30" s="42"/>
      <c r="Z30" s="27">
        <f>(P18*V30)+(X30*P19)</f>
        <v>0</v>
      </c>
      <c r="AA30" s="27">
        <f t="shared" si="7"/>
        <v>0</v>
      </c>
      <c r="AB30" s="64"/>
      <c r="AC30" s="11"/>
      <c r="AD30" s="11"/>
      <c r="AE30" s="11"/>
      <c r="AF30" s="11"/>
      <c r="AG30" s="11"/>
      <c r="AH30" s="11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</row>
    <row r="31" spans="1:51" s="2" customFormat="1" ht="12.75">
      <c r="A31" s="12"/>
      <c r="B31" s="65"/>
      <c r="C31" s="221" t="s">
        <v>64</v>
      </c>
      <c r="D31" s="113" t="s">
        <v>26</v>
      </c>
      <c r="E31" s="11"/>
      <c r="F31" s="17" t="s">
        <v>1</v>
      </c>
      <c r="G31" s="101"/>
      <c r="H31" s="82">
        <v>0</v>
      </c>
      <c r="I31" s="45"/>
      <c r="J31" s="82">
        <v>0</v>
      </c>
      <c r="K31" s="45"/>
      <c r="L31" s="82">
        <v>0</v>
      </c>
      <c r="M31" s="6"/>
      <c r="N31" s="48" t="s">
        <v>97</v>
      </c>
      <c r="O31" s="32"/>
      <c r="P31" s="28">
        <f>(U24/365)*X19+Z31</f>
        <v>0</v>
      </c>
      <c r="Q31" s="29"/>
      <c r="R31" s="48" t="s">
        <v>32</v>
      </c>
      <c r="S31" s="32"/>
      <c r="T31" s="28">
        <f>(P32/365)*X19+AA31</f>
        <v>0</v>
      </c>
      <c r="U31" s="32" t="s">
        <v>41</v>
      </c>
      <c r="V31" s="81">
        <v>0</v>
      </c>
      <c r="W31" s="32" t="s">
        <v>42</v>
      </c>
      <c r="X31" s="81">
        <v>0</v>
      </c>
      <c r="Y31" s="42"/>
      <c r="Z31" s="27">
        <f>(V31*P18)+(X31*P19)</f>
        <v>0</v>
      </c>
      <c r="AA31" s="27">
        <f t="shared" si="7"/>
        <v>0</v>
      </c>
      <c r="AB31" s="66"/>
      <c r="AC31" s="5"/>
      <c r="AD31" s="5"/>
      <c r="AE31" s="5"/>
      <c r="AF31" s="5"/>
      <c r="AG31" s="5"/>
      <c r="AH31" s="5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</row>
    <row r="32" spans="1:51" ht="12" customHeight="1">
      <c r="A32" s="190">
        <f ca="1">D32-TODAY()</f>
        <v>91</v>
      </c>
      <c r="B32" s="60"/>
      <c r="C32" s="115">
        <v>1</v>
      </c>
      <c r="D32" s="116">
        <f>D13</f>
        <v>41672</v>
      </c>
      <c r="E32" s="5">
        <f ca="1">IF(A32&lt;=30,IF(A32&gt;=0,1,0),0)</f>
        <v>0</v>
      </c>
      <c r="F32" s="17"/>
      <c r="G32" s="101"/>
      <c r="H32" s="131">
        <f>L31+J31+H31</f>
        <v>0</v>
      </c>
      <c r="I32" s="21"/>
      <c r="J32" s="20"/>
      <c r="K32" s="21"/>
      <c r="L32" s="20"/>
      <c r="M32" s="8"/>
      <c r="N32" s="17" t="s">
        <v>57</v>
      </c>
      <c r="O32" s="15"/>
      <c r="P32" s="20">
        <f>P23-P24</f>
        <v>438</v>
      </c>
      <c r="Q32" s="21"/>
      <c r="R32" s="20">
        <f>R23-R24</f>
        <v>0</v>
      </c>
      <c r="S32" s="34"/>
      <c r="T32" s="20">
        <f>T23-T24</f>
        <v>0</v>
      </c>
      <c r="U32" s="252">
        <f>SUM(T26:T31)</f>
        <v>1314</v>
      </c>
      <c r="V32" s="253"/>
      <c r="W32" s="36"/>
      <c r="X32" s="27" t="s">
        <v>74</v>
      </c>
      <c r="Y32" s="27"/>
      <c r="Z32" s="27">
        <f>SUM(Z27:Z31)</f>
        <v>0</v>
      </c>
      <c r="AA32" s="27">
        <f>SUM(AA27:AA31)</f>
        <v>0</v>
      </c>
      <c r="AB32" s="67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51">
      <c r="A33" s="190">
        <f t="shared" ref="A33:A36" ca="1" si="8">D33-TODAY()</f>
        <v>456</v>
      </c>
      <c r="B33" s="60"/>
      <c r="C33" s="112">
        <v>2</v>
      </c>
      <c r="D33" s="114">
        <f>D17</f>
        <v>42037</v>
      </c>
      <c r="E33" s="5">
        <f ca="1">IF(A33&lt;=30,IF(A33&gt;=0,1,0),0)</f>
        <v>0</v>
      </c>
      <c r="F33" s="17" t="s">
        <v>18</v>
      </c>
      <c r="G33" s="101"/>
      <c r="H33" s="82">
        <v>4140.5600000000004</v>
      </c>
      <c r="I33" s="45"/>
      <c r="J33" s="82">
        <v>0</v>
      </c>
      <c r="K33" s="45"/>
      <c r="L33" s="82">
        <v>0</v>
      </c>
      <c r="M33" s="6"/>
      <c r="N33" s="37" t="s">
        <v>63</v>
      </c>
      <c r="O33" s="79"/>
      <c r="P33" s="88">
        <f>(P32*P13)+AA32</f>
        <v>1314</v>
      </c>
      <c r="Q33" s="35"/>
      <c r="R33" s="88">
        <f>R32*R13</f>
        <v>0</v>
      </c>
      <c r="S33" s="49"/>
      <c r="T33" s="88">
        <f>T32*T13</f>
        <v>0</v>
      </c>
      <c r="U33" s="15"/>
      <c r="V33" s="33" t="s">
        <v>117</v>
      </c>
      <c r="W33" s="15"/>
      <c r="X33" s="16"/>
      <c r="Y33" s="16"/>
      <c r="Z33" s="248">
        <f>(P20*P13+R20*R13+T20*T13)+V27+V28+V29+V30+V31</f>
        <v>120000</v>
      </c>
      <c r="AA33" s="248"/>
      <c r="AB33" s="61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</row>
    <row r="34" spans="1:51">
      <c r="A34" s="190">
        <f t="shared" ca="1" si="8"/>
        <v>821</v>
      </c>
      <c r="B34" s="60"/>
      <c r="C34" s="112">
        <v>3</v>
      </c>
      <c r="D34" s="114">
        <f>D21</f>
        <v>42402</v>
      </c>
      <c r="E34" s="5">
        <f ca="1">IF(A34&lt;=30,IF(A34&gt;=0,1,0),0)</f>
        <v>0</v>
      </c>
      <c r="F34" s="17" t="s">
        <v>19</v>
      </c>
      <c r="G34" s="101"/>
      <c r="H34" s="20">
        <f>SUM(H25:H33)</f>
        <v>14000</v>
      </c>
      <c r="I34" s="21"/>
      <c r="J34" s="20">
        <f>SUM(J25:J33)</f>
        <v>0</v>
      </c>
      <c r="K34" s="21"/>
      <c r="L34" s="20">
        <f>SUM(L25:L33)</f>
        <v>0</v>
      </c>
      <c r="M34" s="6"/>
      <c r="N34" s="15"/>
      <c r="O34" s="15"/>
      <c r="P34" s="15"/>
      <c r="Q34" s="15"/>
      <c r="R34" s="15"/>
      <c r="S34" s="15"/>
      <c r="T34" s="15"/>
      <c r="U34" s="15"/>
      <c r="V34" s="33" t="s">
        <v>118</v>
      </c>
      <c r="W34" s="15"/>
      <c r="X34" s="16"/>
      <c r="Y34" s="16"/>
      <c r="Z34" s="249">
        <f>(P21*P13+R21*R13+T21*T13)+X27+X28+X29+X30+X31</f>
        <v>120000</v>
      </c>
      <c r="AA34" s="249"/>
      <c r="AB34" s="61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</row>
    <row r="35" spans="1:51">
      <c r="A35" s="190">
        <f t="shared" ca="1" si="8"/>
        <v>1187</v>
      </c>
      <c r="B35" s="60"/>
      <c r="C35" s="112">
        <v>4</v>
      </c>
      <c r="D35" s="114">
        <f>D25</f>
        <v>42768</v>
      </c>
      <c r="E35" s="5">
        <f ca="1">IF(A35&lt;=30,IF(A35&gt;=0,1,0),0)</f>
        <v>0</v>
      </c>
      <c r="F35" s="17" t="s">
        <v>40</v>
      </c>
      <c r="G35" s="101"/>
      <c r="H35" s="83">
        <v>0</v>
      </c>
      <c r="I35" s="46"/>
      <c r="J35" s="83">
        <v>0</v>
      </c>
      <c r="K35" s="46"/>
      <c r="L35" s="83">
        <v>0</v>
      </c>
      <c r="M35" s="6"/>
      <c r="N35" s="92" t="s">
        <v>76</v>
      </c>
      <c r="O35" s="23" t="str">
        <f>IF(SUM(T26:T31)=(P35),"V","F")</f>
        <v>V</v>
      </c>
      <c r="P35" s="51">
        <f>SUM(P33:T33)</f>
        <v>1314</v>
      </c>
      <c r="Q35" s="15"/>
      <c r="R35" s="92" t="s">
        <v>77</v>
      </c>
      <c r="S35" s="23" t="str">
        <f>IF(SUM(P26:P31)=(T35+Z32),"V","F")</f>
        <v>V</v>
      </c>
      <c r="T35" s="51">
        <f>U24*P13</f>
        <v>7524</v>
      </c>
      <c r="U35" s="15"/>
      <c r="V35" s="16"/>
      <c r="W35" s="15"/>
      <c r="X35" s="16"/>
      <c r="Y35" s="16"/>
      <c r="Z35" s="15"/>
      <c r="AA35" s="15"/>
      <c r="AB35" s="61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</row>
    <row r="36" spans="1:51" ht="12" customHeight="1">
      <c r="A36" s="190">
        <f t="shared" ca="1" si="8"/>
        <v>1552</v>
      </c>
      <c r="B36" s="60"/>
      <c r="C36" s="112">
        <v>5</v>
      </c>
      <c r="D36" s="114">
        <f>D29</f>
        <v>43133</v>
      </c>
      <c r="E36" s="5">
        <f ca="1">IF(A36&lt;=30,IF(A36&gt;=0,1,0),0)</f>
        <v>0</v>
      </c>
      <c r="F36" s="17" t="s">
        <v>150</v>
      </c>
      <c r="G36" s="101"/>
      <c r="H36" s="25">
        <f>H34*H35</f>
        <v>0</v>
      </c>
      <c r="I36" s="19"/>
      <c r="J36" s="18">
        <f>J34*J35</f>
        <v>0</v>
      </c>
      <c r="K36" s="19"/>
      <c r="L36" s="18">
        <f>L34*L35</f>
        <v>0</v>
      </c>
      <c r="M36" s="6"/>
      <c r="N36" s="15"/>
      <c r="O36" s="15"/>
      <c r="P36" s="15"/>
      <c r="Q36" s="52"/>
      <c r="R36" s="15"/>
      <c r="S36" s="24"/>
      <c r="T36" s="15"/>
      <c r="U36" s="15"/>
      <c r="V36" s="16"/>
      <c r="W36" s="15"/>
      <c r="X36" s="16"/>
      <c r="Y36" s="16"/>
      <c r="Z36" s="15"/>
      <c r="AA36" s="15"/>
      <c r="AB36" s="61"/>
      <c r="AC36" s="11"/>
      <c r="AD36" s="11"/>
      <c r="AE36" s="11"/>
      <c r="AF36" s="11"/>
      <c r="AG36" s="11"/>
      <c r="AH36" s="11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</row>
    <row r="37" spans="1:51" ht="3.75" customHeight="1">
      <c r="B37" s="60"/>
      <c r="C37" s="109"/>
      <c r="D37" s="117"/>
      <c r="E37" s="6"/>
      <c r="F37" s="17"/>
      <c r="G37" s="101"/>
      <c r="H37" s="25"/>
      <c r="I37" s="19"/>
      <c r="J37" s="18"/>
      <c r="K37" s="19"/>
      <c r="L37" s="18"/>
      <c r="M37" s="6"/>
      <c r="N37" s="6"/>
      <c r="O37" s="6"/>
      <c r="P37" s="6"/>
      <c r="Q37" s="80"/>
      <c r="R37" s="6"/>
      <c r="S37" s="9"/>
      <c r="T37" s="6"/>
      <c r="U37" s="6"/>
      <c r="V37" s="7"/>
      <c r="W37" s="6"/>
      <c r="X37" s="7"/>
      <c r="Y37" s="7"/>
      <c r="Z37" s="15"/>
      <c r="AA37" s="15"/>
      <c r="AB37" s="61"/>
      <c r="AC37" s="11"/>
      <c r="AD37" s="11"/>
      <c r="AE37" s="11"/>
      <c r="AF37" s="11"/>
      <c r="AG37" s="11"/>
      <c r="AH37" s="1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</row>
    <row r="38" spans="1:51" s="2" customFormat="1" ht="12" customHeight="1">
      <c r="A38" s="191">
        <f ca="1">SUM(E32:E36)</f>
        <v>0</v>
      </c>
      <c r="B38" s="65"/>
      <c r="C38" s="118"/>
      <c r="D38" s="119">
        <f>DATEDIF(F5,D40,"d")</f>
        <v>243</v>
      </c>
      <c r="F38" s="17"/>
      <c r="G38" s="101"/>
      <c r="H38" s="20"/>
      <c r="I38" s="21"/>
      <c r="J38" s="21"/>
      <c r="K38" s="21"/>
      <c r="L38" s="20"/>
      <c r="M38" s="8"/>
      <c r="N38" s="127" t="s">
        <v>116</v>
      </c>
      <c r="O38" s="86"/>
      <c r="P38" s="91">
        <f>H39/(H40-(H31+J31+L31))</f>
        <v>0.29575428571428575</v>
      </c>
      <c r="Q38" s="15"/>
      <c r="R38" s="50" t="s">
        <v>25</v>
      </c>
      <c r="S38" s="22"/>
      <c r="T38" s="91">
        <f>P35/T35</f>
        <v>0.17464114832535885</v>
      </c>
      <c r="U38" s="254" t="s">
        <v>75</v>
      </c>
      <c r="V38" s="254"/>
      <c r="W38" s="255">
        <f>(P38+T38)/2</f>
        <v>0.23519771701982228</v>
      </c>
      <c r="X38" s="253"/>
      <c r="Y38" s="89"/>
      <c r="Z38" s="22"/>
      <c r="AA38" s="22"/>
      <c r="AB38" s="68"/>
      <c r="AC38" s="5"/>
      <c r="AD38" s="5"/>
      <c r="AE38" s="5"/>
      <c r="AF38" s="5"/>
      <c r="AG38" s="5"/>
      <c r="AH38" s="5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</row>
    <row r="39" spans="1:51">
      <c r="A39" s="12">
        <f ca="1">IF(A38=1,1,0)</f>
        <v>0</v>
      </c>
      <c r="B39" s="60"/>
      <c r="C39" s="120" t="s">
        <v>43</v>
      </c>
      <c r="D39" s="121">
        <f ca="1">(ROUNDDOWN((DATEDIF(T39,D30,"m")/3),1))*H36</f>
        <v>0</v>
      </c>
      <c r="E39" s="6"/>
      <c r="F39" s="92" t="s">
        <v>78</v>
      </c>
      <c r="G39" s="101"/>
      <c r="H39" s="51">
        <f>SUM(H33:L33)</f>
        <v>4140.5600000000004</v>
      </c>
      <c r="I39" s="52"/>
      <c r="J39" s="15"/>
      <c r="K39" s="22"/>
      <c r="L39" s="15"/>
      <c r="M39" s="6"/>
      <c r="N39" s="92" t="s">
        <v>98</v>
      </c>
      <c r="O39" s="50"/>
      <c r="P39" s="51">
        <f>H40+P26</f>
        <v>15669.709589041096</v>
      </c>
      <c r="Q39" s="50"/>
      <c r="R39" s="92" t="s">
        <v>23</v>
      </c>
      <c r="S39" s="50"/>
      <c r="T39" s="53">
        <f ca="1">TODAY()</f>
        <v>41581</v>
      </c>
      <c r="U39" s="50"/>
      <c r="V39" s="54"/>
      <c r="W39" s="15"/>
      <c r="X39" s="16"/>
      <c r="Y39" s="7"/>
      <c r="Z39" s="15"/>
      <c r="AA39" s="15"/>
      <c r="AB39" s="61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</row>
    <row r="40" spans="1:51" ht="12.75" thickBot="1">
      <c r="A40" s="192">
        <f ca="1">IF(A39=1,C4,0)</f>
        <v>0</v>
      </c>
      <c r="B40" s="60"/>
      <c r="C40" s="122" t="s">
        <v>91</v>
      </c>
      <c r="D40" s="123">
        <v>41639</v>
      </c>
      <c r="E40" s="6"/>
      <c r="F40" s="92" t="s">
        <v>79</v>
      </c>
      <c r="G40" s="101"/>
      <c r="H40" s="51">
        <f>SUM(H34:L34)</f>
        <v>14000</v>
      </c>
      <c r="I40" s="21"/>
      <c r="J40" s="15"/>
      <c r="K40" s="22"/>
      <c r="L40" s="15"/>
      <c r="M40" s="6"/>
      <c r="N40" s="92" t="s">
        <v>99</v>
      </c>
      <c r="O40" s="50"/>
      <c r="P40" s="51">
        <f>H39+T26</f>
        <v>4432.1600000000008</v>
      </c>
      <c r="Q40" s="50"/>
      <c r="R40" s="92" t="s">
        <v>65</v>
      </c>
      <c r="S40" s="50"/>
      <c r="T40" s="51">
        <f ca="1">(U24/365)*Z41</f>
        <v>11894.104109589041</v>
      </c>
      <c r="U40" s="50" t="s">
        <v>66</v>
      </c>
      <c r="V40" s="54"/>
      <c r="W40" s="15"/>
      <c r="X40" s="16"/>
      <c r="Y40" s="7"/>
      <c r="Z40" s="15"/>
      <c r="AA40" s="15"/>
      <c r="AB40" s="61"/>
      <c r="AC40" s="12"/>
      <c r="AD40" s="12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51" ht="3.75" customHeight="1" thickBot="1">
      <c r="B41" s="69"/>
      <c r="C41" s="70"/>
      <c r="D41" s="71"/>
      <c r="E41" s="71"/>
      <c r="F41" s="71"/>
      <c r="G41" s="186"/>
      <c r="H41" s="71"/>
      <c r="I41" s="71"/>
      <c r="J41" s="72"/>
      <c r="K41" s="72"/>
      <c r="L41" s="73"/>
      <c r="M41" s="71"/>
      <c r="N41" s="71"/>
      <c r="O41" s="71"/>
      <c r="P41" s="71"/>
      <c r="Q41" s="71"/>
      <c r="R41" s="236"/>
      <c r="S41" s="237"/>
      <c r="T41" s="237"/>
      <c r="U41" s="74">
        <f>(365*P13)-(D38+AE21)</f>
        <v>852</v>
      </c>
      <c r="V41" s="75" t="s">
        <v>22</v>
      </c>
      <c r="W41" s="76">
        <f>(F5+1916.25)</f>
        <v>43312.25</v>
      </c>
      <c r="X41" s="75" t="s">
        <v>24</v>
      </c>
      <c r="Y41" s="75"/>
      <c r="Z41" s="75">
        <f ca="1">DATEDIF(T39,W41,"d")</f>
        <v>1731</v>
      </c>
      <c r="AA41" s="77"/>
      <c r="AB41" s="78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</row>
    <row r="42" spans="1:51" s="5" customFormat="1">
      <c r="A42" s="193">
        <f ca="1">SUM(G10:G30)</f>
        <v>9</v>
      </c>
      <c r="B42" s="12"/>
      <c r="C42" s="192">
        <f ca="1">IF(A42=0,1,0)</f>
        <v>0</v>
      </c>
      <c r="D42" s="12">
        <f ca="1">IF(C42=1,C4,0)</f>
        <v>0</v>
      </c>
      <c r="E42" s="11"/>
      <c r="F42" s="11"/>
      <c r="G42" s="184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93"/>
      <c r="W42" s="11"/>
      <c r="X42" s="93"/>
      <c r="Y42" s="93"/>
      <c r="Z42" s="11"/>
      <c r="AA42" s="11"/>
      <c r="AB42" s="11"/>
      <c r="AC42" s="11"/>
      <c r="AD42" s="11"/>
    </row>
    <row r="43" spans="1:51" s="5" customFormat="1">
      <c r="A43" s="12"/>
      <c r="B43" s="11"/>
      <c r="C43" s="94"/>
      <c r="D43" s="11"/>
      <c r="E43" s="11"/>
      <c r="F43" s="11"/>
      <c r="G43" s="184"/>
      <c r="H43" s="11"/>
      <c r="I43" s="11"/>
      <c r="J43" s="11"/>
      <c r="K43" s="11"/>
      <c r="L43" s="11"/>
      <c r="M43" s="11"/>
      <c r="U43" s="11"/>
      <c r="V43" s="93"/>
      <c r="W43" s="11"/>
      <c r="X43" s="93"/>
      <c r="Y43" s="93"/>
      <c r="Z43" s="11"/>
      <c r="AA43" s="11"/>
      <c r="AB43" s="11"/>
      <c r="AC43" s="11"/>
      <c r="AD43" s="11"/>
    </row>
    <row r="44" spans="1:51" s="5" customFormat="1">
      <c r="A44" s="12"/>
      <c r="B44" s="11"/>
      <c r="C44" s="94"/>
      <c r="D44" s="11"/>
      <c r="E44" s="11"/>
      <c r="G44" s="184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93"/>
      <c r="W44" s="11"/>
      <c r="X44" s="93"/>
      <c r="Y44" s="93"/>
      <c r="Z44" s="11"/>
      <c r="AA44" s="11"/>
      <c r="AB44" s="11"/>
      <c r="AC44" s="11"/>
      <c r="AD44" s="11"/>
    </row>
    <row r="45" spans="1:51" s="5" customFormat="1">
      <c r="A45" s="12"/>
      <c r="B45" s="11"/>
      <c r="C45" s="94"/>
      <c r="D45" s="11"/>
      <c r="E45" s="11"/>
      <c r="F45" s="11"/>
      <c r="G45" s="184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93"/>
      <c r="W45" s="11"/>
      <c r="X45" s="93"/>
      <c r="Y45" s="93"/>
      <c r="Z45" s="11"/>
      <c r="AA45" s="11"/>
      <c r="AB45" s="11"/>
      <c r="AC45" s="11"/>
      <c r="AD45" s="11"/>
    </row>
    <row r="46" spans="1:51" s="5" customFormat="1">
      <c r="A46" s="12"/>
      <c r="B46" s="11"/>
      <c r="C46" s="94"/>
      <c r="D46" s="11"/>
      <c r="E46" s="11"/>
      <c r="F46" s="11"/>
      <c r="G46" s="184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93"/>
      <c r="W46" s="11"/>
      <c r="X46" s="93"/>
      <c r="Y46" s="93"/>
      <c r="Z46" s="11"/>
      <c r="AA46" s="11"/>
      <c r="AB46" s="11"/>
      <c r="AC46" s="11"/>
      <c r="AD46" s="11"/>
    </row>
    <row r="47" spans="1:51" s="5" customFormat="1">
      <c r="A47" s="12"/>
      <c r="B47" s="11"/>
      <c r="C47" s="94"/>
      <c r="D47" s="11"/>
      <c r="E47" s="11"/>
      <c r="F47" s="11"/>
      <c r="G47" s="184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93"/>
      <c r="W47" s="11"/>
      <c r="X47" s="93"/>
      <c r="Y47" s="93"/>
      <c r="Z47" s="11"/>
      <c r="AA47" s="11"/>
      <c r="AB47" s="11"/>
      <c r="AC47" s="11"/>
      <c r="AD47" s="11"/>
    </row>
    <row r="48" spans="1:51" s="5" customFormat="1">
      <c r="A48" s="12"/>
      <c r="B48" s="11"/>
      <c r="C48" s="94"/>
      <c r="D48" s="11"/>
      <c r="E48" s="11"/>
      <c r="F48" s="11"/>
      <c r="G48" s="184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93"/>
      <c r="W48" s="11"/>
      <c r="X48" s="93"/>
      <c r="Y48" s="93"/>
      <c r="Z48" s="11"/>
      <c r="AA48" s="11"/>
      <c r="AB48" s="11"/>
      <c r="AC48" s="11"/>
      <c r="AD48" s="11"/>
    </row>
    <row r="49" spans="1:25" s="5" customFormat="1">
      <c r="A49" s="12"/>
      <c r="C49" s="13"/>
      <c r="G49" s="184"/>
      <c r="V49" s="14"/>
      <c r="X49" s="14"/>
      <c r="Y49" s="14"/>
    </row>
    <row r="50" spans="1:25" s="5" customFormat="1">
      <c r="A50" s="12"/>
      <c r="C50" s="13"/>
      <c r="G50" s="184"/>
      <c r="V50" s="14"/>
      <c r="X50" s="14"/>
      <c r="Y50" s="14"/>
    </row>
    <row r="51" spans="1:25" s="5" customFormat="1">
      <c r="A51" s="12"/>
      <c r="C51" s="13"/>
      <c r="G51" s="184"/>
      <c r="V51" s="14"/>
      <c r="X51" s="14"/>
      <c r="Y51" s="14"/>
    </row>
    <row r="52" spans="1:25" s="5" customFormat="1">
      <c r="A52" s="12"/>
      <c r="C52" s="13"/>
      <c r="G52" s="184"/>
      <c r="V52" s="14"/>
      <c r="X52" s="14"/>
      <c r="Y52" s="14"/>
    </row>
    <row r="53" spans="1:25" s="5" customFormat="1">
      <c r="A53" s="12"/>
      <c r="C53" s="13"/>
      <c r="G53" s="184"/>
      <c r="V53" s="14"/>
      <c r="X53" s="14"/>
      <c r="Y53" s="14"/>
    </row>
    <row r="54" spans="1:25" s="5" customFormat="1">
      <c r="A54" s="12"/>
      <c r="C54" s="13"/>
      <c r="G54" s="184"/>
      <c r="V54" s="14"/>
      <c r="X54" s="14"/>
      <c r="Y54" s="14"/>
    </row>
    <row r="55" spans="1:25" s="5" customFormat="1">
      <c r="A55" s="12"/>
      <c r="C55" s="13"/>
      <c r="G55" s="184"/>
      <c r="V55" s="14"/>
      <c r="X55" s="14"/>
      <c r="Y55" s="14"/>
    </row>
    <row r="56" spans="1:25" s="5" customFormat="1">
      <c r="A56" s="12"/>
      <c r="C56" s="13"/>
      <c r="G56" s="184"/>
      <c r="V56" s="14"/>
      <c r="X56" s="14"/>
      <c r="Y56" s="14"/>
    </row>
    <row r="57" spans="1:25" s="5" customFormat="1">
      <c r="A57" s="12"/>
      <c r="C57" s="13"/>
      <c r="G57" s="184"/>
      <c r="V57" s="14"/>
      <c r="X57" s="14"/>
      <c r="Y57" s="14"/>
    </row>
    <row r="58" spans="1:25" s="5" customFormat="1">
      <c r="A58" s="12"/>
      <c r="C58" s="13"/>
      <c r="G58" s="184"/>
      <c r="V58" s="14"/>
      <c r="X58" s="14"/>
      <c r="Y58" s="14"/>
    </row>
    <row r="59" spans="1:25" s="5" customFormat="1">
      <c r="A59" s="12"/>
      <c r="C59" s="13"/>
      <c r="G59" s="184"/>
      <c r="V59" s="14"/>
      <c r="X59" s="14"/>
      <c r="Y59" s="14"/>
    </row>
    <row r="60" spans="1:25" s="5" customFormat="1">
      <c r="A60" s="12"/>
      <c r="C60" s="13"/>
      <c r="G60" s="184"/>
      <c r="V60" s="14"/>
      <c r="X60" s="14"/>
      <c r="Y60" s="14"/>
    </row>
    <row r="61" spans="1:25" s="5" customFormat="1">
      <c r="A61" s="12"/>
      <c r="C61" s="13"/>
      <c r="G61" s="184"/>
      <c r="V61" s="14"/>
      <c r="X61" s="14"/>
      <c r="Y61" s="14"/>
    </row>
    <row r="62" spans="1:25" s="5" customFormat="1">
      <c r="A62" s="12"/>
      <c r="C62" s="13"/>
      <c r="G62" s="184"/>
      <c r="V62" s="14"/>
      <c r="X62" s="14"/>
      <c r="Y62" s="14"/>
    </row>
    <row r="63" spans="1:25" s="5" customFormat="1">
      <c r="A63" s="12"/>
      <c r="C63" s="13"/>
      <c r="G63" s="184"/>
      <c r="V63" s="14"/>
      <c r="X63" s="14"/>
      <c r="Y63" s="14"/>
    </row>
    <row r="64" spans="1:25" s="5" customFormat="1">
      <c r="A64" s="12"/>
      <c r="C64" s="13"/>
      <c r="G64" s="184"/>
      <c r="V64" s="14"/>
      <c r="X64" s="14"/>
      <c r="Y64" s="14"/>
    </row>
  </sheetData>
  <sheetProtection selectLockedCells="1"/>
  <mergeCells count="13">
    <mergeCell ref="R41:T41"/>
    <mergeCell ref="V9:X10"/>
    <mergeCell ref="C3:D3"/>
    <mergeCell ref="F3:L3"/>
    <mergeCell ref="N3:AA3"/>
    <mergeCell ref="C4:D4"/>
    <mergeCell ref="X8:AA8"/>
    <mergeCell ref="Z33:AA33"/>
    <mergeCell ref="Z34:AA34"/>
    <mergeCell ref="U24:V24"/>
    <mergeCell ref="U32:V32"/>
    <mergeCell ref="U38:V38"/>
    <mergeCell ref="W38:X38"/>
  </mergeCells>
  <conditionalFormatting sqref="P38">
    <cfRule type="cellIs" dxfId="39" priority="9" operator="between">
      <formula>0.15</formula>
      <formula>50</formula>
    </cfRule>
    <cfRule type="cellIs" dxfId="38" priority="10" operator="between">
      <formula>0</formula>
      <formula>0.15</formula>
    </cfRule>
  </conditionalFormatting>
  <conditionalFormatting sqref="T38">
    <cfRule type="cellIs" dxfId="37" priority="7" operator="between">
      <formula>0.15</formula>
      <formula>50</formula>
    </cfRule>
    <cfRule type="cellIs" dxfId="36" priority="8" operator="between">
      <formula>0</formula>
      <formula>0.15</formula>
    </cfRule>
  </conditionalFormatting>
  <conditionalFormatting sqref="W38">
    <cfRule type="cellIs" dxfId="35" priority="5" operator="between">
      <formula>0.15</formula>
      <formula>5</formula>
    </cfRule>
    <cfRule type="cellIs" dxfId="34" priority="6" operator="between">
      <formula>0</formula>
      <formula>0.15</formula>
    </cfRule>
  </conditionalFormatting>
  <conditionalFormatting sqref="S35 O35">
    <cfRule type="cellIs" dxfId="33" priority="4" operator="equal">
      <formula>"F"</formula>
    </cfRule>
  </conditionalFormatting>
  <conditionalFormatting sqref="D32:D36">
    <cfRule type="timePeriod" dxfId="32" priority="3" timePeriod="nextMonth">
      <formula>AND(MONTH(D32)=MONTH(TODAY())+1,OR(YEAR(D32)=YEAR(TODAY()),AND(MONTH(D32)=12,YEAR(D32)=YEAR(TODAY())+1)))</formula>
    </cfRule>
  </conditionalFormatting>
  <conditionalFormatting sqref="S35 O35">
    <cfRule type="cellIs" dxfId="31" priority="2" operator="equal">
      <formula>"V"</formula>
    </cfRule>
  </conditionalFormatting>
  <conditionalFormatting sqref="D10:D30">
    <cfRule type="cellIs" dxfId="30" priority="1" operator="greaterThan">
      <formula>$T$39</formula>
    </cfRule>
  </conditionalFormatting>
  <dataValidations count="1">
    <dataValidation type="list" allowBlank="1" showInputMessage="1" showErrorMessage="1" sqref="D8">
      <formula1>MOIS</formula1>
    </dataValidation>
  </dataValidations>
  <hyperlinks>
    <hyperlink ref="C31" location="AClients2013!AA5" display="AClients2013"/>
  </hyperlink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/>
  <dimension ref="A1:AY64"/>
  <sheetViews>
    <sheetView workbookViewId="0">
      <selection activeCell="D8" sqref="D8"/>
    </sheetView>
  </sheetViews>
  <sheetFormatPr baseColWidth="10" defaultColWidth="9.140625" defaultRowHeight="12"/>
  <cols>
    <col min="1" max="1" width="9.140625" style="12" customWidth="1"/>
    <col min="2" max="2" width="0.7109375" style="5" customWidth="1"/>
    <col min="3" max="3" width="4" style="1" customWidth="1"/>
    <col min="4" max="4" width="11.140625" style="3" customWidth="1"/>
    <col min="5" max="5" width="0.7109375" style="3" customWidth="1"/>
    <col min="6" max="6" width="14.42578125" style="3" customWidth="1"/>
    <col min="7" max="7" width="0.7109375" style="3" customWidth="1"/>
    <col min="8" max="8" width="7.7109375" style="3" customWidth="1"/>
    <col min="9" max="9" width="0.7109375" style="3" customWidth="1"/>
    <col min="10" max="10" width="9.85546875" style="3" customWidth="1"/>
    <col min="11" max="11" width="0.7109375" style="3" customWidth="1"/>
    <col min="12" max="12" width="6.7109375" style="3" customWidth="1"/>
    <col min="13" max="13" width="0.7109375" style="3" customWidth="1"/>
    <col min="14" max="14" width="17.28515625" style="3" customWidth="1"/>
    <col min="15" max="15" width="0.7109375" style="3" customWidth="1"/>
    <col min="16" max="16" width="7.5703125" style="3" customWidth="1"/>
    <col min="17" max="17" width="0.7109375" style="3" customWidth="1"/>
    <col min="18" max="18" width="9.140625" style="3" customWidth="1"/>
    <col min="19" max="19" width="0.7109375" style="3" customWidth="1"/>
    <col min="20" max="20" width="7.5703125" style="3" customWidth="1"/>
    <col min="21" max="21" width="4.42578125" style="3" customWidth="1"/>
    <col min="22" max="22" width="4.42578125" style="4" customWidth="1"/>
    <col min="23" max="23" width="3" style="3" customWidth="1"/>
    <col min="24" max="24" width="4.85546875" style="4" customWidth="1"/>
    <col min="25" max="25" width="0.7109375" style="4" customWidth="1"/>
    <col min="26" max="26" width="5" style="3" customWidth="1"/>
    <col min="27" max="27" width="5.85546875" style="3" customWidth="1"/>
    <col min="28" max="28" width="0.7109375" style="5" customWidth="1"/>
    <col min="29" max="29" width="1.140625" style="3" customWidth="1"/>
    <col min="30" max="16384" width="9.140625" style="3"/>
  </cols>
  <sheetData>
    <row r="1" spans="1:51" s="5" customFormat="1" ht="10.5" customHeight="1" thickBot="1">
      <c r="A1" s="12">
        <v>1</v>
      </c>
      <c r="C1" s="13"/>
      <c r="E1" s="12"/>
      <c r="V1" s="14"/>
      <c r="X1" s="14"/>
      <c r="Y1" s="14"/>
    </row>
    <row r="2" spans="1:51" ht="4.5" customHeight="1">
      <c r="B2" s="55"/>
      <c r="C2" s="56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8"/>
      <c r="W2" s="57"/>
      <c r="X2" s="58"/>
      <c r="Y2" s="58"/>
      <c r="Z2" s="57"/>
      <c r="AA2" s="57"/>
      <c r="AB2" s="59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</row>
    <row r="3" spans="1:51" ht="12" customHeight="1" thickBot="1">
      <c r="B3" s="60"/>
      <c r="C3" s="240" t="s">
        <v>71</v>
      </c>
      <c r="D3" s="241"/>
      <c r="E3" s="6"/>
      <c r="F3" s="242" t="s">
        <v>72</v>
      </c>
      <c r="G3" s="242"/>
      <c r="H3" s="242"/>
      <c r="I3" s="242"/>
      <c r="J3" s="242"/>
      <c r="K3" s="242"/>
      <c r="L3" s="242"/>
      <c r="M3" s="6"/>
      <c r="N3" s="242" t="s">
        <v>73</v>
      </c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61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</row>
    <row r="4" spans="1:51" ht="12" customHeight="1">
      <c r="B4" s="60"/>
      <c r="C4" s="244" t="s">
        <v>188</v>
      </c>
      <c r="D4" s="245"/>
      <c r="E4" s="10"/>
      <c r="F4" s="219" t="s">
        <v>20</v>
      </c>
      <c r="G4" s="15"/>
      <c r="H4" s="16" t="s">
        <v>58</v>
      </c>
      <c r="I4" s="16"/>
      <c r="J4" s="16" t="s">
        <v>59</v>
      </c>
      <c r="K4" s="16"/>
      <c r="L4" s="16" t="s">
        <v>59</v>
      </c>
      <c r="M4" s="6"/>
      <c r="N4" s="17" t="s">
        <v>20</v>
      </c>
      <c r="O4" s="15"/>
      <c r="P4" s="16" t="str">
        <f>H4</f>
        <v>Canon</v>
      </c>
      <c r="Q4" s="16"/>
      <c r="R4" s="16" t="str">
        <f>J4</f>
        <v>Marque</v>
      </c>
      <c r="S4" s="16"/>
      <c r="T4" s="16" t="str">
        <f>L4</f>
        <v>Marque</v>
      </c>
      <c r="U4" s="15"/>
      <c r="V4" s="16"/>
      <c r="W4" s="15"/>
      <c r="X4" s="16"/>
      <c r="Y4" s="16"/>
      <c r="Z4" s="15"/>
      <c r="AA4" s="15"/>
      <c r="AB4" s="61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>
      <c r="A5" s="12">
        <f>YEAR(F5)</f>
        <v>2013</v>
      </c>
      <c r="B5" s="60"/>
      <c r="C5" s="109"/>
      <c r="D5" s="110"/>
      <c r="E5" s="10"/>
      <c r="F5" s="87">
        <v>41554</v>
      </c>
      <c r="G5" s="15"/>
      <c r="H5" s="81" t="s">
        <v>185</v>
      </c>
      <c r="I5" s="42"/>
      <c r="J5" s="81" t="s">
        <v>185</v>
      </c>
      <c r="K5" s="42"/>
      <c r="L5" s="81" t="s">
        <v>60</v>
      </c>
      <c r="M5" s="6"/>
      <c r="N5" s="26">
        <f>F5</f>
        <v>41554</v>
      </c>
      <c r="O5" s="15"/>
      <c r="P5" s="85" t="str">
        <f>H5</f>
        <v>IRC 2880i</v>
      </c>
      <c r="Q5" s="42"/>
      <c r="R5" s="85" t="str">
        <f>J5</f>
        <v>IRC 2880i</v>
      </c>
      <c r="S5" s="27"/>
      <c r="T5" s="85" t="str">
        <f>L5</f>
        <v>mdl</v>
      </c>
      <c r="U5" s="15"/>
      <c r="V5" s="16"/>
      <c r="W5" s="15"/>
      <c r="X5" s="16"/>
      <c r="Y5" s="16"/>
      <c r="Z5" s="15"/>
      <c r="AA5" s="15"/>
      <c r="AB5" s="61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</row>
    <row r="6" spans="1:51">
      <c r="B6" s="60"/>
      <c r="C6" s="109" t="s">
        <v>67</v>
      </c>
      <c r="D6" s="164" t="s">
        <v>188</v>
      </c>
      <c r="E6" s="10"/>
      <c r="F6" s="15"/>
      <c r="G6" s="15"/>
      <c r="H6" s="42"/>
      <c r="I6" s="43"/>
      <c r="J6" s="42"/>
      <c r="K6" s="43"/>
      <c r="L6" s="42"/>
      <c r="M6" s="6"/>
      <c r="N6" s="15"/>
      <c r="O6" s="15"/>
      <c r="P6" s="42"/>
      <c r="Q6" s="43"/>
      <c r="R6" s="42"/>
      <c r="S6" s="43"/>
      <c r="T6" s="42"/>
      <c r="U6" s="15"/>
      <c r="V6" s="16"/>
      <c r="W6" s="15"/>
      <c r="X6" s="16"/>
      <c r="Y6" s="16"/>
      <c r="Z6" s="15"/>
      <c r="AA6" s="15"/>
      <c r="AB6" s="61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</row>
    <row r="7" spans="1:51" ht="12.75" thickBot="1">
      <c r="B7" s="60"/>
      <c r="C7" s="109" t="s">
        <v>68</v>
      </c>
      <c r="D7" s="164">
        <v>6</v>
      </c>
      <c r="E7" s="6"/>
      <c r="F7" s="17" t="s">
        <v>7</v>
      </c>
      <c r="G7" s="15"/>
      <c r="H7" s="82">
        <v>350</v>
      </c>
      <c r="I7" s="45"/>
      <c r="J7" s="82">
        <v>350</v>
      </c>
      <c r="K7" s="45"/>
      <c r="L7" s="82">
        <v>0</v>
      </c>
      <c r="M7" s="6"/>
      <c r="N7" s="17" t="s">
        <v>13</v>
      </c>
      <c r="O7" s="15"/>
      <c r="P7" s="84">
        <v>8.9999999999999993E-3</v>
      </c>
      <c r="Q7" s="47"/>
      <c r="R7" s="84">
        <v>0</v>
      </c>
      <c r="S7" s="47"/>
      <c r="T7" s="84">
        <v>0</v>
      </c>
      <c r="U7" s="15"/>
      <c r="V7" s="16"/>
      <c r="W7" s="15"/>
      <c r="X7" s="16"/>
      <c r="Y7" s="16"/>
      <c r="Z7" s="15"/>
      <c r="AA7" s="15"/>
      <c r="AB7" s="61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</row>
    <row r="8" spans="1:51" ht="12" customHeight="1" thickBot="1">
      <c r="A8" s="194" t="b">
        <v>1</v>
      </c>
      <c r="B8" s="60"/>
      <c r="C8" s="111" t="s">
        <v>103</v>
      </c>
      <c r="D8" s="126" t="s">
        <v>113</v>
      </c>
      <c r="E8" s="6">
        <f ca="1">IF(E9=1,1,0)</f>
        <v>0</v>
      </c>
      <c r="F8" s="17" t="s">
        <v>8</v>
      </c>
      <c r="G8" s="15"/>
      <c r="H8" s="82">
        <v>0</v>
      </c>
      <c r="I8" s="45"/>
      <c r="J8" s="82">
        <v>0</v>
      </c>
      <c r="K8" s="45"/>
      <c r="L8" s="82">
        <v>0</v>
      </c>
      <c r="M8" s="6"/>
      <c r="N8" s="17" t="s">
        <v>47</v>
      </c>
      <c r="O8" s="15"/>
      <c r="P8" s="83">
        <v>0</v>
      </c>
      <c r="Q8" s="46"/>
      <c r="R8" s="83">
        <v>0</v>
      </c>
      <c r="S8" s="46"/>
      <c r="T8" s="83">
        <v>0</v>
      </c>
      <c r="U8" s="15"/>
      <c r="V8" s="40" t="s">
        <v>69</v>
      </c>
      <c r="W8" s="41"/>
      <c r="X8" s="246">
        <f ca="1">TODAY()</f>
        <v>41581</v>
      </c>
      <c r="Y8" s="246"/>
      <c r="Z8" s="247"/>
      <c r="AA8" s="247"/>
      <c r="AB8" s="61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</row>
    <row r="9" spans="1:51" ht="12" customHeight="1">
      <c r="A9" s="12">
        <f>YEAR(F5)</f>
        <v>2013</v>
      </c>
      <c r="B9" s="60"/>
      <c r="C9" s="112" t="s">
        <v>35</v>
      </c>
      <c r="D9" s="113" t="s">
        <v>26</v>
      </c>
      <c r="E9" s="172">
        <f ca="1">SUM(E10:E30)</f>
        <v>0</v>
      </c>
      <c r="F9" s="17" t="s">
        <v>9</v>
      </c>
      <c r="G9" s="15"/>
      <c r="H9" s="82">
        <v>0</v>
      </c>
      <c r="I9" s="45"/>
      <c r="J9" s="82">
        <v>0</v>
      </c>
      <c r="K9" s="45"/>
      <c r="L9" s="82">
        <v>0</v>
      </c>
      <c r="M9" s="6"/>
      <c r="N9" s="17" t="s">
        <v>61</v>
      </c>
      <c r="O9" s="15"/>
      <c r="P9" s="214">
        <v>0</v>
      </c>
      <c r="Q9" s="215"/>
      <c r="R9" s="214">
        <v>0</v>
      </c>
      <c r="S9" s="215"/>
      <c r="T9" s="214">
        <v>0</v>
      </c>
      <c r="U9" s="15"/>
      <c r="V9" s="238" t="s">
        <v>70</v>
      </c>
      <c r="W9" s="239"/>
      <c r="X9" s="239"/>
      <c r="Y9" s="216"/>
      <c r="Z9" s="15"/>
      <c r="AA9" s="15"/>
      <c r="AB9" s="61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</row>
    <row r="10" spans="1:51" ht="12" customHeight="1">
      <c r="A10" s="190">
        <f ca="1">D10-TODAY()</f>
        <v>-27</v>
      </c>
      <c r="B10" s="60"/>
      <c r="C10" s="112">
        <v>1</v>
      </c>
      <c r="D10" s="114">
        <f>F5</f>
        <v>41554</v>
      </c>
      <c r="E10" s="169">
        <f t="shared" ref="E10:E30" ca="1" si="0">IF(A10&lt;=15,IF(A10&gt;=0,1,0),0)</f>
        <v>0</v>
      </c>
      <c r="F10" s="17" t="s">
        <v>10</v>
      </c>
      <c r="G10" s="183">
        <f ca="1">IF(A10&gt;=823,IF(A10&gt;=0,1,0),0)</f>
        <v>0</v>
      </c>
      <c r="H10" s="82">
        <v>0</v>
      </c>
      <c r="I10" s="45"/>
      <c r="J10" s="82">
        <v>0</v>
      </c>
      <c r="K10" s="45"/>
      <c r="L10" s="82">
        <v>0</v>
      </c>
      <c r="M10" s="6"/>
      <c r="N10" s="17" t="s">
        <v>62</v>
      </c>
      <c r="O10" s="15"/>
      <c r="P10" s="214">
        <v>0</v>
      </c>
      <c r="Q10" s="215"/>
      <c r="R10" s="214">
        <v>0</v>
      </c>
      <c r="S10" s="215"/>
      <c r="T10" s="214">
        <v>0</v>
      </c>
      <c r="U10" s="15"/>
      <c r="V10" s="239"/>
      <c r="W10" s="239"/>
      <c r="X10" s="239"/>
      <c r="Y10" s="216"/>
      <c r="Z10" s="15"/>
      <c r="AA10" s="15"/>
      <c r="AB10" s="61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</row>
    <row r="11" spans="1:51">
      <c r="A11" s="190">
        <f t="shared" ref="A11:A30" ca="1" si="1">D11-TODAY()</f>
        <v>65</v>
      </c>
      <c r="B11" s="60"/>
      <c r="C11" s="112">
        <v>2</v>
      </c>
      <c r="D11" s="114">
        <f>DATE(YEAR(D10),MONTH(D10)+3,DAY(D10))</f>
        <v>41646</v>
      </c>
      <c r="E11" s="169">
        <f t="shared" ca="1" si="0"/>
        <v>0</v>
      </c>
      <c r="F11" s="17" t="s">
        <v>11</v>
      </c>
      <c r="G11" s="183">
        <f t="shared" ref="G11:G30" ca="1" si="2">IF(A11&gt;=823,IF(A11&gt;=0,1,0),0)</f>
        <v>0</v>
      </c>
      <c r="H11" s="82">
        <v>0</v>
      </c>
      <c r="I11" s="45"/>
      <c r="J11" s="82">
        <v>0</v>
      </c>
      <c r="K11" s="45"/>
      <c r="L11" s="82">
        <v>0</v>
      </c>
      <c r="M11" s="6"/>
      <c r="N11" s="17" t="s">
        <v>48</v>
      </c>
      <c r="O11" s="30"/>
      <c r="P11" s="28">
        <f>(P7*P9)+(P8*P10)</f>
        <v>0</v>
      </c>
      <c r="Q11" s="31"/>
      <c r="R11" s="28">
        <f>(R7*R9)+(R8*R10)</f>
        <v>0</v>
      </c>
      <c r="S11" s="31"/>
      <c r="T11" s="28">
        <f>(T7*T9)+(T8*T10)</f>
        <v>0</v>
      </c>
      <c r="U11" s="15"/>
      <c r="V11" s="16"/>
      <c r="W11" s="15"/>
      <c r="X11" s="16"/>
      <c r="Y11" s="16"/>
      <c r="Z11" s="15"/>
      <c r="AA11" s="15"/>
      <c r="AB11" s="61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</row>
    <row r="12" spans="1:51">
      <c r="A12" s="190">
        <f t="shared" ca="1" si="1"/>
        <v>155</v>
      </c>
      <c r="B12" s="60"/>
      <c r="C12" s="112">
        <v>3</v>
      </c>
      <c r="D12" s="114">
        <f t="shared" ref="D12:D30" si="3">DATE(YEAR(D11),MONTH(D11)+3,DAY(D11))</f>
        <v>41736</v>
      </c>
      <c r="E12" s="169">
        <f t="shared" ca="1" si="0"/>
        <v>0</v>
      </c>
      <c r="F12" s="17" t="s">
        <v>12</v>
      </c>
      <c r="G12" s="183">
        <f t="shared" ca="1" si="2"/>
        <v>0</v>
      </c>
      <c r="H12" s="82">
        <v>0</v>
      </c>
      <c r="I12" s="45"/>
      <c r="J12" s="82">
        <v>0</v>
      </c>
      <c r="K12" s="45"/>
      <c r="L12" s="82">
        <v>0</v>
      </c>
      <c r="M12" s="6"/>
      <c r="N12" s="17"/>
      <c r="O12" s="15"/>
      <c r="P12" s="28"/>
      <c r="Q12" s="29"/>
      <c r="R12" s="28"/>
      <c r="S12" s="29"/>
      <c r="T12" s="28"/>
      <c r="U12" s="15"/>
      <c r="V12" s="16"/>
      <c r="W12" s="15"/>
      <c r="X12" s="16"/>
      <c r="Y12" s="16"/>
      <c r="Z12" s="15"/>
      <c r="AA12" s="15"/>
      <c r="AB12" s="61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</row>
    <row r="13" spans="1:51">
      <c r="A13" s="190">
        <f t="shared" ca="1" si="1"/>
        <v>246</v>
      </c>
      <c r="B13" s="60"/>
      <c r="C13" s="112">
        <v>4</v>
      </c>
      <c r="D13" s="114">
        <f t="shared" si="3"/>
        <v>41827</v>
      </c>
      <c r="E13" s="169">
        <f t="shared" ca="1" si="0"/>
        <v>0</v>
      </c>
      <c r="F13" s="17" t="s">
        <v>0</v>
      </c>
      <c r="G13" s="183">
        <f t="shared" ca="1" si="2"/>
        <v>0</v>
      </c>
      <c r="H13" s="82">
        <v>0</v>
      </c>
      <c r="I13" s="45"/>
      <c r="J13" s="82">
        <v>0</v>
      </c>
      <c r="K13" s="45"/>
      <c r="L13" s="82">
        <v>0</v>
      </c>
      <c r="M13" s="6"/>
      <c r="N13" s="17" t="s">
        <v>14</v>
      </c>
      <c r="O13" s="15"/>
      <c r="P13" s="82">
        <v>3</v>
      </c>
      <c r="Q13" s="45"/>
      <c r="R13" s="82">
        <v>0</v>
      </c>
      <c r="S13" s="45"/>
      <c r="T13" s="82">
        <v>0</v>
      </c>
      <c r="U13" s="15"/>
      <c r="V13" s="96"/>
      <c r="W13" s="97"/>
      <c r="X13" s="98">
        <f>P13</f>
        <v>3</v>
      </c>
      <c r="Y13" s="96"/>
      <c r="Z13" s="96">
        <f>X13*365</f>
        <v>1095</v>
      </c>
      <c r="AA13" s="96"/>
      <c r="AB13" s="61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</row>
    <row r="14" spans="1:51">
      <c r="A14" s="190">
        <f t="shared" ca="1" si="1"/>
        <v>338</v>
      </c>
      <c r="B14" s="60"/>
      <c r="C14" s="112">
        <v>5</v>
      </c>
      <c r="D14" s="114">
        <f t="shared" si="3"/>
        <v>41919</v>
      </c>
      <c r="E14" s="169">
        <f t="shared" ca="1" si="0"/>
        <v>0</v>
      </c>
      <c r="F14" s="17" t="s">
        <v>4</v>
      </c>
      <c r="G14" s="183">
        <f t="shared" ca="1" si="2"/>
        <v>0</v>
      </c>
      <c r="H14" s="82">
        <v>0</v>
      </c>
      <c r="I14" s="45"/>
      <c r="J14" s="82">
        <v>0</v>
      </c>
      <c r="K14" s="45"/>
      <c r="L14" s="82">
        <v>0</v>
      </c>
      <c r="M14" s="6"/>
      <c r="N14" s="17" t="s">
        <v>49</v>
      </c>
      <c r="O14" s="15"/>
      <c r="P14" s="28">
        <f>P11*P13</f>
        <v>0</v>
      </c>
      <c r="Q14" s="29"/>
      <c r="R14" s="28">
        <f>R11*R13</f>
        <v>0</v>
      </c>
      <c r="S14" s="29"/>
      <c r="T14" s="28">
        <f>T11*T13</f>
        <v>0</v>
      </c>
      <c r="U14" s="15"/>
      <c r="V14" s="96" t="s">
        <v>84</v>
      </c>
      <c r="W14" s="97"/>
      <c r="X14" s="96">
        <f>D38</f>
        <v>85</v>
      </c>
      <c r="Y14" s="96"/>
      <c r="Z14" s="96">
        <f t="shared" ref="Z14:Z20" si="4">Z13-X14</f>
        <v>1010</v>
      </c>
      <c r="AA14" s="99"/>
      <c r="AB14" s="61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</row>
    <row r="15" spans="1:51">
      <c r="A15" s="190">
        <f t="shared" ca="1" si="1"/>
        <v>430</v>
      </c>
      <c r="B15" s="60"/>
      <c r="C15" s="112">
        <v>6</v>
      </c>
      <c r="D15" s="114">
        <f t="shared" si="3"/>
        <v>42011</v>
      </c>
      <c r="E15" s="169">
        <f t="shared" ca="1" si="0"/>
        <v>0</v>
      </c>
      <c r="F15" s="17"/>
      <c r="G15" s="183">
        <f t="shared" ca="1" si="2"/>
        <v>0</v>
      </c>
      <c r="H15" s="44"/>
      <c r="I15" s="45"/>
      <c r="J15" s="44"/>
      <c r="K15" s="45"/>
      <c r="L15" s="44"/>
      <c r="M15" s="6"/>
      <c r="N15" s="17"/>
      <c r="O15" s="15"/>
      <c r="P15" s="27"/>
      <c r="Q15" s="32"/>
      <c r="R15" s="27"/>
      <c r="S15" s="32"/>
      <c r="T15" s="27"/>
      <c r="U15" s="15"/>
      <c r="V15" s="96" t="s">
        <v>85</v>
      </c>
      <c r="W15" s="96"/>
      <c r="X15" s="98">
        <f t="shared" ref="X15:X20" si="5">IF(AA15&gt;1,365,AA15*365)</f>
        <v>365</v>
      </c>
      <c r="Y15" s="96"/>
      <c r="Z15" s="98">
        <f t="shared" si="4"/>
        <v>645</v>
      </c>
      <c r="AA15" s="100">
        <f t="shared" ref="AA15:AA20" si="6">Z14/365</f>
        <v>2.7671232876712328</v>
      </c>
      <c r="AB15" s="61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</row>
    <row r="16" spans="1:51">
      <c r="A16" s="190">
        <f t="shared" ca="1" si="1"/>
        <v>520</v>
      </c>
      <c r="B16" s="60"/>
      <c r="C16" s="112">
        <v>7</v>
      </c>
      <c r="D16" s="114">
        <f t="shared" si="3"/>
        <v>42101</v>
      </c>
      <c r="E16" s="169">
        <f t="shared" ca="1" si="0"/>
        <v>0</v>
      </c>
      <c r="F16" s="17" t="s">
        <v>36</v>
      </c>
      <c r="G16" s="183">
        <f t="shared" ca="1" si="2"/>
        <v>0</v>
      </c>
      <c r="H16" s="82">
        <v>0</v>
      </c>
      <c r="I16" s="45"/>
      <c r="J16" s="82">
        <v>0</v>
      </c>
      <c r="K16" s="45"/>
      <c r="L16" s="82">
        <v>0</v>
      </c>
      <c r="M16" s="6"/>
      <c r="N16" s="17" t="s">
        <v>50</v>
      </c>
      <c r="O16" s="15"/>
      <c r="P16" s="83">
        <v>8.9999999999999993E-3</v>
      </c>
      <c r="Q16" s="46"/>
      <c r="R16" s="83">
        <v>0</v>
      </c>
      <c r="S16" s="46"/>
      <c r="T16" s="83">
        <v>0</v>
      </c>
      <c r="U16" s="15"/>
      <c r="V16" s="96" t="s">
        <v>86</v>
      </c>
      <c r="W16" s="96"/>
      <c r="X16" s="98">
        <f t="shared" si="5"/>
        <v>365</v>
      </c>
      <c r="Y16" s="96"/>
      <c r="Z16" s="98">
        <f t="shared" si="4"/>
        <v>280</v>
      </c>
      <c r="AA16" s="100">
        <f t="shared" si="6"/>
        <v>1.7671232876712328</v>
      </c>
      <c r="AB16" s="61"/>
      <c r="AC16" s="5"/>
      <c r="AD16" s="5"/>
      <c r="AE16" s="93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</row>
    <row r="17" spans="1:51">
      <c r="A17" s="190">
        <f t="shared" ca="1" si="1"/>
        <v>611</v>
      </c>
      <c r="B17" s="60"/>
      <c r="C17" s="112">
        <v>8</v>
      </c>
      <c r="D17" s="114">
        <f t="shared" si="3"/>
        <v>42192</v>
      </c>
      <c r="E17" s="169">
        <f t="shared" ca="1" si="0"/>
        <v>0</v>
      </c>
      <c r="F17" s="17" t="s">
        <v>37</v>
      </c>
      <c r="G17" s="183">
        <f t="shared" ca="1" si="2"/>
        <v>0</v>
      </c>
      <c r="H17" s="82">
        <v>0</v>
      </c>
      <c r="I17" s="45"/>
      <c r="J17" s="82">
        <v>0</v>
      </c>
      <c r="K17" s="45"/>
      <c r="L17" s="82">
        <v>0</v>
      </c>
      <c r="M17" s="6"/>
      <c r="N17" s="17" t="s">
        <v>51</v>
      </c>
      <c r="O17" s="15"/>
      <c r="P17" s="83">
        <v>0</v>
      </c>
      <c r="Q17" s="46"/>
      <c r="R17" s="83">
        <v>0</v>
      </c>
      <c r="S17" s="46"/>
      <c r="T17" s="83">
        <v>0</v>
      </c>
      <c r="U17" s="15"/>
      <c r="V17" s="96" t="s">
        <v>87</v>
      </c>
      <c r="W17" s="96"/>
      <c r="X17" s="98">
        <f t="shared" si="5"/>
        <v>280</v>
      </c>
      <c r="Y17" s="96"/>
      <c r="Z17" s="98">
        <f t="shared" si="4"/>
        <v>0</v>
      </c>
      <c r="AA17" s="100">
        <f t="shared" si="6"/>
        <v>0.76712328767123283</v>
      </c>
      <c r="AB17" s="61"/>
      <c r="AC17" s="5"/>
      <c r="AD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</row>
    <row r="18" spans="1:51">
      <c r="A18" s="190">
        <f t="shared" ca="1" si="1"/>
        <v>703</v>
      </c>
      <c r="B18" s="60"/>
      <c r="C18" s="112">
        <v>9</v>
      </c>
      <c r="D18" s="114">
        <f t="shared" si="3"/>
        <v>42284</v>
      </c>
      <c r="E18" s="169">
        <f t="shared" ca="1" si="0"/>
        <v>0</v>
      </c>
      <c r="F18" s="17" t="s">
        <v>38</v>
      </c>
      <c r="G18" s="183">
        <f t="shared" ca="1" si="2"/>
        <v>0</v>
      </c>
      <c r="H18" s="82">
        <v>0</v>
      </c>
      <c r="I18" s="45"/>
      <c r="J18" s="82">
        <v>0</v>
      </c>
      <c r="K18" s="45"/>
      <c r="L18" s="82">
        <v>0</v>
      </c>
      <c r="M18" s="6"/>
      <c r="N18" s="17" t="s">
        <v>21</v>
      </c>
      <c r="O18" s="15"/>
      <c r="P18" s="83">
        <v>0</v>
      </c>
      <c r="Q18" s="46"/>
      <c r="R18" s="83">
        <v>0</v>
      </c>
      <c r="S18" s="46"/>
      <c r="T18" s="83">
        <v>0</v>
      </c>
      <c r="U18" s="15"/>
      <c r="V18" s="96" t="s">
        <v>88</v>
      </c>
      <c r="W18" s="101"/>
      <c r="X18" s="98">
        <f t="shared" si="5"/>
        <v>0</v>
      </c>
      <c r="Y18" s="102"/>
      <c r="Z18" s="98">
        <f t="shared" si="4"/>
        <v>0</v>
      </c>
      <c r="AA18" s="100">
        <f t="shared" si="6"/>
        <v>0</v>
      </c>
      <c r="AB18" s="61"/>
      <c r="AC18" s="5"/>
      <c r="AD18" s="5"/>
      <c r="AE18" s="93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</row>
    <row r="19" spans="1:51">
      <c r="A19" s="190">
        <f t="shared" ca="1" si="1"/>
        <v>795</v>
      </c>
      <c r="B19" s="60"/>
      <c r="C19" s="112">
        <v>10</v>
      </c>
      <c r="D19" s="114">
        <f t="shared" si="3"/>
        <v>42376</v>
      </c>
      <c r="E19" s="169">
        <f t="shared" ca="1" si="0"/>
        <v>0</v>
      </c>
      <c r="F19" s="17" t="s">
        <v>39</v>
      </c>
      <c r="G19" s="183">
        <f t="shared" ca="1" si="2"/>
        <v>0</v>
      </c>
      <c r="H19" s="82">
        <v>0</v>
      </c>
      <c r="I19" s="45"/>
      <c r="J19" s="82">
        <v>0</v>
      </c>
      <c r="K19" s="45"/>
      <c r="L19" s="82">
        <v>0</v>
      </c>
      <c r="M19" s="6"/>
      <c r="N19" s="17" t="s">
        <v>52</v>
      </c>
      <c r="O19" s="15"/>
      <c r="P19" s="83">
        <v>0</v>
      </c>
      <c r="Q19" s="46"/>
      <c r="R19" s="83">
        <v>0</v>
      </c>
      <c r="S19" s="46"/>
      <c r="T19" s="83">
        <v>0</v>
      </c>
      <c r="U19" s="15"/>
      <c r="V19" s="96" t="s">
        <v>89</v>
      </c>
      <c r="W19" s="101"/>
      <c r="X19" s="98">
        <f t="shared" si="5"/>
        <v>0</v>
      </c>
      <c r="Y19" s="102"/>
      <c r="Z19" s="98">
        <f t="shared" si="4"/>
        <v>0</v>
      </c>
      <c r="AA19" s="100">
        <f t="shared" si="6"/>
        <v>0</v>
      </c>
      <c r="AB19" s="61"/>
      <c r="AC19" s="5"/>
      <c r="AD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</row>
    <row r="20" spans="1:51">
      <c r="A20" s="190">
        <f t="shared" ca="1" si="1"/>
        <v>886</v>
      </c>
      <c r="B20" s="60"/>
      <c r="C20" s="112">
        <v>11</v>
      </c>
      <c r="D20" s="114">
        <f t="shared" si="3"/>
        <v>42467</v>
      </c>
      <c r="E20" s="169">
        <f t="shared" ca="1" si="0"/>
        <v>0</v>
      </c>
      <c r="F20" s="17"/>
      <c r="G20" s="183">
        <f t="shared" ca="1" si="2"/>
        <v>1</v>
      </c>
      <c r="H20" s="44"/>
      <c r="I20" s="45"/>
      <c r="J20" s="44"/>
      <c r="K20" s="45"/>
      <c r="L20" s="44"/>
      <c r="M20" s="6"/>
      <c r="N20" s="17" t="s">
        <v>53</v>
      </c>
      <c r="O20" s="15"/>
      <c r="P20" s="214">
        <v>1</v>
      </c>
      <c r="Q20" s="215"/>
      <c r="R20" s="214">
        <v>0</v>
      </c>
      <c r="S20" s="215"/>
      <c r="T20" s="214">
        <v>0</v>
      </c>
      <c r="U20" s="15"/>
      <c r="V20" s="96" t="s">
        <v>90</v>
      </c>
      <c r="W20" s="101"/>
      <c r="X20" s="98">
        <f t="shared" si="5"/>
        <v>0</v>
      </c>
      <c r="Y20" s="102"/>
      <c r="Z20" s="98">
        <f t="shared" si="4"/>
        <v>0</v>
      </c>
      <c r="AA20" s="100">
        <f t="shared" si="6"/>
        <v>0</v>
      </c>
      <c r="AB20" s="61"/>
      <c r="AC20" s="5"/>
      <c r="AD20" s="5"/>
      <c r="AE20" s="93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</row>
    <row r="21" spans="1:51">
      <c r="A21" s="190">
        <f t="shared" ca="1" si="1"/>
        <v>977</v>
      </c>
      <c r="B21" s="60"/>
      <c r="C21" s="112">
        <v>12</v>
      </c>
      <c r="D21" s="114">
        <f t="shared" si="3"/>
        <v>42558</v>
      </c>
      <c r="E21" s="169">
        <f t="shared" ca="1" si="0"/>
        <v>0</v>
      </c>
      <c r="F21" s="17" t="s">
        <v>15</v>
      </c>
      <c r="G21" s="183">
        <f t="shared" ca="1" si="2"/>
        <v>1</v>
      </c>
      <c r="H21" s="82">
        <v>0</v>
      </c>
      <c r="I21" s="45"/>
      <c r="J21" s="82">
        <v>0</v>
      </c>
      <c r="K21" s="45"/>
      <c r="L21" s="82">
        <v>0</v>
      </c>
      <c r="M21" s="6"/>
      <c r="N21" s="17" t="s">
        <v>54</v>
      </c>
      <c r="O21" s="15"/>
      <c r="P21" s="214">
        <v>0</v>
      </c>
      <c r="Q21" s="215"/>
      <c r="R21" s="214">
        <v>0</v>
      </c>
      <c r="S21" s="215"/>
      <c r="T21" s="214">
        <v>0</v>
      </c>
      <c r="U21" s="15"/>
      <c r="V21" s="16"/>
      <c r="W21" s="15"/>
      <c r="X21" s="16"/>
      <c r="Y21" s="16"/>
      <c r="Z21" s="15"/>
      <c r="AA21" s="15"/>
      <c r="AB21" s="61"/>
      <c r="AC21" s="5"/>
      <c r="AD21" s="5"/>
      <c r="AE21" s="93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</row>
    <row r="22" spans="1:51">
      <c r="A22" s="190">
        <f t="shared" ca="1" si="1"/>
        <v>1069</v>
      </c>
      <c r="B22" s="60"/>
      <c r="C22" s="112">
        <v>13</v>
      </c>
      <c r="D22" s="114">
        <f t="shared" si="3"/>
        <v>42650</v>
      </c>
      <c r="E22" s="169">
        <f t="shared" ca="1" si="0"/>
        <v>0</v>
      </c>
      <c r="F22" s="17" t="s">
        <v>16</v>
      </c>
      <c r="G22" s="183">
        <f t="shared" ca="1" si="2"/>
        <v>1</v>
      </c>
      <c r="H22" s="82">
        <v>40</v>
      </c>
      <c r="I22" s="45"/>
      <c r="J22" s="82">
        <v>40</v>
      </c>
      <c r="K22" s="45"/>
      <c r="L22" s="82">
        <v>0</v>
      </c>
      <c r="M22" s="6"/>
      <c r="N22" s="17"/>
      <c r="O22" s="15"/>
      <c r="P22" s="28"/>
      <c r="Q22" s="29"/>
      <c r="R22" s="28"/>
      <c r="S22" s="29"/>
      <c r="T22" s="28"/>
      <c r="U22" s="15"/>
      <c r="V22" s="16"/>
      <c r="W22" s="15"/>
      <c r="X22" s="16"/>
      <c r="Y22" s="16"/>
      <c r="Z22" s="15"/>
      <c r="AA22" s="15"/>
      <c r="AB22" s="61"/>
      <c r="AC22" s="5"/>
      <c r="AD22" s="5"/>
      <c r="AE22" s="9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</row>
    <row r="23" spans="1:51">
      <c r="A23" s="190">
        <f t="shared" ca="1" si="1"/>
        <v>1161</v>
      </c>
      <c r="B23" s="60"/>
      <c r="C23" s="112">
        <v>14</v>
      </c>
      <c r="D23" s="114">
        <f t="shared" si="3"/>
        <v>42742</v>
      </c>
      <c r="E23" s="169">
        <f t="shared" ca="1" si="0"/>
        <v>0</v>
      </c>
      <c r="F23" s="17" t="s">
        <v>17</v>
      </c>
      <c r="G23" s="183">
        <f t="shared" ca="1" si="2"/>
        <v>1</v>
      </c>
      <c r="H23" s="82">
        <v>61.85</v>
      </c>
      <c r="I23" s="45"/>
      <c r="J23" s="82">
        <v>61.85</v>
      </c>
      <c r="K23" s="45"/>
      <c r="L23" s="82">
        <v>0</v>
      </c>
      <c r="M23" s="6"/>
      <c r="N23" s="17" t="s">
        <v>55</v>
      </c>
      <c r="O23" s="15"/>
      <c r="P23" s="28">
        <f>(P16*P20)+(P17*P21)</f>
        <v>8.9999999999999993E-3</v>
      </c>
      <c r="Q23" s="31"/>
      <c r="R23" s="28">
        <f>(R16*R20)+(R17*R21)</f>
        <v>0</v>
      </c>
      <c r="S23" s="31"/>
      <c r="T23" s="28">
        <f>(T16*T20)+(T17*T21)</f>
        <v>0</v>
      </c>
      <c r="U23" s="33" t="s">
        <v>44</v>
      </c>
      <c r="V23" s="16"/>
      <c r="W23" s="15"/>
      <c r="X23" s="16"/>
      <c r="Y23" s="16"/>
      <c r="Z23" s="15"/>
      <c r="AA23" s="15"/>
      <c r="AB23" s="61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</row>
    <row r="24" spans="1:51" ht="12" customHeight="1">
      <c r="A24" s="190">
        <f t="shared" ca="1" si="1"/>
        <v>1251</v>
      </c>
      <c r="B24" s="60"/>
      <c r="C24" s="112">
        <v>15</v>
      </c>
      <c r="D24" s="114">
        <f t="shared" si="3"/>
        <v>42832</v>
      </c>
      <c r="E24" s="169">
        <f t="shared" ca="1" si="0"/>
        <v>0</v>
      </c>
      <c r="F24" s="17" t="s">
        <v>5</v>
      </c>
      <c r="G24" s="183">
        <f t="shared" ca="1" si="2"/>
        <v>1</v>
      </c>
      <c r="H24" s="82">
        <v>0</v>
      </c>
      <c r="I24" s="45"/>
      <c r="J24" s="82">
        <v>0</v>
      </c>
      <c r="K24" s="45"/>
      <c r="L24" s="82">
        <v>0</v>
      </c>
      <c r="M24" s="6"/>
      <c r="N24" s="17" t="s">
        <v>56</v>
      </c>
      <c r="O24" s="15"/>
      <c r="P24" s="28">
        <f>(P7*P20)+(P8*P21)</f>
        <v>8.9999999999999993E-3</v>
      </c>
      <c r="Q24" s="31"/>
      <c r="R24" s="28">
        <f>(R7*R20)+(R8*R21)</f>
        <v>0</v>
      </c>
      <c r="S24" s="31"/>
      <c r="T24" s="28">
        <f>(T7*T20)+(T8*T21)</f>
        <v>0</v>
      </c>
      <c r="U24" s="250">
        <f>SUM(P23:T23)</f>
        <v>8.9999999999999993E-3</v>
      </c>
      <c r="V24" s="251"/>
      <c r="W24" s="15"/>
      <c r="X24" s="16"/>
      <c r="Y24" s="16"/>
      <c r="Z24" s="15"/>
      <c r="AA24" s="38"/>
      <c r="AB24" s="62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</row>
    <row r="25" spans="1:51">
      <c r="A25" s="190">
        <f t="shared" ca="1" si="1"/>
        <v>1342</v>
      </c>
      <c r="B25" s="60"/>
      <c r="C25" s="112">
        <v>16</v>
      </c>
      <c r="D25" s="114">
        <f t="shared" si="3"/>
        <v>42923</v>
      </c>
      <c r="E25" s="169">
        <f t="shared" ca="1" si="0"/>
        <v>0</v>
      </c>
      <c r="F25" s="17" t="s">
        <v>2</v>
      </c>
      <c r="G25" s="183">
        <f t="shared" ca="1" si="2"/>
        <v>1</v>
      </c>
      <c r="H25" s="18">
        <f>SUM(H7:H24)</f>
        <v>451.85</v>
      </c>
      <c r="I25" s="19"/>
      <c r="J25" s="18">
        <f>SUM(J7:J24)</f>
        <v>451.85</v>
      </c>
      <c r="K25" s="19"/>
      <c r="L25" s="18">
        <f>SUM(L7:L24)</f>
        <v>0</v>
      </c>
      <c r="M25" s="6"/>
      <c r="N25" s="17"/>
      <c r="O25" s="15"/>
      <c r="P25" s="20"/>
      <c r="Q25" s="34"/>
      <c r="R25" s="217"/>
      <c r="S25" s="35"/>
      <c r="T25" s="217"/>
      <c r="U25" s="15"/>
      <c r="V25" s="16"/>
      <c r="W25" s="15"/>
      <c r="X25" s="16"/>
      <c r="Y25" s="16"/>
      <c r="Z25" s="15"/>
      <c r="AA25" s="15"/>
      <c r="AB25" s="61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</row>
    <row r="26" spans="1:51">
      <c r="A26" s="190">
        <f t="shared" ca="1" si="1"/>
        <v>1434</v>
      </c>
      <c r="B26" s="60"/>
      <c r="C26" s="112">
        <v>17</v>
      </c>
      <c r="D26" s="114">
        <f t="shared" si="3"/>
        <v>43015</v>
      </c>
      <c r="E26" s="169">
        <f t="shared" ca="1" si="0"/>
        <v>0</v>
      </c>
      <c r="F26" s="17"/>
      <c r="G26" s="183">
        <f t="shared" ca="1" si="2"/>
        <v>1</v>
      </c>
      <c r="H26" s="18"/>
      <c r="I26" s="19"/>
      <c r="J26" s="18"/>
      <c r="K26" s="19"/>
      <c r="L26" s="18"/>
      <c r="M26" s="6"/>
      <c r="N26" s="48" t="s">
        <v>92</v>
      </c>
      <c r="O26" s="32"/>
      <c r="P26" s="28">
        <f>(U24/365)*X14</f>
        <v>2.0958904109589041E-3</v>
      </c>
      <c r="Q26" s="32"/>
      <c r="R26" s="48" t="s">
        <v>27</v>
      </c>
      <c r="S26" s="32"/>
      <c r="T26" s="28">
        <f>(P32/365)*X14</f>
        <v>0</v>
      </c>
      <c r="U26" s="32"/>
      <c r="V26" s="16"/>
      <c r="W26" s="36"/>
      <c r="X26" s="16"/>
      <c r="Y26" s="16"/>
      <c r="Z26" s="27" t="s">
        <v>33</v>
      </c>
      <c r="AA26" s="39" t="s">
        <v>34</v>
      </c>
      <c r="AB26" s="63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</row>
    <row r="27" spans="1:51">
      <c r="A27" s="190">
        <f t="shared" ca="1" si="1"/>
        <v>1526</v>
      </c>
      <c r="B27" s="60"/>
      <c r="C27" s="112">
        <v>18</v>
      </c>
      <c r="D27" s="114">
        <f t="shared" si="3"/>
        <v>43107</v>
      </c>
      <c r="E27" s="169">
        <f t="shared" ca="1" si="0"/>
        <v>0</v>
      </c>
      <c r="F27" s="17" t="s">
        <v>3</v>
      </c>
      <c r="G27" s="183">
        <f t="shared" ca="1" si="2"/>
        <v>1</v>
      </c>
      <c r="H27" s="82">
        <v>0</v>
      </c>
      <c r="I27" s="45"/>
      <c r="J27" s="82">
        <v>0</v>
      </c>
      <c r="K27" s="45"/>
      <c r="L27" s="82">
        <v>0</v>
      </c>
      <c r="M27" s="6"/>
      <c r="N27" s="48" t="s">
        <v>93</v>
      </c>
      <c r="O27" s="32"/>
      <c r="P27" s="28">
        <f>(U24/365)*X15+Z27</f>
        <v>8.9999999999999993E-3</v>
      </c>
      <c r="Q27" s="32"/>
      <c r="R27" s="48" t="s">
        <v>28</v>
      </c>
      <c r="S27" s="32"/>
      <c r="T27" s="28">
        <f>(P32/365)*X15+AA27</f>
        <v>0</v>
      </c>
      <c r="U27" s="32" t="s">
        <v>41</v>
      </c>
      <c r="V27" s="81">
        <v>0</v>
      </c>
      <c r="W27" s="32" t="s">
        <v>42</v>
      </c>
      <c r="X27" s="81">
        <v>0</v>
      </c>
      <c r="Y27" s="42"/>
      <c r="Z27" s="27">
        <f>V27*P18+X27*P19</f>
        <v>0</v>
      </c>
      <c r="AA27" s="27">
        <f>Z27-((V27*$P$7)+(X27*$P$8))</f>
        <v>0</v>
      </c>
      <c r="AB27" s="64"/>
      <c r="AC27" s="5"/>
      <c r="AD27" s="5"/>
      <c r="AE27" s="5"/>
      <c r="AF27" s="6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</row>
    <row r="28" spans="1:51">
      <c r="A28" s="190">
        <f t="shared" ca="1" si="1"/>
        <v>1616</v>
      </c>
      <c r="B28" s="60"/>
      <c r="C28" s="112">
        <v>19</v>
      </c>
      <c r="D28" s="114">
        <f t="shared" si="3"/>
        <v>43197</v>
      </c>
      <c r="E28" s="169">
        <f t="shared" ca="1" si="0"/>
        <v>0</v>
      </c>
      <c r="F28" s="17" t="s">
        <v>6</v>
      </c>
      <c r="G28" s="183">
        <f t="shared" ca="1" si="2"/>
        <v>1</v>
      </c>
      <c r="H28" s="82">
        <v>0</v>
      </c>
      <c r="I28" s="45"/>
      <c r="J28" s="82">
        <v>0</v>
      </c>
      <c r="K28" s="45"/>
      <c r="L28" s="82">
        <v>0</v>
      </c>
      <c r="M28" s="6"/>
      <c r="N28" s="48" t="s">
        <v>94</v>
      </c>
      <c r="O28" s="32"/>
      <c r="P28" s="28">
        <f>(U24/365)*X16+Z28</f>
        <v>8.9999999999999993E-3</v>
      </c>
      <c r="Q28" s="32"/>
      <c r="R28" s="48" t="s">
        <v>29</v>
      </c>
      <c r="S28" s="32"/>
      <c r="T28" s="28">
        <f>(P32/365)*X16+AA28</f>
        <v>0</v>
      </c>
      <c r="U28" s="32" t="s">
        <v>41</v>
      </c>
      <c r="V28" s="81">
        <v>0</v>
      </c>
      <c r="W28" s="32" t="s">
        <v>42</v>
      </c>
      <c r="X28" s="81">
        <v>0</v>
      </c>
      <c r="Y28" s="42"/>
      <c r="Z28" s="27">
        <f>(V28*P18)+(P19*X28)</f>
        <v>0</v>
      </c>
      <c r="AA28" s="27">
        <f>Z28-((V28*$P$7)+(X28*$P$8))</f>
        <v>0</v>
      </c>
      <c r="AB28" s="64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</row>
    <row r="29" spans="1:51">
      <c r="A29" s="190">
        <f t="shared" ca="1" si="1"/>
        <v>1707</v>
      </c>
      <c r="B29" s="60"/>
      <c r="C29" s="112">
        <v>20</v>
      </c>
      <c r="D29" s="114">
        <f t="shared" si="3"/>
        <v>43288</v>
      </c>
      <c r="E29" s="169">
        <f t="shared" ca="1" si="0"/>
        <v>0</v>
      </c>
      <c r="F29" s="17" t="s">
        <v>46</v>
      </c>
      <c r="G29" s="183">
        <f t="shared" ca="1" si="2"/>
        <v>1</v>
      </c>
      <c r="H29" s="82">
        <v>0</v>
      </c>
      <c r="I29" s="45"/>
      <c r="J29" s="82">
        <v>0</v>
      </c>
      <c r="K29" s="45"/>
      <c r="L29" s="82">
        <v>0</v>
      </c>
      <c r="M29" s="6"/>
      <c r="N29" s="48" t="s">
        <v>95</v>
      </c>
      <c r="O29" s="32"/>
      <c r="P29" s="28">
        <f>(U24/365)*X17+Z29</f>
        <v>6.9041095890410957E-3</v>
      </c>
      <c r="Q29" s="32"/>
      <c r="R29" s="48" t="s">
        <v>30</v>
      </c>
      <c r="S29" s="32"/>
      <c r="T29" s="28">
        <f>(P32/365)*X17+AA29</f>
        <v>0</v>
      </c>
      <c r="U29" s="32" t="s">
        <v>41</v>
      </c>
      <c r="V29" s="81">
        <v>0</v>
      </c>
      <c r="W29" s="32" t="s">
        <v>42</v>
      </c>
      <c r="X29" s="81">
        <v>0</v>
      </c>
      <c r="Y29" s="42"/>
      <c r="Z29" s="27">
        <f>(V29*P18)+(X29*P19)</f>
        <v>0</v>
      </c>
      <c r="AA29" s="27">
        <f t="shared" ref="AA29:AA31" si="7">Z29-((V29*$P$7)+(X29*$P$8))</f>
        <v>0</v>
      </c>
      <c r="AB29" s="64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</row>
    <row r="30" spans="1:51">
      <c r="A30" s="190">
        <f t="shared" ca="1" si="1"/>
        <v>1799</v>
      </c>
      <c r="B30" s="60"/>
      <c r="C30" s="112">
        <v>21</v>
      </c>
      <c r="D30" s="114">
        <f t="shared" si="3"/>
        <v>43380</v>
      </c>
      <c r="E30" s="169">
        <f t="shared" ca="1" si="0"/>
        <v>0</v>
      </c>
      <c r="F30" s="17" t="s">
        <v>45</v>
      </c>
      <c r="G30" s="183">
        <f t="shared" ca="1" si="2"/>
        <v>1</v>
      </c>
      <c r="H30" s="82">
        <v>0</v>
      </c>
      <c r="I30" s="45"/>
      <c r="J30" s="82">
        <v>0</v>
      </c>
      <c r="K30" s="45"/>
      <c r="L30" s="82">
        <v>0</v>
      </c>
      <c r="M30" s="6"/>
      <c r="N30" s="48" t="s">
        <v>96</v>
      </c>
      <c r="O30" s="32"/>
      <c r="P30" s="28">
        <f>(U24/365)*X18+Z30</f>
        <v>0</v>
      </c>
      <c r="Q30" s="32"/>
      <c r="R30" s="48" t="s">
        <v>31</v>
      </c>
      <c r="S30" s="32"/>
      <c r="T30" s="28">
        <f>(P32/365)*X18+AA30</f>
        <v>0</v>
      </c>
      <c r="U30" s="32" t="s">
        <v>41</v>
      </c>
      <c r="V30" s="81">
        <v>0</v>
      </c>
      <c r="W30" s="32" t="s">
        <v>42</v>
      </c>
      <c r="X30" s="81">
        <v>0</v>
      </c>
      <c r="Y30" s="42"/>
      <c r="Z30" s="27">
        <f>(P18*V30)+(X30*P19)</f>
        <v>0</v>
      </c>
      <c r="AA30" s="27">
        <f t="shared" si="7"/>
        <v>0</v>
      </c>
      <c r="AB30" s="64"/>
      <c r="AC30" s="11"/>
      <c r="AD30" s="11"/>
      <c r="AE30" s="11"/>
      <c r="AF30" s="11"/>
      <c r="AG30" s="11"/>
      <c r="AH30" s="11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</row>
    <row r="31" spans="1:51" s="2" customFormat="1">
      <c r="A31" s="12"/>
      <c r="B31" s="65"/>
      <c r="C31" s="112" t="s">
        <v>64</v>
      </c>
      <c r="D31" s="113" t="s">
        <v>26</v>
      </c>
      <c r="E31" s="11"/>
      <c r="F31" s="17" t="s">
        <v>1</v>
      </c>
      <c r="G31" s="15"/>
      <c r="H31" s="82">
        <v>5493</v>
      </c>
      <c r="I31" s="45"/>
      <c r="J31" s="82">
        <v>5493</v>
      </c>
      <c r="K31" s="45"/>
      <c r="L31" s="82">
        <v>0</v>
      </c>
      <c r="M31" s="6"/>
      <c r="N31" s="48" t="s">
        <v>97</v>
      </c>
      <c r="O31" s="32"/>
      <c r="P31" s="28">
        <f>(U24/365)*X19+Z31</f>
        <v>0</v>
      </c>
      <c r="Q31" s="29"/>
      <c r="R31" s="48" t="s">
        <v>32</v>
      </c>
      <c r="S31" s="32"/>
      <c r="T31" s="28">
        <f>(P32/365)*X19+AA31</f>
        <v>0</v>
      </c>
      <c r="U31" s="32" t="s">
        <v>41</v>
      </c>
      <c r="V31" s="81">
        <v>0</v>
      </c>
      <c r="W31" s="32" t="s">
        <v>42</v>
      </c>
      <c r="X31" s="81">
        <v>0</v>
      </c>
      <c r="Y31" s="42"/>
      <c r="Z31" s="27">
        <f>(V31*P18)+(X31*P19)</f>
        <v>0</v>
      </c>
      <c r="AA31" s="27">
        <f t="shared" si="7"/>
        <v>0</v>
      </c>
      <c r="AB31" s="66"/>
      <c r="AC31" s="5"/>
      <c r="AD31" s="5"/>
      <c r="AE31" s="5"/>
      <c r="AF31" s="5"/>
      <c r="AG31" s="5"/>
      <c r="AH31" s="5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</row>
    <row r="32" spans="1:51" ht="12" customHeight="1">
      <c r="A32" s="190">
        <f ca="1">D32-TODAY()</f>
        <v>246</v>
      </c>
      <c r="B32" s="60"/>
      <c r="C32" s="115">
        <v>1</v>
      </c>
      <c r="D32" s="116">
        <f>D13</f>
        <v>41827</v>
      </c>
      <c r="E32" s="5">
        <f ca="1">IF(A32&lt;=30,IF(A32&gt;=0,1,0),0)</f>
        <v>0</v>
      </c>
      <c r="F32" s="17"/>
      <c r="G32" s="15"/>
      <c r="H32" s="131">
        <f>L31+J31+H31</f>
        <v>10986</v>
      </c>
      <c r="I32" s="21"/>
      <c r="J32" s="20"/>
      <c r="K32" s="21"/>
      <c r="L32" s="20"/>
      <c r="M32" s="8"/>
      <c r="N32" s="17" t="s">
        <v>57</v>
      </c>
      <c r="O32" s="15"/>
      <c r="P32" s="20">
        <f>P23-P24</f>
        <v>0</v>
      </c>
      <c r="Q32" s="21"/>
      <c r="R32" s="20">
        <f>R23-R24</f>
        <v>0</v>
      </c>
      <c r="S32" s="34"/>
      <c r="T32" s="20">
        <f>T23-T24</f>
        <v>0</v>
      </c>
      <c r="U32" s="252">
        <f>SUM(T26:T31)</f>
        <v>0</v>
      </c>
      <c r="V32" s="253"/>
      <c r="W32" s="36"/>
      <c r="X32" s="27" t="s">
        <v>74</v>
      </c>
      <c r="Y32" s="27"/>
      <c r="Z32" s="27">
        <f>SUM(Z27:Z31)</f>
        <v>0</v>
      </c>
      <c r="AA32" s="27">
        <f>SUM(AA27:AA31)</f>
        <v>0</v>
      </c>
      <c r="AB32" s="67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51">
      <c r="A33" s="190">
        <f t="shared" ref="A33:A36" ca="1" si="8">D33-TODAY()</f>
        <v>611</v>
      </c>
      <c r="B33" s="60"/>
      <c r="C33" s="112">
        <v>2</v>
      </c>
      <c r="D33" s="114">
        <f>D17</f>
        <v>42192</v>
      </c>
      <c r="E33" s="5">
        <f ca="1">IF(A33&lt;=30,IF(A33&gt;=0,1,0),0)</f>
        <v>0</v>
      </c>
      <c r="F33" s="17" t="s">
        <v>18</v>
      </c>
      <c r="G33" s="50"/>
      <c r="H33" s="82">
        <v>4656.7700000000004</v>
      </c>
      <c r="I33" s="45"/>
      <c r="J33" s="82">
        <v>4070.24</v>
      </c>
      <c r="K33" s="45"/>
      <c r="L33" s="82">
        <v>0</v>
      </c>
      <c r="M33" s="6"/>
      <c r="N33" s="37" t="s">
        <v>63</v>
      </c>
      <c r="O33" s="79"/>
      <c r="P33" s="217">
        <f>(P32*P13)+AA32</f>
        <v>0</v>
      </c>
      <c r="Q33" s="35"/>
      <c r="R33" s="217">
        <f>R32*R13</f>
        <v>0</v>
      </c>
      <c r="S33" s="49"/>
      <c r="T33" s="217">
        <f>T32*T13</f>
        <v>0</v>
      </c>
      <c r="U33" s="15"/>
      <c r="V33" s="33" t="s">
        <v>117</v>
      </c>
      <c r="W33" s="15"/>
      <c r="X33" s="16"/>
      <c r="Y33" s="16"/>
      <c r="Z33" s="248">
        <f>(P20*P13+R20*R13+T20*T13)+V27+V28+V29+V30+V31</f>
        <v>3</v>
      </c>
      <c r="AA33" s="248"/>
      <c r="AB33" s="61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</row>
    <row r="34" spans="1:51">
      <c r="A34" s="190">
        <f t="shared" ca="1" si="8"/>
        <v>977</v>
      </c>
      <c r="B34" s="60"/>
      <c r="C34" s="112">
        <v>3</v>
      </c>
      <c r="D34" s="114">
        <f>D21</f>
        <v>42558</v>
      </c>
      <c r="E34" s="5">
        <f ca="1">IF(A34&lt;=30,IF(A34&gt;=0,1,0),0)</f>
        <v>0</v>
      </c>
      <c r="F34" s="17" t="s">
        <v>19</v>
      </c>
      <c r="G34" s="15"/>
      <c r="H34" s="20">
        <f>SUM(H25:H31)+H33</f>
        <v>10601.62</v>
      </c>
      <c r="I34" s="21"/>
      <c r="J34" s="20">
        <f>SUM(J25:J33)</f>
        <v>10015.09</v>
      </c>
      <c r="K34" s="21"/>
      <c r="L34" s="20">
        <f>SUM(L25:L33)</f>
        <v>0</v>
      </c>
      <c r="M34" s="6"/>
      <c r="N34" s="15"/>
      <c r="O34" s="15"/>
      <c r="P34" s="15"/>
      <c r="Q34" s="15"/>
      <c r="R34" s="15"/>
      <c r="S34" s="15"/>
      <c r="T34" s="15"/>
      <c r="U34" s="15"/>
      <c r="V34" s="33" t="s">
        <v>118</v>
      </c>
      <c r="W34" s="15"/>
      <c r="X34" s="16"/>
      <c r="Y34" s="16"/>
      <c r="Z34" s="249">
        <f>(P21*P13+R21*R13+T21*T13)+X27+X28+X29+X30+X31</f>
        <v>0</v>
      </c>
      <c r="AA34" s="249"/>
      <c r="AB34" s="61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</row>
    <row r="35" spans="1:51">
      <c r="A35" s="190">
        <f t="shared" ca="1" si="8"/>
        <v>1342</v>
      </c>
      <c r="B35" s="60"/>
      <c r="C35" s="112">
        <v>4</v>
      </c>
      <c r="D35" s="114">
        <f>D25</f>
        <v>42923</v>
      </c>
      <c r="E35" s="5">
        <f ca="1">IF(A35&lt;=30,IF(A35&gt;=0,1,0),0)</f>
        <v>0</v>
      </c>
      <c r="F35" s="17" t="s">
        <v>40</v>
      </c>
      <c r="G35" s="15"/>
      <c r="H35" s="83">
        <v>0</v>
      </c>
      <c r="I35" s="46"/>
      <c r="J35" s="83">
        <v>0</v>
      </c>
      <c r="K35" s="46"/>
      <c r="L35" s="83">
        <v>0</v>
      </c>
      <c r="M35" s="6"/>
      <c r="N35" s="219" t="s">
        <v>76</v>
      </c>
      <c r="O35" s="23" t="str">
        <f>IF(SUM(T26:T31)=(P35),"V","F")</f>
        <v>V</v>
      </c>
      <c r="P35" s="51">
        <f>SUM(P33:T33)</f>
        <v>0</v>
      </c>
      <c r="Q35" s="15"/>
      <c r="R35" s="219" t="s">
        <v>77</v>
      </c>
      <c r="S35" s="23" t="str">
        <f>IF(SUM(P26:P31)=(T35+Z32),"V","F")</f>
        <v>V</v>
      </c>
      <c r="T35" s="51">
        <f>U24*P13</f>
        <v>2.6999999999999996E-2</v>
      </c>
      <c r="U35" s="15"/>
      <c r="V35" s="16"/>
      <c r="W35" s="15"/>
      <c r="X35" s="16"/>
      <c r="Y35" s="16"/>
      <c r="Z35" s="15"/>
      <c r="AA35" s="15"/>
      <c r="AB35" s="61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</row>
    <row r="36" spans="1:51" ht="12" customHeight="1">
      <c r="A36" s="190">
        <f t="shared" ca="1" si="8"/>
        <v>1707</v>
      </c>
      <c r="B36" s="60"/>
      <c r="C36" s="112">
        <v>5</v>
      </c>
      <c r="D36" s="114">
        <f>D29</f>
        <v>43288</v>
      </c>
      <c r="E36" s="5">
        <f ca="1">IF(A36&lt;=30,IF(A36&gt;=0,1,0),0)</f>
        <v>0</v>
      </c>
      <c r="F36" s="17" t="s">
        <v>150</v>
      </c>
      <c r="G36" s="15"/>
      <c r="H36" s="25">
        <f>H34*H35</f>
        <v>0</v>
      </c>
      <c r="I36" s="19"/>
      <c r="J36" s="18">
        <f>J34*J35</f>
        <v>0</v>
      </c>
      <c r="K36" s="19"/>
      <c r="L36" s="18">
        <f>L34*L35</f>
        <v>0</v>
      </c>
      <c r="M36" s="6"/>
      <c r="N36" s="15"/>
      <c r="O36" s="15"/>
      <c r="P36" s="15"/>
      <c r="Q36" s="52"/>
      <c r="R36" s="15"/>
      <c r="S36" s="24"/>
      <c r="T36" s="15"/>
      <c r="U36" s="15"/>
      <c r="V36" s="16"/>
      <c r="W36" s="15"/>
      <c r="X36" s="16"/>
      <c r="Y36" s="16"/>
      <c r="Z36" s="15"/>
      <c r="AA36" s="15"/>
      <c r="AB36" s="61"/>
      <c r="AC36" s="11"/>
      <c r="AD36" s="11"/>
      <c r="AE36" s="11"/>
      <c r="AF36" s="11"/>
      <c r="AG36" s="11"/>
      <c r="AH36" s="11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</row>
    <row r="37" spans="1:51" ht="3.75" customHeight="1">
      <c r="B37" s="60"/>
      <c r="C37" s="109"/>
      <c r="D37" s="117"/>
      <c r="E37" s="6"/>
      <c r="F37" s="17"/>
      <c r="G37" s="15"/>
      <c r="H37" s="25"/>
      <c r="I37" s="19"/>
      <c r="J37" s="18"/>
      <c r="K37" s="19"/>
      <c r="L37" s="18"/>
      <c r="M37" s="6"/>
      <c r="N37" s="6"/>
      <c r="O37" s="6"/>
      <c r="P37" s="6"/>
      <c r="Q37" s="80"/>
      <c r="R37" s="6"/>
      <c r="S37" s="9"/>
      <c r="T37" s="6"/>
      <c r="U37" s="6"/>
      <c r="V37" s="7"/>
      <c r="W37" s="6"/>
      <c r="X37" s="7"/>
      <c r="Y37" s="7"/>
      <c r="Z37" s="15"/>
      <c r="AA37" s="15"/>
      <c r="AB37" s="61"/>
      <c r="AC37" s="11"/>
      <c r="AD37" s="11"/>
      <c r="AE37" s="11"/>
      <c r="AF37" s="11"/>
      <c r="AG37" s="11"/>
      <c r="AH37" s="1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</row>
    <row r="38" spans="1:51" s="2" customFormat="1" ht="12" customHeight="1">
      <c r="A38" s="191">
        <f ca="1">SUM(E32:E36)</f>
        <v>0</v>
      </c>
      <c r="B38" s="65"/>
      <c r="C38" s="118"/>
      <c r="D38" s="119">
        <f>DATEDIF(F5,D40,"d")</f>
        <v>85</v>
      </c>
      <c r="E38" s="8"/>
      <c r="F38" s="17"/>
      <c r="G38" s="15"/>
      <c r="H38" s="20"/>
      <c r="I38" s="21"/>
      <c r="J38" s="21"/>
      <c r="K38" s="21"/>
      <c r="L38" s="20"/>
      <c r="M38" s="8"/>
      <c r="N38" s="219" t="s">
        <v>116</v>
      </c>
      <c r="O38" s="86"/>
      <c r="P38" s="220">
        <f>H39/(H40-(H31+J31+L31))</f>
        <v>0.90616475836153321</v>
      </c>
      <c r="Q38" s="15"/>
      <c r="R38" s="50" t="s">
        <v>25</v>
      </c>
      <c r="S38" s="22"/>
      <c r="T38" s="220">
        <f>P35/T35</f>
        <v>0</v>
      </c>
      <c r="U38" s="254" t="s">
        <v>75</v>
      </c>
      <c r="V38" s="254"/>
      <c r="W38" s="255">
        <f>(P38+T38)/2</f>
        <v>0.4530823791807666</v>
      </c>
      <c r="X38" s="253"/>
      <c r="Y38" s="218"/>
      <c r="Z38" s="22"/>
      <c r="AA38" s="22"/>
      <c r="AB38" s="68"/>
      <c r="AC38" s="5"/>
      <c r="AD38" s="5"/>
      <c r="AE38" s="5"/>
      <c r="AF38" s="5"/>
      <c r="AG38" s="5"/>
      <c r="AH38" s="5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</row>
    <row r="39" spans="1:51">
      <c r="A39" s="12">
        <f ca="1">IF(A38=1,1,0)</f>
        <v>0</v>
      </c>
      <c r="B39" s="60"/>
      <c r="C39" s="120" t="s">
        <v>43</v>
      </c>
      <c r="D39" s="121">
        <f ca="1">(ROUNDDOWN((DATEDIF(T39,D30,"m")/3),1))*H36</f>
        <v>0</v>
      </c>
      <c r="E39" s="6"/>
      <c r="F39" s="219" t="s">
        <v>78</v>
      </c>
      <c r="G39" s="50"/>
      <c r="H39" s="51">
        <f>SUM(H33:L33)</f>
        <v>8727.01</v>
      </c>
      <c r="I39" s="52"/>
      <c r="J39" s="15"/>
      <c r="K39" s="22"/>
      <c r="L39" s="15"/>
      <c r="M39" s="6"/>
      <c r="N39" s="219" t="s">
        <v>98</v>
      </c>
      <c r="O39" s="50"/>
      <c r="P39" s="51">
        <f>H40+P26</f>
        <v>20616.712095890409</v>
      </c>
      <c r="Q39" s="50"/>
      <c r="R39" s="219" t="s">
        <v>23</v>
      </c>
      <c r="S39" s="50"/>
      <c r="T39" s="53">
        <f ca="1">TODAY()</f>
        <v>41581</v>
      </c>
      <c r="U39" s="50"/>
      <c r="V39" s="54"/>
      <c r="W39" s="15"/>
      <c r="X39" s="16"/>
      <c r="Y39" s="7"/>
      <c r="Z39" s="15"/>
      <c r="AA39" s="15"/>
      <c r="AB39" s="61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</row>
    <row r="40" spans="1:51" ht="12.75" thickBot="1">
      <c r="A40" s="12">
        <f ca="1">IF(A39=1,C4,0)</f>
        <v>0</v>
      </c>
      <c r="B40" s="60"/>
      <c r="C40" s="122" t="s">
        <v>91</v>
      </c>
      <c r="D40" s="123">
        <v>41639</v>
      </c>
      <c r="E40" s="6"/>
      <c r="F40" s="219" t="s">
        <v>79</v>
      </c>
      <c r="G40" s="50"/>
      <c r="H40" s="51">
        <f>SUM(H34:L34)</f>
        <v>20616.71</v>
      </c>
      <c r="I40" s="21"/>
      <c r="J40" s="15"/>
      <c r="K40" s="22"/>
      <c r="L40" s="15"/>
      <c r="M40" s="6"/>
      <c r="N40" s="219" t="s">
        <v>99</v>
      </c>
      <c r="O40" s="50"/>
      <c r="P40" s="51">
        <f>H39+T26</f>
        <v>8727.01</v>
      </c>
      <c r="Q40" s="50"/>
      <c r="R40" s="219" t="s">
        <v>65</v>
      </c>
      <c r="S40" s="50"/>
      <c r="T40" s="51">
        <f ca="1">(U24/365)*Z41</f>
        <v>4.657808219178082E-2</v>
      </c>
      <c r="U40" s="50" t="s">
        <v>66</v>
      </c>
      <c r="V40" s="54"/>
      <c r="W40" s="15"/>
      <c r="X40" s="16"/>
      <c r="Y40" s="7"/>
      <c r="Z40" s="15"/>
      <c r="AA40" s="15"/>
      <c r="AB40" s="61"/>
      <c r="AC40" s="12"/>
      <c r="AD40" s="12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51" ht="3.75" customHeight="1" thickBot="1">
      <c r="B41" s="69"/>
      <c r="C41" s="70"/>
      <c r="D41" s="71"/>
      <c r="E41" s="71"/>
      <c r="F41" s="71"/>
      <c r="G41" s="71"/>
      <c r="H41" s="71"/>
      <c r="I41" s="71"/>
      <c r="J41" s="72"/>
      <c r="K41" s="72"/>
      <c r="L41" s="73"/>
      <c r="M41" s="71"/>
      <c r="N41" s="71"/>
      <c r="O41" s="71"/>
      <c r="P41" s="71"/>
      <c r="Q41" s="71"/>
      <c r="R41" s="236"/>
      <c r="S41" s="237"/>
      <c r="T41" s="237"/>
      <c r="U41" s="74">
        <f>(365*P13)-(D38+AE21)</f>
        <v>1010</v>
      </c>
      <c r="V41" s="75" t="s">
        <v>22</v>
      </c>
      <c r="W41" s="76">
        <f>(F5+1916.25)</f>
        <v>43470.25</v>
      </c>
      <c r="X41" s="75" t="s">
        <v>24</v>
      </c>
      <c r="Y41" s="75"/>
      <c r="Z41" s="75">
        <f ca="1">DATEDIF(T39,W41,"d")</f>
        <v>1889</v>
      </c>
      <c r="AA41" s="77"/>
      <c r="AB41" s="78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</row>
    <row r="42" spans="1:51" s="5" customFormat="1">
      <c r="A42" s="193">
        <f ca="1">SUM(G10:G30)</f>
        <v>11</v>
      </c>
      <c r="B42" s="12"/>
      <c r="C42" s="192">
        <f ca="1">IF(A42=0,1,0)</f>
        <v>0</v>
      </c>
      <c r="D42" s="12">
        <f ca="1">IF(C42=1,C4,0)</f>
        <v>0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93"/>
      <c r="W42" s="11"/>
      <c r="X42" s="93"/>
      <c r="Y42" s="93"/>
      <c r="Z42" s="11"/>
      <c r="AA42" s="11"/>
      <c r="AB42" s="11"/>
      <c r="AC42" s="11"/>
      <c r="AD42" s="11"/>
    </row>
    <row r="43" spans="1:51" s="5" customFormat="1">
      <c r="A43" s="12" t="e">
        <f ca="1">DATEDIF(T39,F5,"d")</f>
        <v>#NUM!</v>
      </c>
      <c r="B43" s="12"/>
      <c r="C43" s="192" t="e">
        <f ca="1">IF((A43&lt;=31),IF((A43&gt;=0),1,0),0)</f>
        <v>#NUM!</v>
      </c>
      <c r="D43" s="12" t="e">
        <f ca="1">IF(C43=1,C4,0)</f>
        <v>#NUM!</v>
      </c>
      <c r="E43" s="11"/>
      <c r="F43" s="11"/>
      <c r="G43" s="11"/>
      <c r="H43" s="11"/>
      <c r="I43" s="11"/>
      <c r="J43" s="11"/>
      <c r="K43" s="11"/>
      <c r="L43" s="11"/>
      <c r="M43" s="11"/>
      <c r="U43" s="11"/>
      <c r="V43" s="93"/>
      <c r="W43" s="11"/>
      <c r="X43" s="93"/>
      <c r="Y43" s="93"/>
      <c r="Z43" s="11"/>
      <c r="AA43" s="11"/>
      <c r="AB43" s="11"/>
      <c r="AC43" s="11"/>
      <c r="AD43" s="11"/>
    </row>
    <row r="44" spans="1:51" s="5" customFormat="1">
      <c r="A44" s="12"/>
      <c r="B44" s="12"/>
      <c r="C44" s="192" t="e">
        <f ca="1">IF((A43&lt;=93),IF((A43&gt;=30),1,0),0)</f>
        <v>#NUM!</v>
      </c>
      <c r="D44" s="12" t="e">
        <f ca="1">IF(C44=1,C4,0)</f>
        <v>#NUM!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93"/>
      <c r="W44" s="11"/>
      <c r="X44" s="93"/>
      <c r="Y44" s="93"/>
      <c r="Z44" s="11"/>
      <c r="AA44" s="11"/>
      <c r="AB44" s="11"/>
      <c r="AC44" s="11"/>
      <c r="AD44" s="11"/>
    </row>
    <row r="45" spans="1:51" s="5" customFormat="1">
      <c r="A45" s="12"/>
      <c r="B45" s="12"/>
      <c r="C45" s="192" t="e">
        <f ca="1">IF((A43&lt;=186),IF((A43&gt;=93),1,0),0)</f>
        <v>#NUM!</v>
      </c>
      <c r="D45" s="12" t="e">
        <f ca="1">IF(C45=1,C5,0)</f>
        <v>#NUM!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93"/>
      <c r="W45" s="11"/>
      <c r="X45" s="93"/>
      <c r="Y45" s="93"/>
      <c r="Z45" s="11"/>
      <c r="AA45" s="11"/>
      <c r="AB45" s="11"/>
      <c r="AC45" s="11"/>
      <c r="AD45" s="11"/>
    </row>
    <row r="46" spans="1:51" s="5" customFormat="1">
      <c r="A46" s="12"/>
      <c r="B46" s="11"/>
      <c r="C46" s="94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93"/>
      <c r="W46" s="11"/>
      <c r="X46" s="93"/>
      <c r="Y46" s="93"/>
      <c r="Z46" s="11"/>
      <c r="AA46" s="11"/>
      <c r="AB46" s="11"/>
      <c r="AC46" s="11"/>
      <c r="AD46" s="11"/>
    </row>
    <row r="47" spans="1:51" s="5" customFormat="1">
      <c r="A47" s="12"/>
      <c r="B47" s="11"/>
      <c r="C47" s="94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93"/>
      <c r="W47" s="11"/>
      <c r="X47" s="93"/>
      <c r="Y47" s="93"/>
      <c r="Z47" s="11"/>
      <c r="AA47" s="11"/>
      <c r="AB47" s="11"/>
      <c r="AC47" s="11"/>
      <c r="AD47" s="11"/>
    </row>
    <row r="48" spans="1:51" s="5" customFormat="1">
      <c r="A48" s="12"/>
      <c r="B48" s="11"/>
      <c r="C48" s="94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93"/>
      <c r="W48" s="11"/>
      <c r="X48" s="93"/>
      <c r="Y48" s="93"/>
      <c r="Z48" s="11"/>
      <c r="AA48" s="11"/>
      <c r="AB48" s="11"/>
      <c r="AC48" s="11"/>
      <c r="AD48" s="11"/>
    </row>
    <row r="49" spans="1:25" s="5" customFormat="1">
      <c r="A49" s="12"/>
      <c r="C49" s="13"/>
      <c r="V49" s="14"/>
      <c r="X49" s="14"/>
      <c r="Y49" s="14"/>
    </row>
    <row r="50" spans="1:25" s="5" customFormat="1">
      <c r="A50" s="12"/>
      <c r="C50" s="13"/>
      <c r="V50" s="14"/>
      <c r="X50" s="14"/>
      <c r="Y50" s="14"/>
    </row>
    <row r="51" spans="1:25" s="5" customFormat="1">
      <c r="A51" s="12"/>
      <c r="C51" s="13"/>
      <c r="V51" s="14"/>
      <c r="X51" s="14"/>
      <c r="Y51" s="14"/>
    </row>
    <row r="52" spans="1:25" s="5" customFormat="1">
      <c r="A52" s="12"/>
      <c r="C52" s="13"/>
      <c r="V52" s="14"/>
      <c r="X52" s="14"/>
      <c r="Y52" s="14"/>
    </row>
    <row r="53" spans="1:25" s="5" customFormat="1">
      <c r="A53" s="12"/>
      <c r="C53" s="13"/>
      <c r="V53" s="14"/>
      <c r="X53" s="14"/>
      <c r="Y53" s="14"/>
    </row>
    <row r="54" spans="1:25" s="5" customFormat="1">
      <c r="A54" s="12"/>
      <c r="C54" s="13"/>
      <c r="V54" s="14"/>
      <c r="X54" s="14"/>
      <c r="Y54" s="14"/>
    </row>
    <row r="55" spans="1:25" s="5" customFormat="1">
      <c r="A55" s="12"/>
      <c r="C55" s="13"/>
      <c r="V55" s="14"/>
      <c r="X55" s="14"/>
      <c r="Y55" s="14"/>
    </row>
    <row r="56" spans="1:25" s="5" customFormat="1">
      <c r="A56" s="12"/>
      <c r="C56" s="13"/>
      <c r="V56" s="14"/>
      <c r="X56" s="14"/>
      <c r="Y56" s="14"/>
    </row>
    <row r="57" spans="1:25" s="5" customFormat="1">
      <c r="A57" s="12"/>
      <c r="C57" s="13"/>
      <c r="V57" s="14"/>
      <c r="X57" s="14"/>
      <c r="Y57" s="14"/>
    </row>
    <row r="58" spans="1:25" s="5" customFormat="1">
      <c r="A58" s="12"/>
      <c r="C58" s="13"/>
      <c r="V58" s="14"/>
      <c r="X58" s="14"/>
      <c r="Y58" s="14"/>
    </row>
    <row r="59" spans="1:25" s="5" customFormat="1">
      <c r="A59" s="12"/>
      <c r="C59" s="13"/>
      <c r="V59" s="14"/>
      <c r="X59" s="14"/>
      <c r="Y59" s="14"/>
    </row>
    <row r="60" spans="1:25" s="5" customFormat="1">
      <c r="A60" s="12"/>
      <c r="C60" s="13"/>
      <c r="V60" s="14"/>
      <c r="X60" s="14"/>
      <c r="Y60" s="14"/>
    </row>
    <row r="61" spans="1:25" s="5" customFormat="1">
      <c r="A61" s="12"/>
      <c r="C61" s="13"/>
      <c r="V61" s="14"/>
      <c r="X61" s="14"/>
      <c r="Y61" s="14"/>
    </row>
    <row r="62" spans="1:25" s="5" customFormat="1">
      <c r="A62" s="12"/>
      <c r="C62" s="13"/>
      <c r="V62" s="14"/>
      <c r="X62" s="14"/>
      <c r="Y62" s="14"/>
    </row>
    <row r="63" spans="1:25" s="5" customFormat="1">
      <c r="A63" s="12"/>
      <c r="C63" s="13"/>
      <c r="V63" s="14"/>
      <c r="X63" s="14"/>
      <c r="Y63" s="14"/>
    </row>
    <row r="64" spans="1:25" s="5" customFormat="1">
      <c r="A64" s="12"/>
      <c r="C64" s="13"/>
      <c r="V64" s="14"/>
      <c r="X64" s="14"/>
      <c r="Y64" s="14"/>
    </row>
  </sheetData>
  <sheetProtection selectLockedCells="1"/>
  <mergeCells count="13">
    <mergeCell ref="R41:T41"/>
    <mergeCell ref="U24:V24"/>
    <mergeCell ref="U32:V32"/>
    <mergeCell ref="Z33:AA33"/>
    <mergeCell ref="Z34:AA34"/>
    <mergeCell ref="U38:V38"/>
    <mergeCell ref="W38:X38"/>
    <mergeCell ref="V9:X10"/>
    <mergeCell ref="C3:D3"/>
    <mergeCell ref="F3:L3"/>
    <mergeCell ref="N3:AA3"/>
    <mergeCell ref="C4:D4"/>
    <mergeCell ref="X8:AA8"/>
  </mergeCells>
  <conditionalFormatting sqref="P38">
    <cfRule type="cellIs" dxfId="29" priority="9" operator="between">
      <formula>0.15</formula>
      <formula>50</formula>
    </cfRule>
    <cfRule type="cellIs" dxfId="28" priority="10" operator="between">
      <formula>0</formula>
      <formula>0.15</formula>
    </cfRule>
  </conditionalFormatting>
  <conditionalFormatting sqref="T38">
    <cfRule type="cellIs" dxfId="27" priority="7" operator="between">
      <formula>0.15</formula>
      <formula>50</formula>
    </cfRule>
    <cfRule type="cellIs" dxfId="26" priority="8" operator="between">
      <formula>0</formula>
      <formula>0.15</formula>
    </cfRule>
  </conditionalFormatting>
  <conditionalFormatting sqref="W38">
    <cfRule type="cellIs" dxfId="25" priority="5" operator="between">
      <formula>0.15</formula>
      <formula>5</formula>
    </cfRule>
    <cfRule type="cellIs" dxfId="24" priority="6" operator="between">
      <formula>0</formula>
      <formula>0.15</formula>
    </cfRule>
  </conditionalFormatting>
  <conditionalFormatting sqref="S35 O35">
    <cfRule type="cellIs" dxfId="23" priority="4" operator="equal">
      <formula>"F"</formula>
    </cfRule>
  </conditionalFormatting>
  <conditionalFormatting sqref="D32:D36">
    <cfRule type="timePeriod" dxfId="22" priority="3" timePeriod="nextMonth">
      <formula>AND(MONTH(D32)=MONTH(TODAY())+1,OR(YEAR(D32)=YEAR(TODAY()),AND(MONTH(D32)=12,YEAR(D32)=YEAR(TODAY())+1)))</formula>
    </cfRule>
  </conditionalFormatting>
  <conditionalFormatting sqref="S35 O35">
    <cfRule type="cellIs" dxfId="21" priority="2" operator="equal">
      <formula>"V"</formula>
    </cfRule>
  </conditionalFormatting>
  <conditionalFormatting sqref="D10:D30">
    <cfRule type="cellIs" dxfId="20" priority="1" operator="greaterThan">
      <formula>$T$39</formula>
    </cfRule>
  </conditionalFormatting>
  <dataValidations count="1">
    <dataValidation type="list" allowBlank="1" showInputMessage="1" showErrorMessage="1" sqref="D8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1:AY64"/>
  <sheetViews>
    <sheetView workbookViewId="0">
      <selection activeCell="D8" sqref="D8"/>
    </sheetView>
  </sheetViews>
  <sheetFormatPr baseColWidth="10" defaultColWidth="9.140625" defaultRowHeight="12"/>
  <cols>
    <col min="1" max="1" width="9.140625" style="12" customWidth="1"/>
    <col min="2" max="2" width="0.7109375" style="5" customWidth="1"/>
    <col min="3" max="3" width="4" style="1" customWidth="1"/>
    <col min="4" max="4" width="11.140625" style="3" customWidth="1"/>
    <col min="5" max="5" width="0.7109375" style="3" customWidth="1"/>
    <col min="6" max="6" width="14.42578125" style="3" customWidth="1"/>
    <col min="7" max="7" width="0.7109375" style="3" customWidth="1"/>
    <col min="8" max="8" width="7.7109375" style="3" customWidth="1"/>
    <col min="9" max="9" width="0.7109375" style="3" customWidth="1"/>
    <col min="10" max="10" width="9.85546875" style="3" customWidth="1"/>
    <col min="11" max="11" width="0.7109375" style="3" customWidth="1"/>
    <col min="12" max="12" width="6.7109375" style="3" customWidth="1"/>
    <col min="13" max="13" width="0.7109375" style="3" customWidth="1"/>
    <col min="14" max="14" width="17.28515625" style="3" customWidth="1"/>
    <col min="15" max="15" width="0.7109375" style="3" customWidth="1"/>
    <col min="16" max="16" width="7.5703125" style="3" customWidth="1"/>
    <col min="17" max="17" width="0.7109375" style="3" customWidth="1"/>
    <col min="18" max="18" width="9.140625" style="3" customWidth="1"/>
    <col min="19" max="19" width="0.7109375" style="3" customWidth="1"/>
    <col min="20" max="20" width="7.5703125" style="3" customWidth="1"/>
    <col min="21" max="21" width="4.42578125" style="3" customWidth="1"/>
    <col min="22" max="22" width="4.42578125" style="4" customWidth="1"/>
    <col min="23" max="23" width="3" style="3" customWidth="1"/>
    <col min="24" max="24" width="4.85546875" style="4" customWidth="1"/>
    <col min="25" max="25" width="0.7109375" style="4" customWidth="1"/>
    <col min="26" max="26" width="5" style="3" customWidth="1"/>
    <col min="27" max="27" width="5.85546875" style="3" customWidth="1"/>
    <col min="28" max="28" width="0.7109375" style="5" customWidth="1"/>
    <col min="29" max="29" width="1.140625" style="3" customWidth="1"/>
    <col min="30" max="16384" width="9.140625" style="3"/>
  </cols>
  <sheetData>
    <row r="1" spans="1:51" s="5" customFormat="1" ht="10.5" customHeight="1" thickBot="1">
      <c r="A1" s="12">
        <v>1</v>
      </c>
      <c r="C1" s="13"/>
      <c r="E1" s="12"/>
      <c r="V1" s="14"/>
      <c r="X1" s="14"/>
      <c r="Y1" s="14"/>
    </row>
    <row r="2" spans="1:51" ht="4.5" customHeight="1">
      <c r="B2" s="55"/>
      <c r="C2" s="56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8"/>
      <c r="W2" s="57"/>
      <c r="X2" s="58"/>
      <c r="Y2" s="58"/>
      <c r="Z2" s="57"/>
      <c r="AA2" s="57"/>
      <c r="AB2" s="59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</row>
    <row r="3" spans="1:51" ht="12" customHeight="1" thickBot="1">
      <c r="B3" s="60"/>
      <c r="C3" s="240" t="s">
        <v>71</v>
      </c>
      <c r="D3" s="241"/>
      <c r="E3" s="6"/>
      <c r="F3" s="242" t="s">
        <v>72</v>
      </c>
      <c r="G3" s="242"/>
      <c r="H3" s="242"/>
      <c r="I3" s="242"/>
      <c r="J3" s="242"/>
      <c r="K3" s="242"/>
      <c r="L3" s="242"/>
      <c r="M3" s="6"/>
      <c r="N3" s="242" t="s">
        <v>73</v>
      </c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61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</row>
    <row r="4" spans="1:51" ht="12" customHeight="1">
      <c r="B4" s="60"/>
      <c r="C4" s="244" t="s">
        <v>189</v>
      </c>
      <c r="D4" s="245"/>
      <c r="E4" s="10"/>
      <c r="F4" s="224" t="s">
        <v>20</v>
      </c>
      <c r="G4" s="15"/>
      <c r="H4" s="16" t="s">
        <v>58</v>
      </c>
      <c r="I4" s="16"/>
      <c r="J4" s="16" t="s">
        <v>59</v>
      </c>
      <c r="K4" s="16"/>
      <c r="L4" s="16" t="s">
        <v>59</v>
      </c>
      <c r="M4" s="6"/>
      <c r="N4" s="17" t="s">
        <v>20</v>
      </c>
      <c r="O4" s="15"/>
      <c r="P4" s="16" t="str">
        <f>H4</f>
        <v>Canon</v>
      </c>
      <c r="Q4" s="16"/>
      <c r="R4" s="16" t="str">
        <f>J4</f>
        <v>Marque</v>
      </c>
      <c r="S4" s="16"/>
      <c r="T4" s="16" t="str">
        <f>L4</f>
        <v>Marque</v>
      </c>
      <c r="U4" s="15"/>
      <c r="V4" s="16"/>
      <c r="W4" s="15"/>
      <c r="X4" s="16"/>
      <c r="Y4" s="16"/>
      <c r="Z4" s="15"/>
      <c r="AA4" s="15"/>
      <c r="AB4" s="61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>
      <c r="A5" s="12">
        <f>YEAR(F5)</f>
        <v>2013</v>
      </c>
      <c r="B5" s="60"/>
      <c r="C5" s="109"/>
      <c r="D5" s="110"/>
      <c r="E5" s="10"/>
      <c r="F5" s="87">
        <v>41575</v>
      </c>
      <c r="G5" s="15"/>
      <c r="H5" s="81" t="s">
        <v>186</v>
      </c>
      <c r="I5" s="42"/>
      <c r="J5" s="81" t="s">
        <v>60</v>
      </c>
      <c r="K5" s="42"/>
      <c r="L5" s="81" t="s">
        <v>60</v>
      </c>
      <c r="M5" s="6"/>
      <c r="N5" s="26">
        <f>F5</f>
        <v>41575</v>
      </c>
      <c r="O5" s="15"/>
      <c r="P5" s="85" t="str">
        <f>H5</f>
        <v>C2225i</v>
      </c>
      <c r="Q5" s="42"/>
      <c r="R5" s="85" t="str">
        <f>J5</f>
        <v>mdl</v>
      </c>
      <c r="S5" s="27"/>
      <c r="T5" s="85" t="str">
        <f>L5</f>
        <v>mdl</v>
      </c>
      <c r="U5" s="15"/>
      <c r="V5" s="16"/>
      <c r="W5" s="15"/>
      <c r="X5" s="16"/>
      <c r="Y5" s="16"/>
      <c r="Z5" s="15"/>
      <c r="AA5" s="15"/>
      <c r="AB5" s="61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</row>
    <row r="6" spans="1:51">
      <c r="B6" s="60"/>
      <c r="C6" s="109" t="s">
        <v>67</v>
      </c>
      <c r="D6" s="164" t="s">
        <v>190</v>
      </c>
      <c r="E6" s="10"/>
      <c r="F6" s="15"/>
      <c r="G6" s="15"/>
      <c r="H6" s="42"/>
      <c r="I6" s="43"/>
      <c r="J6" s="42"/>
      <c r="K6" s="43"/>
      <c r="L6" s="42"/>
      <c r="M6" s="6"/>
      <c r="N6" s="15"/>
      <c r="O6" s="15"/>
      <c r="P6" s="42"/>
      <c r="Q6" s="43"/>
      <c r="R6" s="42"/>
      <c r="S6" s="43"/>
      <c r="T6" s="42"/>
      <c r="U6" s="15"/>
      <c r="V6" s="16"/>
      <c r="W6" s="15"/>
      <c r="X6" s="16"/>
      <c r="Y6" s="16"/>
      <c r="Z6" s="15"/>
      <c r="AA6" s="15"/>
      <c r="AB6" s="61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</row>
    <row r="7" spans="1:51" ht="12.75" thickBot="1">
      <c r="B7" s="60"/>
      <c r="C7" s="109" t="s">
        <v>68</v>
      </c>
      <c r="D7" s="164">
        <v>6</v>
      </c>
      <c r="E7" s="6"/>
      <c r="F7" s="17" t="s">
        <v>7</v>
      </c>
      <c r="G7" s="15"/>
      <c r="H7" s="82">
        <v>2315.87</v>
      </c>
      <c r="I7" s="45"/>
      <c r="J7" s="82">
        <v>0</v>
      </c>
      <c r="K7" s="45"/>
      <c r="L7" s="82">
        <v>0</v>
      </c>
      <c r="M7" s="6"/>
      <c r="N7" s="17" t="s">
        <v>13</v>
      </c>
      <c r="O7" s="15"/>
      <c r="P7" s="84">
        <v>4.8500000000000001E-3</v>
      </c>
      <c r="Q7" s="47"/>
      <c r="R7" s="84">
        <v>0</v>
      </c>
      <c r="S7" s="47"/>
      <c r="T7" s="84">
        <v>0</v>
      </c>
      <c r="U7" s="15"/>
      <c r="V7" s="16"/>
      <c r="W7" s="15"/>
      <c r="X7" s="16"/>
      <c r="Y7" s="16"/>
      <c r="Z7" s="15"/>
      <c r="AA7" s="15"/>
      <c r="AB7" s="61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</row>
    <row r="8" spans="1:51" ht="12" customHeight="1" thickBot="1">
      <c r="A8" s="194" t="b">
        <v>1</v>
      </c>
      <c r="B8" s="60"/>
      <c r="C8" s="111" t="s">
        <v>103</v>
      </c>
      <c r="D8" s="126" t="s">
        <v>113</v>
      </c>
      <c r="E8" s="6">
        <f ca="1">IF(E9=1,1,0)</f>
        <v>0</v>
      </c>
      <c r="F8" s="17" t="s">
        <v>8</v>
      </c>
      <c r="G8" s="15"/>
      <c r="H8" s="82">
        <v>837.38</v>
      </c>
      <c r="I8" s="45"/>
      <c r="J8" s="82">
        <v>0</v>
      </c>
      <c r="K8" s="45"/>
      <c r="L8" s="82">
        <v>0</v>
      </c>
      <c r="M8" s="6"/>
      <c r="N8" s="17" t="s">
        <v>47</v>
      </c>
      <c r="O8" s="15"/>
      <c r="P8" s="83">
        <v>6.2E-2</v>
      </c>
      <c r="Q8" s="46"/>
      <c r="R8" s="83">
        <v>0</v>
      </c>
      <c r="S8" s="46"/>
      <c r="T8" s="83">
        <v>0</v>
      </c>
      <c r="U8" s="15"/>
      <c r="V8" s="40" t="s">
        <v>69</v>
      </c>
      <c r="W8" s="41"/>
      <c r="X8" s="246">
        <f ca="1">TODAY()</f>
        <v>41581</v>
      </c>
      <c r="Y8" s="246"/>
      <c r="Z8" s="247"/>
      <c r="AA8" s="247"/>
      <c r="AB8" s="61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</row>
    <row r="9" spans="1:51" ht="12" customHeight="1">
      <c r="A9" s="12">
        <f>YEAR(F5)</f>
        <v>2013</v>
      </c>
      <c r="B9" s="60"/>
      <c r="C9" s="112" t="s">
        <v>35</v>
      </c>
      <c r="D9" s="113" t="s">
        <v>26</v>
      </c>
      <c r="E9" s="172">
        <f ca="1">SUM(E10:E30)</f>
        <v>0</v>
      </c>
      <c r="F9" s="17" t="s">
        <v>9</v>
      </c>
      <c r="G9" s="15"/>
      <c r="H9" s="82">
        <v>150.07</v>
      </c>
      <c r="I9" s="45"/>
      <c r="J9" s="82">
        <v>0</v>
      </c>
      <c r="K9" s="45"/>
      <c r="L9" s="82">
        <v>0</v>
      </c>
      <c r="M9" s="6"/>
      <c r="N9" s="17" t="s">
        <v>61</v>
      </c>
      <c r="O9" s="15"/>
      <c r="P9" s="214">
        <v>0</v>
      </c>
      <c r="Q9" s="215"/>
      <c r="R9" s="214">
        <v>0</v>
      </c>
      <c r="S9" s="215"/>
      <c r="T9" s="214">
        <v>0</v>
      </c>
      <c r="U9" s="15"/>
      <c r="V9" s="238" t="s">
        <v>70</v>
      </c>
      <c r="W9" s="239"/>
      <c r="X9" s="239"/>
      <c r="Y9" s="226"/>
      <c r="Z9" s="15"/>
      <c r="AA9" s="15"/>
      <c r="AB9" s="61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</row>
    <row r="10" spans="1:51" ht="12" customHeight="1">
      <c r="A10" s="190">
        <f ca="1">D10-TODAY()</f>
        <v>-6</v>
      </c>
      <c r="B10" s="60"/>
      <c r="C10" s="112">
        <v>1</v>
      </c>
      <c r="D10" s="114">
        <f>F5</f>
        <v>41575</v>
      </c>
      <c r="E10" s="169">
        <f t="shared" ref="E10:E30" ca="1" si="0">IF(A10&lt;=15,IF(A10&gt;=0,1,0),0)</f>
        <v>0</v>
      </c>
      <c r="F10" s="17" t="s">
        <v>10</v>
      </c>
      <c r="G10" s="183">
        <f ca="1">IF(A10&gt;=823,IF(A10&gt;=0,1,0),0)</f>
        <v>0</v>
      </c>
      <c r="H10" s="82">
        <v>0</v>
      </c>
      <c r="I10" s="45"/>
      <c r="J10" s="82">
        <v>0</v>
      </c>
      <c r="K10" s="45"/>
      <c r="L10" s="82">
        <v>0</v>
      </c>
      <c r="M10" s="6"/>
      <c r="N10" s="17" t="s">
        <v>62</v>
      </c>
      <c r="O10" s="15"/>
      <c r="P10" s="214">
        <v>0</v>
      </c>
      <c r="Q10" s="215"/>
      <c r="R10" s="214">
        <v>0</v>
      </c>
      <c r="S10" s="215"/>
      <c r="T10" s="214">
        <v>0</v>
      </c>
      <c r="U10" s="15"/>
      <c r="V10" s="239"/>
      <c r="W10" s="239"/>
      <c r="X10" s="239"/>
      <c r="Y10" s="226"/>
      <c r="Z10" s="15"/>
      <c r="AA10" s="15"/>
      <c r="AB10" s="61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</row>
    <row r="11" spans="1:51">
      <c r="A11" s="190">
        <f t="shared" ref="A11:A30" ca="1" si="1">D11-TODAY()</f>
        <v>86</v>
      </c>
      <c r="B11" s="60"/>
      <c r="C11" s="112">
        <v>2</v>
      </c>
      <c r="D11" s="114">
        <f>DATE(YEAR(D10),MONTH(D10)+3,DAY(D10))</f>
        <v>41667</v>
      </c>
      <c r="E11" s="169">
        <f t="shared" ca="1" si="0"/>
        <v>0</v>
      </c>
      <c r="F11" s="17" t="s">
        <v>11</v>
      </c>
      <c r="G11" s="183">
        <f t="shared" ref="G11:G30" ca="1" si="2">IF(A11&gt;=823,IF(A11&gt;=0,1,0),0)</f>
        <v>0</v>
      </c>
      <c r="H11" s="82">
        <v>0</v>
      </c>
      <c r="I11" s="45"/>
      <c r="J11" s="82">
        <v>0</v>
      </c>
      <c r="K11" s="45"/>
      <c r="L11" s="82">
        <v>0</v>
      </c>
      <c r="M11" s="6"/>
      <c r="N11" s="17" t="s">
        <v>48</v>
      </c>
      <c r="O11" s="30"/>
      <c r="P11" s="28">
        <f>(P7*P9)+(P8*P10)</f>
        <v>0</v>
      </c>
      <c r="Q11" s="31"/>
      <c r="R11" s="28">
        <f>(R7*R9)+(R8*R10)</f>
        <v>0</v>
      </c>
      <c r="S11" s="31"/>
      <c r="T11" s="28">
        <f>(T7*T9)+(T8*T10)</f>
        <v>0</v>
      </c>
      <c r="U11" s="15"/>
      <c r="V11" s="16"/>
      <c r="W11" s="15"/>
      <c r="X11" s="16"/>
      <c r="Y11" s="16"/>
      <c r="Z11" s="15"/>
      <c r="AA11" s="15"/>
      <c r="AB11" s="61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</row>
    <row r="12" spans="1:51">
      <c r="A12" s="190">
        <f t="shared" ca="1" si="1"/>
        <v>176</v>
      </c>
      <c r="B12" s="60"/>
      <c r="C12" s="112">
        <v>3</v>
      </c>
      <c r="D12" s="114">
        <f t="shared" ref="D12:D30" si="3">DATE(YEAR(D11),MONTH(D11)+3,DAY(D11))</f>
        <v>41757</v>
      </c>
      <c r="E12" s="169">
        <f t="shared" ca="1" si="0"/>
        <v>0</v>
      </c>
      <c r="F12" s="17" t="s">
        <v>12</v>
      </c>
      <c r="G12" s="183">
        <f t="shared" ca="1" si="2"/>
        <v>0</v>
      </c>
      <c r="H12" s="82">
        <v>0</v>
      </c>
      <c r="I12" s="45"/>
      <c r="J12" s="82">
        <v>0</v>
      </c>
      <c r="K12" s="45"/>
      <c r="L12" s="82">
        <v>0</v>
      </c>
      <c r="M12" s="6"/>
      <c r="N12" s="17"/>
      <c r="O12" s="15"/>
      <c r="P12" s="28"/>
      <c r="Q12" s="29"/>
      <c r="R12" s="28"/>
      <c r="S12" s="29"/>
      <c r="T12" s="28"/>
      <c r="U12" s="15"/>
      <c r="V12" s="16"/>
      <c r="W12" s="15"/>
      <c r="X12" s="16"/>
      <c r="Y12" s="16"/>
      <c r="Z12" s="15"/>
      <c r="AA12" s="15"/>
      <c r="AB12" s="61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</row>
    <row r="13" spans="1:51">
      <c r="A13" s="190">
        <f t="shared" ca="1" si="1"/>
        <v>267</v>
      </c>
      <c r="B13" s="60"/>
      <c r="C13" s="112">
        <v>4</v>
      </c>
      <c r="D13" s="114">
        <f t="shared" si="3"/>
        <v>41848</v>
      </c>
      <c r="E13" s="169">
        <f t="shared" ca="1" si="0"/>
        <v>0</v>
      </c>
      <c r="F13" s="17" t="s">
        <v>0</v>
      </c>
      <c r="G13" s="183">
        <f t="shared" ca="1" si="2"/>
        <v>0</v>
      </c>
      <c r="H13" s="82">
        <v>0</v>
      </c>
      <c r="I13" s="45"/>
      <c r="J13" s="82">
        <v>0</v>
      </c>
      <c r="K13" s="45"/>
      <c r="L13" s="82">
        <v>0</v>
      </c>
      <c r="M13" s="6"/>
      <c r="N13" s="17" t="s">
        <v>14</v>
      </c>
      <c r="O13" s="15"/>
      <c r="P13" s="82">
        <v>5.25</v>
      </c>
      <c r="Q13" s="45"/>
      <c r="R13" s="82">
        <v>0</v>
      </c>
      <c r="S13" s="45"/>
      <c r="T13" s="82">
        <v>0</v>
      </c>
      <c r="U13" s="15"/>
      <c r="V13" s="96"/>
      <c r="W13" s="97"/>
      <c r="X13" s="98">
        <f>P13</f>
        <v>5.25</v>
      </c>
      <c r="Y13" s="96"/>
      <c r="Z13" s="96">
        <f>X13*365</f>
        <v>1916.25</v>
      </c>
      <c r="AA13" s="96"/>
      <c r="AB13" s="61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</row>
    <row r="14" spans="1:51">
      <c r="A14" s="190">
        <f t="shared" ca="1" si="1"/>
        <v>359</v>
      </c>
      <c r="B14" s="60"/>
      <c r="C14" s="112">
        <v>5</v>
      </c>
      <c r="D14" s="114">
        <f t="shared" si="3"/>
        <v>41940</v>
      </c>
      <c r="E14" s="169">
        <f t="shared" ca="1" si="0"/>
        <v>0</v>
      </c>
      <c r="F14" s="17" t="s">
        <v>4</v>
      </c>
      <c r="G14" s="183">
        <f t="shared" ca="1" si="2"/>
        <v>0</v>
      </c>
      <c r="H14" s="82">
        <v>0</v>
      </c>
      <c r="I14" s="45"/>
      <c r="J14" s="82">
        <v>0</v>
      </c>
      <c r="K14" s="45"/>
      <c r="L14" s="82">
        <v>0</v>
      </c>
      <c r="M14" s="6"/>
      <c r="N14" s="17" t="s">
        <v>49</v>
      </c>
      <c r="O14" s="15"/>
      <c r="P14" s="28">
        <f>P11*P13</f>
        <v>0</v>
      </c>
      <c r="Q14" s="29"/>
      <c r="R14" s="28">
        <f>R11*R13</f>
        <v>0</v>
      </c>
      <c r="S14" s="29"/>
      <c r="T14" s="28">
        <f>T11*T13</f>
        <v>0</v>
      </c>
      <c r="U14" s="15"/>
      <c r="V14" s="96" t="s">
        <v>84</v>
      </c>
      <c r="W14" s="97"/>
      <c r="X14" s="96">
        <f>D38</f>
        <v>64</v>
      </c>
      <c r="Y14" s="96"/>
      <c r="Z14" s="96">
        <f t="shared" ref="Z14:Z20" si="4">Z13-X14</f>
        <v>1852.25</v>
      </c>
      <c r="AA14" s="99"/>
      <c r="AB14" s="61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</row>
    <row r="15" spans="1:51">
      <c r="A15" s="190">
        <f t="shared" ca="1" si="1"/>
        <v>451</v>
      </c>
      <c r="B15" s="60"/>
      <c r="C15" s="112">
        <v>6</v>
      </c>
      <c r="D15" s="114">
        <f t="shared" si="3"/>
        <v>42032</v>
      </c>
      <c r="E15" s="169">
        <f t="shared" ca="1" si="0"/>
        <v>0</v>
      </c>
      <c r="F15" s="17"/>
      <c r="G15" s="183">
        <f t="shared" ca="1" si="2"/>
        <v>0</v>
      </c>
      <c r="H15" s="44"/>
      <c r="I15" s="45"/>
      <c r="J15" s="44"/>
      <c r="K15" s="45"/>
      <c r="L15" s="44"/>
      <c r="M15" s="6"/>
      <c r="N15" s="17"/>
      <c r="O15" s="15"/>
      <c r="P15" s="27"/>
      <c r="Q15" s="32"/>
      <c r="R15" s="27"/>
      <c r="S15" s="32"/>
      <c r="T15" s="27"/>
      <c r="U15" s="15"/>
      <c r="V15" s="96" t="s">
        <v>85</v>
      </c>
      <c r="W15" s="96"/>
      <c r="X15" s="98">
        <f t="shared" ref="X15:X20" si="5">IF(AA15&gt;1,365,AA15*365)</f>
        <v>365</v>
      </c>
      <c r="Y15" s="96"/>
      <c r="Z15" s="98">
        <f t="shared" si="4"/>
        <v>1487.25</v>
      </c>
      <c r="AA15" s="100">
        <f t="shared" ref="AA15:AA20" si="6">Z14/365</f>
        <v>5.0746575342465752</v>
      </c>
      <c r="AB15" s="61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</row>
    <row r="16" spans="1:51">
      <c r="A16" s="190">
        <f t="shared" ca="1" si="1"/>
        <v>541</v>
      </c>
      <c r="B16" s="60"/>
      <c r="C16" s="112">
        <v>7</v>
      </c>
      <c r="D16" s="114">
        <f t="shared" si="3"/>
        <v>42122</v>
      </c>
      <c r="E16" s="169">
        <f t="shared" ca="1" si="0"/>
        <v>0</v>
      </c>
      <c r="F16" s="17" t="s">
        <v>36</v>
      </c>
      <c r="G16" s="183">
        <f t="shared" ca="1" si="2"/>
        <v>0</v>
      </c>
      <c r="H16" s="82">
        <v>0</v>
      </c>
      <c r="I16" s="45"/>
      <c r="J16" s="82">
        <v>0</v>
      </c>
      <c r="K16" s="45"/>
      <c r="L16" s="82">
        <v>0</v>
      </c>
      <c r="M16" s="6"/>
      <c r="N16" s="17" t="s">
        <v>50</v>
      </c>
      <c r="O16" s="15"/>
      <c r="P16" s="83">
        <v>7.0000000000000001E-3</v>
      </c>
      <c r="Q16" s="46"/>
      <c r="R16" s="83">
        <v>0</v>
      </c>
      <c r="S16" s="46"/>
      <c r="T16" s="83">
        <v>0</v>
      </c>
      <c r="U16" s="15"/>
      <c r="V16" s="96" t="s">
        <v>86</v>
      </c>
      <c r="W16" s="96"/>
      <c r="X16" s="98">
        <f t="shared" si="5"/>
        <v>365</v>
      </c>
      <c r="Y16" s="96"/>
      <c r="Z16" s="98">
        <f t="shared" si="4"/>
        <v>1122.25</v>
      </c>
      <c r="AA16" s="100">
        <f t="shared" si="6"/>
        <v>4.0746575342465752</v>
      </c>
      <c r="AB16" s="61"/>
      <c r="AC16" s="5"/>
      <c r="AD16" s="5"/>
      <c r="AE16" s="93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</row>
    <row r="17" spans="1:51">
      <c r="A17" s="190">
        <f t="shared" ca="1" si="1"/>
        <v>632</v>
      </c>
      <c r="B17" s="60"/>
      <c r="C17" s="112">
        <v>8</v>
      </c>
      <c r="D17" s="114">
        <f t="shared" si="3"/>
        <v>42213</v>
      </c>
      <c r="E17" s="169">
        <f t="shared" ca="1" si="0"/>
        <v>0</v>
      </c>
      <c r="F17" s="17" t="s">
        <v>37</v>
      </c>
      <c r="G17" s="183">
        <f t="shared" ca="1" si="2"/>
        <v>0</v>
      </c>
      <c r="H17" s="82">
        <v>0</v>
      </c>
      <c r="I17" s="45"/>
      <c r="J17" s="82">
        <v>0</v>
      </c>
      <c r="K17" s="45"/>
      <c r="L17" s="82">
        <v>0</v>
      </c>
      <c r="M17" s="6"/>
      <c r="N17" s="17" t="s">
        <v>51</v>
      </c>
      <c r="O17" s="15"/>
      <c r="P17" s="83">
        <v>7.0000000000000007E-2</v>
      </c>
      <c r="Q17" s="46"/>
      <c r="R17" s="83">
        <v>0</v>
      </c>
      <c r="S17" s="46"/>
      <c r="T17" s="83">
        <v>0</v>
      </c>
      <c r="U17" s="15"/>
      <c r="V17" s="96" t="s">
        <v>87</v>
      </c>
      <c r="W17" s="96"/>
      <c r="X17" s="98">
        <f t="shared" si="5"/>
        <v>365</v>
      </c>
      <c r="Y17" s="96"/>
      <c r="Z17" s="98">
        <f t="shared" si="4"/>
        <v>757.25</v>
      </c>
      <c r="AA17" s="100">
        <f t="shared" si="6"/>
        <v>3.0746575342465752</v>
      </c>
      <c r="AB17" s="61"/>
      <c r="AC17" s="5"/>
      <c r="AD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</row>
    <row r="18" spans="1:51">
      <c r="A18" s="190">
        <f t="shared" ca="1" si="1"/>
        <v>724</v>
      </c>
      <c r="B18" s="60"/>
      <c r="C18" s="112">
        <v>9</v>
      </c>
      <c r="D18" s="114">
        <f t="shared" si="3"/>
        <v>42305</v>
      </c>
      <c r="E18" s="169">
        <f t="shared" ca="1" si="0"/>
        <v>0</v>
      </c>
      <c r="F18" s="17" t="s">
        <v>38</v>
      </c>
      <c r="G18" s="183">
        <f t="shared" ca="1" si="2"/>
        <v>0</v>
      </c>
      <c r="H18" s="82">
        <v>0</v>
      </c>
      <c r="I18" s="45"/>
      <c r="J18" s="82">
        <v>0</v>
      </c>
      <c r="K18" s="45"/>
      <c r="L18" s="82">
        <v>0</v>
      </c>
      <c r="M18" s="6"/>
      <c r="N18" s="17" t="s">
        <v>21</v>
      </c>
      <c r="O18" s="15"/>
      <c r="P18" s="83">
        <v>7.0000000000000001E-3</v>
      </c>
      <c r="Q18" s="46"/>
      <c r="R18" s="83">
        <v>0</v>
      </c>
      <c r="S18" s="46"/>
      <c r="T18" s="83">
        <v>0</v>
      </c>
      <c r="U18" s="15"/>
      <c r="V18" s="96" t="s">
        <v>88</v>
      </c>
      <c r="W18" s="101"/>
      <c r="X18" s="98">
        <f t="shared" si="5"/>
        <v>365</v>
      </c>
      <c r="Y18" s="102"/>
      <c r="Z18" s="98">
        <f t="shared" si="4"/>
        <v>392.25</v>
      </c>
      <c r="AA18" s="100">
        <f t="shared" si="6"/>
        <v>2.0746575342465752</v>
      </c>
      <c r="AB18" s="61"/>
      <c r="AC18" s="5"/>
      <c r="AD18" s="5"/>
      <c r="AE18" s="93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</row>
    <row r="19" spans="1:51">
      <c r="A19" s="190">
        <f t="shared" ca="1" si="1"/>
        <v>816</v>
      </c>
      <c r="B19" s="60"/>
      <c r="C19" s="112">
        <v>10</v>
      </c>
      <c r="D19" s="114">
        <f t="shared" si="3"/>
        <v>42397</v>
      </c>
      <c r="E19" s="169">
        <f t="shared" ca="1" si="0"/>
        <v>0</v>
      </c>
      <c r="F19" s="17" t="s">
        <v>39</v>
      </c>
      <c r="G19" s="183">
        <f t="shared" ca="1" si="2"/>
        <v>0</v>
      </c>
      <c r="H19" s="82">
        <v>0</v>
      </c>
      <c r="I19" s="45"/>
      <c r="J19" s="82">
        <v>0</v>
      </c>
      <c r="K19" s="45"/>
      <c r="L19" s="82">
        <v>0</v>
      </c>
      <c r="M19" s="6"/>
      <c r="N19" s="17" t="s">
        <v>52</v>
      </c>
      <c r="O19" s="15"/>
      <c r="P19" s="83">
        <v>7.0000000000000007E-2</v>
      </c>
      <c r="Q19" s="46"/>
      <c r="R19" s="83">
        <v>0</v>
      </c>
      <c r="S19" s="46"/>
      <c r="T19" s="83">
        <v>0</v>
      </c>
      <c r="U19" s="15"/>
      <c r="V19" s="96" t="s">
        <v>89</v>
      </c>
      <c r="W19" s="101"/>
      <c r="X19" s="98">
        <f t="shared" si="5"/>
        <v>365</v>
      </c>
      <c r="Y19" s="102"/>
      <c r="Z19" s="98">
        <f t="shared" si="4"/>
        <v>27.25</v>
      </c>
      <c r="AA19" s="100">
        <f t="shared" si="6"/>
        <v>1.0746575342465754</v>
      </c>
      <c r="AB19" s="61"/>
      <c r="AC19" s="5"/>
      <c r="AD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</row>
    <row r="20" spans="1:51">
      <c r="A20" s="190">
        <f t="shared" ca="1" si="1"/>
        <v>907</v>
      </c>
      <c r="B20" s="60"/>
      <c r="C20" s="112">
        <v>11</v>
      </c>
      <c r="D20" s="114">
        <f t="shared" si="3"/>
        <v>42488</v>
      </c>
      <c r="E20" s="169">
        <f t="shared" ca="1" si="0"/>
        <v>0</v>
      </c>
      <c r="F20" s="17"/>
      <c r="G20" s="183">
        <f t="shared" ca="1" si="2"/>
        <v>1</v>
      </c>
      <c r="H20" s="44"/>
      <c r="I20" s="45"/>
      <c r="J20" s="44"/>
      <c r="K20" s="45"/>
      <c r="L20" s="44"/>
      <c r="M20" s="6"/>
      <c r="N20" s="17" t="s">
        <v>53</v>
      </c>
      <c r="O20" s="15"/>
      <c r="P20" s="214">
        <v>20000</v>
      </c>
      <c r="Q20" s="215"/>
      <c r="R20" s="214">
        <v>0</v>
      </c>
      <c r="S20" s="215"/>
      <c r="T20" s="214">
        <v>0</v>
      </c>
      <c r="U20" s="15"/>
      <c r="V20" s="96" t="s">
        <v>90</v>
      </c>
      <c r="W20" s="101"/>
      <c r="X20" s="98">
        <f t="shared" si="5"/>
        <v>27.25</v>
      </c>
      <c r="Y20" s="102"/>
      <c r="Z20" s="98">
        <f t="shared" si="4"/>
        <v>0</v>
      </c>
      <c r="AA20" s="100">
        <f t="shared" si="6"/>
        <v>7.4657534246575341E-2</v>
      </c>
      <c r="AB20" s="61"/>
      <c r="AC20" s="5"/>
      <c r="AD20" s="5"/>
      <c r="AE20" s="93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</row>
    <row r="21" spans="1:51">
      <c r="A21" s="190">
        <f t="shared" ca="1" si="1"/>
        <v>998</v>
      </c>
      <c r="B21" s="60"/>
      <c r="C21" s="112">
        <v>12</v>
      </c>
      <c r="D21" s="114">
        <f t="shared" si="3"/>
        <v>42579</v>
      </c>
      <c r="E21" s="169">
        <f t="shared" ca="1" si="0"/>
        <v>0</v>
      </c>
      <c r="F21" s="17" t="s">
        <v>15</v>
      </c>
      <c r="G21" s="183">
        <f t="shared" ca="1" si="2"/>
        <v>1</v>
      </c>
      <c r="H21" s="82">
        <v>193</v>
      </c>
      <c r="I21" s="45"/>
      <c r="J21" s="82">
        <v>0</v>
      </c>
      <c r="K21" s="45"/>
      <c r="L21" s="82">
        <v>0</v>
      </c>
      <c r="M21" s="6"/>
      <c r="N21" s="17" t="s">
        <v>54</v>
      </c>
      <c r="O21" s="15"/>
      <c r="P21" s="214">
        <v>0</v>
      </c>
      <c r="Q21" s="215"/>
      <c r="R21" s="214">
        <v>0</v>
      </c>
      <c r="S21" s="215"/>
      <c r="T21" s="214">
        <v>0</v>
      </c>
      <c r="U21" s="15"/>
      <c r="V21" s="16"/>
      <c r="W21" s="15"/>
      <c r="X21" s="16"/>
      <c r="Y21" s="16"/>
      <c r="Z21" s="15"/>
      <c r="AA21" s="15"/>
      <c r="AB21" s="61"/>
      <c r="AC21" s="5"/>
      <c r="AD21" s="5"/>
      <c r="AE21" s="93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</row>
    <row r="22" spans="1:51">
      <c r="A22" s="190">
        <f t="shared" ca="1" si="1"/>
        <v>1090</v>
      </c>
      <c r="B22" s="60"/>
      <c r="C22" s="112">
        <v>13</v>
      </c>
      <c r="D22" s="114">
        <f t="shared" si="3"/>
        <v>42671</v>
      </c>
      <c r="E22" s="169">
        <f t="shared" ca="1" si="0"/>
        <v>0</v>
      </c>
      <c r="F22" s="17" t="s">
        <v>16</v>
      </c>
      <c r="G22" s="183">
        <f t="shared" ca="1" si="2"/>
        <v>1</v>
      </c>
      <c r="H22" s="82">
        <v>140</v>
      </c>
      <c r="I22" s="45"/>
      <c r="J22" s="82">
        <v>0</v>
      </c>
      <c r="K22" s="45"/>
      <c r="L22" s="82">
        <v>0</v>
      </c>
      <c r="M22" s="6"/>
      <c r="N22" s="17"/>
      <c r="O22" s="15"/>
      <c r="P22" s="28"/>
      <c r="Q22" s="29"/>
      <c r="R22" s="28"/>
      <c r="S22" s="29"/>
      <c r="T22" s="28"/>
      <c r="U22" s="15"/>
      <c r="V22" s="16"/>
      <c r="W22" s="15"/>
      <c r="X22" s="16"/>
      <c r="Y22" s="16"/>
      <c r="Z22" s="15"/>
      <c r="AA22" s="15"/>
      <c r="AB22" s="61"/>
      <c r="AC22" s="5"/>
      <c r="AD22" s="5"/>
      <c r="AE22" s="9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</row>
    <row r="23" spans="1:51">
      <c r="A23" s="190">
        <f t="shared" ca="1" si="1"/>
        <v>1182</v>
      </c>
      <c r="B23" s="60"/>
      <c r="C23" s="112">
        <v>14</v>
      </c>
      <c r="D23" s="114">
        <f t="shared" si="3"/>
        <v>42763</v>
      </c>
      <c r="E23" s="169">
        <f t="shared" ca="1" si="0"/>
        <v>0</v>
      </c>
      <c r="F23" s="17" t="s">
        <v>17</v>
      </c>
      <c r="G23" s="183">
        <f t="shared" ca="1" si="2"/>
        <v>1</v>
      </c>
      <c r="H23" s="82">
        <v>0</v>
      </c>
      <c r="I23" s="45"/>
      <c r="J23" s="82">
        <v>0</v>
      </c>
      <c r="K23" s="45"/>
      <c r="L23" s="82">
        <v>0</v>
      </c>
      <c r="M23" s="6"/>
      <c r="N23" s="17" t="s">
        <v>55</v>
      </c>
      <c r="O23" s="15"/>
      <c r="P23" s="28">
        <f>(P16*P20)+(P17*P21)</f>
        <v>140</v>
      </c>
      <c r="Q23" s="31"/>
      <c r="R23" s="28">
        <f>(R16*R20)+(R17*R21)</f>
        <v>0</v>
      </c>
      <c r="S23" s="31"/>
      <c r="T23" s="28">
        <f>(T16*T20)+(T17*T21)</f>
        <v>0</v>
      </c>
      <c r="U23" s="33" t="s">
        <v>44</v>
      </c>
      <c r="V23" s="16"/>
      <c r="W23" s="15"/>
      <c r="X23" s="16"/>
      <c r="Y23" s="16"/>
      <c r="Z23" s="15"/>
      <c r="AA23" s="15"/>
      <c r="AB23" s="61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</row>
    <row r="24" spans="1:51" ht="12" customHeight="1">
      <c r="A24" s="190">
        <f t="shared" ca="1" si="1"/>
        <v>1272</v>
      </c>
      <c r="B24" s="60"/>
      <c r="C24" s="112">
        <v>15</v>
      </c>
      <c r="D24" s="114">
        <f t="shared" si="3"/>
        <v>42853</v>
      </c>
      <c r="E24" s="169">
        <f t="shared" ca="1" si="0"/>
        <v>0</v>
      </c>
      <c r="F24" s="17" t="s">
        <v>5</v>
      </c>
      <c r="G24" s="183">
        <f t="shared" ca="1" si="2"/>
        <v>1</v>
      </c>
      <c r="H24" s="82">
        <v>0</v>
      </c>
      <c r="I24" s="45"/>
      <c r="J24" s="82">
        <v>0</v>
      </c>
      <c r="K24" s="45"/>
      <c r="L24" s="82">
        <v>0</v>
      </c>
      <c r="M24" s="6"/>
      <c r="N24" s="17" t="s">
        <v>56</v>
      </c>
      <c r="O24" s="15"/>
      <c r="P24" s="28">
        <f>(P7*P20)+(P8*P21)</f>
        <v>97</v>
      </c>
      <c r="Q24" s="31"/>
      <c r="R24" s="28">
        <f>(R7*R20)+(R8*R21)</f>
        <v>0</v>
      </c>
      <c r="S24" s="31"/>
      <c r="T24" s="28">
        <f>(T7*T20)+(T8*T21)</f>
        <v>0</v>
      </c>
      <c r="U24" s="250">
        <f>SUM(P23:T23)</f>
        <v>140</v>
      </c>
      <c r="V24" s="251"/>
      <c r="W24" s="15"/>
      <c r="X24" s="16"/>
      <c r="Y24" s="16"/>
      <c r="Z24" s="15"/>
      <c r="AA24" s="38"/>
      <c r="AB24" s="62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</row>
    <row r="25" spans="1:51">
      <c r="A25" s="190">
        <f t="shared" ca="1" si="1"/>
        <v>1363</v>
      </c>
      <c r="B25" s="60"/>
      <c r="C25" s="112">
        <v>16</v>
      </c>
      <c r="D25" s="114">
        <f t="shared" si="3"/>
        <v>42944</v>
      </c>
      <c r="E25" s="169">
        <f t="shared" ca="1" si="0"/>
        <v>0</v>
      </c>
      <c r="F25" s="17" t="s">
        <v>2</v>
      </c>
      <c r="G25" s="183">
        <f t="shared" ca="1" si="2"/>
        <v>1</v>
      </c>
      <c r="H25" s="18">
        <f>SUM(H7:H24)</f>
        <v>3636.32</v>
      </c>
      <c r="I25" s="19"/>
      <c r="J25" s="18">
        <f>SUM(J7:J24)</f>
        <v>0</v>
      </c>
      <c r="K25" s="19"/>
      <c r="L25" s="18">
        <f>SUM(L7:L24)</f>
        <v>0</v>
      </c>
      <c r="M25" s="6"/>
      <c r="N25" s="17"/>
      <c r="O25" s="15"/>
      <c r="P25" s="20"/>
      <c r="Q25" s="34"/>
      <c r="R25" s="222"/>
      <c r="S25" s="35"/>
      <c r="T25" s="222"/>
      <c r="U25" s="15"/>
      <c r="V25" s="16"/>
      <c r="W25" s="15"/>
      <c r="X25" s="16"/>
      <c r="Y25" s="16"/>
      <c r="Z25" s="15"/>
      <c r="AA25" s="15"/>
      <c r="AB25" s="61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</row>
    <row r="26" spans="1:51">
      <c r="A26" s="190">
        <f t="shared" ca="1" si="1"/>
        <v>1455</v>
      </c>
      <c r="B26" s="60"/>
      <c r="C26" s="112">
        <v>17</v>
      </c>
      <c r="D26" s="114">
        <f t="shared" si="3"/>
        <v>43036</v>
      </c>
      <c r="E26" s="169">
        <f t="shared" ca="1" si="0"/>
        <v>0</v>
      </c>
      <c r="F26" s="17"/>
      <c r="G26" s="183">
        <f t="shared" ca="1" si="2"/>
        <v>1</v>
      </c>
      <c r="H26" s="18"/>
      <c r="I26" s="19"/>
      <c r="J26" s="18"/>
      <c r="K26" s="19"/>
      <c r="L26" s="18"/>
      <c r="M26" s="6"/>
      <c r="N26" s="48" t="s">
        <v>92</v>
      </c>
      <c r="O26" s="32"/>
      <c r="P26" s="28">
        <f>(U24/365)*X14</f>
        <v>24.547945205479451</v>
      </c>
      <c r="Q26" s="32"/>
      <c r="R26" s="48" t="s">
        <v>27</v>
      </c>
      <c r="S26" s="32"/>
      <c r="T26" s="28">
        <f>(P32/365)*X14</f>
        <v>7.5397260273972604</v>
      </c>
      <c r="U26" s="32"/>
      <c r="V26" s="16"/>
      <c r="W26" s="36"/>
      <c r="X26" s="16"/>
      <c r="Y26" s="16"/>
      <c r="Z26" s="27" t="s">
        <v>33</v>
      </c>
      <c r="AA26" s="39" t="s">
        <v>34</v>
      </c>
      <c r="AB26" s="63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</row>
    <row r="27" spans="1:51">
      <c r="A27" s="190">
        <f t="shared" ca="1" si="1"/>
        <v>1547</v>
      </c>
      <c r="B27" s="60"/>
      <c r="C27" s="112">
        <v>18</v>
      </c>
      <c r="D27" s="114">
        <f t="shared" si="3"/>
        <v>43128</v>
      </c>
      <c r="E27" s="169">
        <f t="shared" ca="1" si="0"/>
        <v>0</v>
      </c>
      <c r="F27" s="17" t="s">
        <v>3</v>
      </c>
      <c r="G27" s="183">
        <f t="shared" ca="1" si="2"/>
        <v>1</v>
      </c>
      <c r="H27" s="82">
        <v>0</v>
      </c>
      <c r="I27" s="45"/>
      <c r="J27" s="82">
        <v>0</v>
      </c>
      <c r="K27" s="45"/>
      <c r="L27" s="82">
        <v>0</v>
      </c>
      <c r="M27" s="6"/>
      <c r="N27" s="48" t="s">
        <v>93</v>
      </c>
      <c r="O27" s="32"/>
      <c r="P27" s="28">
        <f>(U24/365)*X15+Z27</f>
        <v>140</v>
      </c>
      <c r="Q27" s="32"/>
      <c r="R27" s="48" t="s">
        <v>28</v>
      </c>
      <c r="S27" s="32"/>
      <c r="T27" s="28">
        <f>(P32/365)*X15+AA27</f>
        <v>43</v>
      </c>
      <c r="U27" s="32" t="s">
        <v>41</v>
      </c>
      <c r="V27" s="81">
        <v>0</v>
      </c>
      <c r="W27" s="32" t="s">
        <v>42</v>
      </c>
      <c r="X27" s="81">
        <v>0</v>
      </c>
      <c r="Y27" s="42"/>
      <c r="Z27" s="27">
        <f>V27*P18+X27*P19</f>
        <v>0</v>
      </c>
      <c r="AA27" s="27">
        <f>Z27-((V27*$P$7)+(X27*$P$8))</f>
        <v>0</v>
      </c>
      <c r="AB27" s="64"/>
      <c r="AC27" s="5"/>
      <c r="AD27" s="5"/>
      <c r="AE27" s="5"/>
      <c r="AF27" s="6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</row>
    <row r="28" spans="1:51">
      <c r="A28" s="190">
        <f t="shared" ca="1" si="1"/>
        <v>1637</v>
      </c>
      <c r="B28" s="60"/>
      <c r="C28" s="112">
        <v>19</v>
      </c>
      <c r="D28" s="114">
        <f t="shared" si="3"/>
        <v>43218</v>
      </c>
      <c r="E28" s="169">
        <f t="shared" ca="1" si="0"/>
        <v>0</v>
      </c>
      <c r="F28" s="17" t="s">
        <v>6</v>
      </c>
      <c r="G28" s="183">
        <f t="shared" ca="1" si="2"/>
        <v>1</v>
      </c>
      <c r="H28" s="82">
        <v>0</v>
      </c>
      <c r="I28" s="45"/>
      <c r="J28" s="82">
        <v>0</v>
      </c>
      <c r="K28" s="45"/>
      <c r="L28" s="82">
        <v>0</v>
      </c>
      <c r="M28" s="6"/>
      <c r="N28" s="48" t="s">
        <v>94</v>
      </c>
      <c r="O28" s="32"/>
      <c r="P28" s="28">
        <f>(U24/365)*X16+Z28</f>
        <v>140</v>
      </c>
      <c r="Q28" s="32"/>
      <c r="R28" s="48" t="s">
        <v>29</v>
      </c>
      <c r="S28" s="32"/>
      <c r="T28" s="28">
        <f>(P32/365)*X16+AA28</f>
        <v>43</v>
      </c>
      <c r="U28" s="32" t="s">
        <v>41</v>
      </c>
      <c r="V28" s="81">
        <v>0</v>
      </c>
      <c r="W28" s="32" t="s">
        <v>42</v>
      </c>
      <c r="X28" s="81">
        <v>0</v>
      </c>
      <c r="Y28" s="42"/>
      <c r="Z28" s="27">
        <f>(V28*P18)+(P19*X28)</f>
        <v>0</v>
      </c>
      <c r="AA28" s="27">
        <f>Z28-((V28*$P$7)+(X28*$P$8))</f>
        <v>0</v>
      </c>
      <c r="AB28" s="64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</row>
    <row r="29" spans="1:51">
      <c r="A29" s="190">
        <f t="shared" ca="1" si="1"/>
        <v>1728</v>
      </c>
      <c r="B29" s="60"/>
      <c r="C29" s="112">
        <v>20</v>
      </c>
      <c r="D29" s="114">
        <f t="shared" si="3"/>
        <v>43309</v>
      </c>
      <c r="E29" s="169">
        <f t="shared" ca="1" si="0"/>
        <v>0</v>
      </c>
      <c r="F29" s="17" t="s">
        <v>46</v>
      </c>
      <c r="G29" s="183">
        <f t="shared" ca="1" si="2"/>
        <v>1</v>
      </c>
      <c r="H29" s="82">
        <v>0</v>
      </c>
      <c r="I29" s="45"/>
      <c r="J29" s="82">
        <v>0</v>
      </c>
      <c r="K29" s="45"/>
      <c r="L29" s="82">
        <v>0</v>
      </c>
      <c r="M29" s="6"/>
      <c r="N29" s="48" t="s">
        <v>95</v>
      </c>
      <c r="O29" s="32"/>
      <c r="P29" s="28">
        <f>(U24/365)*X17+Z29</f>
        <v>140</v>
      </c>
      <c r="Q29" s="32"/>
      <c r="R29" s="48" t="s">
        <v>30</v>
      </c>
      <c r="S29" s="32"/>
      <c r="T29" s="28">
        <f>(P32/365)*X17+AA29</f>
        <v>43</v>
      </c>
      <c r="U29" s="32" t="s">
        <v>41</v>
      </c>
      <c r="V29" s="81">
        <v>0</v>
      </c>
      <c r="W29" s="32" t="s">
        <v>42</v>
      </c>
      <c r="X29" s="81">
        <v>0</v>
      </c>
      <c r="Y29" s="42"/>
      <c r="Z29" s="27">
        <f>(V29*P18)+(X29*P19)</f>
        <v>0</v>
      </c>
      <c r="AA29" s="27">
        <f t="shared" ref="AA29:AA31" si="7">Z29-((V29*$P$7)+(X29*$P$8))</f>
        <v>0</v>
      </c>
      <c r="AB29" s="64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</row>
    <row r="30" spans="1:51">
      <c r="A30" s="190">
        <f t="shared" ca="1" si="1"/>
        <v>1820</v>
      </c>
      <c r="B30" s="60"/>
      <c r="C30" s="112">
        <v>21</v>
      </c>
      <c r="D30" s="114">
        <f t="shared" si="3"/>
        <v>43401</v>
      </c>
      <c r="E30" s="169">
        <f t="shared" ca="1" si="0"/>
        <v>0</v>
      </c>
      <c r="F30" s="17" t="s">
        <v>45</v>
      </c>
      <c r="G30" s="183">
        <f t="shared" ca="1" si="2"/>
        <v>1</v>
      </c>
      <c r="H30" s="82">
        <v>0</v>
      </c>
      <c r="I30" s="45"/>
      <c r="J30" s="82">
        <v>0</v>
      </c>
      <c r="K30" s="45"/>
      <c r="L30" s="82">
        <v>0</v>
      </c>
      <c r="M30" s="6"/>
      <c r="N30" s="48" t="s">
        <v>96</v>
      </c>
      <c r="O30" s="32"/>
      <c r="P30" s="28">
        <f>(U24/365)*X18+Z30</f>
        <v>140</v>
      </c>
      <c r="Q30" s="32"/>
      <c r="R30" s="48" t="s">
        <v>31</v>
      </c>
      <c r="S30" s="32"/>
      <c r="T30" s="28">
        <f>(P32/365)*X18+AA30</f>
        <v>43</v>
      </c>
      <c r="U30" s="32" t="s">
        <v>41</v>
      </c>
      <c r="V30" s="81">
        <v>0</v>
      </c>
      <c r="W30" s="32" t="s">
        <v>42</v>
      </c>
      <c r="X30" s="81">
        <v>0</v>
      </c>
      <c r="Y30" s="42"/>
      <c r="Z30" s="27">
        <f>(P18*V30)+(X30*P19)</f>
        <v>0</v>
      </c>
      <c r="AA30" s="27">
        <f t="shared" si="7"/>
        <v>0</v>
      </c>
      <c r="AB30" s="64"/>
      <c r="AC30" s="11"/>
      <c r="AD30" s="11"/>
      <c r="AE30" s="11"/>
      <c r="AF30" s="11"/>
      <c r="AG30" s="11"/>
      <c r="AH30" s="11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</row>
    <row r="31" spans="1:51" s="2" customFormat="1" ht="12.75">
      <c r="A31" s="12"/>
      <c r="B31" s="65"/>
      <c r="C31" s="221" t="s">
        <v>64</v>
      </c>
      <c r="D31" s="113" t="s">
        <v>26</v>
      </c>
      <c r="E31" s="11"/>
      <c r="F31" s="17" t="s">
        <v>1</v>
      </c>
      <c r="G31" s="15"/>
      <c r="H31" s="82">
        <v>0</v>
      </c>
      <c r="I31" s="45"/>
      <c r="J31" s="82">
        <v>0</v>
      </c>
      <c r="K31" s="45"/>
      <c r="L31" s="82">
        <v>0</v>
      </c>
      <c r="M31" s="6"/>
      <c r="N31" s="48" t="s">
        <v>97</v>
      </c>
      <c r="O31" s="32"/>
      <c r="P31" s="28">
        <f>(U24/365)*X19+Z31</f>
        <v>140</v>
      </c>
      <c r="Q31" s="29"/>
      <c r="R31" s="48" t="s">
        <v>32</v>
      </c>
      <c r="S31" s="32"/>
      <c r="T31" s="28">
        <f>(P32/365)*X19+AA31</f>
        <v>43</v>
      </c>
      <c r="U31" s="32" t="s">
        <v>41</v>
      </c>
      <c r="V31" s="81">
        <v>0</v>
      </c>
      <c r="W31" s="32" t="s">
        <v>42</v>
      </c>
      <c r="X31" s="81">
        <v>0</v>
      </c>
      <c r="Y31" s="42"/>
      <c r="Z31" s="27">
        <f>(V31*P18)+(X31*P19)</f>
        <v>0</v>
      </c>
      <c r="AA31" s="27">
        <f t="shared" si="7"/>
        <v>0</v>
      </c>
      <c r="AB31" s="66"/>
      <c r="AC31" s="5"/>
      <c r="AD31" s="5"/>
      <c r="AE31" s="5"/>
      <c r="AF31" s="5"/>
      <c r="AG31" s="5"/>
      <c r="AH31" s="5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</row>
    <row r="32" spans="1:51" ht="12" customHeight="1">
      <c r="A32" s="190">
        <f ca="1">D32-TODAY()</f>
        <v>267</v>
      </c>
      <c r="B32" s="60"/>
      <c r="C32" s="115">
        <v>1</v>
      </c>
      <c r="D32" s="116">
        <f>D13</f>
        <v>41848</v>
      </c>
      <c r="E32" s="5">
        <f ca="1">IF(A32&lt;=30,IF(A32&gt;=0,1,0),0)</f>
        <v>0</v>
      </c>
      <c r="F32" s="17"/>
      <c r="G32" s="15"/>
      <c r="H32" s="131">
        <f>L31+J31+H31</f>
        <v>0</v>
      </c>
      <c r="I32" s="21"/>
      <c r="J32" s="20"/>
      <c r="K32" s="21"/>
      <c r="L32" s="20"/>
      <c r="M32" s="8"/>
      <c r="N32" s="17" t="s">
        <v>57</v>
      </c>
      <c r="O32" s="15"/>
      <c r="P32" s="20">
        <f>P23-P24</f>
        <v>43</v>
      </c>
      <c r="Q32" s="21"/>
      <c r="R32" s="20">
        <f>R23-R24</f>
        <v>0</v>
      </c>
      <c r="S32" s="34"/>
      <c r="T32" s="20">
        <f>T23-T24</f>
        <v>0</v>
      </c>
      <c r="U32" s="252">
        <f>SUM(T26:T31)</f>
        <v>222.53972602739725</v>
      </c>
      <c r="V32" s="253"/>
      <c r="W32" s="36"/>
      <c r="X32" s="27" t="s">
        <v>74</v>
      </c>
      <c r="Y32" s="27"/>
      <c r="Z32" s="27">
        <f>SUM(Z27:Z31)</f>
        <v>0</v>
      </c>
      <c r="AA32" s="27">
        <f>SUM(AA27:AA31)</f>
        <v>0</v>
      </c>
      <c r="AB32" s="67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51">
      <c r="A33" s="190">
        <f t="shared" ref="A33:A36" ca="1" si="8">D33-TODAY()</f>
        <v>632</v>
      </c>
      <c r="B33" s="60"/>
      <c r="C33" s="112">
        <v>2</v>
      </c>
      <c r="D33" s="114">
        <f>D17</f>
        <v>42213</v>
      </c>
      <c r="E33" s="5">
        <f ca="1">IF(A33&lt;=30,IF(A33&gt;=0,1,0),0)</f>
        <v>0</v>
      </c>
      <c r="F33" s="17" t="s">
        <v>18</v>
      </c>
      <c r="G33" s="50"/>
      <c r="H33" s="82">
        <v>2333.6799999999998</v>
      </c>
      <c r="I33" s="45"/>
      <c r="J33" s="82">
        <v>0</v>
      </c>
      <c r="K33" s="45"/>
      <c r="L33" s="82">
        <v>0</v>
      </c>
      <c r="M33" s="6"/>
      <c r="N33" s="37" t="s">
        <v>63</v>
      </c>
      <c r="O33" s="79"/>
      <c r="P33" s="222">
        <f>(P32*P13)+AA32</f>
        <v>225.75</v>
      </c>
      <c r="Q33" s="35"/>
      <c r="R33" s="222">
        <f>R32*R13</f>
        <v>0</v>
      </c>
      <c r="S33" s="49"/>
      <c r="T33" s="222">
        <f>T32*T13</f>
        <v>0</v>
      </c>
      <c r="U33" s="15"/>
      <c r="V33" s="33" t="s">
        <v>117</v>
      </c>
      <c r="W33" s="15"/>
      <c r="X33" s="16"/>
      <c r="Y33" s="16"/>
      <c r="Z33" s="248">
        <f>(P20*P13+R20*R13+T20*T13)+V27+V28+V29+V30+V31</f>
        <v>105000</v>
      </c>
      <c r="AA33" s="248"/>
      <c r="AB33" s="61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</row>
    <row r="34" spans="1:51">
      <c r="A34" s="190">
        <f t="shared" ca="1" si="8"/>
        <v>998</v>
      </c>
      <c r="B34" s="60"/>
      <c r="C34" s="112">
        <v>3</v>
      </c>
      <c r="D34" s="114">
        <f>D21</f>
        <v>42579</v>
      </c>
      <c r="E34" s="5">
        <f ca="1">IF(A34&lt;=30,IF(A34&gt;=0,1,0),0)</f>
        <v>0</v>
      </c>
      <c r="F34" s="17" t="s">
        <v>19</v>
      </c>
      <c r="G34" s="15"/>
      <c r="H34" s="20">
        <f>SUM(H25:H31)+H33</f>
        <v>5970</v>
      </c>
      <c r="I34" s="21"/>
      <c r="J34" s="20">
        <f>SUM(J25:J33)</f>
        <v>0</v>
      </c>
      <c r="K34" s="21"/>
      <c r="L34" s="20">
        <f>SUM(L25:L33)</f>
        <v>0</v>
      </c>
      <c r="M34" s="6"/>
      <c r="N34" s="15"/>
      <c r="O34" s="15"/>
      <c r="P34" s="15"/>
      <c r="Q34" s="15"/>
      <c r="R34" s="15"/>
      <c r="S34" s="15"/>
      <c r="T34" s="15"/>
      <c r="U34" s="15"/>
      <c r="V34" s="33" t="s">
        <v>118</v>
      </c>
      <c r="W34" s="15"/>
      <c r="X34" s="16"/>
      <c r="Y34" s="16"/>
      <c r="Z34" s="249">
        <f>(P21*P13+R21*R13+T21*T13)+X27+X28+X29+X30+X31</f>
        <v>0</v>
      </c>
      <c r="AA34" s="249"/>
      <c r="AB34" s="61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</row>
    <row r="35" spans="1:51">
      <c r="A35" s="190">
        <f t="shared" ca="1" si="8"/>
        <v>1363</v>
      </c>
      <c r="B35" s="60"/>
      <c r="C35" s="112">
        <v>4</v>
      </c>
      <c r="D35" s="114">
        <f>D25</f>
        <v>42944</v>
      </c>
      <c r="E35" s="5">
        <f ca="1">IF(A35&lt;=30,IF(A35&gt;=0,1,0),0)</f>
        <v>0</v>
      </c>
      <c r="F35" s="17" t="s">
        <v>40</v>
      </c>
      <c r="G35" s="15"/>
      <c r="H35" s="83">
        <v>0</v>
      </c>
      <c r="I35" s="46"/>
      <c r="J35" s="83">
        <v>0</v>
      </c>
      <c r="K35" s="46"/>
      <c r="L35" s="83">
        <v>0</v>
      </c>
      <c r="M35" s="6"/>
      <c r="N35" s="224" t="s">
        <v>76</v>
      </c>
      <c r="O35" s="23" t="str">
        <f>IF(SUM(T26:T31)=(P35),"V","F")</f>
        <v>F</v>
      </c>
      <c r="P35" s="51">
        <f>SUM(P33:T33)</f>
        <v>225.75</v>
      </c>
      <c r="Q35" s="15"/>
      <c r="R35" s="224" t="s">
        <v>77</v>
      </c>
      <c r="S35" s="23" t="str">
        <f>IF(SUM(P26:P31)=(T35+Z32),"V","F")</f>
        <v>F</v>
      </c>
      <c r="T35" s="51">
        <f>U24*P13</f>
        <v>735</v>
      </c>
      <c r="U35" s="15"/>
      <c r="V35" s="16"/>
      <c r="W35" s="15"/>
      <c r="X35" s="16"/>
      <c r="Y35" s="16"/>
      <c r="Z35" s="15"/>
      <c r="AA35" s="15"/>
      <c r="AB35" s="61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</row>
    <row r="36" spans="1:51" ht="12" customHeight="1">
      <c r="A36" s="190">
        <f t="shared" ca="1" si="8"/>
        <v>1728</v>
      </c>
      <c r="B36" s="60"/>
      <c r="C36" s="112">
        <v>5</v>
      </c>
      <c r="D36" s="114">
        <f>D29</f>
        <v>43309</v>
      </c>
      <c r="E36" s="5">
        <f ca="1">IF(A36&lt;=30,IF(A36&gt;=0,1,0),0)</f>
        <v>0</v>
      </c>
      <c r="F36" s="17" t="s">
        <v>150</v>
      </c>
      <c r="G36" s="15"/>
      <c r="H36" s="25">
        <f>H34*H35</f>
        <v>0</v>
      </c>
      <c r="I36" s="19"/>
      <c r="J36" s="18">
        <f>J34*J35</f>
        <v>0</v>
      </c>
      <c r="K36" s="19"/>
      <c r="L36" s="18">
        <f>L34*L35</f>
        <v>0</v>
      </c>
      <c r="M36" s="6"/>
      <c r="N36" s="15"/>
      <c r="O36" s="15"/>
      <c r="P36" s="15"/>
      <c r="Q36" s="52"/>
      <c r="R36" s="15"/>
      <c r="S36" s="24"/>
      <c r="T36" s="15"/>
      <c r="U36" s="15"/>
      <c r="V36" s="16"/>
      <c r="W36" s="15"/>
      <c r="X36" s="16"/>
      <c r="Y36" s="16"/>
      <c r="Z36" s="15"/>
      <c r="AA36" s="15"/>
      <c r="AB36" s="61"/>
      <c r="AC36" s="11"/>
      <c r="AD36" s="11"/>
      <c r="AE36" s="11"/>
      <c r="AF36" s="11"/>
      <c r="AG36" s="11"/>
      <c r="AH36" s="11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</row>
    <row r="37" spans="1:51" ht="3.75" customHeight="1">
      <c r="B37" s="60"/>
      <c r="C37" s="109"/>
      <c r="D37" s="117"/>
      <c r="E37" s="6"/>
      <c r="F37" s="17"/>
      <c r="G37" s="15"/>
      <c r="H37" s="25"/>
      <c r="I37" s="19"/>
      <c r="J37" s="18"/>
      <c r="K37" s="19"/>
      <c r="L37" s="18"/>
      <c r="M37" s="6"/>
      <c r="N37" s="6"/>
      <c r="O37" s="6"/>
      <c r="P37" s="6"/>
      <c r="Q37" s="80"/>
      <c r="R37" s="6"/>
      <c r="S37" s="9"/>
      <c r="T37" s="6"/>
      <c r="U37" s="6"/>
      <c r="V37" s="7"/>
      <c r="W37" s="6"/>
      <c r="X37" s="7"/>
      <c r="Y37" s="7"/>
      <c r="Z37" s="15"/>
      <c r="AA37" s="15"/>
      <c r="AB37" s="61"/>
      <c r="AC37" s="11"/>
      <c r="AD37" s="11"/>
      <c r="AE37" s="11"/>
      <c r="AF37" s="11"/>
      <c r="AG37" s="11"/>
      <c r="AH37" s="1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</row>
    <row r="38" spans="1:51" s="2" customFormat="1" ht="12" customHeight="1">
      <c r="A38" s="191">
        <f ca="1">SUM(E32:E36)</f>
        <v>0</v>
      </c>
      <c r="B38" s="65"/>
      <c r="C38" s="118"/>
      <c r="D38" s="119">
        <f>DATEDIF(F5,D40,"d")</f>
        <v>64</v>
      </c>
      <c r="E38" s="8"/>
      <c r="F38" s="17"/>
      <c r="G38" s="15"/>
      <c r="H38" s="20"/>
      <c r="I38" s="21"/>
      <c r="J38" s="21"/>
      <c r="K38" s="21"/>
      <c r="L38" s="20"/>
      <c r="M38" s="8"/>
      <c r="N38" s="224" t="s">
        <v>116</v>
      </c>
      <c r="O38" s="86"/>
      <c r="P38" s="225">
        <f>H39/(H40-(H31+J31+L31))</f>
        <v>0.39090117252931322</v>
      </c>
      <c r="Q38" s="15"/>
      <c r="R38" s="50" t="s">
        <v>25</v>
      </c>
      <c r="S38" s="22"/>
      <c r="T38" s="225">
        <f>P35/T35</f>
        <v>0.30714285714285716</v>
      </c>
      <c r="U38" s="254" t="s">
        <v>75</v>
      </c>
      <c r="V38" s="254"/>
      <c r="W38" s="255">
        <f>(P38+T38)/2</f>
        <v>0.34902201483608519</v>
      </c>
      <c r="X38" s="253"/>
      <c r="Y38" s="223"/>
      <c r="Z38" s="22"/>
      <c r="AA38" s="22"/>
      <c r="AB38" s="68"/>
      <c r="AC38" s="5"/>
      <c r="AD38" s="5"/>
      <c r="AE38" s="5"/>
      <c r="AF38" s="5"/>
      <c r="AG38" s="5"/>
      <c r="AH38" s="5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</row>
    <row r="39" spans="1:51">
      <c r="A39" s="12">
        <f ca="1">IF(A38=1,1,0)</f>
        <v>0</v>
      </c>
      <c r="B39" s="60"/>
      <c r="C39" s="120" t="s">
        <v>43</v>
      </c>
      <c r="D39" s="121">
        <f ca="1">(ROUNDDOWN((DATEDIF(T39,D30,"m")/3),1))*H36</f>
        <v>0</v>
      </c>
      <c r="E39" s="6"/>
      <c r="F39" s="224" t="s">
        <v>78</v>
      </c>
      <c r="G39" s="50"/>
      <c r="H39" s="51">
        <f>SUM(H33:L33)</f>
        <v>2333.6799999999998</v>
      </c>
      <c r="I39" s="52"/>
      <c r="J39" s="15"/>
      <c r="K39" s="22"/>
      <c r="L39" s="15"/>
      <c r="M39" s="6"/>
      <c r="N39" s="224" t="s">
        <v>98</v>
      </c>
      <c r="O39" s="50"/>
      <c r="P39" s="51">
        <f>H40+P26</f>
        <v>5994.5479452054797</v>
      </c>
      <c r="Q39" s="50"/>
      <c r="R39" s="224" t="s">
        <v>23</v>
      </c>
      <c r="S39" s="50"/>
      <c r="T39" s="53">
        <f ca="1">TODAY()</f>
        <v>41581</v>
      </c>
      <c r="U39" s="50"/>
      <c r="V39" s="54"/>
      <c r="W39" s="15"/>
      <c r="X39" s="16"/>
      <c r="Y39" s="7"/>
      <c r="Z39" s="15"/>
      <c r="AA39" s="15"/>
      <c r="AB39" s="61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</row>
    <row r="40" spans="1:51" ht="12.75" thickBot="1">
      <c r="A40" s="12">
        <f ca="1">IF(A39=1,C4,0)</f>
        <v>0</v>
      </c>
      <c r="B40" s="60"/>
      <c r="C40" s="122" t="s">
        <v>91</v>
      </c>
      <c r="D40" s="123">
        <v>41639</v>
      </c>
      <c r="E40" s="6"/>
      <c r="F40" s="224" t="s">
        <v>79</v>
      </c>
      <c r="G40" s="50"/>
      <c r="H40" s="51">
        <f>SUM(H34:L34)</f>
        <v>5970</v>
      </c>
      <c r="I40" s="21"/>
      <c r="J40" s="15"/>
      <c r="K40" s="22"/>
      <c r="L40" s="15"/>
      <c r="M40" s="6"/>
      <c r="N40" s="224" t="s">
        <v>99</v>
      </c>
      <c r="O40" s="50"/>
      <c r="P40" s="51">
        <f>H39+T26</f>
        <v>2341.219726027397</v>
      </c>
      <c r="Q40" s="50"/>
      <c r="R40" s="224" t="s">
        <v>65</v>
      </c>
      <c r="S40" s="50"/>
      <c r="T40" s="51">
        <f ca="1">(U24/365)*Z41</f>
        <v>732.60273972602738</v>
      </c>
      <c r="U40" s="50" t="s">
        <v>66</v>
      </c>
      <c r="V40" s="54"/>
      <c r="W40" s="15"/>
      <c r="X40" s="16"/>
      <c r="Y40" s="7"/>
      <c r="Z40" s="15"/>
      <c r="AA40" s="15"/>
      <c r="AB40" s="61"/>
      <c r="AC40" s="12"/>
      <c r="AD40" s="12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51" ht="3.75" customHeight="1" thickBot="1">
      <c r="B41" s="69"/>
      <c r="C41" s="70"/>
      <c r="D41" s="71"/>
      <c r="E41" s="71"/>
      <c r="F41" s="71"/>
      <c r="G41" s="71"/>
      <c r="H41" s="71"/>
      <c r="I41" s="71"/>
      <c r="J41" s="72"/>
      <c r="K41" s="72"/>
      <c r="L41" s="73"/>
      <c r="M41" s="71"/>
      <c r="N41" s="71"/>
      <c r="O41" s="71"/>
      <c r="P41" s="71"/>
      <c r="Q41" s="71"/>
      <c r="R41" s="236"/>
      <c r="S41" s="237"/>
      <c r="T41" s="237"/>
      <c r="U41" s="74">
        <f>(365*P13)-(D38+AE21)</f>
        <v>1852.25</v>
      </c>
      <c r="V41" s="75" t="s">
        <v>22</v>
      </c>
      <c r="W41" s="76">
        <f>(F5+1916.25)</f>
        <v>43491.25</v>
      </c>
      <c r="X41" s="75" t="s">
        <v>24</v>
      </c>
      <c r="Y41" s="75"/>
      <c r="Z41" s="75">
        <f ca="1">DATEDIF(T39,W41,"d")</f>
        <v>1910</v>
      </c>
      <c r="AA41" s="77"/>
      <c r="AB41" s="78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</row>
    <row r="42" spans="1:51" s="5" customFormat="1">
      <c r="A42" s="193">
        <f ca="1">SUM(G10:G30)</f>
        <v>11</v>
      </c>
      <c r="B42" s="12"/>
      <c r="C42" s="192">
        <f ca="1">IF(A42=0,1,0)</f>
        <v>0</v>
      </c>
      <c r="D42" s="12">
        <f ca="1">IF(C42=1,C4,0)</f>
        <v>0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93"/>
      <c r="W42" s="11"/>
      <c r="X42" s="93"/>
      <c r="Y42" s="93"/>
      <c r="Z42" s="11"/>
      <c r="AA42" s="11"/>
      <c r="AB42" s="11"/>
      <c r="AC42" s="11"/>
      <c r="AD42" s="11"/>
    </row>
    <row r="43" spans="1:51" s="5" customFormat="1">
      <c r="A43" s="12" t="e">
        <f ca="1">DATEDIF(T39,F5,"d")</f>
        <v>#NUM!</v>
      </c>
      <c r="B43" s="12"/>
      <c r="C43" s="192" t="e">
        <f ca="1">IF((A43&lt;=31),IF((A43&gt;=0),1,0),0)</f>
        <v>#NUM!</v>
      </c>
      <c r="D43" s="12" t="e">
        <f ca="1">IF(C43=1,C4,0)</f>
        <v>#NUM!</v>
      </c>
      <c r="E43" s="11"/>
      <c r="F43" s="11"/>
      <c r="G43" s="11"/>
      <c r="H43" s="11"/>
      <c r="I43" s="11"/>
      <c r="J43" s="11"/>
      <c r="K43" s="11"/>
      <c r="L43" s="11"/>
      <c r="M43" s="11"/>
      <c r="U43" s="11"/>
      <c r="V43" s="93"/>
      <c r="W43" s="11"/>
      <c r="X43" s="93"/>
      <c r="Y43" s="93"/>
      <c r="Z43" s="11"/>
      <c r="AA43" s="11"/>
      <c r="AB43" s="11"/>
      <c r="AC43" s="11"/>
      <c r="AD43" s="11"/>
    </row>
    <row r="44" spans="1:51" s="5" customFormat="1">
      <c r="A44" s="12"/>
      <c r="B44" s="12"/>
      <c r="C44" s="192" t="e">
        <f ca="1">IF((A43&lt;=93),IF((A43&gt;=30),1,0),0)</f>
        <v>#NUM!</v>
      </c>
      <c r="D44" s="12" t="e">
        <f ca="1">IF(C44=1,C4,0)</f>
        <v>#NUM!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93"/>
      <c r="W44" s="11"/>
      <c r="X44" s="93"/>
      <c r="Y44" s="93"/>
      <c r="Z44" s="11"/>
      <c r="AA44" s="11"/>
      <c r="AB44" s="11"/>
      <c r="AC44" s="11"/>
      <c r="AD44" s="11"/>
    </row>
    <row r="45" spans="1:51" s="5" customFormat="1">
      <c r="A45" s="12"/>
      <c r="B45" s="12"/>
      <c r="C45" s="192" t="e">
        <f ca="1">IF((A43&lt;=186),IF((A43&gt;=93),1,0),0)</f>
        <v>#NUM!</v>
      </c>
      <c r="D45" s="12" t="e">
        <f ca="1">IF(C45=1,C5,0)</f>
        <v>#NUM!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93"/>
      <c r="W45" s="11"/>
      <c r="X45" s="93"/>
      <c r="Y45" s="93"/>
      <c r="Z45" s="11"/>
      <c r="AA45" s="11"/>
      <c r="AB45" s="11"/>
      <c r="AC45" s="11"/>
      <c r="AD45" s="11"/>
    </row>
    <row r="46" spans="1:51" s="5" customFormat="1">
      <c r="A46" s="12"/>
      <c r="B46" s="11"/>
      <c r="C46" s="94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93"/>
      <c r="W46" s="11"/>
      <c r="X46" s="93"/>
      <c r="Y46" s="93"/>
      <c r="Z46" s="11"/>
      <c r="AA46" s="11"/>
      <c r="AB46" s="11"/>
      <c r="AC46" s="11"/>
      <c r="AD46" s="11"/>
    </row>
    <row r="47" spans="1:51" s="5" customFormat="1">
      <c r="A47" s="12"/>
      <c r="B47" s="11"/>
      <c r="C47" s="94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93"/>
      <c r="W47" s="11"/>
      <c r="X47" s="93"/>
      <c r="Y47" s="93"/>
      <c r="Z47" s="11"/>
      <c r="AA47" s="11"/>
      <c r="AB47" s="11"/>
      <c r="AC47" s="11"/>
      <c r="AD47" s="11"/>
    </row>
    <row r="48" spans="1:51" s="5" customFormat="1">
      <c r="A48" s="12"/>
      <c r="B48" s="11"/>
      <c r="C48" s="94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93"/>
      <c r="W48" s="11"/>
      <c r="X48" s="93"/>
      <c r="Y48" s="93"/>
      <c r="Z48" s="11"/>
      <c r="AA48" s="11"/>
      <c r="AB48" s="11"/>
      <c r="AC48" s="11"/>
      <c r="AD48" s="11"/>
    </row>
    <row r="49" spans="1:25" s="5" customFormat="1">
      <c r="A49" s="12"/>
      <c r="C49" s="13"/>
      <c r="V49" s="14"/>
      <c r="X49" s="14"/>
      <c r="Y49" s="14"/>
    </row>
    <row r="50" spans="1:25" s="5" customFormat="1">
      <c r="A50" s="12"/>
      <c r="C50" s="13"/>
      <c r="V50" s="14"/>
      <c r="X50" s="14"/>
      <c r="Y50" s="14"/>
    </row>
    <row r="51" spans="1:25" s="5" customFormat="1">
      <c r="A51" s="12"/>
      <c r="C51" s="13"/>
      <c r="V51" s="14"/>
      <c r="X51" s="14"/>
      <c r="Y51" s="14"/>
    </row>
    <row r="52" spans="1:25" s="5" customFormat="1">
      <c r="A52" s="12"/>
      <c r="C52" s="13"/>
      <c r="V52" s="14"/>
      <c r="X52" s="14"/>
      <c r="Y52" s="14"/>
    </row>
    <row r="53" spans="1:25" s="5" customFormat="1">
      <c r="A53" s="12"/>
      <c r="C53" s="13"/>
      <c r="V53" s="14"/>
      <c r="X53" s="14"/>
      <c r="Y53" s="14"/>
    </row>
    <row r="54" spans="1:25" s="5" customFormat="1">
      <c r="A54" s="12"/>
      <c r="C54" s="13"/>
      <c r="V54" s="14"/>
      <c r="X54" s="14"/>
      <c r="Y54" s="14"/>
    </row>
    <row r="55" spans="1:25" s="5" customFormat="1">
      <c r="A55" s="12"/>
      <c r="C55" s="13"/>
      <c r="V55" s="14"/>
      <c r="X55" s="14"/>
      <c r="Y55" s="14"/>
    </row>
    <row r="56" spans="1:25" s="5" customFormat="1">
      <c r="A56" s="12"/>
      <c r="C56" s="13"/>
      <c r="V56" s="14"/>
      <c r="X56" s="14"/>
      <c r="Y56" s="14"/>
    </row>
    <row r="57" spans="1:25" s="5" customFormat="1">
      <c r="A57" s="12"/>
      <c r="C57" s="13"/>
      <c r="V57" s="14"/>
      <c r="X57" s="14"/>
      <c r="Y57" s="14"/>
    </row>
    <row r="58" spans="1:25" s="5" customFormat="1">
      <c r="A58" s="12"/>
      <c r="C58" s="13"/>
      <c r="V58" s="14"/>
      <c r="X58" s="14"/>
      <c r="Y58" s="14"/>
    </row>
    <row r="59" spans="1:25" s="5" customFormat="1">
      <c r="A59" s="12"/>
      <c r="C59" s="13"/>
      <c r="V59" s="14"/>
      <c r="X59" s="14"/>
      <c r="Y59" s="14"/>
    </row>
    <row r="60" spans="1:25" s="5" customFormat="1">
      <c r="A60" s="12"/>
      <c r="C60" s="13"/>
      <c r="V60" s="14"/>
      <c r="X60" s="14"/>
      <c r="Y60" s="14"/>
    </row>
    <row r="61" spans="1:25" s="5" customFormat="1">
      <c r="A61" s="12"/>
      <c r="C61" s="13"/>
      <c r="V61" s="14"/>
      <c r="X61" s="14"/>
      <c r="Y61" s="14"/>
    </row>
    <row r="62" spans="1:25" s="5" customFormat="1">
      <c r="A62" s="12"/>
      <c r="C62" s="13"/>
      <c r="V62" s="14"/>
      <c r="X62" s="14"/>
      <c r="Y62" s="14"/>
    </row>
    <row r="63" spans="1:25" s="5" customFormat="1">
      <c r="A63" s="12"/>
      <c r="C63" s="13"/>
      <c r="V63" s="14"/>
      <c r="X63" s="14"/>
      <c r="Y63" s="14"/>
    </row>
    <row r="64" spans="1:25" s="5" customFormat="1">
      <c r="A64" s="12"/>
      <c r="C64" s="13"/>
      <c r="V64" s="14"/>
      <c r="X64" s="14"/>
      <c r="Y64" s="14"/>
    </row>
  </sheetData>
  <sheetProtection selectLockedCells="1"/>
  <mergeCells count="13">
    <mergeCell ref="R41:T41"/>
    <mergeCell ref="U24:V24"/>
    <mergeCell ref="U32:V32"/>
    <mergeCell ref="Z33:AA33"/>
    <mergeCell ref="Z34:AA34"/>
    <mergeCell ref="U38:V38"/>
    <mergeCell ref="W38:X38"/>
    <mergeCell ref="V9:X10"/>
    <mergeCell ref="C3:D3"/>
    <mergeCell ref="F3:L3"/>
    <mergeCell ref="N3:AA3"/>
    <mergeCell ref="C4:D4"/>
    <mergeCell ref="X8:AA8"/>
  </mergeCells>
  <conditionalFormatting sqref="P38">
    <cfRule type="cellIs" dxfId="19" priority="9" operator="between">
      <formula>0.15</formula>
      <formula>50</formula>
    </cfRule>
    <cfRule type="cellIs" dxfId="18" priority="10" operator="between">
      <formula>0</formula>
      <formula>0.15</formula>
    </cfRule>
  </conditionalFormatting>
  <conditionalFormatting sqref="T38">
    <cfRule type="cellIs" dxfId="17" priority="7" operator="between">
      <formula>0.15</formula>
      <formula>50</formula>
    </cfRule>
    <cfRule type="cellIs" dxfId="16" priority="8" operator="between">
      <formula>0</formula>
      <formula>0.15</formula>
    </cfRule>
  </conditionalFormatting>
  <conditionalFormatting sqref="W38">
    <cfRule type="cellIs" dxfId="15" priority="5" operator="between">
      <formula>0.15</formula>
      <formula>5</formula>
    </cfRule>
    <cfRule type="cellIs" dxfId="14" priority="6" operator="between">
      <formula>0</formula>
      <formula>0.15</formula>
    </cfRule>
  </conditionalFormatting>
  <conditionalFormatting sqref="S35 O35">
    <cfRule type="cellIs" dxfId="13" priority="4" operator="equal">
      <formula>"F"</formula>
    </cfRule>
  </conditionalFormatting>
  <conditionalFormatting sqref="D32:D36">
    <cfRule type="timePeriod" dxfId="12" priority="3" timePeriod="nextMonth">
      <formula>AND(MONTH(D32)=MONTH(TODAY())+1,OR(YEAR(D32)=YEAR(TODAY()),AND(MONTH(D32)=12,YEAR(D32)=YEAR(TODAY())+1)))</formula>
    </cfRule>
  </conditionalFormatting>
  <conditionalFormatting sqref="S35 O35">
    <cfRule type="cellIs" dxfId="11" priority="2" operator="equal">
      <formula>"V"</formula>
    </cfRule>
  </conditionalFormatting>
  <conditionalFormatting sqref="D10:D30">
    <cfRule type="cellIs" dxfId="10" priority="1" operator="greaterThan">
      <formula>$T$39</formula>
    </cfRule>
  </conditionalFormatting>
  <dataValidations count="1">
    <dataValidation type="list" allowBlank="1" showInputMessage="1" showErrorMessage="1" sqref="D8">
      <formula1>MOIS</formula1>
    </dataValidation>
  </dataValidations>
  <hyperlinks>
    <hyperlink ref="C31" location="AClients2013!AA5" display="AClients2013"/>
  </hyperlink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AY64"/>
  <sheetViews>
    <sheetView workbookViewId="0">
      <selection activeCell="C32" sqref="C32"/>
    </sheetView>
  </sheetViews>
  <sheetFormatPr baseColWidth="10" defaultColWidth="9.140625" defaultRowHeight="12"/>
  <cols>
    <col min="1" max="1" width="9.140625" style="12" customWidth="1"/>
    <col min="2" max="2" width="0.7109375" style="5" customWidth="1"/>
    <col min="3" max="3" width="4" style="1" customWidth="1"/>
    <col min="4" max="4" width="11.140625" style="3" customWidth="1"/>
    <col min="5" max="5" width="0.7109375" style="3" customWidth="1"/>
    <col min="6" max="6" width="14.42578125" style="3" customWidth="1"/>
    <col min="7" max="7" width="0.7109375" style="3" customWidth="1"/>
    <col min="8" max="8" width="7.7109375" style="3" customWidth="1"/>
    <col min="9" max="9" width="0.7109375" style="3" customWidth="1"/>
    <col min="10" max="10" width="9.85546875" style="3" customWidth="1"/>
    <col min="11" max="11" width="0.7109375" style="3" customWidth="1"/>
    <col min="12" max="12" width="6.7109375" style="3" customWidth="1"/>
    <col min="13" max="13" width="0.7109375" style="3" customWidth="1"/>
    <col min="14" max="14" width="17.28515625" style="3" customWidth="1"/>
    <col min="15" max="15" width="0.7109375" style="3" customWidth="1"/>
    <col min="16" max="16" width="7.5703125" style="3" customWidth="1"/>
    <col min="17" max="17" width="0.7109375" style="3" customWidth="1"/>
    <col min="18" max="18" width="9.140625" style="3" customWidth="1"/>
    <col min="19" max="19" width="0.7109375" style="3" customWidth="1"/>
    <col min="20" max="20" width="7.5703125" style="3" customWidth="1"/>
    <col min="21" max="21" width="4.42578125" style="3" customWidth="1"/>
    <col min="22" max="22" width="4.42578125" style="4" customWidth="1"/>
    <col min="23" max="23" width="3" style="3" customWidth="1"/>
    <col min="24" max="24" width="4.85546875" style="4" customWidth="1"/>
    <col min="25" max="25" width="0.7109375" style="4" customWidth="1"/>
    <col min="26" max="26" width="5" style="3" customWidth="1"/>
    <col min="27" max="27" width="5.85546875" style="3" customWidth="1"/>
    <col min="28" max="28" width="0.7109375" style="5" customWidth="1"/>
    <col min="29" max="29" width="1.140625" style="3" customWidth="1"/>
    <col min="30" max="16384" width="9.140625" style="3"/>
  </cols>
  <sheetData>
    <row r="1" spans="1:51" s="5" customFormat="1" ht="10.5" customHeight="1" thickBot="1">
      <c r="A1" s="12">
        <v>1</v>
      </c>
      <c r="C1" s="13"/>
      <c r="E1" s="12"/>
      <c r="V1" s="14"/>
      <c r="X1" s="14"/>
      <c r="Y1" s="14"/>
    </row>
    <row r="2" spans="1:51" ht="4.5" customHeight="1">
      <c r="B2" s="55"/>
      <c r="C2" s="56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8"/>
      <c r="W2" s="57"/>
      <c r="X2" s="58"/>
      <c r="Y2" s="58"/>
      <c r="Z2" s="57"/>
      <c r="AA2" s="57"/>
      <c r="AB2" s="59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</row>
    <row r="3" spans="1:51" ht="12" customHeight="1" thickBot="1">
      <c r="B3" s="60"/>
      <c r="C3" s="240" t="s">
        <v>71</v>
      </c>
      <c r="D3" s="241"/>
      <c r="E3" s="6"/>
      <c r="F3" s="242" t="s">
        <v>72</v>
      </c>
      <c r="G3" s="242"/>
      <c r="H3" s="242"/>
      <c r="I3" s="242"/>
      <c r="J3" s="242"/>
      <c r="K3" s="242"/>
      <c r="L3" s="242"/>
      <c r="M3" s="6"/>
      <c r="N3" s="242" t="s">
        <v>73</v>
      </c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61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</row>
    <row r="4" spans="1:51" ht="12" customHeight="1">
      <c r="B4" s="60"/>
      <c r="C4" s="244" t="s">
        <v>81</v>
      </c>
      <c r="D4" s="245"/>
      <c r="E4" s="10"/>
      <c r="F4" s="92" t="s">
        <v>20</v>
      </c>
      <c r="G4" s="15"/>
      <c r="H4" s="16" t="s">
        <v>58</v>
      </c>
      <c r="I4" s="16"/>
      <c r="J4" s="16" t="s">
        <v>59</v>
      </c>
      <c r="K4" s="16"/>
      <c r="L4" s="16" t="s">
        <v>59</v>
      </c>
      <c r="M4" s="6"/>
      <c r="N4" s="17" t="s">
        <v>20</v>
      </c>
      <c r="O4" s="15"/>
      <c r="P4" s="16" t="str">
        <f>H4</f>
        <v>Canon</v>
      </c>
      <c r="Q4" s="16"/>
      <c r="R4" s="16" t="str">
        <f>J4</f>
        <v>Marque</v>
      </c>
      <c r="S4" s="16"/>
      <c r="T4" s="16" t="str">
        <f>L4</f>
        <v>Marque</v>
      </c>
      <c r="U4" s="15"/>
      <c r="V4" s="16"/>
      <c r="W4" s="15"/>
      <c r="X4" s="16"/>
      <c r="Y4" s="16"/>
      <c r="Z4" s="15"/>
      <c r="AA4" s="15"/>
      <c r="AB4" s="61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>
      <c r="A5" s="12">
        <f>YEAR(F5)</f>
        <v>2001</v>
      </c>
      <c r="B5" s="60"/>
      <c r="C5" s="109"/>
      <c r="D5" s="110"/>
      <c r="E5" s="10"/>
      <c r="F5" s="87">
        <v>36892</v>
      </c>
      <c r="G5" s="15"/>
      <c r="H5" s="81" t="s">
        <v>60</v>
      </c>
      <c r="I5" s="42"/>
      <c r="J5" s="81" t="s">
        <v>60</v>
      </c>
      <c r="K5" s="42"/>
      <c r="L5" s="81" t="s">
        <v>60</v>
      </c>
      <c r="M5" s="6"/>
      <c r="N5" s="26">
        <f>F5</f>
        <v>36892</v>
      </c>
      <c r="O5" s="15"/>
      <c r="P5" s="85" t="str">
        <f>H5</f>
        <v>mdl</v>
      </c>
      <c r="Q5" s="42"/>
      <c r="R5" s="85" t="str">
        <f>J5</f>
        <v>mdl</v>
      </c>
      <c r="S5" s="27"/>
      <c r="T5" s="85" t="str">
        <f>L5</f>
        <v>mdl</v>
      </c>
      <c r="U5" s="15"/>
      <c r="V5" s="16"/>
      <c r="W5" s="15"/>
      <c r="X5" s="16"/>
      <c r="Y5" s="16"/>
      <c r="Z5" s="15"/>
      <c r="AA5" s="15"/>
      <c r="AB5" s="61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</row>
    <row r="6" spans="1:51">
      <c r="B6" s="60"/>
      <c r="C6" s="109" t="s">
        <v>67</v>
      </c>
      <c r="D6" s="164" t="s">
        <v>80</v>
      </c>
      <c r="E6" s="10"/>
      <c r="F6" s="15"/>
      <c r="G6" s="15"/>
      <c r="H6" s="42"/>
      <c r="I6" s="43"/>
      <c r="J6" s="42"/>
      <c r="K6" s="43"/>
      <c r="L6" s="42"/>
      <c r="M6" s="6"/>
      <c r="N6" s="15"/>
      <c r="O6" s="15"/>
      <c r="P6" s="42"/>
      <c r="Q6" s="43"/>
      <c r="R6" s="42"/>
      <c r="S6" s="43"/>
      <c r="T6" s="42"/>
      <c r="U6" s="15"/>
      <c r="V6" s="16"/>
      <c r="W6" s="15"/>
      <c r="X6" s="16"/>
      <c r="Y6" s="16"/>
      <c r="Z6" s="15"/>
      <c r="AA6" s="15"/>
      <c r="AB6" s="61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</row>
    <row r="7" spans="1:51" ht="12.75" thickBot="1">
      <c r="B7" s="60"/>
      <c r="C7" s="109" t="s">
        <v>68</v>
      </c>
      <c r="D7" s="164" t="s">
        <v>80</v>
      </c>
      <c r="E7" s="6"/>
      <c r="F7" s="17" t="s">
        <v>7</v>
      </c>
      <c r="G7" s="15"/>
      <c r="H7" s="82">
        <v>0</v>
      </c>
      <c r="I7" s="45"/>
      <c r="J7" s="82">
        <v>0</v>
      </c>
      <c r="K7" s="45"/>
      <c r="L7" s="82">
        <v>0</v>
      </c>
      <c r="M7" s="6"/>
      <c r="N7" s="17" t="s">
        <v>13</v>
      </c>
      <c r="O7" s="15"/>
      <c r="P7" s="84">
        <v>0</v>
      </c>
      <c r="Q7" s="47"/>
      <c r="R7" s="84">
        <v>0</v>
      </c>
      <c r="S7" s="47"/>
      <c r="T7" s="84">
        <v>0</v>
      </c>
      <c r="U7" s="15"/>
      <c r="V7" s="16"/>
      <c r="W7" s="15"/>
      <c r="X7" s="16"/>
      <c r="Y7" s="16"/>
      <c r="Z7" s="15"/>
      <c r="AA7" s="15"/>
      <c r="AB7" s="61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</row>
    <row r="8" spans="1:51" ht="12" customHeight="1" thickBot="1">
      <c r="A8" s="194" t="b">
        <v>0</v>
      </c>
      <c r="B8" s="60"/>
      <c r="C8" s="111" t="s">
        <v>103</v>
      </c>
      <c r="D8" s="126"/>
      <c r="E8" s="6">
        <f ca="1">IF(E9=1,1,0)</f>
        <v>0</v>
      </c>
      <c r="F8" s="17" t="s">
        <v>8</v>
      </c>
      <c r="G8" s="15"/>
      <c r="H8" s="82">
        <v>0</v>
      </c>
      <c r="I8" s="45"/>
      <c r="J8" s="82">
        <v>0</v>
      </c>
      <c r="K8" s="45"/>
      <c r="L8" s="82">
        <v>0</v>
      </c>
      <c r="M8" s="6"/>
      <c r="N8" s="17" t="s">
        <v>47</v>
      </c>
      <c r="O8" s="15"/>
      <c r="P8" s="83">
        <v>0</v>
      </c>
      <c r="Q8" s="46"/>
      <c r="R8" s="83">
        <v>0</v>
      </c>
      <c r="S8" s="46"/>
      <c r="T8" s="83">
        <v>0</v>
      </c>
      <c r="U8" s="15"/>
      <c r="V8" s="40" t="s">
        <v>69</v>
      </c>
      <c r="W8" s="41"/>
      <c r="X8" s="246">
        <f ca="1">TODAY()</f>
        <v>41581</v>
      </c>
      <c r="Y8" s="246"/>
      <c r="Z8" s="247"/>
      <c r="AA8" s="247"/>
      <c r="AB8" s="61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</row>
    <row r="9" spans="1:51" ht="12" customHeight="1">
      <c r="A9" s="12">
        <f>YEAR(F5)</f>
        <v>2001</v>
      </c>
      <c r="B9" s="60"/>
      <c r="C9" s="112" t="s">
        <v>35</v>
      </c>
      <c r="D9" s="113" t="s">
        <v>26</v>
      </c>
      <c r="E9" s="172">
        <f ca="1">SUM(E10:E30)</f>
        <v>0</v>
      </c>
      <c r="F9" s="17" t="s">
        <v>9</v>
      </c>
      <c r="G9" s="15"/>
      <c r="H9" s="82">
        <v>0</v>
      </c>
      <c r="I9" s="45"/>
      <c r="J9" s="82">
        <v>0</v>
      </c>
      <c r="K9" s="45"/>
      <c r="L9" s="82">
        <v>0</v>
      </c>
      <c r="M9" s="6"/>
      <c r="N9" s="17" t="s">
        <v>61</v>
      </c>
      <c r="O9" s="15"/>
      <c r="P9" s="214">
        <v>0</v>
      </c>
      <c r="Q9" s="215"/>
      <c r="R9" s="214">
        <v>0</v>
      </c>
      <c r="S9" s="215"/>
      <c r="T9" s="214">
        <v>0</v>
      </c>
      <c r="U9" s="15"/>
      <c r="V9" s="238" t="s">
        <v>70</v>
      </c>
      <c r="W9" s="239"/>
      <c r="X9" s="239"/>
      <c r="Y9" s="90"/>
      <c r="Z9" s="15"/>
      <c r="AA9" s="15"/>
      <c r="AB9" s="61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</row>
    <row r="10" spans="1:51" ht="12" customHeight="1">
      <c r="A10" s="190">
        <f ca="1">D10-TODAY()</f>
        <v>-4689</v>
      </c>
      <c r="B10" s="60"/>
      <c r="C10" s="112">
        <v>1</v>
      </c>
      <c r="D10" s="114">
        <f>F5</f>
        <v>36892</v>
      </c>
      <c r="E10" s="169">
        <f t="shared" ref="E10:E30" ca="1" si="0">IF(A10&lt;=15,IF(A10&gt;=0,1,0),0)</f>
        <v>0</v>
      </c>
      <c r="F10" s="17" t="s">
        <v>10</v>
      </c>
      <c r="G10" s="183">
        <f ca="1">IF(A10&gt;=823,IF(A10&gt;=0,1,0),0)</f>
        <v>0</v>
      </c>
      <c r="H10" s="82">
        <v>0</v>
      </c>
      <c r="I10" s="45"/>
      <c r="J10" s="82">
        <v>0</v>
      </c>
      <c r="K10" s="45"/>
      <c r="L10" s="82">
        <v>0</v>
      </c>
      <c r="M10" s="6"/>
      <c r="N10" s="17" t="s">
        <v>62</v>
      </c>
      <c r="O10" s="15"/>
      <c r="P10" s="214">
        <v>0</v>
      </c>
      <c r="Q10" s="215"/>
      <c r="R10" s="214">
        <v>0</v>
      </c>
      <c r="S10" s="215"/>
      <c r="T10" s="214">
        <v>0</v>
      </c>
      <c r="U10" s="15"/>
      <c r="V10" s="239"/>
      <c r="W10" s="239"/>
      <c r="X10" s="239"/>
      <c r="Y10" s="90"/>
      <c r="Z10" s="15"/>
      <c r="AA10" s="15"/>
      <c r="AB10" s="61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</row>
    <row r="11" spans="1:51">
      <c r="A11" s="190">
        <f t="shared" ref="A11:A30" ca="1" si="1">D11-TODAY()</f>
        <v>-4599</v>
      </c>
      <c r="B11" s="60"/>
      <c r="C11" s="112">
        <v>2</v>
      </c>
      <c r="D11" s="114">
        <f>DATE(YEAR(D10),MONTH(D10)+3,DAY(D10))</f>
        <v>36982</v>
      </c>
      <c r="E11" s="169">
        <f t="shared" ca="1" si="0"/>
        <v>0</v>
      </c>
      <c r="F11" s="17" t="s">
        <v>11</v>
      </c>
      <c r="G11" s="183">
        <f t="shared" ref="G11:G30" ca="1" si="2">IF(A11&gt;=823,IF(A11&gt;=0,1,0),0)</f>
        <v>0</v>
      </c>
      <c r="H11" s="82">
        <v>0</v>
      </c>
      <c r="I11" s="45"/>
      <c r="J11" s="82">
        <v>0</v>
      </c>
      <c r="K11" s="45"/>
      <c r="L11" s="82">
        <v>0</v>
      </c>
      <c r="M11" s="6"/>
      <c r="N11" s="17" t="s">
        <v>48</v>
      </c>
      <c r="O11" s="30"/>
      <c r="P11" s="28">
        <f>(P7*P9)+(P8*P10)</f>
        <v>0</v>
      </c>
      <c r="Q11" s="31"/>
      <c r="R11" s="28">
        <f>(R7*R9)+(R8*R10)</f>
        <v>0</v>
      </c>
      <c r="S11" s="31"/>
      <c r="T11" s="28">
        <f>(T7*T9)+(T8*T10)</f>
        <v>0</v>
      </c>
      <c r="U11" s="15"/>
      <c r="V11" s="16"/>
      <c r="W11" s="15"/>
      <c r="X11" s="16"/>
      <c r="Y11" s="16"/>
      <c r="Z11" s="15"/>
      <c r="AA11" s="15"/>
      <c r="AB11" s="61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</row>
    <row r="12" spans="1:51">
      <c r="A12" s="190">
        <f t="shared" ca="1" si="1"/>
        <v>-4508</v>
      </c>
      <c r="B12" s="60"/>
      <c r="C12" s="112">
        <v>3</v>
      </c>
      <c r="D12" s="114">
        <f t="shared" ref="D12:D30" si="3">DATE(YEAR(D11),MONTH(D11)+3,DAY(D11))</f>
        <v>37073</v>
      </c>
      <c r="E12" s="169">
        <f t="shared" ca="1" si="0"/>
        <v>0</v>
      </c>
      <c r="F12" s="17" t="s">
        <v>12</v>
      </c>
      <c r="G12" s="183">
        <f t="shared" ca="1" si="2"/>
        <v>0</v>
      </c>
      <c r="H12" s="82">
        <v>0</v>
      </c>
      <c r="I12" s="45"/>
      <c r="J12" s="82">
        <v>0</v>
      </c>
      <c r="K12" s="45"/>
      <c r="L12" s="82">
        <v>0</v>
      </c>
      <c r="M12" s="6"/>
      <c r="N12" s="17"/>
      <c r="O12" s="15"/>
      <c r="P12" s="28"/>
      <c r="Q12" s="29"/>
      <c r="R12" s="28"/>
      <c r="S12" s="29"/>
      <c r="T12" s="28"/>
      <c r="U12" s="15"/>
      <c r="V12" s="16"/>
      <c r="W12" s="15"/>
      <c r="X12" s="16"/>
      <c r="Y12" s="16"/>
      <c r="Z12" s="15"/>
      <c r="AA12" s="15"/>
      <c r="AB12" s="61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</row>
    <row r="13" spans="1:51">
      <c r="A13" s="190">
        <f t="shared" ca="1" si="1"/>
        <v>-4416</v>
      </c>
      <c r="B13" s="60"/>
      <c r="C13" s="112">
        <v>4</v>
      </c>
      <c r="D13" s="114">
        <f t="shared" si="3"/>
        <v>37165</v>
      </c>
      <c r="E13" s="169">
        <f t="shared" ca="1" si="0"/>
        <v>0</v>
      </c>
      <c r="F13" s="17" t="s">
        <v>0</v>
      </c>
      <c r="G13" s="183">
        <f t="shared" ca="1" si="2"/>
        <v>0</v>
      </c>
      <c r="H13" s="82">
        <v>0</v>
      </c>
      <c r="I13" s="45"/>
      <c r="J13" s="82">
        <v>0</v>
      </c>
      <c r="K13" s="45"/>
      <c r="L13" s="82">
        <v>0</v>
      </c>
      <c r="M13" s="6"/>
      <c r="N13" s="17" t="s">
        <v>14</v>
      </c>
      <c r="O13" s="15"/>
      <c r="P13" s="82">
        <v>3</v>
      </c>
      <c r="Q13" s="45"/>
      <c r="R13" s="82">
        <v>0</v>
      </c>
      <c r="S13" s="45"/>
      <c r="T13" s="82">
        <v>0</v>
      </c>
      <c r="U13" s="15"/>
      <c r="V13" s="96"/>
      <c r="W13" s="97"/>
      <c r="X13" s="98">
        <f>P13</f>
        <v>3</v>
      </c>
      <c r="Y13" s="96"/>
      <c r="Z13" s="96">
        <f>X13*365</f>
        <v>1095</v>
      </c>
      <c r="AA13" s="96"/>
      <c r="AB13" s="61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</row>
    <row r="14" spans="1:51">
      <c r="A14" s="190">
        <f t="shared" ca="1" si="1"/>
        <v>-4324</v>
      </c>
      <c r="B14" s="60"/>
      <c r="C14" s="112">
        <v>5</v>
      </c>
      <c r="D14" s="114">
        <f t="shared" si="3"/>
        <v>37257</v>
      </c>
      <c r="E14" s="169">
        <f t="shared" ca="1" si="0"/>
        <v>0</v>
      </c>
      <c r="F14" s="17" t="s">
        <v>4</v>
      </c>
      <c r="G14" s="183">
        <f t="shared" ca="1" si="2"/>
        <v>0</v>
      </c>
      <c r="H14" s="82">
        <v>0</v>
      </c>
      <c r="I14" s="45"/>
      <c r="J14" s="82">
        <v>0</v>
      </c>
      <c r="K14" s="45"/>
      <c r="L14" s="82">
        <v>0</v>
      </c>
      <c r="M14" s="6"/>
      <c r="N14" s="17" t="s">
        <v>49</v>
      </c>
      <c r="O14" s="15"/>
      <c r="P14" s="28">
        <f>P11*P13</f>
        <v>0</v>
      </c>
      <c r="Q14" s="29"/>
      <c r="R14" s="28">
        <f>R11*R13</f>
        <v>0</v>
      </c>
      <c r="S14" s="29"/>
      <c r="T14" s="28">
        <f>T11*T13</f>
        <v>0</v>
      </c>
      <c r="U14" s="15"/>
      <c r="V14" s="96" t="s">
        <v>84</v>
      </c>
      <c r="W14" s="97"/>
      <c r="X14" s="96">
        <f>D38</f>
        <v>4747</v>
      </c>
      <c r="Y14" s="96"/>
      <c r="Z14" s="96">
        <f t="shared" ref="Z14:Z20" si="4">Z13-X14</f>
        <v>-3652</v>
      </c>
      <c r="AA14" s="99"/>
      <c r="AB14" s="61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</row>
    <row r="15" spans="1:51">
      <c r="A15" s="190">
        <f t="shared" ca="1" si="1"/>
        <v>-4234</v>
      </c>
      <c r="B15" s="60"/>
      <c r="C15" s="112">
        <v>6</v>
      </c>
      <c r="D15" s="114">
        <f t="shared" si="3"/>
        <v>37347</v>
      </c>
      <c r="E15" s="169">
        <f t="shared" ca="1" si="0"/>
        <v>0</v>
      </c>
      <c r="F15" s="17"/>
      <c r="G15" s="183">
        <f t="shared" ca="1" si="2"/>
        <v>0</v>
      </c>
      <c r="H15" s="44"/>
      <c r="I15" s="45"/>
      <c r="J15" s="44"/>
      <c r="K15" s="45"/>
      <c r="L15" s="44"/>
      <c r="M15" s="6"/>
      <c r="N15" s="17"/>
      <c r="O15" s="15"/>
      <c r="P15" s="27"/>
      <c r="Q15" s="32"/>
      <c r="R15" s="27"/>
      <c r="S15" s="32"/>
      <c r="T15" s="27"/>
      <c r="U15" s="15"/>
      <c r="V15" s="96" t="s">
        <v>85</v>
      </c>
      <c r="W15" s="96"/>
      <c r="X15" s="98">
        <f t="shared" ref="X15:X20" si="5">IF(AA15&gt;1,365,AA15*365)</f>
        <v>-3652</v>
      </c>
      <c r="Y15" s="96"/>
      <c r="Z15" s="98">
        <f t="shared" si="4"/>
        <v>0</v>
      </c>
      <c r="AA15" s="100">
        <f t="shared" ref="AA15:AA20" si="6">Z14/365</f>
        <v>-10.005479452054795</v>
      </c>
      <c r="AB15" s="61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</row>
    <row r="16" spans="1:51">
      <c r="A16" s="190">
        <f t="shared" ca="1" si="1"/>
        <v>-4143</v>
      </c>
      <c r="B16" s="60"/>
      <c r="C16" s="112">
        <v>7</v>
      </c>
      <c r="D16" s="114">
        <f t="shared" si="3"/>
        <v>37438</v>
      </c>
      <c r="E16" s="169">
        <f t="shared" ca="1" si="0"/>
        <v>0</v>
      </c>
      <c r="F16" s="17" t="s">
        <v>36</v>
      </c>
      <c r="G16" s="183">
        <f t="shared" ca="1" si="2"/>
        <v>0</v>
      </c>
      <c r="H16" s="82">
        <v>0</v>
      </c>
      <c r="I16" s="45"/>
      <c r="J16" s="82">
        <v>0</v>
      </c>
      <c r="K16" s="45"/>
      <c r="L16" s="82">
        <v>0</v>
      </c>
      <c r="M16" s="6"/>
      <c r="N16" s="17" t="s">
        <v>50</v>
      </c>
      <c r="O16" s="15"/>
      <c r="P16" s="83">
        <v>0</v>
      </c>
      <c r="Q16" s="46"/>
      <c r="R16" s="83">
        <v>0</v>
      </c>
      <c r="S16" s="46"/>
      <c r="T16" s="83">
        <v>0</v>
      </c>
      <c r="U16" s="15"/>
      <c r="V16" s="96" t="s">
        <v>86</v>
      </c>
      <c r="W16" s="96"/>
      <c r="X16" s="98">
        <f t="shared" si="5"/>
        <v>0</v>
      </c>
      <c r="Y16" s="96"/>
      <c r="Z16" s="98">
        <f t="shared" si="4"/>
        <v>0</v>
      </c>
      <c r="AA16" s="100">
        <f t="shared" si="6"/>
        <v>0</v>
      </c>
      <c r="AB16" s="61"/>
      <c r="AC16" s="5"/>
      <c r="AD16" s="5"/>
      <c r="AE16" s="93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</row>
    <row r="17" spans="1:51">
      <c r="A17" s="190">
        <f t="shared" ca="1" si="1"/>
        <v>-4051</v>
      </c>
      <c r="B17" s="60"/>
      <c r="C17" s="112">
        <v>8</v>
      </c>
      <c r="D17" s="114">
        <f t="shared" si="3"/>
        <v>37530</v>
      </c>
      <c r="E17" s="169">
        <f t="shared" ca="1" si="0"/>
        <v>0</v>
      </c>
      <c r="F17" s="17" t="s">
        <v>37</v>
      </c>
      <c r="G17" s="183">
        <f t="shared" ca="1" si="2"/>
        <v>0</v>
      </c>
      <c r="H17" s="82">
        <v>0</v>
      </c>
      <c r="I17" s="45"/>
      <c r="J17" s="82">
        <v>0</v>
      </c>
      <c r="K17" s="45"/>
      <c r="L17" s="82">
        <v>0</v>
      </c>
      <c r="M17" s="6"/>
      <c r="N17" s="17" t="s">
        <v>51</v>
      </c>
      <c r="O17" s="15"/>
      <c r="P17" s="83">
        <v>0</v>
      </c>
      <c r="Q17" s="46"/>
      <c r="R17" s="83">
        <v>0</v>
      </c>
      <c r="S17" s="46"/>
      <c r="T17" s="83">
        <v>0</v>
      </c>
      <c r="U17" s="15"/>
      <c r="V17" s="96" t="s">
        <v>87</v>
      </c>
      <c r="W17" s="96"/>
      <c r="X17" s="98">
        <f t="shared" si="5"/>
        <v>0</v>
      </c>
      <c r="Y17" s="96"/>
      <c r="Z17" s="98">
        <f t="shared" si="4"/>
        <v>0</v>
      </c>
      <c r="AA17" s="100">
        <f t="shared" si="6"/>
        <v>0</v>
      </c>
      <c r="AB17" s="61"/>
      <c r="AC17" s="5"/>
      <c r="AD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</row>
    <row r="18" spans="1:51">
      <c r="A18" s="190">
        <f t="shared" ca="1" si="1"/>
        <v>-3959</v>
      </c>
      <c r="B18" s="60"/>
      <c r="C18" s="112">
        <v>9</v>
      </c>
      <c r="D18" s="114">
        <f t="shared" si="3"/>
        <v>37622</v>
      </c>
      <c r="E18" s="169">
        <f t="shared" ca="1" si="0"/>
        <v>0</v>
      </c>
      <c r="F18" s="17" t="s">
        <v>38</v>
      </c>
      <c r="G18" s="183">
        <f t="shared" ca="1" si="2"/>
        <v>0</v>
      </c>
      <c r="H18" s="82">
        <v>0</v>
      </c>
      <c r="I18" s="45"/>
      <c r="J18" s="82">
        <v>0</v>
      </c>
      <c r="K18" s="45"/>
      <c r="L18" s="82">
        <v>0</v>
      </c>
      <c r="M18" s="6"/>
      <c r="N18" s="17" t="s">
        <v>21</v>
      </c>
      <c r="O18" s="15"/>
      <c r="P18" s="83">
        <v>0</v>
      </c>
      <c r="Q18" s="46"/>
      <c r="R18" s="83">
        <v>0</v>
      </c>
      <c r="S18" s="46"/>
      <c r="T18" s="83">
        <v>0</v>
      </c>
      <c r="U18" s="15"/>
      <c r="V18" s="96" t="s">
        <v>88</v>
      </c>
      <c r="W18" s="101"/>
      <c r="X18" s="98">
        <f t="shared" si="5"/>
        <v>0</v>
      </c>
      <c r="Y18" s="102"/>
      <c r="Z18" s="98">
        <f t="shared" si="4"/>
        <v>0</v>
      </c>
      <c r="AA18" s="100">
        <f t="shared" si="6"/>
        <v>0</v>
      </c>
      <c r="AB18" s="61"/>
      <c r="AC18" s="5"/>
      <c r="AD18" s="5"/>
      <c r="AE18" s="93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</row>
    <row r="19" spans="1:51">
      <c r="A19" s="190">
        <f t="shared" ca="1" si="1"/>
        <v>-3869</v>
      </c>
      <c r="B19" s="60"/>
      <c r="C19" s="112">
        <v>10</v>
      </c>
      <c r="D19" s="114">
        <f t="shared" si="3"/>
        <v>37712</v>
      </c>
      <c r="E19" s="169">
        <f t="shared" ca="1" si="0"/>
        <v>0</v>
      </c>
      <c r="F19" s="17" t="s">
        <v>39</v>
      </c>
      <c r="G19" s="183">
        <f t="shared" ca="1" si="2"/>
        <v>0</v>
      </c>
      <c r="H19" s="82">
        <v>0</v>
      </c>
      <c r="I19" s="45"/>
      <c r="J19" s="82">
        <v>0</v>
      </c>
      <c r="K19" s="45"/>
      <c r="L19" s="82">
        <v>0</v>
      </c>
      <c r="M19" s="6"/>
      <c r="N19" s="17" t="s">
        <v>52</v>
      </c>
      <c r="O19" s="15"/>
      <c r="P19" s="83">
        <v>0</v>
      </c>
      <c r="Q19" s="46"/>
      <c r="R19" s="83">
        <v>0</v>
      </c>
      <c r="S19" s="46"/>
      <c r="T19" s="83">
        <v>0</v>
      </c>
      <c r="U19" s="15"/>
      <c r="V19" s="96" t="s">
        <v>89</v>
      </c>
      <c r="W19" s="101"/>
      <c r="X19" s="98">
        <f t="shared" si="5"/>
        <v>0</v>
      </c>
      <c r="Y19" s="102"/>
      <c r="Z19" s="98">
        <f t="shared" si="4"/>
        <v>0</v>
      </c>
      <c r="AA19" s="100">
        <f t="shared" si="6"/>
        <v>0</v>
      </c>
      <c r="AB19" s="61"/>
      <c r="AC19" s="5"/>
      <c r="AD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</row>
    <row r="20" spans="1:51">
      <c r="A20" s="190">
        <f t="shared" ca="1" si="1"/>
        <v>-3778</v>
      </c>
      <c r="B20" s="60"/>
      <c r="C20" s="112">
        <v>11</v>
      </c>
      <c r="D20" s="114">
        <f t="shared" si="3"/>
        <v>37803</v>
      </c>
      <c r="E20" s="169">
        <f t="shared" ca="1" si="0"/>
        <v>0</v>
      </c>
      <c r="F20" s="17"/>
      <c r="G20" s="183">
        <f t="shared" ca="1" si="2"/>
        <v>0</v>
      </c>
      <c r="H20" s="44"/>
      <c r="I20" s="45"/>
      <c r="J20" s="44"/>
      <c r="K20" s="45"/>
      <c r="L20" s="44"/>
      <c r="M20" s="6"/>
      <c r="N20" s="17" t="s">
        <v>53</v>
      </c>
      <c r="O20" s="15"/>
      <c r="P20" s="214">
        <v>1</v>
      </c>
      <c r="Q20" s="215"/>
      <c r="R20" s="214">
        <v>0</v>
      </c>
      <c r="S20" s="215"/>
      <c r="T20" s="214">
        <v>0</v>
      </c>
      <c r="U20" s="15"/>
      <c r="V20" s="96" t="s">
        <v>90</v>
      </c>
      <c r="W20" s="101"/>
      <c r="X20" s="98">
        <f t="shared" si="5"/>
        <v>0</v>
      </c>
      <c r="Y20" s="102"/>
      <c r="Z20" s="98">
        <f t="shared" si="4"/>
        <v>0</v>
      </c>
      <c r="AA20" s="100">
        <f t="shared" si="6"/>
        <v>0</v>
      </c>
      <c r="AB20" s="61"/>
      <c r="AC20" s="5"/>
      <c r="AD20" s="5"/>
      <c r="AE20" s="93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</row>
    <row r="21" spans="1:51">
      <c r="A21" s="190">
        <f t="shared" ca="1" si="1"/>
        <v>-3686</v>
      </c>
      <c r="B21" s="60"/>
      <c r="C21" s="112">
        <v>12</v>
      </c>
      <c r="D21" s="114">
        <f t="shared" si="3"/>
        <v>37895</v>
      </c>
      <c r="E21" s="169">
        <f t="shared" ca="1" si="0"/>
        <v>0</v>
      </c>
      <c r="F21" s="17" t="s">
        <v>15</v>
      </c>
      <c r="G21" s="183">
        <f t="shared" ca="1" si="2"/>
        <v>0</v>
      </c>
      <c r="H21" s="82">
        <v>0</v>
      </c>
      <c r="I21" s="45"/>
      <c r="J21" s="82">
        <v>0</v>
      </c>
      <c r="K21" s="45"/>
      <c r="L21" s="82">
        <v>0</v>
      </c>
      <c r="M21" s="6"/>
      <c r="N21" s="17" t="s">
        <v>54</v>
      </c>
      <c r="O21" s="15"/>
      <c r="P21" s="214">
        <v>0</v>
      </c>
      <c r="Q21" s="215"/>
      <c r="R21" s="214">
        <v>0</v>
      </c>
      <c r="S21" s="215"/>
      <c r="T21" s="214">
        <v>0</v>
      </c>
      <c r="U21" s="15"/>
      <c r="V21" s="16"/>
      <c r="W21" s="15"/>
      <c r="X21" s="16"/>
      <c r="Y21" s="16"/>
      <c r="Z21" s="15"/>
      <c r="AA21" s="15"/>
      <c r="AB21" s="61"/>
      <c r="AC21" s="5"/>
      <c r="AD21" s="5"/>
      <c r="AE21" s="93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</row>
    <row r="22" spans="1:51">
      <c r="A22" s="190">
        <f t="shared" ca="1" si="1"/>
        <v>-3594</v>
      </c>
      <c r="B22" s="60"/>
      <c r="C22" s="112">
        <v>13</v>
      </c>
      <c r="D22" s="114">
        <f t="shared" si="3"/>
        <v>37987</v>
      </c>
      <c r="E22" s="169">
        <f t="shared" ca="1" si="0"/>
        <v>0</v>
      </c>
      <c r="F22" s="17" t="s">
        <v>16</v>
      </c>
      <c r="G22" s="183">
        <f t="shared" ca="1" si="2"/>
        <v>0</v>
      </c>
      <c r="H22" s="82">
        <v>0</v>
      </c>
      <c r="I22" s="45"/>
      <c r="J22" s="82">
        <v>0</v>
      </c>
      <c r="K22" s="45"/>
      <c r="L22" s="82">
        <v>0</v>
      </c>
      <c r="M22" s="6"/>
      <c r="N22" s="17"/>
      <c r="O22" s="15"/>
      <c r="P22" s="28"/>
      <c r="Q22" s="29"/>
      <c r="R22" s="28"/>
      <c r="S22" s="29"/>
      <c r="T22" s="28"/>
      <c r="U22" s="15"/>
      <c r="V22" s="16"/>
      <c r="W22" s="15"/>
      <c r="X22" s="16"/>
      <c r="Y22" s="16"/>
      <c r="Z22" s="15"/>
      <c r="AA22" s="15"/>
      <c r="AB22" s="61"/>
      <c r="AC22" s="5"/>
      <c r="AD22" s="5"/>
      <c r="AE22" s="9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</row>
    <row r="23" spans="1:51">
      <c r="A23" s="190">
        <f t="shared" ca="1" si="1"/>
        <v>-3503</v>
      </c>
      <c r="B23" s="60"/>
      <c r="C23" s="112">
        <v>14</v>
      </c>
      <c r="D23" s="114">
        <f t="shared" si="3"/>
        <v>38078</v>
      </c>
      <c r="E23" s="169">
        <f t="shared" ca="1" si="0"/>
        <v>0</v>
      </c>
      <c r="F23" s="17" t="s">
        <v>17</v>
      </c>
      <c r="G23" s="183">
        <f t="shared" ca="1" si="2"/>
        <v>0</v>
      </c>
      <c r="H23" s="82">
        <v>0</v>
      </c>
      <c r="I23" s="45"/>
      <c r="J23" s="82">
        <v>0</v>
      </c>
      <c r="K23" s="45"/>
      <c r="L23" s="82">
        <v>0</v>
      </c>
      <c r="M23" s="6"/>
      <c r="N23" s="17" t="s">
        <v>55</v>
      </c>
      <c r="O23" s="15"/>
      <c r="P23" s="28">
        <f>(P16*P20)+(P17*P21)</f>
        <v>0</v>
      </c>
      <c r="Q23" s="31"/>
      <c r="R23" s="28">
        <f>(R16*R20)+(R17*R21)</f>
        <v>0</v>
      </c>
      <c r="S23" s="31"/>
      <c r="T23" s="28">
        <f>(T16*T20)+(T17*T21)</f>
        <v>0</v>
      </c>
      <c r="U23" s="33" t="s">
        <v>44</v>
      </c>
      <c r="V23" s="16"/>
      <c r="W23" s="15"/>
      <c r="X23" s="16"/>
      <c r="Y23" s="16"/>
      <c r="Z23" s="15"/>
      <c r="AA23" s="15"/>
      <c r="AB23" s="61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</row>
    <row r="24" spans="1:51" ht="12" customHeight="1">
      <c r="A24" s="190">
        <f t="shared" ca="1" si="1"/>
        <v>-3412</v>
      </c>
      <c r="B24" s="60"/>
      <c r="C24" s="112">
        <v>15</v>
      </c>
      <c r="D24" s="114">
        <f t="shared" si="3"/>
        <v>38169</v>
      </c>
      <c r="E24" s="169">
        <f t="shared" ca="1" si="0"/>
        <v>0</v>
      </c>
      <c r="F24" s="17" t="s">
        <v>5</v>
      </c>
      <c r="G24" s="183">
        <f t="shared" ca="1" si="2"/>
        <v>0</v>
      </c>
      <c r="H24" s="82">
        <v>0</v>
      </c>
      <c r="I24" s="45"/>
      <c r="J24" s="82">
        <v>0</v>
      </c>
      <c r="K24" s="45"/>
      <c r="L24" s="82">
        <v>0</v>
      </c>
      <c r="M24" s="6"/>
      <c r="N24" s="17" t="s">
        <v>56</v>
      </c>
      <c r="O24" s="15"/>
      <c r="P24" s="28">
        <f>(P7*P20)+(P8*P21)</f>
        <v>0</v>
      </c>
      <c r="Q24" s="31"/>
      <c r="R24" s="28">
        <f>(R7*R20)+(R8*R21)</f>
        <v>0</v>
      </c>
      <c r="S24" s="31"/>
      <c r="T24" s="28">
        <f>(T7*T20)+(T8*T21)</f>
        <v>0</v>
      </c>
      <c r="U24" s="250">
        <f>SUM(P23:T23)</f>
        <v>0</v>
      </c>
      <c r="V24" s="251"/>
      <c r="W24" s="15"/>
      <c r="X24" s="16"/>
      <c r="Y24" s="16"/>
      <c r="Z24" s="15"/>
      <c r="AA24" s="38"/>
      <c r="AB24" s="62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</row>
    <row r="25" spans="1:51">
      <c r="A25" s="190">
        <f t="shared" ca="1" si="1"/>
        <v>-3320</v>
      </c>
      <c r="B25" s="60"/>
      <c r="C25" s="112">
        <v>16</v>
      </c>
      <c r="D25" s="114">
        <f t="shared" si="3"/>
        <v>38261</v>
      </c>
      <c r="E25" s="169">
        <f t="shared" ca="1" si="0"/>
        <v>0</v>
      </c>
      <c r="F25" s="17" t="s">
        <v>2</v>
      </c>
      <c r="G25" s="183">
        <f t="shared" ca="1" si="2"/>
        <v>0</v>
      </c>
      <c r="H25" s="18">
        <f>SUM(H7:H24)</f>
        <v>0</v>
      </c>
      <c r="I25" s="19"/>
      <c r="J25" s="18">
        <f>SUM(J7:J24)</f>
        <v>0</v>
      </c>
      <c r="K25" s="19"/>
      <c r="L25" s="18">
        <f>SUM(L7:L24)</f>
        <v>0</v>
      </c>
      <c r="M25" s="6"/>
      <c r="N25" s="17"/>
      <c r="O25" s="15"/>
      <c r="P25" s="20"/>
      <c r="Q25" s="34"/>
      <c r="R25" s="88"/>
      <c r="S25" s="35"/>
      <c r="T25" s="88"/>
      <c r="U25" s="15"/>
      <c r="V25" s="16"/>
      <c r="W25" s="15"/>
      <c r="X25" s="16"/>
      <c r="Y25" s="16"/>
      <c r="Z25" s="15"/>
      <c r="AA25" s="15"/>
      <c r="AB25" s="61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</row>
    <row r="26" spans="1:51">
      <c r="A26" s="190">
        <f t="shared" ca="1" si="1"/>
        <v>-3228</v>
      </c>
      <c r="B26" s="60"/>
      <c r="C26" s="112">
        <v>17</v>
      </c>
      <c r="D26" s="114">
        <f t="shared" si="3"/>
        <v>38353</v>
      </c>
      <c r="E26" s="169">
        <f t="shared" ca="1" si="0"/>
        <v>0</v>
      </c>
      <c r="F26" s="17"/>
      <c r="G26" s="183">
        <f t="shared" ca="1" si="2"/>
        <v>0</v>
      </c>
      <c r="H26" s="18"/>
      <c r="I26" s="19"/>
      <c r="J26" s="18"/>
      <c r="K26" s="19"/>
      <c r="L26" s="18"/>
      <c r="M26" s="6"/>
      <c r="N26" s="48" t="s">
        <v>92</v>
      </c>
      <c r="O26" s="32"/>
      <c r="P26" s="28">
        <f>(U24/365)*X14</f>
        <v>0</v>
      </c>
      <c r="Q26" s="32"/>
      <c r="R26" s="48" t="s">
        <v>27</v>
      </c>
      <c r="S26" s="32"/>
      <c r="T26" s="28">
        <f>(P32/365)*X14</f>
        <v>0</v>
      </c>
      <c r="U26" s="32"/>
      <c r="V26" s="16"/>
      <c r="W26" s="36"/>
      <c r="X26" s="16"/>
      <c r="Y26" s="16"/>
      <c r="Z26" s="27" t="s">
        <v>33</v>
      </c>
      <c r="AA26" s="39" t="s">
        <v>34</v>
      </c>
      <c r="AB26" s="63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</row>
    <row r="27" spans="1:51">
      <c r="A27" s="190">
        <f t="shared" ca="1" si="1"/>
        <v>-3138</v>
      </c>
      <c r="B27" s="60"/>
      <c r="C27" s="112">
        <v>18</v>
      </c>
      <c r="D27" s="114">
        <f t="shared" si="3"/>
        <v>38443</v>
      </c>
      <c r="E27" s="169">
        <f t="shared" ca="1" si="0"/>
        <v>0</v>
      </c>
      <c r="F27" s="17" t="s">
        <v>3</v>
      </c>
      <c r="G27" s="183">
        <f t="shared" ca="1" si="2"/>
        <v>0</v>
      </c>
      <c r="H27" s="82">
        <v>0</v>
      </c>
      <c r="I27" s="45"/>
      <c r="J27" s="82">
        <v>0</v>
      </c>
      <c r="K27" s="45"/>
      <c r="L27" s="82">
        <v>0</v>
      </c>
      <c r="M27" s="6"/>
      <c r="N27" s="48" t="s">
        <v>93</v>
      </c>
      <c r="O27" s="32"/>
      <c r="P27" s="28">
        <f>(U24/365)*X15+Z27</f>
        <v>0</v>
      </c>
      <c r="Q27" s="32"/>
      <c r="R27" s="48" t="s">
        <v>28</v>
      </c>
      <c r="S27" s="32"/>
      <c r="T27" s="28">
        <f>(P32/365)*X15+AA27</f>
        <v>0</v>
      </c>
      <c r="U27" s="32" t="s">
        <v>41</v>
      </c>
      <c r="V27" s="81">
        <v>0</v>
      </c>
      <c r="W27" s="32" t="s">
        <v>42</v>
      </c>
      <c r="X27" s="81">
        <v>0</v>
      </c>
      <c r="Y27" s="42"/>
      <c r="Z27" s="27">
        <f>V27*P18+X27*P19</f>
        <v>0</v>
      </c>
      <c r="AA27" s="27">
        <f>Z27-((V27*$P$7)+(X27*$P$8))</f>
        <v>0</v>
      </c>
      <c r="AB27" s="64"/>
      <c r="AC27" s="5"/>
      <c r="AD27" s="5"/>
      <c r="AE27" s="5"/>
      <c r="AF27" s="6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</row>
    <row r="28" spans="1:51">
      <c r="A28" s="190">
        <f t="shared" ca="1" si="1"/>
        <v>-3047</v>
      </c>
      <c r="B28" s="60"/>
      <c r="C28" s="112">
        <v>19</v>
      </c>
      <c r="D28" s="114">
        <f t="shared" si="3"/>
        <v>38534</v>
      </c>
      <c r="E28" s="169">
        <f t="shared" ca="1" si="0"/>
        <v>0</v>
      </c>
      <c r="F28" s="17" t="s">
        <v>6</v>
      </c>
      <c r="G28" s="183">
        <f t="shared" ca="1" si="2"/>
        <v>0</v>
      </c>
      <c r="H28" s="82">
        <v>0</v>
      </c>
      <c r="I28" s="45"/>
      <c r="J28" s="82">
        <v>0</v>
      </c>
      <c r="K28" s="45"/>
      <c r="L28" s="82">
        <v>0</v>
      </c>
      <c r="M28" s="6"/>
      <c r="N28" s="48" t="s">
        <v>94</v>
      </c>
      <c r="O28" s="32"/>
      <c r="P28" s="28">
        <f>(U24/365)*X16+Z28</f>
        <v>0</v>
      </c>
      <c r="Q28" s="32"/>
      <c r="R28" s="48" t="s">
        <v>29</v>
      </c>
      <c r="S28" s="32"/>
      <c r="T28" s="28">
        <f>(P32/365)*X16+AA28</f>
        <v>0</v>
      </c>
      <c r="U28" s="32" t="s">
        <v>41</v>
      </c>
      <c r="V28" s="81">
        <v>0</v>
      </c>
      <c r="W28" s="32" t="s">
        <v>42</v>
      </c>
      <c r="X28" s="81">
        <v>0</v>
      </c>
      <c r="Y28" s="42"/>
      <c r="Z28" s="27">
        <f>(V28*P18)+(P19*X28)</f>
        <v>0</v>
      </c>
      <c r="AA28" s="27">
        <f>Z28-((V28*$P$7)+(X28*$P$8))</f>
        <v>0</v>
      </c>
      <c r="AB28" s="64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</row>
    <row r="29" spans="1:51">
      <c r="A29" s="190">
        <f t="shared" ca="1" si="1"/>
        <v>-2955</v>
      </c>
      <c r="B29" s="60"/>
      <c r="C29" s="112">
        <v>20</v>
      </c>
      <c r="D29" s="114">
        <f t="shared" si="3"/>
        <v>38626</v>
      </c>
      <c r="E29" s="169">
        <f t="shared" ca="1" si="0"/>
        <v>0</v>
      </c>
      <c r="F29" s="17" t="s">
        <v>46</v>
      </c>
      <c r="G29" s="183">
        <f t="shared" ca="1" si="2"/>
        <v>0</v>
      </c>
      <c r="H29" s="82">
        <v>0</v>
      </c>
      <c r="I29" s="45"/>
      <c r="J29" s="82">
        <v>0</v>
      </c>
      <c r="K29" s="45"/>
      <c r="L29" s="82">
        <v>0</v>
      </c>
      <c r="M29" s="6"/>
      <c r="N29" s="48" t="s">
        <v>95</v>
      </c>
      <c r="O29" s="32"/>
      <c r="P29" s="28">
        <f>(U24/365)*X17+Z29</f>
        <v>0</v>
      </c>
      <c r="Q29" s="32"/>
      <c r="R29" s="48" t="s">
        <v>30</v>
      </c>
      <c r="S29" s="32"/>
      <c r="T29" s="28">
        <f>(P32/365)*X17+AA29</f>
        <v>0</v>
      </c>
      <c r="U29" s="32" t="s">
        <v>41</v>
      </c>
      <c r="V29" s="81">
        <v>0</v>
      </c>
      <c r="W29" s="32" t="s">
        <v>42</v>
      </c>
      <c r="X29" s="81">
        <v>0</v>
      </c>
      <c r="Y29" s="42"/>
      <c r="Z29" s="27">
        <f>(V29*P18)+(X29*P19)</f>
        <v>0</v>
      </c>
      <c r="AA29" s="27">
        <f t="shared" ref="AA29:AA31" si="7">Z29-((V29*$P$7)+(X29*$P$8))</f>
        <v>0</v>
      </c>
      <c r="AB29" s="64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</row>
    <row r="30" spans="1:51">
      <c r="A30" s="190">
        <f t="shared" ca="1" si="1"/>
        <v>-2863</v>
      </c>
      <c r="B30" s="60"/>
      <c r="C30" s="112">
        <v>21</v>
      </c>
      <c r="D30" s="114">
        <f t="shared" si="3"/>
        <v>38718</v>
      </c>
      <c r="E30" s="169">
        <f t="shared" ca="1" si="0"/>
        <v>0</v>
      </c>
      <c r="F30" s="17" t="s">
        <v>45</v>
      </c>
      <c r="G30" s="183">
        <f t="shared" ca="1" si="2"/>
        <v>0</v>
      </c>
      <c r="H30" s="82">
        <v>0</v>
      </c>
      <c r="I30" s="45"/>
      <c r="J30" s="82">
        <v>0</v>
      </c>
      <c r="K30" s="45"/>
      <c r="L30" s="82">
        <v>0</v>
      </c>
      <c r="M30" s="6"/>
      <c r="N30" s="48" t="s">
        <v>96</v>
      </c>
      <c r="O30" s="32"/>
      <c r="P30" s="28">
        <f>(U24/365)*X18+Z30</f>
        <v>0</v>
      </c>
      <c r="Q30" s="32"/>
      <c r="R30" s="48" t="s">
        <v>31</v>
      </c>
      <c r="S30" s="32"/>
      <c r="T30" s="28">
        <f>(P32/365)*X18+AA30</f>
        <v>0</v>
      </c>
      <c r="U30" s="32" t="s">
        <v>41</v>
      </c>
      <c r="V30" s="81">
        <v>0</v>
      </c>
      <c r="W30" s="32" t="s">
        <v>42</v>
      </c>
      <c r="X30" s="81">
        <v>0</v>
      </c>
      <c r="Y30" s="42"/>
      <c r="Z30" s="27">
        <f>(P18*V30)+(X30*P19)</f>
        <v>0</v>
      </c>
      <c r="AA30" s="27">
        <f t="shared" si="7"/>
        <v>0</v>
      </c>
      <c r="AB30" s="64"/>
      <c r="AC30" s="11"/>
      <c r="AD30" s="11"/>
      <c r="AE30" s="11"/>
      <c r="AF30" s="11"/>
      <c r="AG30" s="11"/>
      <c r="AH30" s="11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</row>
    <row r="31" spans="1:51" s="2" customFormat="1" ht="12.75">
      <c r="A31" s="12"/>
      <c r="B31" s="65"/>
      <c r="C31" s="221" t="s">
        <v>64</v>
      </c>
      <c r="D31" s="113" t="s">
        <v>26</v>
      </c>
      <c r="E31" s="11"/>
      <c r="F31" s="17" t="s">
        <v>1</v>
      </c>
      <c r="G31" s="15"/>
      <c r="H31" s="82">
        <v>0</v>
      </c>
      <c r="I31" s="45"/>
      <c r="J31" s="82">
        <v>0</v>
      </c>
      <c r="K31" s="45"/>
      <c r="L31" s="82">
        <v>0</v>
      </c>
      <c r="M31" s="6"/>
      <c r="N31" s="48" t="s">
        <v>97</v>
      </c>
      <c r="O31" s="32"/>
      <c r="P31" s="28">
        <f>(U24/365)*X19+Z31</f>
        <v>0</v>
      </c>
      <c r="Q31" s="29"/>
      <c r="R31" s="48" t="s">
        <v>32</v>
      </c>
      <c r="S31" s="32"/>
      <c r="T31" s="28">
        <f>(P32/365)*X19+AA31</f>
        <v>0</v>
      </c>
      <c r="U31" s="32" t="s">
        <v>41</v>
      </c>
      <c r="V31" s="81">
        <v>0</v>
      </c>
      <c r="W31" s="32" t="s">
        <v>42</v>
      </c>
      <c r="X31" s="81">
        <v>0</v>
      </c>
      <c r="Y31" s="42"/>
      <c r="Z31" s="27">
        <f>(V31*P18)+(X31*P19)</f>
        <v>0</v>
      </c>
      <c r="AA31" s="27">
        <f t="shared" si="7"/>
        <v>0</v>
      </c>
      <c r="AB31" s="66"/>
      <c r="AC31" s="5"/>
      <c r="AD31" s="5"/>
      <c r="AE31" s="5"/>
      <c r="AF31" s="5"/>
      <c r="AG31" s="5"/>
      <c r="AH31" s="5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</row>
    <row r="32" spans="1:51" ht="12" customHeight="1">
      <c r="A32" s="190">
        <f ca="1">D32-TODAY()</f>
        <v>-4416</v>
      </c>
      <c r="B32" s="60"/>
      <c r="C32" s="115">
        <v>1</v>
      </c>
      <c r="D32" s="116">
        <f>D13</f>
        <v>37165</v>
      </c>
      <c r="E32" s="5">
        <f ca="1">IF(A32&lt;=30,IF(A32&gt;=0,1,0),0)</f>
        <v>0</v>
      </c>
      <c r="F32" s="17"/>
      <c r="G32" s="15"/>
      <c r="H32" s="131">
        <f>L31+J31+H31</f>
        <v>0</v>
      </c>
      <c r="I32" s="21"/>
      <c r="J32" s="20"/>
      <c r="K32" s="21"/>
      <c r="L32" s="20"/>
      <c r="M32" s="8"/>
      <c r="N32" s="17" t="s">
        <v>57</v>
      </c>
      <c r="O32" s="15"/>
      <c r="P32" s="20">
        <f>P23-P24</f>
        <v>0</v>
      </c>
      <c r="Q32" s="21"/>
      <c r="R32" s="20">
        <f>R23-R24</f>
        <v>0</v>
      </c>
      <c r="S32" s="34"/>
      <c r="T32" s="20">
        <f>T23-T24</f>
        <v>0</v>
      </c>
      <c r="U32" s="252">
        <f>SUM(T26:T31)</f>
        <v>0</v>
      </c>
      <c r="V32" s="253"/>
      <c r="W32" s="36"/>
      <c r="X32" s="27" t="s">
        <v>74</v>
      </c>
      <c r="Y32" s="27"/>
      <c r="Z32" s="27">
        <f>SUM(Z27:Z31)</f>
        <v>0</v>
      </c>
      <c r="AA32" s="27">
        <f>SUM(AA27:AA31)</f>
        <v>0</v>
      </c>
      <c r="AB32" s="67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51">
      <c r="A33" s="190">
        <f t="shared" ref="A33:A36" ca="1" si="8">D33-TODAY()</f>
        <v>-4051</v>
      </c>
      <c r="B33" s="60"/>
      <c r="C33" s="112">
        <v>2</v>
      </c>
      <c r="D33" s="114">
        <f>D17</f>
        <v>37530</v>
      </c>
      <c r="E33" s="5">
        <f ca="1">IF(A33&lt;=30,IF(A33&gt;=0,1,0),0)</f>
        <v>0</v>
      </c>
      <c r="F33" s="17" t="s">
        <v>18</v>
      </c>
      <c r="G33" s="50"/>
      <c r="H33" s="82">
        <v>0</v>
      </c>
      <c r="I33" s="45"/>
      <c r="J33" s="82">
        <v>0</v>
      </c>
      <c r="K33" s="45"/>
      <c r="L33" s="82">
        <v>0</v>
      </c>
      <c r="M33" s="6"/>
      <c r="N33" s="37" t="s">
        <v>63</v>
      </c>
      <c r="O33" s="79"/>
      <c r="P33" s="88">
        <f>(P32*P13)+AA32</f>
        <v>0</v>
      </c>
      <c r="Q33" s="35"/>
      <c r="R33" s="88">
        <f>R32*R13</f>
        <v>0</v>
      </c>
      <c r="S33" s="49"/>
      <c r="T33" s="88">
        <f>T32*T13</f>
        <v>0</v>
      </c>
      <c r="U33" s="15"/>
      <c r="V33" s="33" t="s">
        <v>117</v>
      </c>
      <c r="W33" s="15"/>
      <c r="X33" s="16"/>
      <c r="Y33" s="16"/>
      <c r="Z33" s="248">
        <f>(P20*P13+R20*R13+T20*T13)+V27+V28+V29+V30+V31</f>
        <v>3</v>
      </c>
      <c r="AA33" s="248"/>
      <c r="AB33" s="61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</row>
    <row r="34" spans="1:51">
      <c r="A34" s="190">
        <f t="shared" ca="1" si="8"/>
        <v>-3686</v>
      </c>
      <c r="B34" s="60"/>
      <c r="C34" s="112">
        <v>3</v>
      </c>
      <c r="D34" s="114">
        <f>D21</f>
        <v>37895</v>
      </c>
      <c r="E34" s="5">
        <f ca="1">IF(A34&lt;=30,IF(A34&gt;=0,1,0),0)</f>
        <v>0</v>
      </c>
      <c r="F34" s="17" t="s">
        <v>19</v>
      </c>
      <c r="G34" s="15"/>
      <c r="H34" s="20">
        <f>SUM(H25:H31)+H33</f>
        <v>0</v>
      </c>
      <c r="I34" s="21"/>
      <c r="J34" s="20">
        <f>SUM(J25:J33)</f>
        <v>0</v>
      </c>
      <c r="K34" s="21"/>
      <c r="L34" s="20">
        <f>SUM(L25:L33)</f>
        <v>0</v>
      </c>
      <c r="M34" s="6"/>
      <c r="N34" s="15"/>
      <c r="O34" s="15"/>
      <c r="P34" s="15"/>
      <c r="Q34" s="15"/>
      <c r="R34" s="15"/>
      <c r="S34" s="15"/>
      <c r="T34" s="15"/>
      <c r="U34" s="15"/>
      <c r="V34" s="33" t="s">
        <v>118</v>
      </c>
      <c r="W34" s="15"/>
      <c r="X34" s="16"/>
      <c r="Y34" s="16"/>
      <c r="Z34" s="249">
        <f>(P21*P13+R21*R13+T21*T13)+X27+X28+X29+X30+X31</f>
        <v>0</v>
      </c>
      <c r="AA34" s="249"/>
      <c r="AB34" s="61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</row>
    <row r="35" spans="1:51">
      <c r="A35" s="190">
        <f t="shared" ca="1" si="8"/>
        <v>-3320</v>
      </c>
      <c r="B35" s="60"/>
      <c r="C35" s="112">
        <v>4</v>
      </c>
      <c r="D35" s="114">
        <f>D25</f>
        <v>38261</v>
      </c>
      <c r="E35" s="5">
        <f ca="1">IF(A35&lt;=30,IF(A35&gt;=0,1,0),0)</f>
        <v>0</v>
      </c>
      <c r="F35" s="17" t="s">
        <v>40</v>
      </c>
      <c r="G35" s="15"/>
      <c r="H35" s="83">
        <v>0</v>
      </c>
      <c r="I35" s="46"/>
      <c r="J35" s="83">
        <v>0</v>
      </c>
      <c r="K35" s="46"/>
      <c r="L35" s="83">
        <v>0</v>
      </c>
      <c r="M35" s="6"/>
      <c r="N35" s="92" t="s">
        <v>76</v>
      </c>
      <c r="O35" s="23" t="str">
        <f>IF(SUM(T26:T31)=(P35),"V","F")</f>
        <v>V</v>
      </c>
      <c r="P35" s="51">
        <f>SUM(P33:T33)</f>
        <v>0</v>
      </c>
      <c r="Q35" s="15"/>
      <c r="R35" s="92" t="s">
        <v>77</v>
      </c>
      <c r="S35" s="23" t="str">
        <f>IF(SUM(P26:P31)=(T35+Z32),"V","F")</f>
        <v>V</v>
      </c>
      <c r="T35" s="51">
        <f>U24*P13</f>
        <v>0</v>
      </c>
      <c r="U35" s="15"/>
      <c r="V35" s="16"/>
      <c r="W35" s="15"/>
      <c r="X35" s="16"/>
      <c r="Y35" s="16"/>
      <c r="Z35" s="15"/>
      <c r="AA35" s="15"/>
      <c r="AB35" s="61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</row>
    <row r="36" spans="1:51" ht="12" customHeight="1">
      <c r="A36" s="190">
        <f t="shared" ca="1" si="8"/>
        <v>-2955</v>
      </c>
      <c r="B36" s="60"/>
      <c r="C36" s="112">
        <v>5</v>
      </c>
      <c r="D36" s="114">
        <f>D29</f>
        <v>38626</v>
      </c>
      <c r="E36" s="5">
        <f ca="1">IF(A36&lt;=30,IF(A36&gt;=0,1,0),0)</f>
        <v>0</v>
      </c>
      <c r="F36" s="17" t="s">
        <v>150</v>
      </c>
      <c r="G36" s="15"/>
      <c r="H36" s="25">
        <f>H34*H35</f>
        <v>0</v>
      </c>
      <c r="I36" s="19"/>
      <c r="J36" s="18">
        <f>J34*J35</f>
        <v>0</v>
      </c>
      <c r="K36" s="19"/>
      <c r="L36" s="18">
        <f>L34*L35</f>
        <v>0</v>
      </c>
      <c r="M36" s="6"/>
      <c r="N36" s="15"/>
      <c r="O36" s="15"/>
      <c r="P36" s="15"/>
      <c r="Q36" s="52"/>
      <c r="R36" s="15"/>
      <c r="S36" s="24"/>
      <c r="T36" s="15"/>
      <c r="U36" s="15"/>
      <c r="V36" s="16"/>
      <c r="W36" s="15"/>
      <c r="X36" s="16"/>
      <c r="Y36" s="16"/>
      <c r="Z36" s="15"/>
      <c r="AA36" s="15"/>
      <c r="AB36" s="61"/>
      <c r="AC36" s="11"/>
      <c r="AD36" s="11"/>
      <c r="AE36" s="11"/>
      <c r="AF36" s="11"/>
      <c r="AG36" s="11"/>
      <c r="AH36" s="11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</row>
    <row r="37" spans="1:51" ht="3.75" customHeight="1">
      <c r="B37" s="60"/>
      <c r="C37" s="109"/>
      <c r="D37" s="117"/>
      <c r="E37" s="6"/>
      <c r="F37" s="17"/>
      <c r="G37" s="15"/>
      <c r="H37" s="25"/>
      <c r="I37" s="19"/>
      <c r="J37" s="18"/>
      <c r="K37" s="19"/>
      <c r="L37" s="18"/>
      <c r="M37" s="6"/>
      <c r="N37" s="6"/>
      <c r="O37" s="6"/>
      <c r="P37" s="6"/>
      <c r="Q37" s="80"/>
      <c r="R37" s="6"/>
      <c r="S37" s="9"/>
      <c r="T37" s="6"/>
      <c r="U37" s="6"/>
      <c r="V37" s="7"/>
      <c r="W37" s="6"/>
      <c r="X37" s="7"/>
      <c r="Y37" s="7"/>
      <c r="Z37" s="15"/>
      <c r="AA37" s="15"/>
      <c r="AB37" s="61"/>
      <c r="AC37" s="11"/>
      <c r="AD37" s="11"/>
      <c r="AE37" s="11"/>
      <c r="AF37" s="11"/>
      <c r="AG37" s="11"/>
      <c r="AH37" s="11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</row>
    <row r="38" spans="1:51" s="2" customFormat="1" ht="12" customHeight="1">
      <c r="A38" s="191">
        <f ca="1">SUM(E32:E36)</f>
        <v>0</v>
      </c>
      <c r="B38" s="65"/>
      <c r="C38" s="118"/>
      <c r="D38" s="119">
        <f>DATEDIF(F5,D40,"d")</f>
        <v>4747</v>
      </c>
      <c r="E38" s="8"/>
      <c r="F38" s="17"/>
      <c r="G38" s="15"/>
      <c r="H38" s="20"/>
      <c r="I38" s="21"/>
      <c r="J38" s="21"/>
      <c r="K38" s="21"/>
      <c r="L38" s="20"/>
      <c r="M38" s="8"/>
      <c r="N38" s="127" t="s">
        <v>116</v>
      </c>
      <c r="O38" s="86"/>
      <c r="P38" s="91" t="e">
        <f>H39/(H40-(H31+J31+L31))</f>
        <v>#DIV/0!</v>
      </c>
      <c r="Q38" s="15"/>
      <c r="R38" s="50" t="s">
        <v>25</v>
      </c>
      <c r="S38" s="22"/>
      <c r="T38" s="91" t="e">
        <f>P35/T35</f>
        <v>#DIV/0!</v>
      </c>
      <c r="U38" s="254" t="s">
        <v>75</v>
      </c>
      <c r="V38" s="254"/>
      <c r="W38" s="255" t="e">
        <f>(P38+T38)/2</f>
        <v>#DIV/0!</v>
      </c>
      <c r="X38" s="253"/>
      <c r="Y38" s="89"/>
      <c r="Z38" s="22"/>
      <c r="AA38" s="22"/>
      <c r="AB38" s="68"/>
      <c r="AC38" s="5"/>
      <c r="AD38" s="5"/>
      <c r="AE38" s="5"/>
      <c r="AF38" s="5"/>
      <c r="AG38" s="5"/>
      <c r="AH38" s="5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</row>
    <row r="39" spans="1:51">
      <c r="A39" s="12">
        <f ca="1">IF(A38=1,1,0)</f>
        <v>0</v>
      </c>
      <c r="B39" s="60"/>
      <c r="C39" s="120" t="s">
        <v>43</v>
      </c>
      <c r="D39" s="121" t="e">
        <f ca="1">(ROUNDDOWN((DATEDIF(T39,D30,"m")/3),1))*H36</f>
        <v>#NUM!</v>
      </c>
      <c r="E39" s="6"/>
      <c r="F39" s="92" t="s">
        <v>78</v>
      </c>
      <c r="G39" s="50"/>
      <c r="H39" s="51">
        <f>SUM(H33:L33)</f>
        <v>0</v>
      </c>
      <c r="I39" s="52"/>
      <c r="J39" s="15"/>
      <c r="K39" s="22"/>
      <c r="L39" s="15"/>
      <c r="M39" s="6"/>
      <c r="N39" s="92" t="s">
        <v>98</v>
      </c>
      <c r="O39" s="50"/>
      <c r="P39" s="51">
        <f>H40+P26</f>
        <v>0</v>
      </c>
      <c r="Q39" s="50"/>
      <c r="R39" s="92" t="s">
        <v>23</v>
      </c>
      <c r="S39" s="50"/>
      <c r="T39" s="53">
        <f ca="1">TODAY()</f>
        <v>41581</v>
      </c>
      <c r="U39" s="50"/>
      <c r="V39" s="54"/>
      <c r="W39" s="15"/>
      <c r="X39" s="16"/>
      <c r="Y39" s="7"/>
      <c r="Z39" s="15"/>
      <c r="AA39" s="15"/>
      <c r="AB39" s="61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</row>
    <row r="40" spans="1:51" ht="12.75" thickBot="1">
      <c r="A40" s="12">
        <f ca="1">IF(A39=1,C4,0)</f>
        <v>0</v>
      </c>
      <c r="B40" s="60"/>
      <c r="C40" s="122" t="s">
        <v>91</v>
      </c>
      <c r="D40" s="123">
        <v>41639</v>
      </c>
      <c r="E40" s="6"/>
      <c r="F40" s="92" t="s">
        <v>79</v>
      </c>
      <c r="G40" s="50"/>
      <c r="H40" s="51">
        <f>SUM(H34:L34)</f>
        <v>0</v>
      </c>
      <c r="I40" s="21"/>
      <c r="J40" s="15"/>
      <c r="K40" s="22"/>
      <c r="L40" s="15"/>
      <c r="M40" s="6"/>
      <c r="N40" s="92" t="s">
        <v>99</v>
      </c>
      <c r="O40" s="50"/>
      <c r="P40" s="51">
        <f>H39+T26</f>
        <v>0</v>
      </c>
      <c r="Q40" s="50"/>
      <c r="R40" s="92" t="s">
        <v>65</v>
      </c>
      <c r="S40" s="50"/>
      <c r="T40" s="51" t="e">
        <f ca="1">(U24/365)*Z41</f>
        <v>#NUM!</v>
      </c>
      <c r="U40" s="50" t="s">
        <v>66</v>
      </c>
      <c r="V40" s="54"/>
      <c r="W40" s="15"/>
      <c r="X40" s="16"/>
      <c r="Y40" s="7"/>
      <c r="Z40" s="15"/>
      <c r="AA40" s="15"/>
      <c r="AB40" s="61"/>
      <c r="AC40" s="12"/>
      <c r="AD40" s="12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51" ht="3.75" customHeight="1" thickBot="1">
      <c r="B41" s="69"/>
      <c r="C41" s="70"/>
      <c r="D41" s="71"/>
      <c r="E41" s="71"/>
      <c r="F41" s="71"/>
      <c r="G41" s="71"/>
      <c r="H41" s="71"/>
      <c r="I41" s="71"/>
      <c r="J41" s="72"/>
      <c r="K41" s="72"/>
      <c r="L41" s="73"/>
      <c r="M41" s="71"/>
      <c r="N41" s="71"/>
      <c r="O41" s="71"/>
      <c r="P41" s="71"/>
      <c r="Q41" s="71"/>
      <c r="R41" s="236"/>
      <c r="S41" s="237"/>
      <c r="T41" s="237"/>
      <c r="U41" s="74">
        <f>(365*P13)-(D38+AE21)</f>
        <v>-3652</v>
      </c>
      <c r="V41" s="75" t="s">
        <v>22</v>
      </c>
      <c r="W41" s="76">
        <f>(F5+1916.25)</f>
        <v>38808.25</v>
      </c>
      <c r="X41" s="75" t="s">
        <v>24</v>
      </c>
      <c r="Y41" s="75"/>
      <c r="Z41" s="75" t="e">
        <f ca="1">DATEDIF(T39,W41,"d")</f>
        <v>#NUM!</v>
      </c>
      <c r="AA41" s="77"/>
      <c r="AB41" s="78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</row>
    <row r="42" spans="1:51" s="5" customFormat="1">
      <c r="A42" s="193">
        <f ca="1">SUM(G10:G30)</f>
        <v>0</v>
      </c>
      <c r="B42" s="12"/>
      <c r="C42" s="192">
        <f ca="1">IF(A42=0,1,0)</f>
        <v>1</v>
      </c>
      <c r="D42" s="12" t="str">
        <f ca="1">IF(C42=1,C4,0)</f>
        <v>modele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93"/>
      <c r="W42" s="11"/>
      <c r="X42" s="93"/>
      <c r="Y42" s="93"/>
      <c r="Z42" s="11"/>
      <c r="AA42" s="11"/>
      <c r="AB42" s="11"/>
      <c r="AC42" s="11"/>
      <c r="AD42" s="11"/>
    </row>
    <row r="43" spans="1:51" s="5" customFormat="1">
      <c r="A43" s="12" t="e">
        <f ca="1">DATEDIF(T39,F5,"d")</f>
        <v>#NUM!</v>
      </c>
      <c r="B43" s="12"/>
      <c r="C43" s="192" t="e">
        <f ca="1">IF((A43&lt;=31),IF((A43&gt;=0),1,0),0)</f>
        <v>#NUM!</v>
      </c>
      <c r="D43" s="12" t="e">
        <f ca="1">IF(C43=1,C4,0)</f>
        <v>#NUM!</v>
      </c>
      <c r="E43" s="11"/>
      <c r="F43" s="11"/>
      <c r="G43" s="11"/>
      <c r="H43" s="11"/>
      <c r="I43" s="11"/>
      <c r="J43" s="11"/>
      <c r="K43" s="11"/>
      <c r="L43" s="11"/>
      <c r="M43" s="11"/>
      <c r="U43" s="11"/>
      <c r="V43" s="93"/>
      <c r="W43" s="11"/>
      <c r="X43" s="93"/>
      <c r="Y43" s="93"/>
      <c r="Z43" s="11"/>
      <c r="AA43" s="11"/>
      <c r="AB43" s="11"/>
      <c r="AC43" s="11"/>
      <c r="AD43" s="11"/>
    </row>
    <row r="44" spans="1:51" s="5" customFormat="1">
      <c r="A44" s="12"/>
      <c r="B44" s="12"/>
      <c r="C44" s="192" t="e">
        <f ca="1">IF((A43&lt;=93),IF((A43&gt;=30),1,0),0)</f>
        <v>#NUM!</v>
      </c>
      <c r="D44" s="12" t="e">
        <f ca="1">IF(C44=1,C4,0)</f>
        <v>#NUM!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93"/>
      <c r="W44" s="11"/>
      <c r="X44" s="93"/>
      <c r="Y44" s="93"/>
      <c r="Z44" s="11"/>
      <c r="AA44" s="11"/>
      <c r="AB44" s="11"/>
      <c r="AC44" s="11"/>
      <c r="AD44" s="11"/>
    </row>
    <row r="45" spans="1:51" s="5" customFormat="1">
      <c r="A45" s="12"/>
      <c r="B45" s="12"/>
      <c r="C45" s="192" t="e">
        <f ca="1">IF((A43&lt;=186),IF((A43&gt;=93),1,0),0)</f>
        <v>#NUM!</v>
      </c>
      <c r="D45" s="12" t="e">
        <f ca="1">IF(C45=1,C5,0)</f>
        <v>#NUM!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93"/>
      <c r="W45" s="11"/>
      <c r="X45" s="93"/>
      <c r="Y45" s="93"/>
      <c r="Z45" s="11"/>
      <c r="AA45" s="11"/>
      <c r="AB45" s="11"/>
      <c r="AC45" s="11"/>
      <c r="AD45" s="11"/>
    </row>
    <row r="46" spans="1:51" s="5" customFormat="1">
      <c r="A46" s="12"/>
      <c r="B46" s="11"/>
      <c r="C46" s="94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93"/>
      <c r="W46" s="11"/>
      <c r="X46" s="93"/>
      <c r="Y46" s="93"/>
      <c r="Z46" s="11"/>
      <c r="AA46" s="11"/>
      <c r="AB46" s="11"/>
      <c r="AC46" s="11"/>
      <c r="AD46" s="11"/>
    </row>
    <row r="47" spans="1:51" s="5" customFormat="1">
      <c r="A47" s="12"/>
      <c r="B47" s="11"/>
      <c r="C47" s="94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93"/>
      <c r="W47" s="11"/>
      <c r="X47" s="93"/>
      <c r="Y47" s="93"/>
      <c r="Z47" s="11"/>
      <c r="AA47" s="11"/>
      <c r="AB47" s="11"/>
      <c r="AC47" s="11"/>
      <c r="AD47" s="11"/>
    </row>
    <row r="48" spans="1:51" s="5" customFormat="1">
      <c r="A48" s="12"/>
      <c r="B48" s="11"/>
      <c r="C48" s="94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93"/>
      <c r="W48" s="11"/>
      <c r="X48" s="93"/>
      <c r="Y48" s="93"/>
      <c r="Z48" s="11"/>
      <c r="AA48" s="11"/>
      <c r="AB48" s="11"/>
      <c r="AC48" s="11"/>
      <c r="AD48" s="11"/>
    </row>
    <row r="49" spans="1:25" s="5" customFormat="1">
      <c r="A49" s="12"/>
      <c r="C49" s="13"/>
      <c r="V49" s="14"/>
      <c r="X49" s="14"/>
      <c r="Y49" s="14"/>
    </row>
    <row r="50" spans="1:25" s="5" customFormat="1">
      <c r="A50" s="12"/>
      <c r="C50" s="13"/>
      <c r="V50" s="14"/>
      <c r="X50" s="14"/>
      <c r="Y50" s="14"/>
    </row>
    <row r="51" spans="1:25" s="5" customFormat="1">
      <c r="A51" s="12"/>
      <c r="C51" s="13"/>
      <c r="V51" s="14"/>
      <c r="X51" s="14"/>
      <c r="Y51" s="14"/>
    </row>
    <row r="52" spans="1:25" s="5" customFormat="1">
      <c r="A52" s="12"/>
      <c r="C52" s="13"/>
      <c r="V52" s="14"/>
      <c r="X52" s="14"/>
      <c r="Y52" s="14"/>
    </row>
    <row r="53" spans="1:25" s="5" customFormat="1">
      <c r="A53" s="12"/>
      <c r="C53" s="13"/>
      <c r="V53" s="14"/>
      <c r="X53" s="14"/>
      <c r="Y53" s="14"/>
    </row>
    <row r="54" spans="1:25" s="5" customFormat="1">
      <c r="A54" s="12"/>
      <c r="C54" s="13"/>
      <c r="V54" s="14"/>
      <c r="X54" s="14"/>
      <c r="Y54" s="14"/>
    </row>
    <row r="55" spans="1:25" s="5" customFormat="1">
      <c r="A55" s="12"/>
      <c r="C55" s="13"/>
      <c r="V55" s="14"/>
      <c r="X55" s="14"/>
      <c r="Y55" s="14"/>
    </row>
    <row r="56" spans="1:25" s="5" customFormat="1">
      <c r="A56" s="12"/>
      <c r="C56" s="13"/>
      <c r="V56" s="14"/>
      <c r="X56" s="14"/>
      <c r="Y56" s="14"/>
    </row>
    <row r="57" spans="1:25" s="5" customFormat="1">
      <c r="A57" s="12"/>
      <c r="C57" s="13"/>
      <c r="V57" s="14"/>
      <c r="X57" s="14"/>
      <c r="Y57" s="14"/>
    </row>
    <row r="58" spans="1:25" s="5" customFormat="1">
      <c r="A58" s="12"/>
      <c r="C58" s="13"/>
      <c r="V58" s="14"/>
      <c r="X58" s="14"/>
      <c r="Y58" s="14"/>
    </row>
    <row r="59" spans="1:25" s="5" customFormat="1">
      <c r="A59" s="12"/>
      <c r="C59" s="13"/>
      <c r="V59" s="14"/>
      <c r="X59" s="14"/>
      <c r="Y59" s="14"/>
    </row>
    <row r="60" spans="1:25" s="5" customFormat="1">
      <c r="A60" s="12"/>
      <c r="C60" s="13"/>
      <c r="V60" s="14"/>
      <c r="X60" s="14"/>
      <c r="Y60" s="14"/>
    </row>
    <row r="61" spans="1:25" s="5" customFormat="1">
      <c r="A61" s="12"/>
      <c r="C61" s="13"/>
      <c r="V61" s="14"/>
      <c r="X61" s="14"/>
      <c r="Y61" s="14"/>
    </row>
    <row r="62" spans="1:25" s="5" customFormat="1">
      <c r="A62" s="12"/>
      <c r="C62" s="13"/>
      <c r="V62" s="14"/>
      <c r="X62" s="14"/>
      <c r="Y62" s="14"/>
    </row>
    <row r="63" spans="1:25" s="5" customFormat="1">
      <c r="A63" s="12"/>
      <c r="C63" s="13"/>
      <c r="V63" s="14"/>
      <c r="X63" s="14"/>
      <c r="Y63" s="14"/>
    </row>
    <row r="64" spans="1:25" s="5" customFormat="1">
      <c r="A64" s="12"/>
      <c r="C64" s="13"/>
      <c r="V64" s="14"/>
      <c r="X64" s="14"/>
      <c r="Y64" s="14"/>
    </row>
  </sheetData>
  <sheetProtection selectLockedCells="1"/>
  <mergeCells count="13">
    <mergeCell ref="R41:T41"/>
    <mergeCell ref="V9:X10"/>
    <mergeCell ref="C3:D3"/>
    <mergeCell ref="F3:L3"/>
    <mergeCell ref="N3:AA3"/>
    <mergeCell ref="C4:D4"/>
    <mergeCell ref="X8:AA8"/>
    <mergeCell ref="Z33:AA33"/>
    <mergeCell ref="Z34:AA34"/>
    <mergeCell ref="U24:V24"/>
    <mergeCell ref="U32:V32"/>
    <mergeCell ref="U38:V38"/>
    <mergeCell ref="W38:X38"/>
  </mergeCells>
  <conditionalFormatting sqref="P38">
    <cfRule type="cellIs" dxfId="9" priority="9" operator="between">
      <formula>0.15</formula>
      <formula>50</formula>
    </cfRule>
    <cfRule type="cellIs" dxfId="8" priority="10" operator="between">
      <formula>0</formula>
      <formula>0.15</formula>
    </cfRule>
  </conditionalFormatting>
  <conditionalFormatting sqref="T38">
    <cfRule type="cellIs" dxfId="7" priority="7" operator="between">
      <formula>0.15</formula>
      <formula>50</formula>
    </cfRule>
    <cfRule type="cellIs" dxfId="6" priority="8" operator="between">
      <formula>0</formula>
      <formula>0.15</formula>
    </cfRule>
  </conditionalFormatting>
  <conditionalFormatting sqref="W38">
    <cfRule type="cellIs" dxfId="5" priority="5" operator="between">
      <formula>0.15</formula>
      <formula>5</formula>
    </cfRule>
    <cfRule type="cellIs" dxfId="4" priority="6" operator="between">
      <formula>0</formula>
      <formula>0.15</formula>
    </cfRule>
  </conditionalFormatting>
  <conditionalFormatting sqref="S35 O35">
    <cfRule type="cellIs" dxfId="3" priority="4" operator="equal">
      <formula>"F"</formula>
    </cfRule>
  </conditionalFormatting>
  <conditionalFormatting sqref="D32:D36">
    <cfRule type="timePeriod" dxfId="2" priority="3" timePeriod="nextMonth">
      <formula>AND(MONTH(D32)=MONTH(TODAY())+1,OR(YEAR(D32)=YEAR(TODAY()),AND(MONTH(D32)=12,YEAR(D32)=YEAR(TODAY())+1)))</formula>
    </cfRule>
  </conditionalFormatting>
  <conditionalFormatting sqref="S35 O35">
    <cfRule type="cellIs" dxfId="1" priority="2" operator="equal">
      <formula>"V"</formula>
    </cfRule>
  </conditionalFormatting>
  <conditionalFormatting sqref="D10:D30">
    <cfRule type="cellIs" dxfId="0" priority="1" operator="greaterThan">
      <formula>$T$39</formula>
    </cfRule>
  </conditionalFormatting>
  <dataValidations count="1">
    <dataValidation type="list" allowBlank="1" showInputMessage="1" showErrorMessage="1" sqref="D8">
      <formula1>MOIS</formula1>
    </dataValidation>
  </dataValidations>
  <hyperlinks>
    <hyperlink ref="C31" location="AClients2013!AA5" display="AClients2013"/>
  </hyperlink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D39 A43 C43:D43 D44:D45 C44:C45 P38 T38 W38 T40" evalError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ACCUEIL</vt:lpstr>
      <vt:lpstr>AClients2013</vt:lpstr>
      <vt:lpstr>B</vt:lpstr>
      <vt:lpstr>G</vt:lpstr>
      <vt:lpstr>I</vt:lpstr>
      <vt:lpstr>Modele</vt:lpstr>
      <vt:lpstr>MOIS</vt:lpstr>
      <vt:lpstr>rech</vt:lpstr>
      <vt:lpstr>B!Zone_d_impression</vt:lpstr>
      <vt:lpstr>G!Zone_d_impression</vt:lpstr>
      <vt:lpstr>I!Zone_d_impression</vt:lpstr>
      <vt:lpstr>Modele!Zone_d_impression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fred</cp:lastModifiedBy>
  <cp:lastPrinted>2013-11-03T16:26:56Z</cp:lastPrinted>
  <dcterms:created xsi:type="dcterms:W3CDTF">2006-09-16T00:00:00Z</dcterms:created>
  <dcterms:modified xsi:type="dcterms:W3CDTF">2013-11-03T20:29:35Z</dcterms:modified>
</cp:coreProperties>
</file>