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lepoix\Desktop\"/>
    </mc:Choice>
  </mc:AlternateContent>
  <bookViews>
    <workbookView xWindow="0" yWindow="0" windowWidth="41865" windowHeight="1012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 l="1"/>
  <c r="F18" i="1"/>
  <c r="E18" i="1"/>
  <c r="I18" i="1" s="1"/>
  <c r="D18" i="1"/>
  <c r="C18" i="1"/>
  <c r="B18" i="1"/>
  <c r="AL14" i="1" s="1"/>
  <c r="A18" i="1"/>
  <c r="M17" i="1"/>
  <c r="K17" i="1"/>
  <c r="AP14" i="1"/>
  <c r="AM14" i="1"/>
  <c r="AP13" i="1"/>
  <c r="AM13" i="1"/>
  <c r="AP11" i="1"/>
  <c r="AM11" i="1"/>
  <c r="P3" i="1"/>
  <c r="Q3" i="1" s="1"/>
  <c r="O3" i="1"/>
  <c r="N3" i="1"/>
  <c r="M3" i="1"/>
  <c r="P2" i="1"/>
  <c r="P17" i="1" s="1"/>
  <c r="O2" i="1"/>
  <c r="O17" i="1" s="1"/>
  <c r="N2" i="1"/>
  <c r="N17" i="1" s="1"/>
  <c r="M2" i="1"/>
  <c r="L2" i="1"/>
  <c r="L17" i="1" s="1"/>
  <c r="N7" i="1" l="1"/>
  <c r="N6" i="1"/>
  <c r="N4" i="1"/>
  <c r="N9" i="1" s="1"/>
  <c r="N5" i="1"/>
  <c r="O6" i="1"/>
  <c r="O7" i="1"/>
  <c r="P7" i="1"/>
  <c r="P6" i="1"/>
  <c r="P5" i="1"/>
  <c r="P4" i="1"/>
  <c r="P9" i="1" s="1"/>
  <c r="Q2" i="1"/>
  <c r="Q17" i="1" s="1"/>
  <c r="R3" i="1"/>
  <c r="O4" i="1"/>
  <c r="O5" i="1"/>
  <c r="M7" i="1"/>
  <c r="M6" i="1"/>
  <c r="M4" i="1"/>
  <c r="M9" i="1" s="1"/>
  <c r="M5" i="1"/>
  <c r="AL11" i="1"/>
  <c r="AL13" i="1"/>
  <c r="AO14" i="1"/>
  <c r="AK14" i="1"/>
  <c r="AO13" i="1"/>
  <c r="AK13" i="1"/>
  <c r="AO11" i="1"/>
  <c r="AK11" i="1"/>
  <c r="AN14" i="1"/>
  <c r="AN13" i="1"/>
  <c r="AJ13" i="1"/>
  <c r="AN11" i="1"/>
  <c r="AJ11" i="1"/>
  <c r="L7" i="1"/>
  <c r="L6" i="1"/>
  <c r="L4" i="1"/>
  <c r="L9" i="1" s="1"/>
  <c r="L5" i="1"/>
  <c r="AI11" i="1"/>
  <c r="AQ11" i="1"/>
  <c r="AI13" i="1"/>
  <c r="AQ13" i="1"/>
  <c r="AI14" i="1"/>
  <c r="AQ14" i="1"/>
  <c r="AJ14" i="1" l="1"/>
  <c r="O9" i="1"/>
  <c r="Q7" i="1"/>
  <c r="Q6" i="1"/>
  <c r="Q5" i="1"/>
  <c r="Q4" i="1"/>
  <c r="S3" i="1"/>
  <c r="R2" i="1"/>
  <c r="R17" i="1" s="1"/>
  <c r="R7" i="1" l="1"/>
  <c r="R6" i="1"/>
  <c r="T3" i="1"/>
  <c r="S2" i="1"/>
  <c r="S17" i="1" s="1"/>
  <c r="R5" i="1"/>
  <c r="R4" i="1"/>
  <c r="R9" i="1" s="1"/>
  <c r="Q9" i="1"/>
  <c r="S7" i="1" l="1"/>
  <c r="S6" i="1"/>
  <c r="U3" i="1"/>
  <c r="S4" i="1"/>
  <c r="S9" i="1" s="1"/>
  <c r="T2" i="1"/>
  <c r="T17" i="1" s="1"/>
  <c r="S5" i="1"/>
  <c r="T7" i="1" l="1"/>
  <c r="T6" i="1"/>
  <c r="T5" i="1"/>
  <c r="T4" i="1"/>
  <c r="U2" i="1"/>
  <c r="U17" i="1" s="1"/>
  <c r="V3" i="1"/>
  <c r="U7" i="1" l="1"/>
  <c r="U6" i="1"/>
  <c r="U5" i="1"/>
  <c r="U4" i="1"/>
  <c r="V2" i="1"/>
  <c r="V17" i="1" s="1"/>
  <c r="W3" i="1"/>
  <c r="T9" i="1"/>
  <c r="U9" i="1" l="1"/>
  <c r="V7" i="1"/>
  <c r="V6" i="1"/>
  <c r="X3" i="1"/>
  <c r="W2" i="1"/>
  <c r="W17" i="1" s="1"/>
  <c r="V5" i="1"/>
  <c r="V4" i="1"/>
  <c r="V9" i="1" l="1"/>
  <c r="Y3" i="1"/>
  <c r="W7" i="1"/>
  <c r="W6" i="1"/>
  <c r="W5" i="1"/>
  <c r="W4" i="1"/>
  <c r="X2" i="1"/>
  <c r="X17" i="1" s="1"/>
  <c r="W9" i="1" l="1"/>
  <c r="X7" i="1"/>
  <c r="X6" i="1"/>
  <c r="X5" i="1"/>
  <c r="X4" i="1"/>
  <c r="Y2" i="1"/>
  <c r="Y17" i="1" s="1"/>
  <c r="Z3" i="1"/>
  <c r="Y7" i="1" l="1"/>
  <c r="Y6" i="1"/>
  <c r="Y5" i="1"/>
  <c r="Y4" i="1"/>
  <c r="AA3" i="1"/>
  <c r="Z2" i="1"/>
  <c r="Z17" i="1" s="1"/>
  <c r="X9" i="1"/>
  <c r="Y9" i="1" l="1"/>
  <c r="Z7" i="1"/>
  <c r="Z6" i="1"/>
  <c r="AA2" i="1"/>
  <c r="AA17" i="1" s="1"/>
  <c r="Z5" i="1"/>
  <c r="Z4" i="1"/>
  <c r="AB3" i="1"/>
  <c r="AA7" i="1" l="1"/>
  <c r="AA6" i="1"/>
  <c r="AC3" i="1"/>
  <c r="AA5" i="1"/>
  <c r="AA4" i="1"/>
  <c r="AB2" i="1"/>
  <c r="AB17" i="1" s="1"/>
  <c r="Z9" i="1"/>
  <c r="AB7" i="1" l="1"/>
  <c r="AB6" i="1"/>
  <c r="AB5" i="1"/>
  <c r="AB4" i="1"/>
  <c r="AC2" i="1"/>
  <c r="AC17" i="1" s="1"/>
  <c r="AD3" i="1"/>
  <c r="AA9" i="1"/>
  <c r="AC7" i="1" l="1"/>
  <c r="AC6" i="1"/>
  <c r="AC5" i="1"/>
  <c r="AC4" i="1"/>
  <c r="AC9" i="1" s="1"/>
  <c r="AE3" i="1"/>
  <c r="AD2" i="1"/>
  <c r="AD17" i="1" s="1"/>
  <c r="AB9" i="1"/>
  <c r="AD7" i="1" l="1"/>
  <c r="AD6" i="1"/>
  <c r="AD5" i="1"/>
  <c r="AF3" i="1"/>
  <c r="AD4" i="1"/>
  <c r="AE2" i="1"/>
  <c r="AE17" i="1" s="1"/>
  <c r="AG3" i="1" l="1"/>
  <c r="AE4" i="1"/>
  <c r="AF2" i="1"/>
  <c r="AF17" i="1" s="1"/>
  <c r="AE6" i="1"/>
  <c r="AE5" i="1"/>
  <c r="AE7" i="1"/>
  <c r="AD9" i="1"/>
  <c r="AE9" i="1" l="1"/>
  <c r="AF7" i="1"/>
  <c r="AF6" i="1"/>
  <c r="AF5" i="1"/>
  <c r="AF4" i="1"/>
  <c r="AG2" i="1"/>
  <c r="AG17" i="1" s="1"/>
  <c r="AH3" i="1"/>
  <c r="AF9" i="1" l="1"/>
  <c r="AG7" i="1"/>
  <c r="AG6" i="1"/>
  <c r="AG5" i="1"/>
  <c r="AG4" i="1"/>
  <c r="AI3" i="1"/>
  <c r="AH2" i="1"/>
  <c r="AH17" i="1" s="1"/>
  <c r="AH7" i="1" l="1"/>
  <c r="AH6" i="1"/>
  <c r="AH5" i="1"/>
  <c r="AJ3" i="1"/>
  <c r="AI2" i="1"/>
  <c r="AI17" i="1" s="1"/>
  <c r="AH4" i="1"/>
  <c r="AG9" i="1"/>
  <c r="AI7" i="1" l="1"/>
  <c r="AI6" i="1"/>
  <c r="AI5" i="1"/>
  <c r="AK3" i="1"/>
  <c r="AI4" i="1"/>
  <c r="AJ2" i="1"/>
  <c r="AJ17" i="1" s="1"/>
  <c r="AH9" i="1"/>
  <c r="AJ7" i="1" l="1"/>
  <c r="AJ6" i="1"/>
  <c r="AJ5" i="1"/>
  <c r="AJ4" i="1"/>
  <c r="AJ9" i="1" s="1"/>
  <c r="AK2" i="1"/>
  <c r="AK17" i="1" s="1"/>
  <c r="AL3" i="1"/>
  <c r="AI9" i="1"/>
  <c r="AK7" i="1" l="1"/>
  <c r="AK6" i="1"/>
  <c r="AK5" i="1"/>
  <c r="AK4" i="1"/>
  <c r="AL2" i="1"/>
  <c r="AL17" i="1" s="1"/>
  <c r="AM3" i="1"/>
  <c r="AL7" i="1" l="1"/>
  <c r="AL6" i="1"/>
  <c r="AL5" i="1"/>
  <c r="AN3" i="1"/>
  <c r="AM2" i="1"/>
  <c r="AM17" i="1" s="1"/>
  <c r="AL4" i="1"/>
  <c r="AK9" i="1"/>
  <c r="AO3" i="1" l="1"/>
  <c r="AM4" i="1"/>
  <c r="AM7" i="1"/>
  <c r="AM6" i="1"/>
  <c r="AN2" i="1"/>
  <c r="AN17" i="1" s="1"/>
  <c r="AM5" i="1"/>
  <c r="AL9" i="1"/>
  <c r="AM9" i="1" l="1"/>
  <c r="AN7" i="1"/>
  <c r="AN6" i="1"/>
  <c r="AN5" i="1"/>
  <c r="AN4" i="1"/>
  <c r="AO2" i="1"/>
  <c r="AO17" i="1" s="1"/>
  <c r="AP3" i="1"/>
  <c r="AN9" i="1" l="1"/>
  <c r="AO7" i="1"/>
  <c r="AO6" i="1"/>
  <c r="AO5" i="1"/>
  <c r="AO4" i="1"/>
  <c r="AP2" i="1"/>
  <c r="AP17" i="1" s="1"/>
  <c r="AQ3" i="1"/>
  <c r="AO9" i="1" l="1"/>
  <c r="AP7" i="1"/>
  <c r="AP6" i="1"/>
  <c r="AQ2" i="1"/>
  <c r="AQ17" i="1" s="1"/>
  <c r="AP5" i="1"/>
  <c r="AR3" i="1"/>
  <c r="AP4" i="1"/>
  <c r="AP9" i="1" s="1"/>
  <c r="AQ7" i="1" l="1"/>
  <c r="AQ6" i="1"/>
  <c r="AQ5" i="1"/>
  <c r="AR2" i="1"/>
  <c r="AR17" i="1" s="1"/>
  <c r="AQ4" i="1"/>
  <c r="AR18" i="1"/>
  <c r="AR19" i="1"/>
  <c r="AQ19" i="1" l="1"/>
  <c r="AP19" i="1" s="1"/>
  <c r="AO19" i="1" s="1"/>
  <c r="AN19" i="1" s="1"/>
  <c r="AM19" i="1" s="1"/>
  <c r="AL19" i="1" s="1"/>
  <c r="AK19" i="1" s="1"/>
  <c r="AJ19" i="1" s="1"/>
  <c r="AI19" i="1" s="1"/>
  <c r="AH19" i="1" s="1"/>
  <c r="AG19" i="1" s="1"/>
  <c r="AF19" i="1" s="1"/>
  <c r="AE19" i="1" s="1"/>
  <c r="AD19" i="1" s="1"/>
  <c r="AC19" i="1" s="1"/>
  <c r="AB19" i="1" s="1"/>
  <c r="AA19" i="1" s="1"/>
  <c r="Z19" i="1" s="1"/>
  <c r="Y19" i="1" s="1"/>
  <c r="X19" i="1" s="1"/>
  <c r="W19" i="1" s="1"/>
  <c r="V19" i="1" s="1"/>
  <c r="U19" i="1" s="1"/>
  <c r="T19" i="1" s="1"/>
  <c r="S19" i="1" s="1"/>
  <c r="R19" i="1" s="1"/>
  <c r="Q19" i="1" s="1"/>
  <c r="P19" i="1" s="1"/>
  <c r="O19" i="1" s="1"/>
  <c r="N19" i="1" s="1"/>
  <c r="M19" i="1" s="1"/>
  <c r="L19" i="1" s="1"/>
  <c r="AQ18" i="1"/>
  <c r="AQ9" i="1"/>
  <c r="AQ12" i="1" l="1"/>
  <c r="AP18" i="1"/>
  <c r="AP12" i="1" l="1"/>
  <c r="AO18" i="1"/>
  <c r="AO12" i="1" l="1"/>
  <c r="AN18" i="1"/>
  <c r="AN12" i="1" l="1"/>
  <c r="AM18" i="1"/>
  <c r="AM12" i="1" l="1"/>
  <c r="AL18" i="1"/>
  <c r="AL12" i="1" l="1"/>
  <c r="AK18" i="1"/>
  <c r="AK12" i="1" l="1"/>
  <c r="AJ18" i="1"/>
  <c r="AJ12" i="1" l="1"/>
  <c r="AI18" i="1"/>
  <c r="AI12" i="1" l="1"/>
  <c r="AH18" i="1"/>
  <c r="AG18" i="1" l="1"/>
  <c r="AE18" i="1" l="1"/>
  <c r="AD18" i="1" l="1"/>
  <c r="AC18" i="1" l="1"/>
  <c r="AB18" i="1" l="1"/>
  <c r="AA18" i="1" l="1"/>
  <c r="Z18" i="1" l="1"/>
  <c r="Y18" i="1" l="1"/>
  <c r="X18" i="1" l="1"/>
  <c r="W18" i="1" l="1"/>
  <c r="V18" i="1" l="1"/>
  <c r="U18" i="1" l="1"/>
  <c r="T18" i="1" l="1"/>
  <c r="S18" i="1" l="1"/>
  <c r="R18" i="1" l="1"/>
  <c r="Q18" i="1" l="1"/>
  <c r="P18" i="1" l="1"/>
  <c r="O18" i="1" l="1"/>
  <c r="N18" i="1" l="1"/>
  <c r="M18" i="1" l="1"/>
  <c r="L18" i="1" l="1"/>
  <c r="M12" i="1"/>
  <c r="AG11" i="1" l="1"/>
  <c r="AF11" i="1"/>
  <c r="AH13" i="1"/>
  <c r="AC13" i="1"/>
  <c r="AC11" i="1"/>
  <c r="AD13" i="1"/>
  <c r="AG13" i="1"/>
  <c r="AF13" i="1"/>
  <c r="AH11" i="1"/>
  <c r="AH14" i="1"/>
  <c r="AE11" i="1"/>
  <c r="AE14" i="1"/>
  <c r="AC14" i="1"/>
  <c r="AE13" i="1"/>
  <c r="AD11" i="1"/>
  <c r="AF14" i="1"/>
  <c r="AF12" i="1"/>
  <c r="AG14" i="1"/>
  <c r="AD14" i="1"/>
  <c r="AB13" i="1"/>
  <c r="AB11" i="1"/>
  <c r="AB14" i="1"/>
  <c r="AA13" i="1"/>
  <c r="AA11" i="1"/>
  <c r="AA14" i="1"/>
  <c r="Z11" i="1"/>
  <c r="Z13" i="1"/>
  <c r="Z14" i="1"/>
  <c r="Y13" i="1"/>
  <c r="Y11" i="1"/>
  <c r="Y14" i="1"/>
  <c r="V14" i="1"/>
  <c r="R13" i="1"/>
  <c r="N11" i="1"/>
  <c r="M13" i="1"/>
  <c r="R14" i="1"/>
  <c r="T11" i="1"/>
  <c r="S14" i="1"/>
  <c r="M11" i="1"/>
  <c r="L11" i="1"/>
  <c r="O14" i="1"/>
  <c r="L12" i="1"/>
  <c r="W14" i="1"/>
  <c r="X13" i="1"/>
  <c r="P11" i="1"/>
  <c r="W11" i="1"/>
  <c r="U14" i="1"/>
  <c r="V13" i="1"/>
  <c r="X14" i="1"/>
  <c r="Q11" i="1"/>
  <c r="U13" i="1"/>
  <c r="P14" i="1"/>
  <c r="N14" i="1"/>
  <c r="R11" i="1"/>
  <c r="T14" i="1"/>
  <c r="W13" i="1"/>
  <c r="M14" i="1"/>
  <c r="U11" i="1"/>
  <c r="X11" i="1"/>
  <c r="P13" i="1"/>
  <c r="L13" i="1"/>
  <c r="Q14" i="1"/>
  <c r="L14" i="1"/>
  <c r="Q13" i="1"/>
  <c r="N13" i="1"/>
  <c r="T13" i="1"/>
  <c r="V11" i="1"/>
  <c r="S11" i="1"/>
  <c r="O13" i="1"/>
  <c r="S13" i="1"/>
  <c r="O11" i="1"/>
  <c r="AH12" i="1"/>
  <c r="AG12" i="1"/>
  <c r="AE12" i="1"/>
  <c r="AD12" i="1"/>
  <c r="AC12" i="1"/>
  <c r="AB12" i="1"/>
  <c r="AA12" i="1"/>
  <c r="Z12" i="1"/>
  <c r="Y12" i="1"/>
  <c r="W12" i="1"/>
  <c r="X12" i="1"/>
  <c r="V12" i="1"/>
  <c r="U12" i="1"/>
  <c r="T12" i="1"/>
  <c r="S12" i="1"/>
  <c r="R12" i="1"/>
  <c r="Q12" i="1"/>
  <c r="P12" i="1"/>
  <c r="O12" i="1"/>
  <c r="N12" i="1"/>
</calcChain>
</file>

<file path=xl/sharedStrings.xml><?xml version="1.0" encoding="utf-8"?>
<sst xmlns="http://schemas.openxmlformats.org/spreadsheetml/2006/main" count="22" uniqueCount="18">
  <si>
    <t>Semaine</t>
  </si>
  <si>
    <t>Capacité horaire hebdomadaire</t>
  </si>
  <si>
    <t>CM</t>
  </si>
  <si>
    <t>LB</t>
  </si>
  <si>
    <t>SR</t>
  </si>
  <si>
    <t>AT</t>
  </si>
  <si>
    <t>TOTAL</t>
  </si>
  <si>
    <t>Charge horaire hebdomadaire</t>
  </si>
  <si>
    <t>Référence</t>
  </si>
  <si>
    <t>QUI</t>
  </si>
  <si>
    <t>Heure Indus</t>
  </si>
  <si>
    <t>Heure MAP</t>
  </si>
  <si>
    <t>Date Fin Indus</t>
  </si>
  <si>
    <t>Date Fin MAP</t>
  </si>
  <si>
    <t>Recalage Indus (jours)</t>
  </si>
  <si>
    <t>Recalage MAP (jours)</t>
  </si>
  <si>
    <t>NouvelleDate Fin (Indus)</t>
  </si>
  <si>
    <t>NouvelleDate Fin (MAP)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</si>
</sst>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theme="4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textRotation="90"/>
    </xf>
    <xf numFmtId="0" fontId="1" fillId="0" borderId="0" xfId="0" applyFont="1" applyAlignment="1">
      <alignment horizontal="center" textRotation="90"/>
    </xf>
    <xf numFmtId="0" fontId="1" fillId="0" borderId="1" xfId="0" applyFont="1" applyBorder="1" applyAlignment="1">
      <alignment horizontal="center" textRotation="90"/>
    </xf>
    <xf numFmtId="14" fontId="1" fillId="0" borderId="1" xfId="0" applyNumberFormat="1" applyFont="1" applyBorder="1" applyAlignment="1">
      <alignment textRotation="90"/>
    </xf>
    <xf numFmtId="0" fontId="2" fillId="0" borderId="0" xfId="0" applyFont="1" applyAlignment="1">
      <alignment horizontal="right"/>
    </xf>
    <xf numFmtId="1" fontId="1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 textRotation="90"/>
    </xf>
    <xf numFmtId="14" fontId="1" fillId="0" borderId="0" xfId="0" applyNumberFormat="1" applyFont="1" applyAlignment="1">
      <alignment horizontal="center" textRotation="90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vid/Copie%20de%20Pilotage%20Service%20Methodes%20ESKUT_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 Projets"/>
      <sheetName val="Action Log"/>
      <sheetName val="Suivi Indus"/>
      <sheetName val="Charge"/>
      <sheetName val="Suivi Devis"/>
      <sheetName val="Amelioration"/>
      <sheetName val="Modification"/>
      <sheetName val="Indicateur_m"/>
      <sheetName val="Spécifique"/>
      <sheetName val="Holidays"/>
      <sheetName val="août 2013"/>
      <sheetName val="septembre 2013"/>
      <sheetName val="octobre 2013"/>
      <sheetName val="novembre 2013"/>
      <sheetName val="décembre 2013"/>
      <sheetName val="janvier 2014"/>
    </sheetNames>
    <sheetDataSet>
      <sheetData sheetId="0"/>
      <sheetData sheetId="1"/>
      <sheetData sheetId="2">
        <row r="4">
          <cell r="C4" t="str">
            <v>SMSC572333101A2P01</v>
          </cell>
          <cell r="G4">
            <v>16</v>
          </cell>
          <cell r="H4">
            <v>8</v>
          </cell>
          <cell r="J4" t="str">
            <v>LB</v>
          </cell>
          <cell r="S4">
            <v>41530</v>
          </cell>
          <cell r="V4">
            <v>41542</v>
          </cell>
        </row>
      </sheetData>
      <sheetData sheetId="3"/>
      <sheetData sheetId="4"/>
      <sheetData sheetId="5"/>
      <sheetData sheetId="6"/>
      <sheetData sheetId="7"/>
      <sheetData sheetId="8"/>
      <sheetData sheetId="9">
        <row r="6">
          <cell r="E6">
            <v>41526</v>
          </cell>
        </row>
        <row r="7">
          <cell r="E7">
            <v>41527</v>
          </cell>
        </row>
        <row r="8">
          <cell r="E8">
            <v>41528</v>
          </cell>
        </row>
        <row r="9">
          <cell r="E9">
            <v>41529</v>
          </cell>
        </row>
        <row r="10">
          <cell r="E10">
            <v>41530</v>
          </cell>
        </row>
        <row r="11">
          <cell r="E11">
            <v>41531</v>
          </cell>
        </row>
        <row r="12">
          <cell r="E12">
            <v>41532</v>
          </cell>
        </row>
        <row r="13">
          <cell r="E13">
            <v>41533</v>
          </cell>
        </row>
        <row r="14">
          <cell r="E14">
            <v>41534</v>
          </cell>
        </row>
        <row r="15">
          <cell r="E15">
            <v>41535</v>
          </cell>
        </row>
        <row r="16">
          <cell r="E16">
            <v>41536</v>
          </cell>
        </row>
        <row r="17">
          <cell r="E17">
            <v>41537</v>
          </cell>
        </row>
        <row r="18">
          <cell r="E18">
            <v>41538</v>
          </cell>
        </row>
        <row r="19">
          <cell r="E19">
            <v>41539</v>
          </cell>
        </row>
        <row r="20">
          <cell r="E20">
            <v>41540</v>
          </cell>
        </row>
        <row r="21">
          <cell r="E21">
            <v>41541</v>
          </cell>
        </row>
        <row r="22">
          <cell r="E22">
            <v>41542</v>
          </cell>
        </row>
        <row r="23">
          <cell r="E23">
            <v>41543</v>
          </cell>
        </row>
        <row r="24">
          <cell r="E24">
            <v>41544</v>
          </cell>
        </row>
        <row r="25">
          <cell r="E25">
            <v>41545</v>
          </cell>
        </row>
        <row r="26">
          <cell r="E26">
            <v>41546</v>
          </cell>
        </row>
        <row r="27">
          <cell r="D27">
            <v>41547</v>
          </cell>
          <cell r="E27">
            <v>41547</v>
          </cell>
        </row>
        <row r="28">
          <cell r="E28">
            <v>41548</v>
          </cell>
        </row>
        <row r="29">
          <cell r="E29">
            <v>41549</v>
          </cell>
        </row>
        <row r="30">
          <cell r="E30">
            <v>41550</v>
          </cell>
        </row>
        <row r="31">
          <cell r="E31">
            <v>41551</v>
          </cell>
        </row>
        <row r="32">
          <cell r="B32">
            <v>41558</v>
          </cell>
        </row>
        <row r="33">
          <cell r="B33">
            <v>41579</v>
          </cell>
          <cell r="C33">
            <v>41579</v>
          </cell>
          <cell r="D33">
            <v>41579</v>
          </cell>
          <cell r="E33">
            <v>41579</v>
          </cell>
        </row>
        <row r="34">
          <cell r="B34">
            <v>41589</v>
          </cell>
          <cell r="C34">
            <v>41589</v>
          </cell>
          <cell r="D34">
            <v>41589</v>
          </cell>
          <cell r="E34">
            <v>41589</v>
          </cell>
        </row>
        <row r="35">
          <cell r="B35">
            <v>41633</v>
          </cell>
          <cell r="C35">
            <v>41633</v>
          </cell>
          <cell r="D35">
            <v>41633</v>
          </cell>
          <cell r="E35">
            <v>41633</v>
          </cell>
        </row>
        <row r="36">
          <cell r="B36">
            <v>41640</v>
          </cell>
          <cell r="C36">
            <v>41640</v>
          </cell>
          <cell r="D36">
            <v>41640</v>
          </cell>
          <cell r="E36">
            <v>41640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9"/>
  <sheetViews>
    <sheetView tabSelected="1" workbookViewId="0">
      <selection activeCell="J20" sqref="J20"/>
    </sheetView>
  </sheetViews>
  <sheetFormatPr baseColWidth="10" defaultRowHeight="15" x14ac:dyDescent="0.25"/>
  <sheetData>
    <row r="1" spans="1:44" x14ac:dyDescent="0.25">
      <c r="A1" s="1"/>
      <c r="B1" s="2"/>
      <c r="C1" s="2"/>
      <c r="D1" s="2"/>
      <c r="E1" s="1"/>
      <c r="F1" s="1"/>
      <c r="G1" s="1"/>
      <c r="H1" s="1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x14ac:dyDescent="0.25">
      <c r="A2" s="3"/>
      <c r="B2" s="2"/>
      <c r="C2" s="2"/>
      <c r="D2" s="2"/>
      <c r="E2" s="2"/>
      <c r="F2" s="2"/>
      <c r="G2" s="2"/>
      <c r="H2" s="2"/>
      <c r="I2" s="2"/>
      <c r="J2" s="2"/>
      <c r="K2" s="4" t="s">
        <v>0</v>
      </c>
      <c r="L2" s="4">
        <f>+WEEKNUM(L3,2)</f>
        <v>35</v>
      </c>
      <c r="M2" s="4">
        <f>+WEEKNUM(M3,2)</f>
        <v>36</v>
      </c>
      <c r="N2" s="4">
        <f>+WEEKNUM(N3,2)</f>
        <v>37</v>
      </c>
      <c r="O2" s="4">
        <f>+WEEKNUM(O3,2)</f>
        <v>38</v>
      </c>
      <c r="P2" s="4">
        <f>+WEEKNUM(P3,2)</f>
        <v>39</v>
      </c>
      <c r="Q2" s="4">
        <f t="shared" ref="Q2:AR2" si="0">+WEEKNUM(Q3,2)</f>
        <v>40</v>
      </c>
      <c r="R2" s="4">
        <f t="shared" si="0"/>
        <v>41</v>
      </c>
      <c r="S2" s="4">
        <f t="shared" si="0"/>
        <v>42</v>
      </c>
      <c r="T2" s="4">
        <f t="shared" si="0"/>
        <v>43</v>
      </c>
      <c r="U2" s="4">
        <f t="shared" si="0"/>
        <v>44</v>
      </c>
      <c r="V2" s="4">
        <f t="shared" si="0"/>
        <v>45</v>
      </c>
      <c r="W2" s="4">
        <f t="shared" si="0"/>
        <v>46</v>
      </c>
      <c r="X2" s="4">
        <f t="shared" si="0"/>
        <v>47</v>
      </c>
      <c r="Y2" s="4">
        <f t="shared" si="0"/>
        <v>48</v>
      </c>
      <c r="Z2" s="4">
        <f t="shared" si="0"/>
        <v>49</v>
      </c>
      <c r="AA2" s="4">
        <f t="shared" si="0"/>
        <v>50</v>
      </c>
      <c r="AB2" s="4">
        <f t="shared" si="0"/>
        <v>51</v>
      </c>
      <c r="AC2" s="4">
        <f t="shared" si="0"/>
        <v>52</v>
      </c>
      <c r="AD2" s="4">
        <f>+WEEKNUM(AD3,2)</f>
        <v>53</v>
      </c>
      <c r="AE2" s="4">
        <f t="shared" si="0"/>
        <v>2</v>
      </c>
      <c r="AF2" s="4">
        <f t="shared" si="0"/>
        <v>3</v>
      </c>
      <c r="AG2" s="4">
        <f t="shared" si="0"/>
        <v>4</v>
      </c>
      <c r="AH2" s="4">
        <f t="shared" si="0"/>
        <v>5</v>
      </c>
      <c r="AI2" s="4">
        <f t="shared" si="0"/>
        <v>6</v>
      </c>
      <c r="AJ2" s="4">
        <f t="shared" si="0"/>
        <v>7</v>
      </c>
      <c r="AK2" s="4">
        <f t="shared" si="0"/>
        <v>8</v>
      </c>
      <c r="AL2" s="4">
        <f t="shared" si="0"/>
        <v>9</v>
      </c>
      <c r="AM2" s="4">
        <f t="shared" si="0"/>
        <v>10</v>
      </c>
      <c r="AN2" s="4">
        <f t="shared" si="0"/>
        <v>11</v>
      </c>
      <c r="AO2" s="4">
        <f t="shared" si="0"/>
        <v>12</v>
      </c>
      <c r="AP2" s="4">
        <f t="shared" si="0"/>
        <v>13</v>
      </c>
      <c r="AQ2" s="4">
        <f t="shared" si="0"/>
        <v>14</v>
      </c>
      <c r="AR2" s="4">
        <f t="shared" si="0"/>
        <v>15</v>
      </c>
    </row>
    <row r="3" spans="1:44" ht="48.75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7"/>
      <c r="L3" s="8">
        <v>41512</v>
      </c>
      <c r="M3" s="8">
        <f>L3+7</f>
        <v>41519</v>
      </c>
      <c r="N3" s="8">
        <f t="shared" ref="N3:AR3" si="1">M3+7</f>
        <v>41526</v>
      </c>
      <c r="O3" s="8">
        <f t="shared" si="1"/>
        <v>41533</v>
      </c>
      <c r="P3" s="8">
        <f t="shared" si="1"/>
        <v>41540</v>
      </c>
      <c r="Q3" s="8">
        <f t="shared" si="1"/>
        <v>41547</v>
      </c>
      <c r="R3" s="8">
        <f t="shared" si="1"/>
        <v>41554</v>
      </c>
      <c r="S3" s="8">
        <f t="shared" si="1"/>
        <v>41561</v>
      </c>
      <c r="T3" s="8">
        <f t="shared" si="1"/>
        <v>41568</v>
      </c>
      <c r="U3" s="8">
        <f t="shared" si="1"/>
        <v>41575</v>
      </c>
      <c r="V3" s="8">
        <f t="shared" si="1"/>
        <v>41582</v>
      </c>
      <c r="W3" s="8">
        <f t="shared" si="1"/>
        <v>41589</v>
      </c>
      <c r="X3" s="8">
        <f t="shared" si="1"/>
        <v>41596</v>
      </c>
      <c r="Y3" s="8">
        <f t="shared" si="1"/>
        <v>41603</v>
      </c>
      <c r="Z3" s="8">
        <f t="shared" si="1"/>
        <v>41610</v>
      </c>
      <c r="AA3" s="8">
        <f t="shared" si="1"/>
        <v>41617</v>
      </c>
      <c r="AB3" s="8">
        <f t="shared" si="1"/>
        <v>41624</v>
      </c>
      <c r="AC3" s="8">
        <f t="shared" si="1"/>
        <v>41631</v>
      </c>
      <c r="AD3" s="8">
        <f t="shared" si="1"/>
        <v>41638</v>
      </c>
      <c r="AE3" s="8">
        <f t="shared" si="1"/>
        <v>41645</v>
      </c>
      <c r="AF3" s="8">
        <f t="shared" si="1"/>
        <v>41652</v>
      </c>
      <c r="AG3" s="8">
        <f t="shared" si="1"/>
        <v>41659</v>
      </c>
      <c r="AH3" s="8">
        <f t="shared" si="1"/>
        <v>41666</v>
      </c>
      <c r="AI3" s="8">
        <f t="shared" si="1"/>
        <v>41673</v>
      </c>
      <c r="AJ3" s="8">
        <f t="shared" si="1"/>
        <v>41680</v>
      </c>
      <c r="AK3" s="8">
        <f t="shared" si="1"/>
        <v>41687</v>
      </c>
      <c r="AL3" s="8">
        <f t="shared" si="1"/>
        <v>41694</v>
      </c>
      <c r="AM3" s="8">
        <f t="shared" si="1"/>
        <v>41701</v>
      </c>
      <c r="AN3" s="8">
        <f t="shared" si="1"/>
        <v>41708</v>
      </c>
      <c r="AO3" s="8">
        <f t="shared" si="1"/>
        <v>41715</v>
      </c>
      <c r="AP3" s="8">
        <f t="shared" si="1"/>
        <v>41722</v>
      </c>
      <c r="AQ3" s="8">
        <f t="shared" si="1"/>
        <v>41729</v>
      </c>
      <c r="AR3" s="8">
        <f t="shared" si="1"/>
        <v>41736</v>
      </c>
    </row>
    <row r="4" spans="1:44" x14ac:dyDescent="0.25">
      <c r="A4" s="5"/>
      <c r="B4" s="6"/>
      <c r="C4" s="6"/>
      <c r="D4" s="6"/>
      <c r="E4" s="6"/>
      <c r="F4" s="6"/>
      <c r="G4" s="6"/>
      <c r="H4" s="6"/>
      <c r="I4" s="6"/>
      <c r="J4" s="9" t="s">
        <v>1</v>
      </c>
      <c r="K4" s="4" t="s">
        <v>2</v>
      </c>
      <c r="L4" s="10">
        <f>NETWORKDAYS(L3,M3-1,[1]Holidays!$B$6:$B$304)*7</f>
        <v>35</v>
      </c>
      <c r="M4" s="10">
        <f>NETWORKDAYS(M3,N3-1,[1]Holidays!$B$6:$B$304)*7</f>
        <v>35</v>
      </c>
      <c r="N4" s="10">
        <f>NETWORKDAYS(N3,O3-1,[1]Holidays!$B$6:$B$304)*7</f>
        <v>35</v>
      </c>
      <c r="O4" s="10">
        <f>NETWORKDAYS(O3,P3-1,[1]Holidays!$B$6:$B$304)*7</f>
        <v>35</v>
      </c>
      <c r="P4" s="10">
        <f>NETWORKDAYS(P3,Q3-1,[1]Holidays!$B$6:$B$304)*7</f>
        <v>35</v>
      </c>
      <c r="Q4" s="10">
        <f>NETWORKDAYS(Q3,R3-1,[1]Holidays!$B$6:$B$304)*7</f>
        <v>35</v>
      </c>
      <c r="R4" s="10">
        <f>NETWORKDAYS(R3,S3-1,[1]Holidays!$B$6:$B$304)*7</f>
        <v>28</v>
      </c>
      <c r="S4" s="10">
        <f>NETWORKDAYS(S3,T3-1,[1]Holidays!$B$6:$B$304)*7</f>
        <v>35</v>
      </c>
      <c r="T4" s="10">
        <f>NETWORKDAYS(T3,U3-1,[1]Holidays!$B$6:$B$304)*7</f>
        <v>35</v>
      </c>
      <c r="U4" s="10">
        <f>NETWORKDAYS(U3,V3-1,[1]Holidays!$B$6:$B$304)*7</f>
        <v>28</v>
      </c>
      <c r="V4" s="10">
        <f>NETWORKDAYS(V3,W3-1,[1]Holidays!$B$6:$B$304)*7</f>
        <v>35</v>
      </c>
      <c r="W4" s="10">
        <f>NETWORKDAYS(W3,X3-1,[1]Holidays!$B$6:$B$304)*7</f>
        <v>28</v>
      </c>
      <c r="X4" s="10">
        <f>NETWORKDAYS(X3,Y3-1,[1]Holidays!$B$6:$B$304)*7</f>
        <v>35</v>
      </c>
      <c r="Y4" s="10">
        <f>NETWORKDAYS(Y3,Z3-1,[1]Holidays!$B$6:$B$304)*7</f>
        <v>35</v>
      </c>
      <c r="Z4" s="10">
        <f>NETWORKDAYS(Z3,AA3-1,[1]Holidays!$B$6:$B$304)*7</f>
        <v>35</v>
      </c>
      <c r="AA4" s="10">
        <f>NETWORKDAYS(AA3,AB3-1,[1]Holidays!$B$6:$B$304)*7</f>
        <v>35</v>
      </c>
      <c r="AB4" s="10">
        <f>NETWORKDAYS(AB3,AC3-1,[1]Holidays!$B$6:$B$304)*7</f>
        <v>35</v>
      </c>
      <c r="AC4" s="10">
        <f>NETWORKDAYS(AC3,AD3-1,[1]Holidays!$B$6:$B$304)*7</f>
        <v>28</v>
      </c>
      <c r="AD4" s="10">
        <f>NETWORKDAYS(AD3,AE3-1,[1]Holidays!$B$6:$B$304)*7</f>
        <v>28</v>
      </c>
      <c r="AE4" s="10">
        <f>NETWORKDAYS(AE3,AF3-1,[1]Holidays!$B$6:$B$304)*7</f>
        <v>35</v>
      </c>
      <c r="AF4" s="10">
        <f>NETWORKDAYS(AF3,AG3-1,[1]Holidays!$B$6:$B$304)*7</f>
        <v>35</v>
      </c>
      <c r="AG4" s="10">
        <f>NETWORKDAYS(AG3,AH3-1,[1]Holidays!$B$6:$B$304)*7</f>
        <v>35</v>
      </c>
      <c r="AH4" s="10">
        <f>NETWORKDAYS(AH3,AI3-1,[1]Holidays!$B$6:$B$304)*7</f>
        <v>35</v>
      </c>
      <c r="AI4" s="10">
        <f>NETWORKDAYS(AI3,AJ3-1,[1]Holidays!$B$6:$B$304)*7</f>
        <v>35</v>
      </c>
      <c r="AJ4" s="10">
        <f>NETWORKDAYS(AJ3,AK3-1,[1]Holidays!$B$6:$B$304)*7</f>
        <v>35</v>
      </c>
      <c r="AK4" s="10">
        <f>NETWORKDAYS(AK3,AL3-1,[1]Holidays!$B$6:$B$304)*7</f>
        <v>35</v>
      </c>
      <c r="AL4" s="10">
        <f>NETWORKDAYS(AL3,AM3-1,[1]Holidays!$B$6:$B$304)*7</f>
        <v>35</v>
      </c>
      <c r="AM4" s="10">
        <f>NETWORKDAYS(AM3,AN3-1,[1]Holidays!$B$6:$B$304)*7</f>
        <v>35</v>
      </c>
      <c r="AN4" s="10">
        <f>NETWORKDAYS(AN3,AO3-1,[1]Holidays!$B$6:$B$304)*7</f>
        <v>35</v>
      </c>
      <c r="AO4" s="10">
        <f>NETWORKDAYS(AO3,AP3-1,[1]Holidays!$B$6:$B$304)*7</f>
        <v>35</v>
      </c>
      <c r="AP4" s="10">
        <f>NETWORKDAYS(AP3,AQ3-1,[1]Holidays!$B$6:$B$304)*7</f>
        <v>35</v>
      </c>
      <c r="AQ4" s="10">
        <f>NETWORKDAYS(AQ3,AR3-1,[1]Holidays!$B$6:$B$304)*7</f>
        <v>35</v>
      </c>
      <c r="AR4" s="10">
        <v>35</v>
      </c>
    </row>
    <row r="5" spans="1:44" x14ac:dyDescent="0.25">
      <c r="A5" s="5"/>
      <c r="B5" s="11"/>
      <c r="C5" s="11"/>
      <c r="D5" s="11"/>
      <c r="E5" s="11"/>
      <c r="F5" s="11"/>
      <c r="G5" s="11"/>
      <c r="H5" s="11"/>
      <c r="I5" s="11"/>
      <c r="J5" s="12"/>
      <c r="K5" s="4" t="s">
        <v>3</v>
      </c>
      <c r="L5" s="10">
        <f>NETWORKDAYS(L3,M3-1,[1]Holidays!$C$6:$C$304)*7</f>
        <v>35</v>
      </c>
      <c r="M5" s="10">
        <f>NETWORKDAYS(M3,N3-1,[1]Holidays!$C$6:$C$304)*7</f>
        <v>35</v>
      </c>
      <c r="N5" s="10">
        <f>NETWORKDAYS(N3,O3-1,[1]Holidays!$C$6:$C$304)*7</f>
        <v>35</v>
      </c>
      <c r="O5" s="10">
        <f>NETWORKDAYS(O3,P3-1,[1]Holidays!$C$6:$C$304)*7</f>
        <v>35</v>
      </c>
      <c r="P5" s="10">
        <f>NETWORKDAYS(P3,Q3-1,[1]Holidays!$C$6:$C$304)*7</f>
        <v>35</v>
      </c>
      <c r="Q5" s="10">
        <f>NETWORKDAYS(Q3,R3-1,[1]Holidays!$C$6:$C$304)*7</f>
        <v>35</v>
      </c>
      <c r="R5" s="10">
        <f>NETWORKDAYS(R3,S3-1,[1]Holidays!$C$6:$C$304)*7</f>
        <v>35</v>
      </c>
      <c r="S5" s="10">
        <f>NETWORKDAYS(S3,T3-1,[1]Holidays!$C$6:$C$304)*7</f>
        <v>35</v>
      </c>
      <c r="T5" s="10">
        <f>NETWORKDAYS(T3,U3-1,[1]Holidays!$C$6:$C$304)*7</f>
        <v>35</v>
      </c>
      <c r="U5" s="10">
        <f>NETWORKDAYS(U3,V3-1,[1]Holidays!$C$6:$C$304)*7</f>
        <v>28</v>
      </c>
      <c r="V5" s="10">
        <f>NETWORKDAYS(V3,W3-1,[1]Holidays!$C$6:$C$304)*7</f>
        <v>35</v>
      </c>
      <c r="W5" s="10">
        <f>NETWORKDAYS(W3,X3-1,[1]Holidays!$C$6:$C$304)*7</f>
        <v>28</v>
      </c>
      <c r="X5" s="10">
        <f>NETWORKDAYS(X3,Y3-1,[1]Holidays!$C$6:$C$304)*7</f>
        <v>35</v>
      </c>
      <c r="Y5" s="10">
        <f>NETWORKDAYS(Y3,Z3-1,[1]Holidays!$C$6:$C$304)*7</f>
        <v>35</v>
      </c>
      <c r="Z5" s="10">
        <f>NETWORKDAYS(Z3,AA3-1,[1]Holidays!$C$6:$C$304)*7</f>
        <v>35</v>
      </c>
      <c r="AA5" s="10">
        <f>NETWORKDAYS(AA3,AB3-1,[1]Holidays!$C$6:$C$304)*7</f>
        <v>35</v>
      </c>
      <c r="AB5" s="10">
        <f>NETWORKDAYS(AB3,AC3-1,[1]Holidays!$C$6:$C$304)*7</f>
        <v>35</v>
      </c>
      <c r="AC5" s="10">
        <f>NETWORKDAYS(AC3,AD3-1,[1]Holidays!$C$6:$C$304)*7</f>
        <v>28</v>
      </c>
      <c r="AD5" s="10">
        <f>NETWORKDAYS(AD3,AE3-1,[1]Holidays!$C$6:$C$304)*7</f>
        <v>28</v>
      </c>
      <c r="AE5" s="10">
        <f>NETWORKDAYS(AE3,AF3-1,[1]Holidays!$C$6:$C$304)*7</f>
        <v>35</v>
      </c>
      <c r="AF5" s="10">
        <f>NETWORKDAYS(AF3,AG3-1,[1]Holidays!$C$6:$C$304)*7</f>
        <v>35</v>
      </c>
      <c r="AG5" s="10">
        <f>NETWORKDAYS(AG3,AH3-1,[1]Holidays!$C$6:$C$304)*7</f>
        <v>35</v>
      </c>
      <c r="AH5" s="10">
        <f>NETWORKDAYS(AH3,AI3-1,[1]Holidays!$C$6:$C$304)*7</f>
        <v>35</v>
      </c>
      <c r="AI5" s="10">
        <f>NETWORKDAYS(AI3,AJ3-1,[1]Holidays!$C$6:$C$304)*7</f>
        <v>35</v>
      </c>
      <c r="AJ5" s="10">
        <f>NETWORKDAYS(AJ3,AK3-1,[1]Holidays!$C$6:$C$304)*7</f>
        <v>35</v>
      </c>
      <c r="AK5" s="10">
        <f>NETWORKDAYS(AK3,AL3-1,[1]Holidays!$C$6:$C$304)*7</f>
        <v>35</v>
      </c>
      <c r="AL5" s="10">
        <f>NETWORKDAYS(AL3,AM3-1,[1]Holidays!$C$6:$C$304)*7</f>
        <v>35</v>
      </c>
      <c r="AM5" s="10">
        <f>NETWORKDAYS(AM3,AN3-1,[1]Holidays!$C$6:$C$304)*7</f>
        <v>35</v>
      </c>
      <c r="AN5" s="10">
        <f>NETWORKDAYS(AN3,AO3-1,[1]Holidays!$C$6:$C$304)*7</f>
        <v>35</v>
      </c>
      <c r="AO5" s="10">
        <f>NETWORKDAYS(AO3,AP3-1,[1]Holidays!$C$6:$C$304)*7</f>
        <v>35</v>
      </c>
      <c r="AP5" s="10">
        <f>NETWORKDAYS(AP3,AQ3-1,[1]Holidays!$C$6:$C$304)*7</f>
        <v>35</v>
      </c>
      <c r="AQ5" s="10">
        <f>NETWORKDAYS(AQ3,AR3-1,[1]Holidays!$C$6:$C$304)*7</f>
        <v>35</v>
      </c>
      <c r="AR5" s="10">
        <v>35</v>
      </c>
    </row>
    <row r="6" spans="1:44" x14ac:dyDescent="0.25">
      <c r="A6" s="5"/>
      <c r="B6" s="6"/>
      <c r="C6" s="6"/>
      <c r="D6" s="6"/>
      <c r="E6" s="6"/>
      <c r="F6" s="6"/>
      <c r="G6" s="6"/>
      <c r="H6" s="6"/>
      <c r="I6" s="6"/>
      <c r="J6" s="12"/>
      <c r="K6" s="4" t="s">
        <v>4</v>
      </c>
      <c r="L6" s="10">
        <f>NETWORKDAYS(L3,M3-1,[1]Holidays!$D$6:$D$304)*7</f>
        <v>35</v>
      </c>
      <c r="M6" s="10">
        <f>NETWORKDAYS(M3,N3-1,[1]Holidays!$D$6:$D$304)*7</f>
        <v>35</v>
      </c>
      <c r="N6" s="10">
        <f>NETWORKDAYS(N3,O3-1,[1]Holidays!$D$6:$D$304)*7</f>
        <v>35</v>
      </c>
      <c r="O6" s="10">
        <f>NETWORKDAYS(O3,P3-1,[1]Holidays!$D$6:$D$304)*7</f>
        <v>35</v>
      </c>
      <c r="P6" s="10">
        <f>NETWORKDAYS(P3,Q3-1,[1]Holidays!$D$6:$D$304)*7</f>
        <v>35</v>
      </c>
      <c r="Q6" s="10">
        <f>NETWORKDAYS(Q3,R3-1,[1]Holidays!$D$6:$D$304)*7</f>
        <v>28</v>
      </c>
      <c r="R6" s="10">
        <f>NETWORKDAYS(R3,S3-1,[1]Holidays!$D$6:$D$304)*7</f>
        <v>35</v>
      </c>
      <c r="S6" s="10">
        <f>NETWORKDAYS(S3,T3-1,[1]Holidays!$D$6:$D$304)*7</f>
        <v>35</v>
      </c>
      <c r="T6" s="10">
        <f>NETWORKDAYS(T3,U3-1,[1]Holidays!$D$6:$D$304)*7</f>
        <v>35</v>
      </c>
      <c r="U6" s="10">
        <f>NETWORKDAYS(U3,V3-1,[1]Holidays!$D$6:$D$304)*7</f>
        <v>28</v>
      </c>
      <c r="V6" s="10">
        <f>NETWORKDAYS(V3,W3-1,[1]Holidays!$D$6:$D$304)*7</f>
        <v>35</v>
      </c>
      <c r="W6" s="10">
        <f>NETWORKDAYS(W3,X3-1,[1]Holidays!$D$6:$D$304)*7</f>
        <v>28</v>
      </c>
      <c r="X6" s="10">
        <f>NETWORKDAYS(X3,Y3-1,[1]Holidays!$D$6:$D$304)*7</f>
        <v>35</v>
      </c>
      <c r="Y6" s="10">
        <f>NETWORKDAYS(Y3,Z3-1,[1]Holidays!$D$6:$D$304)*7</f>
        <v>35</v>
      </c>
      <c r="Z6" s="10">
        <f>NETWORKDAYS(Z3,AA3-1,[1]Holidays!$D$6:$D$304)*7</f>
        <v>35</v>
      </c>
      <c r="AA6" s="10">
        <f>NETWORKDAYS(AA3,AB3-1,[1]Holidays!$D$6:$D$304)*7</f>
        <v>35</v>
      </c>
      <c r="AB6" s="10">
        <f>NETWORKDAYS(AB3,AC3-1,[1]Holidays!$D$6:$D$304)*7</f>
        <v>35</v>
      </c>
      <c r="AC6" s="10">
        <f>NETWORKDAYS(AC3,AD3-1,[1]Holidays!$D$6:$D$304)*7</f>
        <v>28</v>
      </c>
      <c r="AD6" s="10">
        <f>NETWORKDAYS(AD3,AE3-1,[1]Holidays!$D$6:$D$304)*7</f>
        <v>28</v>
      </c>
      <c r="AE6" s="10">
        <f>NETWORKDAYS(AE3,AF3-1,[1]Holidays!$D$6:$D$304)*7</f>
        <v>35</v>
      </c>
      <c r="AF6" s="10">
        <f>NETWORKDAYS(AF3,AG3-1,[1]Holidays!$D$6:$D$304)*7</f>
        <v>35</v>
      </c>
      <c r="AG6" s="10">
        <f>NETWORKDAYS(AG3,AH3-1,[1]Holidays!$D$6:$D$304)*7</f>
        <v>35</v>
      </c>
      <c r="AH6" s="10">
        <f>NETWORKDAYS(AH3,AI3-1,[1]Holidays!$D$6:$D$304)*7</f>
        <v>35</v>
      </c>
      <c r="AI6" s="10">
        <f>NETWORKDAYS(AI3,AJ3-1,[1]Holidays!$D$6:$D$304)*7</f>
        <v>35</v>
      </c>
      <c r="AJ6" s="10">
        <f>NETWORKDAYS(AJ3,AK3-1,[1]Holidays!$D$6:$D$304)*7</f>
        <v>35</v>
      </c>
      <c r="AK6" s="10">
        <f>NETWORKDAYS(AK3,AL3-1,[1]Holidays!$D$6:$D$304)*7</f>
        <v>35</v>
      </c>
      <c r="AL6" s="10">
        <f>NETWORKDAYS(AL3,AM3-1,[1]Holidays!$D$6:$D$304)*7</f>
        <v>35</v>
      </c>
      <c r="AM6" s="10">
        <f>NETWORKDAYS(AM3,AN3-1,[1]Holidays!$D$6:$D$304)*7</f>
        <v>35</v>
      </c>
      <c r="AN6" s="10">
        <f>NETWORKDAYS(AN3,AO3-1,[1]Holidays!$D$6:$D$304)*7</f>
        <v>35</v>
      </c>
      <c r="AO6" s="10">
        <f>NETWORKDAYS(AO3,AP3-1,[1]Holidays!$D$6:$D$304)*7</f>
        <v>35</v>
      </c>
      <c r="AP6" s="10">
        <f>NETWORKDAYS(AP3,AQ3-1,[1]Holidays!$D$6:$D$304)*7</f>
        <v>35</v>
      </c>
      <c r="AQ6" s="10">
        <f>NETWORKDAYS(AQ3,AR3-1,[1]Holidays!$D$6:$D$304)*7</f>
        <v>35</v>
      </c>
      <c r="AR6" s="10">
        <v>35</v>
      </c>
    </row>
    <row r="7" spans="1:44" x14ac:dyDescent="0.25">
      <c r="A7" s="5"/>
      <c r="B7" s="6"/>
      <c r="C7" s="6"/>
      <c r="D7" s="6"/>
      <c r="E7" s="6"/>
      <c r="F7" s="6"/>
      <c r="G7" s="6"/>
      <c r="H7" s="6"/>
      <c r="I7" s="6"/>
      <c r="J7" s="12"/>
      <c r="K7" s="4" t="s">
        <v>5</v>
      </c>
      <c r="L7" s="10">
        <f>NETWORKDAYS(L3,M3-1,[1]Holidays!$E$6:$E$304)*7</f>
        <v>35</v>
      </c>
      <c r="M7" s="10">
        <f>NETWORKDAYS(M3,N3-1,[1]Holidays!$E$6:$E$304)*7</f>
        <v>35</v>
      </c>
      <c r="N7" s="10">
        <f>NETWORKDAYS(N3,O3-1,[1]Holidays!$E$6:$E$304)*7</f>
        <v>0</v>
      </c>
      <c r="O7" s="10">
        <f>NETWORKDAYS(O3,P3-1,[1]Holidays!$E$6:$E$304)*7</f>
        <v>0</v>
      </c>
      <c r="P7" s="10">
        <f>NETWORKDAYS(P3,Q3-1,[1]Holidays!$E$6:$E$304)*7</f>
        <v>0</v>
      </c>
      <c r="Q7" s="10">
        <f>NETWORKDAYS(Q3,R3-1,[1]Holidays!$E$6:$E$304)*7</f>
        <v>0</v>
      </c>
      <c r="R7" s="10">
        <f>NETWORKDAYS(R3,S3-1,[1]Holidays!$E$6:$E$304)*7</f>
        <v>35</v>
      </c>
      <c r="S7" s="10">
        <f>NETWORKDAYS(S3,T3-1,[1]Holidays!$E$6:$E$304)*7</f>
        <v>35</v>
      </c>
      <c r="T7" s="10">
        <f>NETWORKDAYS(T3,U3-1,[1]Holidays!$E$6:$E$304)*7</f>
        <v>35</v>
      </c>
      <c r="U7" s="10">
        <f>NETWORKDAYS(U3,V3-1,[1]Holidays!$E$6:$E$304)*7</f>
        <v>28</v>
      </c>
      <c r="V7" s="10">
        <f>NETWORKDAYS(V3,W3-1,[1]Holidays!$E$6:$E$304)*7</f>
        <v>35</v>
      </c>
      <c r="W7" s="10">
        <f>NETWORKDAYS(W3,X3-1,[1]Holidays!$E$6:$E$304)*7</f>
        <v>28</v>
      </c>
      <c r="X7" s="10">
        <f>NETWORKDAYS(X3,Y3-1,[1]Holidays!$E$6:$E$304)*7</f>
        <v>35</v>
      </c>
      <c r="Y7" s="10">
        <f>NETWORKDAYS(Y3,Z3-1,[1]Holidays!$E$6:$E$304)*7</f>
        <v>35</v>
      </c>
      <c r="Z7" s="10">
        <f>NETWORKDAYS(Z3,AA3-1,[1]Holidays!$E$6:$E$304)*7</f>
        <v>35</v>
      </c>
      <c r="AA7" s="10">
        <f>NETWORKDAYS(AA3,AB3-1,[1]Holidays!$E$6:$E$304)*7</f>
        <v>35</v>
      </c>
      <c r="AB7" s="10">
        <f>NETWORKDAYS(AB3,AC3-1,[1]Holidays!$E$6:$E$304)*7</f>
        <v>35</v>
      </c>
      <c r="AC7" s="10">
        <f>NETWORKDAYS(AC3,AD3-1,[1]Holidays!$E$6:$E$304)*7</f>
        <v>28</v>
      </c>
      <c r="AD7" s="10">
        <f>NETWORKDAYS(AD3,AE3-1,[1]Holidays!$E$6:$E$304)*7</f>
        <v>28</v>
      </c>
      <c r="AE7" s="10">
        <f>NETWORKDAYS(AE3,AF3-1,[1]Holidays!$E$6:$E$304)*7</f>
        <v>35</v>
      </c>
      <c r="AF7" s="10">
        <f>NETWORKDAYS(AF3,AG3-1,[1]Holidays!$E$6:$E$304)*7</f>
        <v>35</v>
      </c>
      <c r="AG7" s="10">
        <f>NETWORKDAYS(AG3,AH3-1,[1]Holidays!$E$6:$E$304)*7</f>
        <v>35</v>
      </c>
      <c r="AH7" s="10">
        <f>NETWORKDAYS(AH3,AI3-1,[1]Holidays!$E$6:$E$304)*7</f>
        <v>35</v>
      </c>
      <c r="AI7" s="10">
        <f>NETWORKDAYS(AI3,AJ3-1,[1]Holidays!$E$6:$E$304)*7</f>
        <v>35</v>
      </c>
      <c r="AJ7" s="10">
        <f>NETWORKDAYS(AJ3,AK3-1,[1]Holidays!$E$6:$E$304)*7</f>
        <v>35</v>
      </c>
      <c r="AK7" s="10">
        <f>NETWORKDAYS(AK3,AL3-1,[1]Holidays!$E$6:$E$304)*7</f>
        <v>35</v>
      </c>
      <c r="AL7" s="10">
        <f>NETWORKDAYS(AL3,AM3-1,[1]Holidays!$E$6:$E$304)*7</f>
        <v>35</v>
      </c>
      <c r="AM7" s="10">
        <f>NETWORKDAYS(AM3,AN3-1,[1]Holidays!$E$6:$E$304)*7</f>
        <v>35</v>
      </c>
      <c r="AN7" s="10">
        <f>NETWORKDAYS(AN3,AO3-1,[1]Holidays!$E$6:$E$304)*7</f>
        <v>35</v>
      </c>
      <c r="AO7" s="10">
        <f>NETWORKDAYS(AO3,AP3-1,[1]Holidays!$E$6:$E$304)*7</f>
        <v>35</v>
      </c>
      <c r="AP7" s="10">
        <f>NETWORKDAYS(AP3,AQ3-1,[1]Holidays!$E$6:$E$304)*7</f>
        <v>35</v>
      </c>
      <c r="AQ7" s="10">
        <f>NETWORKDAYS(AQ3,AR3-1,[1]Holidays!$E$6:$E$304)*7</f>
        <v>35</v>
      </c>
      <c r="AR7" s="10">
        <v>35</v>
      </c>
    </row>
    <row r="8" spans="1:44" x14ac:dyDescent="0.25">
      <c r="A8" s="5"/>
      <c r="B8" s="6"/>
      <c r="C8" s="6"/>
      <c r="D8" s="6"/>
      <c r="E8" s="6"/>
      <c r="F8" s="6"/>
      <c r="G8" s="6"/>
      <c r="H8" s="6"/>
      <c r="I8" s="6"/>
      <c r="J8" s="12"/>
      <c r="K8" s="6"/>
      <c r="L8" s="6"/>
      <c r="M8" s="6"/>
      <c r="N8" s="6"/>
      <c r="O8" s="6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</row>
    <row r="9" spans="1:44" x14ac:dyDescent="0.25">
      <c r="A9" s="5"/>
      <c r="B9" s="6"/>
      <c r="C9" s="6"/>
      <c r="D9" s="6"/>
      <c r="E9" s="6"/>
      <c r="F9" s="6"/>
      <c r="G9" s="6"/>
      <c r="H9" s="6"/>
      <c r="I9" s="6"/>
      <c r="J9" s="12"/>
      <c r="K9" s="4" t="s">
        <v>6</v>
      </c>
      <c r="L9" s="10">
        <f>SUM(L4:L8)</f>
        <v>140</v>
      </c>
      <c r="M9" s="10">
        <f t="shared" ref="M9:AQ9" si="2">SUM(M4:M8)</f>
        <v>140</v>
      </c>
      <c r="N9" s="10">
        <f t="shared" si="2"/>
        <v>105</v>
      </c>
      <c r="O9" s="10">
        <f t="shared" si="2"/>
        <v>105</v>
      </c>
      <c r="P9" s="10">
        <f t="shared" si="2"/>
        <v>105</v>
      </c>
      <c r="Q9" s="10">
        <f t="shared" si="2"/>
        <v>98</v>
      </c>
      <c r="R9" s="10">
        <f t="shared" si="2"/>
        <v>133</v>
      </c>
      <c r="S9" s="10">
        <f t="shared" si="2"/>
        <v>140</v>
      </c>
      <c r="T9" s="10">
        <f t="shared" si="2"/>
        <v>140</v>
      </c>
      <c r="U9" s="10">
        <f t="shared" si="2"/>
        <v>112</v>
      </c>
      <c r="V9" s="10">
        <f t="shared" si="2"/>
        <v>140</v>
      </c>
      <c r="W9" s="10">
        <f t="shared" si="2"/>
        <v>112</v>
      </c>
      <c r="X9" s="10">
        <f t="shared" si="2"/>
        <v>140</v>
      </c>
      <c r="Y9" s="10">
        <f t="shared" si="2"/>
        <v>140</v>
      </c>
      <c r="Z9" s="10">
        <f t="shared" si="2"/>
        <v>140</v>
      </c>
      <c r="AA9" s="10">
        <f t="shared" si="2"/>
        <v>140</v>
      </c>
      <c r="AB9" s="10">
        <f t="shared" si="2"/>
        <v>140</v>
      </c>
      <c r="AC9" s="10">
        <f t="shared" si="2"/>
        <v>112</v>
      </c>
      <c r="AD9" s="10">
        <f t="shared" si="2"/>
        <v>112</v>
      </c>
      <c r="AE9" s="10">
        <f t="shared" si="2"/>
        <v>140</v>
      </c>
      <c r="AF9" s="10">
        <f t="shared" si="2"/>
        <v>140</v>
      </c>
      <c r="AG9" s="10">
        <f t="shared" si="2"/>
        <v>140</v>
      </c>
      <c r="AH9" s="10">
        <f t="shared" si="2"/>
        <v>140</v>
      </c>
      <c r="AI9" s="10">
        <f t="shared" si="2"/>
        <v>140</v>
      </c>
      <c r="AJ9" s="10">
        <f t="shared" si="2"/>
        <v>140</v>
      </c>
      <c r="AK9" s="10">
        <f t="shared" si="2"/>
        <v>140</v>
      </c>
      <c r="AL9" s="10">
        <f t="shared" si="2"/>
        <v>140</v>
      </c>
      <c r="AM9" s="10">
        <f t="shared" si="2"/>
        <v>140</v>
      </c>
      <c r="AN9" s="10">
        <f t="shared" si="2"/>
        <v>140</v>
      </c>
      <c r="AO9" s="10">
        <f t="shared" si="2"/>
        <v>140</v>
      </c>
      <c r="AP9" s="10">
        <f t="shared" si="2"/>
        <v>140</v>
      </c>
      <c r="AQ9" s="10">
        <f t="shared" si="2"/>
        <v>140</v>
      </c>
      <c r="AR9" s="7"/>
    </row>
    <row r="10" spans="1:44" x14ac:dyDescent="0.25">
      <c r="A10" s="5"/>
      <c r="B10" s="6"/>
      <c r="C10" s="6"/>
      <c r="D10" s="6"/>
      <c r="E10" s="6"/>
      <c r="F10" s="6"/>
      <c r="G10" s="6"/>
      <c r="H10" s="6"/>
      <c r="I10" s="6"/>
      <c r="J10" s="12"/>
      <c r="K10" s="6"/>
      <c r="L10" s="6"/>
      <c r="M10" s="6"/>
      <c r="N10" s="6"/>
      <c r="O10" s="6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</row>
    <row r="11" spans="1:44" x14ac:dyDescent="0.25">
      <c r="A11" s="3"/>
      <c r="B11" s="2"/>
      <c r="C11" s="2"/>
      <c r="D11" s="2"/>
      <c r="E11" s="2"/>
      <c r="F11" s="2"/>
      <c r="G11" s="2"/>
      <c r="H11" s="2"/>
      <c r="I11" s="2"/>
      <c r="J11" s="9" t="s">
        <v>7</v>
      </c>
      <c r="K11" s="4" t="s">
        <v>2</v>
      </c>
      <c r="L11" s="4">
        <f ca="1">+SUMIF($B$15:$AR$428,$K$11,L$15:L$428)</f>
        <v>0</v>
      </c>
      <c r="M11" s="4">
        <f t="shared" ref="M11:AQ11" ca="1" si="3">+SUMIF($B$15:$AR$428,$K$11,M$15:M$428)</f>
        <v>0</v>
      </c>
      <c r="N11" s="4">
        <f t="shared" ca="1" si="3"/>
        <v>0</v>
      </c>
      <c r="O11" s="4">
        <f t="shared" ca="1" si="3"/>
        <v>0</v>
      </c>
      <c r="P11" s="4">
        <f t="shared" ca="1" si="3"/>
        <v>0</v>
      </c>
      <c r="Q11" s="4">
        <f t="shared" ca="1" si="3"/>
        <v>0</v>
      </c>
      <c r="R11" s="4">
        <f t="shared" ca="1" si="3"/>
        <v>0</v>
      </c>
      <c r="S11" s="4">
        <f t="shared" ca="1" si="3"/>
        <v>0</v>
      </c>
      <c r="T11" s="4">
        <f t="shared" ca="1" si="3"/>
        <v>0</v>
      </c>
      <c r="U11" s="4">
        <f t="shared" ca="1" si="3"/>
        <v>0</v>
      </c>
      <c r="V11" s="4">
        <f t="shared" ca="1" si="3"/>
        <v>0</v>
      </c>
      <c r="W11" s="4">
        <f t="shared" ca="1" si="3"/>
        <v>0</v>
      </c>
      <c r="X11" s="4">
        <f t="shared" ca="1" si="3"/>
        <v>0</v>
      </c>
      <c r="Y11" s="4">
        <f t="shared" ca="1" si="3"/>
        <v>0</v>
      </c>
      <c r="Z11" s="4">
        <f t="shared" ca="1" si="3"/>
        <v>0</v>
      </c>
      <c r="AA11" s="4">
        <f t="shared" ca="1" si="3"/>
        <v>0</v>
      </c>
      <c r="AB11" s="4">
        <f t="shared" ca="1" si="3"/>
        <v>0</v>
      </c>
      <c r="AC11" s="4">
        <f t="shared" ca="1" si="3"/>
        <v>0</v>
      </c>
      <c r="AD11" s="4">
        <f t="shared" ca="1" si="3"/>
        <v>0</v>
      </c>
      <c r="AE11" s="4">
        <f t="shared" ca="1" si="3"/>
        <v>0</v>
      </c>
      <c r="AF11" s="4">
        <f t="shared" ca="1" si="3"/>
        <v>0</v>
      </c>
      <c r="AG11" s="4">
        <f t="shared" ca="1" si="3"/>
        <v>0</v>
      </c>
      <c r="AH11" s="4">
        <f t="shared" ca="1" si="3"/>
        <v>0</v>
      </c>
      <c r="AI11" s="4">
        <f t="shared" ca="1" si="3"/>
        <v>0</v>
      </c>
      <c r="AJ11" s="4">
        <f t="shared" ca="1" si="3"/>
        <v>0</v>
      </c>
      <c r="AK11" s="4">
        <f t="shared" ca="1" si="3"/>
        <v>0</v>
      </c>
      <c r="AL11" s="4">
        <f t="shared" ca="1" si="3"/>
        <v>0</v>
      </c>
      <c r="AM11" s="4">
        <f t="shared" ca="1" si="3"/>
        <v>0</v>
      </c>
      <c r="AN11" s="4">
        <f t="shared" ca="1" si="3"/>
        <v>0</v>
      </c>
      <c r="AO11" s="4">
        <f t="shared" ca="1" si="3"/>
        <v>0</v>
      </c>
      <c r="AP11" s="4">
        <f t="shared" ca="1" si="3"/>
        <v>0</v>
      </c>
      <c r="AQ11" s="4">
        <f t="shared" ca="1" si="3"/>
        <v>0</v>
      </c>
      <c r="AR11" s="4"/>
    </row>
    <row r="12" spans="1:44" x14ac:dyDescent="0.25">
      <c r="A12" s="3"/>
      <c r="B12" s="11"/>
      <c r="C12" s="11"/>
      <c r="D12" s="11"/>
      <c r="E12" s="11"/>
      <c r="F12" s="11"/>
      <c r="G12" s="11"/>
      <c r="H12" s="11"/>
      <c r="I12" s="11"/>
      <c r="J12" s="11"/>
      <c r="K12" s="4" t="s">
        <v>3</v>
      </c>
      <c r="L12" s="4">
        <f ca="1">+SUMIF($B$15:$AR$428,$K$12,L$15:L$428)</f>
        <v>0</v>
      </c>
      <c r="M12" s="4">
        <f t="shared" ref="M12:AQ12" ca="1" si="4">+SUMIF($B$15:$AR$428,$K$12,M$15:M$428)</f>
        <v>0</v>
      </c>
      <c r="N12" s="4">
        <f t="shared" ca="1" si="4"/>
        <v>0</v>
      </c>
      <c r="O12" s="4">
        <f t="shared" ca="1" si="4"/>
        <v>0</v>
      </c>
      <c r="P12" s="4">
        <f t="shared" ca="1" si="4"/>
        <v>0</v>
      </c>
      <c r="Q12" s="4">
        <f t="shared" ca="1" si="4"/>
        <v>0</v>
      </c>
      <c r="R12" s="4">
        <f t="shared" ca="1" si="4"/>
        <v>0</v>
      </c>
      <c r="S12" s="4">
        <f t="shared" ca="1" si="4"/>
        <v>0</v>
      </c>
      <c r="T12" s="4">
        <f t="shared" ca="1" si="4"/>
        <v>0</v>
      </c>
      <c r="U12" s="4">
        <f t="shared" ca="1" si="4"/>
        <v>0</v>
      </c>
      <c r="V12" s="4">
        <f t="shared" ca="1" si="4"/>
        <v>0</v>
      </c>
      <c r="W12" s="4">
        <f t="shared" ca="1" si="4"/>
        <v>0</v>
      </c>
      <c r="X12" s="4">
        <f t="shared" ca="1" si="4"/>
        <v>0</v>
      </c>
      <c r="Y12" s="4">
        <f t="shared" ca="1" si="4"/>
        <v>0</v>
      </c>
      <c r="Z12" s="4">
        <f t="shared" ca="1" si="4"/>
        <v>0</v>
      </c>
      <c r="AA12" s="4">
        <f t="shared" ca="1" si="4"/>
        <v>0</v>
      </c>
      <c r="AB12" s="4">
        <f t="shared" ca="1" si="4"/>
        <v>0</v>
      </c>
      <c r="AC12" s="4">
        <f t="shared" ca="1" si="4"/>
        <v>0</v>
      </c>
      <c r="AD12" s="4">
        <f t="shared" ca="1" si="4"/>
        <v>0</v>
      </c>
      <c r="AE12" s="4">
        <f t="shared" ca="1" si="4"/>
        <v>0</v>
      </c>
      <c r="AF12" s="4">
        <f ca="1">+SUMIF($B$15:$AR$428,$K$12,AF$15:AF$428)</f>
        <v>16</v>
      </c>
      <c r="AG12" s="4">
        <f t="shared" ca="1" si="4"/>
        <v>0</v>
      </c>
      <c r="AH12" s="4">
        <f t="shared" ca="1" si="4"/>
        <v>0</v>
      </c>
      <c r="AI12" s="4">
        <f t="shared" ca="1" si="4"/>
        <v>0</v>
      </c>
      <c r="AJ12" s="4">
        <f t="shared" ca="1" si="4"/>
        <v>0</v>
      </c>
      <c r="AK12" s="4">
        <f t="shared" ca="1" si="4"/>
        <v>0</v>
      </c>
      <c r="AL12" s="4">
        <f t="shared" ca="1" si="4"/>
        <v>0</v>
      </c>
      <c r="AM12" s="4">
        <f t="shared" ca="1" si="4"/>
        <v>0</v>
      </c>
      <c r="AN12" s="4">
        <f t="shared" ca="1" si="4"/>
        <v>0</v>
      </c>
      <c r="AO12" s="4">
        <f t="shared" ca="1" si="4"/>
        <v>0</v>
      </c>
      <c r="AP12" s="4">
        <f t="shared" ca="1" si="4"/>
        <v>0</v>
      </c>
      <c r="AQ12" s="4">
        <f t="shared" ca="1" si="4"/>
        <v>0</v>
      </c>
      <c r="AR12" s="4"/>
    </row>
    <row r="13" spans="1:44" x14ac:dyDescent="0.25">
      <c r="A13" s="3"/>
      <c r="B13" s="2"/>
      <c r="C13" s="2"/>
      <c r="D13" s="2"/>
      <c r="E13" s="2"/>
      <c r="F13" s="2"/>
      <c r="G13" s="2"/>
      <c r="H13" s="2"/>
      <c r="I13" s="2"/>
      <c r="J13" s="2"/>
      <c r="K13" s="4" t="s">
        <v>4</v>
      </c>
      <c r="L13" s="4">
        <f ca="1">+SUMIF($B$15:$AR$428,$K$13,L$15:L$428)</f>
        <v>0</v>
      </c>
      <c r="M13" s="4">
        <f t="shared" ref="M13:AQ13" ca="1" si="5">+SUMIF($B$15:$AR$428,$K$13,M$15:M$428)</f>
        <v>0</v>
      </c>
      <c r="N13" s="4">
        <f t="shared" ca="1" si="5"/>
        <v>0</v>
      </c>
      <c r="O13" s="4">
        <f t="shared" ca="1" si="5"/>
        <v>0</v>
      </c>
      <c r="P13" s="4">
        <f t="shared" ca="1" si="5"/>
        <v>0</v>
      </c>
      <c r="Q13" s="4">
        <f t="shared" ca="1" si="5"/>
        <v>0</v>
      </c>
      <c r="R13" s="4">
        <f t="shared" ca="1" si="5"/>
        <v>0</v>
      </c>
      <c r="S13" s="4">
        <f t="shared" ca="1" si="5"/>
        <v>0</v>
      </c>
      <c r="T13" s="4">
        <f t="shared" ca="1" si="5"/>
        <v>0</v>
      </c>
      <c r="U13" s="4">
        <f t="shared" ca="1" si="5"/>
        <v>0</v>
      </c>
      <c r="V13" s="4">
        <f t="shared" ca="1" si="5"/>
        <v>0</v>
      </c>
      <c r="W13" s="4">
        <f t="shared" ca="1" si="5"/>
        <v>0</v>
      </c>
      <c r="X13" s="4">
        <f t="shared" ca="1" si="5"/>
        <v>0</v>
      </c>
      <c r="Y13" s="4">
        <f t="shared" ca="1" si="5"/>
        <v>0</v>
      </c>
      <c r="Z13" s="4">
        <f t="shared" ca="1" si="5"/>
        <v>0</v>
      </c>
      <c r="AA13" s="4">
        <f t="shared" ca="1" si="5"/>
        <v>0</v>
      </c>
      <c r="AB13" s="4">
        <f t="shared" ca="1" si="5"/>
        <v>0</v>
      </c>
      <c r="AC13" s="4">
        <f t="shared" ca="1" si="5"/>
        <v>0</v>
      </c>
      <c r="AD13" s="4">
        <f t="shared" ca="1" si="5"/>
        <v>0</v>
      </c>
      <c r="AE13" s="4">
        <f t="shared" ca="1" si="5"/>
        <v>0</v>
      </c>
      <c r="AF13" s="4">
        <f t="shared" ca="1" si="5"/>
        <v>0</v>
      </c>
      <c r="AG13" s="4">
        <f t="shared" ca="1" si="5"/>
        <v>0</v>
      </c>
      <c r="AH13" s="4">
        <f t="shared" ca="1" si="5"/>
        <v>0</v>
      </c>
      <c r="AI13" s="4">
        <f t="shared" ca="1" si="5"/>
        <v>0</v>
      </c>
      <c r="AJ13" s="4">
        <f t="shared" ca="1" si="5"/>
        <v>0</v>
      </c>
      <c r="AK13" s="4">
        <f t="shared" ca="1" si="5"/>
        <v>0</v>
      </c>
      <c r="AL13" s="4">
        <f t="shared" ca="1" si="5"/>
        <v>0</v>
      </c>
      <c r="AM13" s="4">
        <f t="shared" ca="1" si="5"/>
        <v>0</v>
      </c>
      <c r="AN13" s="4">
        <f t="shared" ca="1" si="5"/>
        <v>0</v>
      </c>
      <c r="AO13" s="4">
        <f t="shared" ca="1" si="5"/>
        <v>0</v>
      </c>
      <c r="AP13" s="4">
        <f t="shared" ca="1" si="5"/>
        <v>0</v>
      </c>
      <c r="AQ13" s="4">
        <f t="shared" ca="1" si="5"/>
        <v>0</v>
      </c>
      <c r="AR13" s="4"/>
    </row>
    <row r="14" spans="1:4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4" t="s">
        <v>5</v>
      </c>
      <c r="L14" s="4">
        <f ca="1">+SUMIF($B$15:$AR$428,$K$14,L$15:L$428)</f>
        <v>0</v>
      </c>
      <c r="M14" s="4">
        <f t="shared" ref="M14:AQ14" ca="1" si="6">+SUMIF($B$15:$AR$428,$K$14,M$15:M$428)</f>
        <v>0</v>
      </c>
      <c r="N14" s="4">
        <f t="shared" ca="1" si="6"/>
        <v>0</v>
      </c>
      <c r="O14" s="4">
        <f t="shared" ca="1" si="6"/>
        <v>0</v>
      </c>
      <c r="P14" s="4">
        <f t="shared" ca="1" si="6"/>
        <v>0</v>
      </c>
      <c r="Q14" s="4">
        <f t="shared" ca="1" si="6"/>
        <v>0</v>
      </c>
      <c r="R14" s="4">
        <f t="shared" ca="1" si="6"/>
        <v>0</v>
      </c>
      <c r="S14" s="4">
        <f t="shared" ca="1" si="6"/>
        <v>0</v>
      </c>
      <c r="T14" s="4">
        <f t="shared" ca="1" si="6"/>
        <v>0</v>
      </c>
      <c r="U14" s="4">
        <f t="shared" ca="1" si="6"/>
        <v>0</v>
      </c>
      <c r="V14" s="4">
        <f t="shared" ca="1" si="6"/>
        <v>0</v>
      </c>
      <c r="W14" s="4">
        <f t="shared" ca="1" si="6"/>
        <v>0</v>
      </c>
      <c r="X14" s="4">
        <f t="shared" ca="1" si="6"/>
        <v>0</v>
      </c>
      <c r="Y14" s="4">
        <f t="shared" ca="1" si="6"/>
        <v>0</v>
      </c>
      <c r="Z14" s="4">
        <f t="shared" ca="1" si="6"/>
        <v>0</v>
      </c>
      <c r="AA14" s="4">
        <f t="shared" ca="1" si="6"/>
        <v>0</v>
      </c>
      <c r="AB14" s="4">
        <f t="shared" ca="1" si="6"/>
        <v>0</v>
      </c>
      <c r="AC14" s="4">
        <f t="shared" ca="1" si="6"/>
        <v>0</v>
      </c>
      <c r="AD14" s="4">
        <f t="shared" ca="1" si="6"/>
        <v>0</v>
      </c>
      <c r="AE14" s="4">
        <f t="shared" ca="1" si="6"/>
        <v>0</v>
      </c>
      <c r="AF14" s="4">
        <f t="shared" ca="1" si="6"/>
        <v>0</v>
      </c>
      <c r="AG14" s="4">
        <f t="shared" ca="1" si="6"/>
        <v>0</v>
      </c>
      <c r="AH14" s="4">
        <f t="shared" ca="1" si="6"/>
        <v>0</v>
      </c>
      <c r="AI14" s="4">
        <f t="shared" ca="1" si="6"/>
        <v>0</v>
      </c>
      <c r="AJ14" s="4">
        <f t="shared" ca="1" si="6"/>
        <v>0</v>
      </c>
      <c r="AK14" s="4">
        <f t="shared" ca="1" si="6"/>
        <v>0</v>
      </c>
      <c r="AL14" s="4">
        <f t="shared" ca="1" si="6"/>
        <v>0</v>
      </c>
      <c r="AM14" s="4">
        <f t="shared" ca="1" si="6"/>
        <v>0</v>
      </c>
      <c r="AN14" s="4">
        <f t="shared" ca="1" si="6"/>
        <v>0</v>
      </c>
      <c r="AO14" s="4">
        <f t="shared" ca="1" si="6"/>
        <v>0</v>
      </c>
      <c r="AP14" s="4">
        <f t="shared" ca="1" si="6"/>
        <v>0</v>
      </c>
      <c r="AQ14" s="4">
        <f t="shared" ca="1" si="6"/>
        <v>0</v>
      </c>
      <c r="AR14" s="4"/>
    </row>
    <row r="15" spans="1:44" x14ac:dyDescent="0.25">
      <c r="A15" s="1"/>
      <c r="B15" s="2"/>
      <c r="C15" s="2"/>
      <c r="D15" s="2"/>
      <c r="E15" s="1"/>
      <c r="F15" s="1"/>
      <c r="G15" s="1"/>
      <c r="H15" s="1"/>
      <c r="I15" s="2"/>
      <c r="J15" s="2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</row>
    <row r="16" spans="1:44" x14ac:dyDescent="0.25">
      <c r="A16" s="1"/>
      <c r="B16" s="2"/>
      <c r="C16" s="2"/>
      <c r="D16" s="2"/>
      <c r="E16" s="1"/>
      <c r="F16" s="1"/>
      <c r="G16" s="1"/>
      <c r="H16" s="1"/>
      <c r="I16" s="2"/>
      <c r="J16" s="2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</row>
    <row r="17" spans="1:44" ht="25.5" x14ac:dyDescent="0.25">
      <c r="A17" s="14" t="s">
        <v>8</v>
      </c>
      <c r="B17" s="14" t="s">
        <v>9</v>
      </c>
      <c r="C17" s="14" t="s">
        <v>10</v>
      </c>
      <c r="D17" s="14" t="s">
        <v>11</v>
      </c>
      <c r="E17" s="14" t="s">
        <v>12</v>
      </c>
      <c r="F17" s="14" t="s">
        <v>13</v>
      </c>
      <c r="G17" s="14" t="s">
        <v>14</v>
      </c>
      <c r="H17" s="14" t="s">
        <v>15</v>
      </c>
      <c r="I17" s="14" t="s">
        <v>16</v>
      </c>
      <c r="J17" s="14" t="s">
        <v>17</v>
      </c>
      <c r="K17" s="14" t="str">
        <f>+K2</f>
        <v>Semaine</v>
      </c>
      <c r="L17" s="14">
        <f t="shared" ref="L17:AR17" si="7">+L2</f>
        <v>35</v>
      </c>
      <c r="M17" s="14">
        <f t="shared" si="7"/>
        <v>36</v>
      </c>
      <c r="N17" s="14">
        <f t="shared" si="7"/>
        <v>37</v>
      </c>
      <c r="O17" s="14">
        <f t="shared" si="7"/>
        <v>38</v>
      </c>
      <c r="P17" s="14">
        <f t="shared" si="7"/>
        <v>39</v>
      </c>
      <c r="Q17" s="14">
        <f t="shared" si="7"/>
        <v>40</v>
      </c>
      <c r="R17" s="14">
        <f t="shared" si="7"/>
        <v>41</v>
      </c>
      <c r="S17" s="14">
        <f t="shared" si="7"/>
        <v>42</v>
      </c>
      <c r="T17" s="14">
        <f t="shared" si="7"/>
        <v>43</v>
      </c>
      <c r="U17" s="14">
        <f t="shared" si="7"/>
        <v>44</v>
      </c>
      <c r="V17" s="14">
        <f t="shared" si="7"/>
        <v>45</v>
      </c>
      <c r="W17" s="14">
        <f t="shared" si="7"/>
        <v>46</v>
      </c>
      <c r="X17" s="14">
        <f t="shared" si="7"/>
        <v>47</v>
      </c>
      <c r="Y17" s="14">
        <f t="shared" si="7"/>
        <v>48</v>
      </c>
      <c r="Z17" s="14">
        <f t="shared" si="7"/>
        <v>49</v>
      </c>
      <c r="AA17" s="14">
        <f t="shared" si="7"/>
        <v>50</v>
      </c>
      <c r="AB17" s="14">
        <f t="shared" si="7"/>
        <v>51</v>
      </c>
      <c r="AC17" s="14">
        <f t="shared" si="7"/>
        <v>52</v>
      </c>
      <c r="AD17" s="14">
        <f t="shared" si="7"/>
        <v>53</v>
      </c>
      <c r="AE17" s="14">
        <f t="shared" si="7"/>
        <v>2</v>
      </c>
      <c r="AF17" s="14">
        <f t="shared" si="7"/>
        <v>3</v>
      </c>
      <c r="AG17" s="14">
        <f t="shared" si="7"/>
        <v>4</v>
      </c>
      <c r="AH17" s="14">
        <f t="shared" si="7"/>
        <v>5</v>
      </c>
      <c r="AI17" s="14">
        <f t="shared" si="7"/>
        <v>6</v>
      </c>
      <c r="AJ17" s="14">
        <f t="shared" si="7"/>
        <v>7</v>
      </c>
      <c r="AK17" s="14">
        <f t="shared" si="7"/>
        <v>8</v>
      </c>
      <c r="AL17" s="14">
        <f t="shared" si="7"/>
        <v>9</v>
      </c>
      <c r="AM17" s="14">
        <f t="shared" si="7"/>
        <v>10</v>
      </c>
      <c r="AN17" s="14">
        <f t="shared" si="7"/>
        <v>11</v>
      </c>
      <c r="AO17" s="14">
        <f t="shared" si="7"/>
        <v>12</v>
      </c>
      <c r="AP17" s="14">
        <f t="shared" si="7"/>
        <v>13</v>
      </c>
      <c r="AQ17" s="14">
        <f t="shared" si="7"/>
        <v>14</v>
      </c>
      <c r="AR17" s="14">
        <f t="shared" si="7"/>
        <v>15</v>
      </c>
    </row>
    <row r="18" spans="1:44" x14ac:dyDescent="0.25">
      <c r="A18" s="15" t="str">
        <f>+'[1]Suivi Indus'!C4</f>
        <v>SMSC572333101A2P01</v>
      </c>
      <c r="B18" s="15" t="str">
        <f>+'[1]Suivi Indus'!J4</f>
        <v>LB</v>
      </c>
      <c r="C18" s="15">
        <f>+'[1]Suivi Indus'!G4</f>
        <v>16</v>
      </c>
      <c r="D18" s="15">
        <f>+'[1]Suivi Indus'!H4</f>
        <v>8</v>
      </c>
      <c r="E18" s="16">
        <f>+'[1]Suivi Indus'!S4</f>
        <v>41530</v>
      </c>
      <c r="F18" s="16">
        <f>+'[1]Suivi Indus'!V4</f>
        <v>41542</v>
      </c>
      <c r="G18" s="15">
        <v>6</v>
      </c>
      <c r="H18" s="17">
        <v>15</v>
      </c>
      <c r="I18" s="16">
        <f>+E18+G18</f>
        <v>41536</v>
      </c>
      <c r="J18" s="16">
        <f>+H18+F18</f>
        <v>41557</v>
      </c>
      <c r="K18" s="18"/>
      <c r="L18" s="18">
        <f ca="1">IF(TODAY()&lt;$I18,MIN(MAX(0,MIN(1,(($I18-L$3))/5))*L$5,$C18-SUM(M18:$AS18)),MIN(MAX(0,MIN(1,((TODAY()-L$3))/5))*L$5,$C18-SUM(M18:$AS18)))</f>
        <v>0</v>
      </c>
      <c r="M18" s="18">
        <f ca="1">IF(TODAY()&lt;$I18,MIN(MAX(0,MIN(1,(($I18-M$3))/5))*M$5,$C18-SUM(N18:$AS18)),MIN(MAX(0,MIN(1,((TODAY()-M$3))/5))*M$5,$C18-SUM(N18:$AS18)))</f>
        <v>0</v>
      </c>
      <c r="N18" s="18">
        <f ca="1">IF(TODAY()&lt;$I18,MIN(MAX(0,MIN(1,(($I18-N$3))/5))*N$5,$C18-SUM(O18:$AS18)),MIN(MAX(0,MIN(1,((TODAY()-N$3))/5))*N$5,$C18-SUM(O18:$AS18)))</f>
        <v>0</v>
      </c>
      <c r="O18" s="18">
        <f ca="1">IF(TODAY()&lt;$I18,MIN(MAX(0,MIN(1,(($I18-O$3))/5))*O$5,$C18-SUM(P18:$AS18)),MIN(MAX(0,MIN(1,((TODAY()-O$3))/5))*O$5,$C18-SUM(P18:$AS18)))</f>
        <v>0</v>
      </c>
      <c r="P18" s="18">
        <f ca="1">IF(TODAY()&lt;$I18,MIN(MAX(0,MIN(1,(($I18-P$3))/5))*P$5,$C18-SUM(Q18:$AS18)),MIN(MAX(0,MIN(1,((TODAY()-P$3))/5))*P$5,$C18-SUM(Q18:$AS18)))</f>
        <v>0</v>
      </c>
      <c r="Q18" s="18">
        <f ca="1">IF(TODAY()&lt;$I18,MIN(MAX(0,MIN(1,(($I18-Q$3))/5))*Q$5,$C18-SUM(R18:$AS18)),MIN(MAX(0,MIN(1,((TODAY()-Q$3))/5))*Q$5,$C18-SUM(R18:$AS18)))</f>
        <v>0</v>
      </c>
      <c r="R18" s="18">
        <f ca="1">IF(TODAY()&lt;$I18,MIN(MAX(0,MIN(1,(($I18-R$3))/5))*R$5,$C18-SUM(S18:$AS18)),MIN(MAX(0,MIN(1,((TODAY()-R$3))/5))*R$5,$C18-SUM(S18:$AS18)))</f>
        <v>0</v>
      </c>
      <c r="S18" s="18">
        <f ca="1">IF(TODAY()&lt;$I18,MIN(MAX(0,MIN(1,(($I18-S$3))/5))*S$5,$C18-SUM(T18:$AS18)),MIN(MAX(0,MIN(1,((TODAY()-S$3))/5))*S$5,$C18-SUM(T18:$AS18)))</f>
        <v>0</v>
      </c>
      <c r="T18" s="18">
        <f ca="1">IF(TODAY()&lt;$I18,MIN(MAX(0,MIN(1,(($I18-T$3))/5))*T$5,$C18-SUM(U18:$AS18)),MIN(MAX(0,MIN(1,((TODAY()-T$3))/5))*T$5,$C18-SUM(U18:$AS18)))</f>
        <v>0</v>
      </c>
      <c r="U18" s="18">
        <f ca="1">IF(TODAY()&lt;$I18,MIN(MAX(0,MIN(1,(($I18-U$3))/5))*U$5,$C18-SUM(V18:$AS18)),MIN(MAX(0,MIN(1,((TODAY()-U$3))/5))*U$5,$C18-SUM(V18:$AS18)))</f>
        <v>0</v>
      </c>
      <c r="V18" s="18">
        <f ca="1">IF(TODAY()&lt;$I18,MIN(MAX(0,MIN(1,(($I18-V$3))/5))*V$5,$C18-SUM(W18:$AS18)),MIN(MAX(0,MIN(1,((TODAY()-V$3))/5))*V$5,$C18-SUM(W18:$AS18)))</f>
        <v>0</v>
      </c>
      <c r="W18" s="18">
        <f ca="1">IF(TODAY()&lt;$I18,MIN(MAX(0,MIN(1,(($I18-W$3))/5))*W$5,$C18-SUM(X18:$AS18)),MIN(MAX(0,MIN(1,((TODAY()-W$3))/5))*W$5,$C18-SUM(X18:$AS18)))</f>
        <v>0</v>
      </c>
      <c r="X18" s="18">
        <f ca="1">IF(TODAY()&lt;$I18,MIN(MAX(0,MIN(1,(($I18-X$3))/5))*X$5,$C18-SUM(Y18:$AS18)),MIN(MAX(0,MIN(1,((TODAY()-X$3))/5))*X$5,$C18-SUM(Y18:$AS18)))</f>
        <v>0</v>
      </c>
      <c r="Y18" s="18">
        <f ca="1">IF(TODAY()&lt;$I18,MIN(MAX(0,MIN(1,(($I18-Y$3))/5))*Y$5,$C18-SUM(Z18:$AS18)),MIN(MAX(0,MIN(1,((TODAY()-Y$3))/5))*Y$5,$C18-SUM(Z18:$AS18)))</f>
        <v>0</v>
      </c>
      <c r="Z18" s="18">
        <f ca="1">IF(TODAY()&lt;$I18,MIN(MAX(0,MIN(1,(($I18-Z$3))/5))*Z$5,$C18-SUM(AA18:$AS18)),MIN(MAX(0,MIN(1,((TODAY()-Z$3))/5))*Z$5,$C18-SUM(AA18:$AS18)))</f>
        <v>0</v>
      </c>
      <c r="AA18" s="18">
        <f ca="1">IF(TODAY()&lt;$I18,MIN(MAX(0,MIN(1,(($I18-AA$3))/5))*AA$5,$C18-SUM(AB18:$AS18)),MIN(MAX(0,MIN(1,((TODAY()-AA$3))/5))*AA$5,$C18-SUM(AB18:$AS18)))</f>
        <v>0</v>
      </c>
      <c r="AB18" s="18">
        <f ca="1">IF(TODAY()&lt;$I18,MIN(MAX(0,MIN(1,(($I18-AB$3))/5))*AB$5,$C18-SUM(AC18:$AS18)),MIN(MAX(0,MIN(1,((TODAY()-AB$3))/5))*AB$5,$C18-SUM(AC18:$AS18)))</f>
        <v>0</v>
      </c>
      <c r="AC18" s="18">
        <f ca="1">IF(TODAY()&lt;$I18,MIN(MAX(0,MIN(1,(($I18-AC$3))/5))*AC$5,$C18-SUM(AD18:$AS18)),MIN(MAX(0,MIN(1,((TODAY()-AC$3))/5))*AC$5,$C18-SUM(AD18:$AS18)))</f>
        <v>0</v>
      </c>
      <c r="AD18" s="18">
        <f ca="1">IF(TODAY()&lt;$I18,MIN(MAX(0,MIN(1,(($I18-AD$3))/5))*AD$5,$C18-SUM(AE18:$AS18)),MIN(MAX(0,MIN(1,((TODAY()-AD$3))/5))*AD$5,$C18-SUM(AE18:$AS18)))</f>
        <v>0</v>
      </c>
      <c r="AE18" s="18">
        <f ca="1">IF(TODAY()&lt;$I18,MIN(MAX(0,MIN(1,(($I18-AE$3))/5))*AE$5,$C18-SUM(AF18:$AS18)),MIN(MAX(0,MIN(1,((TODAY()-AE$3))/5))*AE$5,$C18-SUM(AF18:$AS18)))</f>
        <v>0</v>
      </c>
      <c r="AF18" s="18">
        <v>16</v>
      </c>
      <c r="AG18" s="18">
        <f ca="1">IF(TODAY()&lt;$I18,MIN(MAX(0,MIN(1,(($I18-AG$3))/5))*AG$5,$C18-SUM(AH18:$AS18)),MIN(MAX(0,MIN(1,((TODAY()-AG$3))/5))*AG$5,$C18-SUM(AH18:$AS18)))</f>
        <v>0</v>
      </c>
      <c r="AH18" s="18">
        <f ca="1">IF(TODAY()&lt;$I18,MIN(MAX(0,MIN(1,(($I18-AH$3))/5))*AH$5,$C18-SUM(AI18:$AS18)),MIN(MAX(0,MIN(1,((TODAY()-AH$3))/5))*AH$5,$C18-SUM(AI18:$AS18)))</f>
        <v>0</v>
      </c>
      <c r="AI18" s="18">
        <f ca="1">IF(TODAY()&lt;$I18,MIN(MAX(0,MIN(1,(($I18-AI$3))/5))*AI$5,$C18-SUM(AJ18:$AS18)),MIN(MAX(0,MIN(1,((TODAY()-AI$3))/5))*AI$5,$C18-SUM(AJ18:$AS18)))</f>
        <v>0</v>
      </c>
      <c r="AJ18" s="18">
        <f ca="1">IF(TODAY()&lt;$I18,MIN(MAX(0,MIN(1,(($I18-AJ$3))/5))*AJ$5,$C18-SUM(AK18:$AS18)),MIN(MAX(0,MIN(1,((TODAY()-AJ$3))/5))*AJ$5,$C18-SUM(AK18:$AS18)))</f>
        <v>0</v>
      </c>
      <c r="AK18" s="18">
        <f ca="1">IF(TODAY()&lt;$I18,MIN(MAX(0,MIN(1,(($I18-AK$3))/5))*AK$5,$C18-SUM(AL18:$AS18)),MIN(MAX(0,MIN(1,((TODAY()-AK$3))/5))*AK$5,$C18-SUM(AL18:$AS18)))</f>
        <v>0</v>
      </c>
      <c r="AL18" s="18">
        <f ca="1">IF(TODAY()&lt;$I18,MIN(MAX(0,MIN(1,(($I18-AL$3))/5))*AL$5,$C18-SUM(AM18:$AS18)),MIN(MAX(0,MIN(1,((TODAY()-AL$3))/5))*AL$5,$C18-SUM(AM18:$AS18)))</f>
        <v>0</v>
      </c>
      <c r="AM18" s="18">
        <f ca="1">IF(TODAY()&lt;$I18,MIN(MAX(0,MIN(1,(($I18-AM$3))/5))*AM$5,$C18-SUM(AN18:$AS18)),MIN(MAX(0,MIN(1,((TODAY()-AM$3))/5))*AM$5,$C18-SUM(AN18:$AS18)))</f>
        <v>0</v>
      </c>
      <c r="AN18" s="18">
        <f ca="1">IF(TODAY()&lt;$I18,MIN(MAX(0,MIN(1,(($I18-AN$3))/5))*AN$5,$C18-SUM(AO18:$AS18)),MIN(MAX(0,MIN(1,((TODAY()-AN$3))/5))*AN$5,$C18-SUM(AO18:$AS18)))</f>
        <v>0</v>
      </c>
      <c r="AO18" s="18">
        <f ca="1">IF(TODAY()&lt;$I18,MIN(MAX(0,MIN(1,(($I18-AO$3))/5))*AO$5,$C18-SUM(AP18:$AS18)),MIN(MAX(0,MIN(1,((TODAY()-AO$3))/5))*AO$5,$C18-SUM(AP18:$AS18)))</f>
        <v>0</v>
      </c>
      <c r="AP18" s="18">
        <f ca="1">IF(TODAY()&lt;$I18,MIN(MAX(0,MIN(1,(($I18-AP$3))/5))*AP$5,$C18-SUM(AQ18:$AS18)),MIN(MAX(0,MIN(1,((TODAY()-AP$3))/5))*AP$5,$C18-SUM(AQ18:$AS18)))</f>
        <v>0</v>
      </c>
      <c r="AQ18" s="18">
        <f ca="1">IF(TODAY()&lt;$I18,MIN(MAX(0,MIN(1,(($I18-AQ$3))/5))*AQ$5,$C18-SUM(AR18:$AS18)),MIN(MAX(0,MIN(1,((TODAY()-AQ$3))/5))*AQ$5,$C18-SUM(AR18:$AS18)))</f>
        <v>0</v>
      </c>
      <c r="AR18" s="18">
        <f ca="1">IF(TODAY()&lt;$F18,MIN(MAX(0,MIN(1,(($F18-AR$3))/5))*AR$5,SUM($C19:$D19)-SUM(AS19:$AS19)),MIN(MAX(0,MIN(1,((TODAY()-AR$3))/5))*AR$5,SUM($C19:$D19)-SUM(AS19:$AS19)))</f>
        <v>0</v>
      </c>
    </row>
    <row r="19" spans="1:44" x14ac:dyDescent="0.25">
      <c r="A19" s="19"/>
      <c r="B19" s="19"/>
      <c r="C19" s="19"/>
      <c r="D19" s="19"/>
      <c r="E19" s="20"/>
      <c r="F19" s="20"/>
      <c r="G19" s="19"/>
      <c r="H19" s="21"/>
      <c r="I19" s="20"/>
      <c r="J19" s="20"/>
      <c r="K19" s="22"/>
      <c r="L19" s="18">
        <f ca="1">IF(TODAY()&lt;$F18,MIN(MAX(0,MIN(1,(($F18-L$3))/5))*L$5,$D18-SUM(M19:$AS19)),MIN(MAX(0,MIN(1,((TODAY()-L$3))/5))*L$5,$D18-SUM(M19:$AS19)))</f>
        <v>0</v>
      </c>
      <c r="M19" s="18">
        <f ca="1">IF(TODAY()&lt;$F18,MIN(MAX(0,MIN(1,(($F18-M$3))/5))*M$5,$D18-SUM(N19:$AS19)),MIN(MAX(0,MIN(1,((TODAY()-M$3))/5))*M$5,$D18-SUM(N19:$AS19)))</f>
        <v>0</v>
      </c>
      <c r="N19" s="18">
        <f ca="1">IF(TODAY()&lt;$F18,MIN(MAX(0,MIN(1,(($F18-N$3))/5))*N$5,$D18-SUM(O19:$AS19)),MIN(MAX(0,MIN(1,((TODAY()-N$3))/5))*N$5,$D18-SUM(O19:$AS19)))</f>
        <v>0</v>
      </c>
      <c r="O19" s="18">
        <f ca="1">IF(TODAY()&lt;$F18,MIN(MAX(0,MIN(1,(($F18-O$3))/5))*O$5,$D18-SUM(P19:$AS19)),MIN(MAX(0,MIN(1,((TODAY()-O$3))/5))*O$5,$D18-SUM(P19:$AS19)))</f>
        <v>0</v>
      </c>
      <c r="P19" s="18">
        <f ca="1">IF(TODAY()&lt;$F18,MIN(MAX(0,MIN(1,(($F18-P$3))/5))*P$5,$D18-SUM(Q19:$AS19)),MIN(MAX(0,MIN(1,((TODAY()-P$3))/5))*P$5,$D18-SUM(Q19:$AS19)))</f>
        <v>0</v>
      </c>
      <c r="Q19" s="18">
        <f ca="1">IF(TODAY()&lt;$F18,MIN(MAX(0,MIN(1,(($F18-Q$3))/5))*Q$5,$D18-SUM(R19:$AS19)),MIN(MAX(0,MIN(1,((TODAY()-Q$3))/5))*Q$5,$D18-SUM(R19:$AS19)))</f>
        <v>0</v>
      </c>
      <c r="R19" s="18">
        <f ca="1">IF(TODAY()&lt;$F18,MIN(MAX(0,MIN(1,(($F18-R$3))/5))*R$5,$D18-SUM(S19:$AS19)),MIN(MAX(0,MIN(1,((TODAY()-R$3))/5))*R$5,$D18-SUM(S19:$AS19)))</f>
        <v>0</v>
      </c>
      <c r="S19" s="18">
        <f ca="1">IF(TODAY()&lt;$F18,MIN(MAX(0,MIN(1,(($F18-S$3))/5))*S$5,$D18-SUM(T19:$AS19)),MIN(MAX(0,MIN(1,((TODAY()-S$3))/5))*S$5,$D18-SUM(T19:$AS19)))</f>
        <v>0</v>
      </c>
      <c r="T19" s="18">
        <f ca="1">IF(TODAY()&lt;$F18,MIN(MAX(0,MIN(1,(($F18-T$3))/5))*T$5,$D18-SUM(U19:$AS19)),MIN(MAX(0,MIN(1,((TODAY()-T$3))/5))*T$5,$D18-SUM(U19:$AS19)))</f>
        <v>0</v>
      </c>
      <c r="U19" s="18">
        <f ca="1">IF(TODAY()&lt;$F18,MIN(MAX(0,MIN(1,(($F18-U$3))/5))*U$5,$D18-SUM(V19:$AS19)),MIN(MAX(0,MIN(1,((TODAY()-U$3))/5))*U$5,$D18-SUM(V19:$AS19)))</f>
        <v>0</v>
      </c>
      <c r="V19" s="18">
        <f ca="1">IF(TODAY()&lt;$F18,MIN(MAX(0,MIN(1,(($F18-V$3))/5))*V$5,$D18-SUM(W19:$AS19)),MIN(MAX(0,MIN(1,((TODAY()-V$3))/5))*V$5,$D18-SUM(W19:$AS19)))</f>
        <v>0</v>
      </c>
      <c r="W19" s="18">
        <f ca="1">IF(TODAY()&lt;$F18,MIN(MAX(0,MIN(1,(($F18-W$3))/5))*W$5,$D18-SUM(X19:$AS19)),MIN(MAX(0,MIN(1,((TODAY()-W$3))/5))*W$5,$D18-SUM(X19:$AS19)))</f>
        <v>0</v>
      </c>
      <c r="X19" s="18">
        <f ca="1">IF(TODAY()&lt;$F18,MIN(MAX(0,MIN(1,(($F18-X$3))/5))*X$5,$D18-SUM(Y19:$AS19)),MIN(MAX(0,MIN(1,((TODAY()-X$3))/5))*X$5,$D18-SUM(Y19:$AS19)))</f>
        <v>0</v>
      </c>
      <c r="Y19" s="18">
        <f ca="1">IF(TODAY()&lt;$F18,MIN(MAX(0,MIN(1,(($F18-Y$3))/5))*Y$5,$D18-SUM(Z19:$AS19)),MIN(MAX(0,MIN(1,((TODAY()-Y$3))/5))*Y$5,$D18-SUM(Z19:$AS19)))</f>
        <v>0</v>
      </c>
      <c r="Z19" s="18">
        <f ca="1">IF(TODAY()&lt;$F18,MIN(MAX(0,MIN(1,(($F18-Z$3))/5))*Z$5,$D18-SUM(AA19:$AS19)),MIN(MAX(0,MIN(1,((TODAY()-Z$3))/5))*Z$5,$D18-SUM(AA19:$AS19)))</f>
        <v>0</v>
      </c>
      <c r="AA19" s="18">
        <f ca="1">IF(TODAY()&lt;$F18,MIN(MAX(0,MIN(1,(($F18-AA$3))/5))*AA$5,$D18-SUM(AB19:$AS19)),MIN(MAX(0,MIN(1,((TODAY()-AA$3))/5))*AA$5,$D18-SUM(AB19:$AS19)))</f>
        <v>0</v>
      </c>
      <c r="AB19" s="18">
        <f ca="1">IF(TODAY()&lt;$F18,MIN(MAX(0,MIN(1,(($F18-AB$3))/5))*AB$5,$D18-SUM(AC19:$AS19)),MIN(MAX(0,MIN(1,((TODAY()-AB$3))/5))*AB$5,$D18-SUM(AC19:$AS19)))</f>
        <v>0</v>
      </c>
      <c r="AC19" s="18">
        <f ca="1">IF(TODAY()&lt;$F18,MIN(MAX(0,MIN(1,(($F18-AC$3))/5))*AC$5,$D18-SUM(AD19:$AS19)),MIN(MAX(0,MIN(1,((TODAY()-AC$3))/5))*AC$5,$D18-SUM(AD19:$AS19)))</f>
        <v>0</v>
      </c>
      <c r="AD19" s="18">
        <f ca="1">IF(TODAY()&lt;$F18,MIN(MAX(0,MIN(1,(($F18-AD$3))/5))*AD$5,$D18-SUM(AE19:$AS19)),MIN(MAX(0,MIN(1,((TODAY()-AD$3))/5))*AD$5,$D18-SUM(AE19:$AS19)))</f>
        <v>0</v>
      </c>
      <c r="AE19" s="18">
        <f ca="1">IF(TODAY()&lt;$F18,MIN(MAX(0,MIN(1,(($F18-AE$3))/5))*AE$5,$D18-SUM(AF19:$AS19)),MIN(MAX(0,MIN(1,((TODAY()-AE$3))/5))*AE$5,$D18-SUM(AF19:$AS19)))</f>
        <v>0</v>
      </c>
      <c r="AF19" s="18">
        <f ca="1">IF(TODAY()&lt;$F18,MIN(MAX(0,MIN(1,(($F18-AF$3))/5))*AF$5,$D18-SUM(AG19:$AS19)),MIN(MAX(0,MIN(1,((TODAY()-AF$3))/5))*AF$5,$D18-SUM(AG19:$AS19)))</f>
        <v>8</v>
      </c>
      <c r="AG19" s="18">
        <f ca="1">IF(TODAY()&lt;$F18,MIN(MAX(0,MIN(1,(($F18-AG$3))/5))*AG$5,$D18-SUM(AH19:$AS19)),MIN(MAX(0,MIN(1,((TODAY()-AG$3))/5))*AG$5,$D18-SUM(AH19:$AS19)))</f>
        <v>0</v>
      </c>
      <c r="AH19" s="18">
        <f ca="1">IF(TODAY()&lt;$F18,MIN(MAX(0,MIN(1,(($F18-AH$3))/5))*AH$5,$D18-SUM(AI19:$AS19)),MIN(MAX(0,MIN(1,((TODAY()-AH$3))/5))*AH$5,$D18-SUM(AI19:$AS19)))</f>
        <v>0</v>
      </c>
      <c r="AI19" s="18">
        <f ca="1">IF(TODAY()&lt;$F18,MIN(MAX(0,MIN(1,(($F18-AI$3))/5))*AI$5,$D18-SUM(AJ19:$AS19)),MIN(MAX(0,MIN(1,((TODAY()-AI$3))/5))*AI$5,$D18-SUM(AJ19:$AS19)))</f>
        <v>0</v>
      </c>
      <c r="AJ19" s="18">
        <f ca="1">IF(TODAY()&lt;$F18,MIN(MAX(0,MIN(1,(($F18-AJ$3))/5))*AJ$5,$D18-SUM(AK19:$AS19)),MIN(MAX(0,MIN(1,((TODAY()-AJ$3))/5))*AJ$5,$D18-SUM(AK19:$AS19)))</f>
        <v>0</v>
      </c>
      <c r="AK19" s="18">
        <f ca="1">IF(TODAY()&lt;$F18,MIN(MAX(0,MIN(1,(($F18-AK$3))/5))*AK$5,$D18-SUM(AL19:$AS19)),MIN(MAX(0,MIN(1,((TODAY()-AK$3))/5))*AK$5,$D18-SUM(AL19:$AS19)))</f>
        <v>0</v>
      </c>
      <c r="AL19" s="18">
        <f ca="1">IF(TODAY()&lt;$F18,MIN(MAX(0,MIN(1,(($F18-AL$3))/5))*AL$5,$D18-SUM(AM19:$AS19)),MIN(MAX(0,MIN(1,((TODAY()-AL$3))/5))*AL$5,$D18-SUM(AM19:$AS19)))</f>
        <v>0</v>
      </c>
      <c r="AM19" s="18">
        <f ca="1">IF(TODAY()&lt;$F18,MIN(MAX(0,MIN(1,(($F18-AM$3))/5))*AM$5,$D18-SUM(AN19:$AS19)),MIN(MAX(0,MIN(1,((TODAY()-AM$3))/5))*AM$5,$D18-SUM(AN19:$AS19)))</f>
        <v>0</v>
      </c>
      <c r="AN19" s="18">
        <f ca="1">IF(TODAY()&lt;$F18,MIN(MAX(0,MIN(1,(($F18-AN$3))/5))*AN$5,$D18-SUM(AO19:$AS19)),MIN(MAX(0,MIN(1,((TODAY()-AN$3))/5))*AN$5,$D18-SUM(AO19:$AS19)))</f>
        <v>0</v>
      </c>
      <c r="AO19" s="18">
        <f ca="1">IF(TODAY()&lt;$F18,MIN(MAX(0,MIN(1,(($F18-AO$3))/5))*AO$5,$D18-SUM(AP19:$AS19)),MIN(MAX(0,MIN(1,((TODAY()-AO$3))/5))*AO$5,$D18-SUM(AP19:$AS19)))</f>
        <v>0</v>
      </c>
      <c r="AP19" s="18">
        <f ca="1">IF(TODAY()&lt;$F18,MIN(MAX(0,MIN(1,(($F18-AP$3))/5))*AP$5,$D18-SUM(AQ19:$AS19)),MIN(MAX(0,MIN(1,((TODAY()-AP$3))/5))*AP$5,$D18-SUM(AQ19:$AS19)))</f>
        <v>0</v>
      </c>
      <c r="AQ19" s="18">
        <f ca="1">IF(TODAY()&lt;$F18,MIN(MAX(0,MIN(1,(($F18-AQ$3))/5))*AQ$5,$D18-SUM(AR19:$AS19)),MIN(MAX(0,MIN(1,((TODAY()-AQ$3))/5))*AQ$5,$D18-SUM(AR19:$AS19)))</f>
        <v>0</v>
      </c>
      <c r="AR19" s="18">
        <f ca="1">IF(TODAY()&lt;$F18,MIN(MAX(0,MIN(1,(($F18-AR$3))/5))*AR$5,$D18-SUM(AS19:$AS19)),MIN(MAX(0,MIN(1,((TODAY()-AR$3))/5))*AR$5,$D18-SUM(AS19:$AS19)))</f>
        <v>0</v>
      </c>
    </row>
  </sheetData>
  <mergeCells count="10">
    <mergeCell ref="G18:G19"/>
    <mergeCell ref="H18:H19"/>
    <mergeCell ref="I18:I19"/>
    <mergeCell ref="J18:J19"/>
    <mergeCell ref="A18:A19"/>
    <mergeCell ref="B18:B19"/>
    <mergeCell ref="C18:C19"/>
    <mergeCell ref="D18:D19"/>
    <mergeCell ref="E18:E19"/>
    <mergeCell ref="F18:F19"/>
  </mergeCells>
  <conditionalFormatting sqref="L11:AQ14">
    <cfRule type="cellIs" dxfId="3" priority="1" operator="between">
      <formula>1</formula>
      <formula>40</formula>
    </cfRule>
    <cfRule type="cellIs" dxfId="2" priority="2" operator="greaterThan">
      <formula>40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LEPOIX</dc:creator>
  <cp:lastModifiedBy>Jérémy LEPOIX</cp:lastModifiedBy>
  <dcterms:created xsi:type="dcterms:W3CDTF">2014-01-20T10:31:44Z</dcterms:created>
  <dcterms:modified xsi:type="dcterms:W3CDTF">2014-01-20T10:32:45Z</dcterms:modified>
</cp:coreProperties>
</file>